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25" documentId="14_{64DD8FD8-F97D-4AA0-9750-2DA40A6C577B}" xr6:coauthVersionLast="47" xr6:coauthVersionMax="47" xr10:uidLastSave="{F367B72D-CEF7-4081-9449-5BD1ED4B8556}"/>
  <bookViews>
    <workbookView xWindow="-108" yWindow="-108" windowWidth="30936" windowHeight="16896" xr2:uid="{00000000-000D-0000-FFFF-FFFF00000000}"/>
  </bookViews>
  <sheets>
    <sheet name="Contents" sheetId="1" r:id="rId1"/>
    <sheet name="Table 13A.1" sheetId="2" r:id="rId2"/>
    <sheet name="Table 13A.2" sheetId="3" r:id="rId3"/>
    <sheet name="Table 13A.3" sheetId="4" r:id="rId4"/>
    <sheet name="Table 13A.4" sheetId="5" r:id="rId5"/>
    <sheet name="Table 13A.5" sheetId="6" r:id="rId6"/>
    <sheet name="Table 13A.6" sheetId="7" r:id="rId7"/>
    <sheet name="Table 13A.7" sheetId="8" r:id="rId8"/>
    <sheet name="Table 13A.8" sheetId="9" r:id="rId9"/>
    <sheet name="Table 13A.9" sheetId="10" r:id="rId10"/>
    <sheet name="Table 13A.10" sheetId="11" r:id="rId11"/>
    <sheet name="Table 13A.11" sheetId="12" r:id="rId12"/>
    <sheet name="Table 13A.12" sheetId="13" r:id="rId13"/>
    <sheet name="Table 13A.13" sheetId="14" r:id="rId14"/>
    <sheet name="Table 13A.14" sheetId="15" r:id="rId15"/>
    <sheet name="Table 13A.15" sheetId="16" r:id="rId16"/>
    <sheet name="Table 13A.16" sheetId="17" r:id="rId17"/>
    <sheet name="Table 13A.17" sheetId="18" r:id="rId18"/>
    <sheet name="Table 13A.18" sheetId="19" r:id="rId19"/>
    <sheet name="Table 13A.19" sheetId="20" r:id="rId20"/>
    <sheet name="Table 13A.20" sheetId="21" r:id="rId21"/>
    <sheet name="Table 13A.21" sheetId="22" r:id="rId22"/>
    <sheet name="Table 13A.22" sheetId="23" r:id="rId23"/>
    <sheet name="Table 13A.23" sheetId="24" r:id="rId24"/>
    <sheet name="Table 13A.24" sheetId="25" r:id="rId25"/>
    <sheet name="Table 13A.25" sheetId="26" r:id="rId26"/>
    <sheet name="Table 13A.26" sheetId="27" r:id="rId27"/>
    <sheet name="Table 13A.27" sheetId="28" r:id="rId28"/>
    <sheet name="Table 13A.28" sheetId="29" r:id="rId29"/>
    <sheet name="Table 13A.29" sheetId="30" r:id="rId30"/>
    <sheet name="Table 13A.30" sheetId="31" r:id="rId31"/>
    <sheet name="Table 13A.31" sheetId="32" r:id="rId32"/>
    <sheet name="Table 13A.32" sheetId="33" r:id="rId33"/>
    <sheet name="Table 13A.33" sheetId="34" r:id="rId34"/>
    <sheet name="Table 13A.34" sheetId="35" r:id="rId35"/>
    <sheet name="Table 13A.35" sheetId="36" r:id="rId36"/>
    <sheet name="Table 13A.36" sheetId="37" r:id="rId37"/>
    <sheet name="Table 13A.37" sheetId="38" r:id="rId38"/>
    <sheet name="Table 13A.38" sheetId="39" r:id="rId39"/>
    <sheet name="Table 13A.39" sheetId="40" r:id="rId40"/>
    <sheet name="Table 13A.40" sheetId="41" r:id="rId41"/>
    <sheet name="Table 13A.41" sheetId="42" r:id="rId42"/>
    <sheet name="Table 13A.42" sheetId="43" r:id="rId43"/>
    <sheet name="Table 13A.43" sheetId="44" r:id="rId44"/>
    <sheet name="Table 13A.44" sheetId="45" r:id="rId45"/>
    <sheet name="Table 13A.45" sheetId="46" r:id="rId46"/>
    <sheet name="Table 13A.46" sheetId="47" r:id="rId47"/>
    <sheet name="Table 13A.47" sheetId="48" r:id="rId48"/>
    <sheet name="Table 13A.48" sheetId="49" r:id="rId49"/>
    <sheet name="Table 13A.49" sheetId="50" r:id="rId50"/>
    <sheet name="Table 13A.50" sheetId="51" r:id="rId51"/>
    <sheet name="Table 13A.51" sheetId="52" r:id="rId52"/>
    <sheet name="Table 13A.52" sheetId="53" r:id="rId53"/>
    <sheet name="Table 13A.53" sheetId="54" r:id="rId54"/>
    <sheet name="Table 13A.54" sheetId="55" r:id="rId55"/>
    <sheet name="Table 13A.55" sheetId="56" r:id="rId56"/>
    <sheet name="Table 13A.56" sheetId="57" r:id="rId57"/>
    <sheet name="Table 13A.57" sheetId="58" r:id="rId58"/>
    <sheet name="Table 13A.58" sheetId="59" r:id="rId59"/>
    <sheet name="Table 13A.59" sheetId="60" r:id="rId60"/>
    <sheet name="Table 13A.60" sheetId="61" r:id="rId61"/>
    <sheet name="Table 13A.61" sheetId="62" r:id="rId62"/>
    <sheet name="Table 13A.62" sheetId="63" r:id="rId63"/>
    <sheet name="Table 13A.63" sheetId="64" r:id="rId64"/>
    <sheet name="Table 13A.64" sheetId="65" r:id="rId65"/>
    <sheet name="Table 13A.65" sheetId="66" r:id="rId66"/>
    <sheet name="Table 13A.66" sheetId="67" r:id="rId67"/>
  </sheets>
  <definedNames>
    <definedName name="_xlnm.Print_Titles" localSheetId="1">'Table 13A.1'!$1:$2</definedName>
    <definedName name="_xlnm.Print_Titles" localSheetId="10">'Table 13A.10'!$1:$2</definedName>
    <definedName name="_xlnm.Print_Titles" localSheetId="11">'Table 13A.11'!$1:$2</definedName>
    <definedName name="_xlnm.Print_Titles" localSheetId="12">'Table 13A.12'!$1:$2</definedName>
    <definedName name="_xlnm.Print_Titles" localSheetId="13">'Table 13A.13'!$1:$2</definedName>
    <definedName name="_xlnm.Print_Titles" localSheetId="14">'Table 13A.14'!$1:$2</definedName>
    <definedName name="_xlnm.Print_Titles" localSheetId="15">'Table 13A.15'!$1:$2</definedName>
    <definedName name="_xlnm.Print_Titles" localSheetId="16">'Table 13A.16'!$1:$2</definedName>
    <definedName name="_xlnm.Print_Titles" localSheetId="17">'Table 13A.17'!$1:$2</definedName>
    <definedName name="_xlnm.Print_Titles" localSheetId="18">'Table 13A.18'!$1:$2</definedName>
    <definedName name="_xlnm.Print_Titles" localSheetId="19">'Table 13A.19'!$1:$2</definedName>
    <definedName name="_xlnm.Print_Titles" localSheetId="2">'Table 13A.2'!$1:$2</definedName>
    <definedName name="_xlnm.Print_Titles" localSheetId="20">'Table 13A.20'!$1:$2</definedName>
    <definedName name="_xlnm.Print_Titles" localSheetId="21">'Table 13A.21'!$1:$2</definedName>
    <definedName name="_xlnm.Print_Titles" localSheetId="22">'Table 13A.22'!$1:$2</definedName>
    <definedName name="_xlnm.Print_Titles" localSheetId="23">'Table 13A.23'!$1:$2</definedName>
    <definedName name="_xlnm.Print_Titles" localSheetId="24">'Table 13A.24'!$1:$2</definedName>
    <definedName name="_xlnm.Print_Titles" localSheetId="25">'Table 13A.25'!$1:$2</definedName>
    <definedName name="_xlnm.Print_Titles" localSheetId="26">'Table 13A.26'!$1:$2</definedName>
    <definedName name="_xlnm.Print_Titles" localSheetId="27">'Table 13A.27'!$1:$3</definedName>
    <definedName name="_xlnm.Print_Titles" localSheetId="28">'Table 13A.28'!$1:$2</definedName>
    <definedName name="_xlnm.Print_Titles" localSheetId="29">'Table 13A.29'!$1:$2</definedName>
    <definedName name="_xlnm.Print_Titles" localSheetId="3">'Table 13A.3'!$1:$2</definedName>
    <definedName name="_xlnm.Print_Titles" localSheetId="30">'Table 13A.30'!$1:$2</definedName>
    <definedName name="_xlnm.Print_Titles" localSheetId="31">'Table 13A.31'!$1:$2</definedName>
    <definedName name="_xlnm.Print_Titles" localSheetId="32">'Table 13A.32'!$1:$2</definedName>
    <definedName name="_xlnm.Print_Titles" localSheetId="33">'Table 13A.33'!$1:$2</definedName>
    <definedName name="_xlnm.Print_Titles" localSheetId="34">'Table 13A.34'!$1:$2</definedName>
    <definedName name="_xlnm.Print_Titles" localSheetId="35">'Table 13A.35'!$1:$2</definedName>
    <definedName name="_xlnm.Print_Titles" localSheetId="36">'Table 13A.36'!$1:$2</definedName>
    <definedName name="_xlnm.Print_Titles" localSheetId="37">'Table 13A.37'!$1:$2</definedName>
    <definedName name="_xlnm.Print_Titles" localSheetId="38">'Table 13A.38'!$1:$2</definedName>
    <definedName name="_xlnm.Print_Titles" localSheetId="39">'Table 13A.39'!$1:$2</definedName>
    <definedName name="_xlnm.Print_Titles" localSheetId="4">'Table 13A.4'!$1:$2</definedName>
    <definedName name="_xlnm.Print_Titles" localSheetId="40">'Table 13A.40'!$1:$2</definedName>
    <definedName name="_xlnm.Print_Titles" localSheetId="41">'Table 13A.41'!$1:$2</definedName>
    <definedName name="_xlnm.Print_Titles" localSheetId="42">'Table 13A.42'!$1:$2</definedName>
    <definedName name="_xlnm.Print_Titles" localSheetId="43">'Table 13A.43'!$1:$2</definedName>
    <definedName name="_xlnm.Print_Titles" localSheetId="44">'Table 13A.44'!$1:$2</definedName>
    <definedName name="_xlnm.Print_Titles" localSheetId="45">'Table 13A.45'!$1:$2</definedName>
    <definedName name="_xlnm.Print_Titles" localSheetId="46">'Table 13A.46'!$1:$2</definedName>
    <definedName name="_xlnm.Print_Titles" localSheetId="47">'Table 13A.47'!$1:$2</definedName>
    <definedName name="_xlnm.Print_Titles" localSheetId="48">'Table 13A.48'!$1:$2</definedName>
    <definedName name="_xlnm.Print_Titles" localSheetId="49">'Table 13A.49'!$1:$2</definedName>
    <definedName name="_xlnm.Print_Titles" localSheetId="5">'Table 13A.5'!$1:$2</definedName>
    <definedName name="_xlnm.Print_Titles" localSheetId="50">'Table 13A.50'!$1:$2</definedName>
    <definedName name="_xlnm.Print_Titles" localSheetId="51">'Table 13A.51'!$1:$2</definedName>
    <definedName name="_xlnm.Print_Titles" localSheetId="52">'Table 13A.52'!$1:$3</definedName>
    <definedName name="_xlnm.Print_Titles" localSheetId="53">'Table 13A.53'!$1:$2</definedName>
    <definedName name="_xlnm.Print_Titles" localSheetId="54">'Table 13A.54'!$1:$2</definedName>
    <definedName name="_xlnm.Print_Titles" localSheetId="55">'Table 13A.55'!$1:$2</definedName>
    <definedName name="_xlnm.Print_Titles" localSheetId="56">'Table 13A.56'!$1:$2</definedName>
    <definedName name="_xlnm.Print_Titles" localSheetId="57">'Table 13A.57'!$1:$2</definedName>
    <definedName name="_xlnm.Print_Titles" localSheetId="58">'Table 13A.58'!$1:$2</definedName>
    <definedName name="_xlnm.Print_Titles" localSheetId="59">'Table 13A.59'!$1:$2</definedName>
    <definedName name="_xlnm.Print_Titles" localSheetId="6">'Table 13A.6'!$1:$2</definedName>
    <definedName name="_xlnm.Print_Titles" localSheetId="60">'Table 13A.60'!$1:$2</definedName>
    <definedName name="_xlnm.Print_Titles" localSheetId="61">'Table 13A.61'!$1:$2</definedName>
    <definedName name="_xlnm.Print_Titles" localSheetId="62">'Table 13A.62'!$1:$2</definedName>
    <definedName name="_xlnm.Print_Titles" localSheetId="63">'Table 13A.63'!$1:$2</definedName>
    <definedName name="_xlnm.Print_Titles" localSheetId="64">'Table 13A.64'!$1:$2</definedName>
    <definedName name="_xlnm.Print_Titles" localSheetId="65">'Table 13A.65'!$1:$2</definedName>
    <definedName name="_xlnm.Print_Titles" localSheetId="66">'Table 13A.66'!$1:$2</definedName>
    <definedName name="_xlnm.Print_Titles" localSheetId="7">'Table 13A.7'!$1:$2</definedName>
    <definedName name="_xlnm.Print_Titles" localSheetId="8">'Table 13A.8'!$1:$2</definedName>
    <definedName name="_xlnm.Print_Titles" localSheetId="9">'Table 13A.9'!$1:$2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8" i="1" l="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<sst xmlns="http://schemas.openxmlformats.org/spreadsheetml/2006/main" count="14799" uniqueCount="1229">
  <si>
    <t>13A</t>
  </si>
  <si>
    <t>Services for mental health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</si>
  <si>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</si>
  <si>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</si>
  <si>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Health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</si>
  <si>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</si>
  <si>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</si>
  <si>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Services for mental health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</si>
  <si>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</si>
  <si>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Services for mental health section, there has been some impact on the data that is attributable to COVID-19. In 2019-20 and 2020-21, a range of new items relating to the provision of health care via telehealth and additional individual psychology sessions were added to the Medicare Benefits Schedule (MBS). COVID-19 also affected data collection and results for several performance indicators. The ABS General Social Survey ceased face-to-face interviewing and that combined with the impact of COVID-19 restrictions during the survey period means care should be taken when interpreting the 2020 data for social inclusion and stigma and discrimination. Victoria did not participate in the Your Experience of Service (YES) survey during 2019-20 due to the COVID-19 pandemic which affects the available data for consumer experiences of mental health services.</t>
  </si>
  <si>
    <t>Real Australian, State and Territory governments' expenditure on mental health services</t>
  </si>
  <si>
    <t>Real estimated Australian Government expenditure on mental health services</t>
  </si>
  <si>
    <t>Total State and Territory recurrent expenditure on specialised mental health services</t>
  </si>
  <si>
    <t>Real estimated expenditure on State and Territory governments' specialised mental health services, by funding source</t>
  </si>
  <si>
    <t>Nominal annual depreciation of expenditure on State and Territory governments' specialised mental health services</t>
  </si>
  <si>
    <t>Real estimated recurrent expenditure on State and Territory governments' specialised mental health services</t>
  </si>
  <si>
    <t>Age standardised proportion of people receiving clinical mental health services by service type</t>
  </si>
  <si>
    <t>New clients as a proportion of total clients under the care of State or Territory specialised public mental health services</t>
  </si>
  <si>
    <t>New clients as a proportion of total clients of MBS subsidised mental health services</t>
  </si>
  <si>
    <t>Mental health care specific MBS items processed</t>
  </si>
  <si>
    <t>GP mental health-related encounters (general and mental health specific)</t>
  </si>
  <si>
    <t>FTE direct care staff employed in specialised mental health services, by service setting</t>
  </si>
  <si>
    <t>Mental health patient days</t>
  </si>
  <si>
    <t>Available beds in State and Territory governments' specialised mental health services</t>
  </si>
  <si>
    <t>Total payments for active NDIS participants with an approved plan for people with a primary disability of psychosocial disability</t>
  </si>
  <si>
    <t>Age standardised proportion of people receiving clinical mental health services by service type and SEIFA</t>
  </si>
  <si>
    <t>Age standardised proportion of people receiving clinical mental health services by service type and Indigenous status</t>
  </si>
  <si>
    <t>Age standardised proportion of people receiving clinical mental health services by service type and remoteness area</t>
  </si>
  <si>
    <t>Proportion of mental health-related emergency department presentations and all emergency department presentations seen within clinically recommended waiting times</t>
  </si>
  <si>
    <t>Proportion of people who delayed seeing or did not see a health professional at least once in the last 12 months for their mental health due to cost</t>
  </si>
  <si>
    <t>Young people who had contact with MBS subsidised primary mental health care services, by age group</t>
  </si>
  <si>
    <t>Proportion of young people (aged &lt; 25 years old) who had contact with MBS subsidised primary mental health care services, by selected characteristics</t>
  </si>
  <si>
    <t>Proportion of young people (aged &lt; 25 years old) who had contact with MBS subsidised primary mental health care services, by service type</t>
  </si>
  <si>
    <t>Consumer and carer participation</t>
  </si>
  <si>
    <t>Specialised public mental health services reviewed against National Standards for Mental Health Services</t>
  </si>
  <si>
    <t>Rate and duration of seclusion events in public specialised mental health acute inpatient units</t>
  </si>
  <si>
    <t>Rate and duration of seclusion events in public specialised mental health acute inpatient units, by target population</t>
  </si>
  <si>
    <t>Restraint events in public specialised mental health acute inpatient units</t>
  </si>
  <si>
    <t>Restraint events in public specialised mental health acute inpatient units, by target population</t>
  </si>
  <si>
    <t>Consumer and carer experiences of mental health services</t>
  </si>
  <si>
    <t>Rate of community follow-up within first seven days of discharge from a psychiatric admission, by State and Territory, by Indigenous status and remoteness</t>
  </si>
  <si>
    <t>Rate of community follow-up within first seven days of discharge from a psychiatric admission, by age group, gender and SEIFA quintiles</t>
  </si>
  <si>
    <t>Rate of community follow-up for people within the first seven days of discharge from hospital</t>
  </si>
  <si>
    <t>Readmissions to hospital within 28 days of discharge, by selected characteristics</t>
  </si>
  <si>
    <t>Readmissions to hospital within 28 days of discharge</t>
  </si>
  <si>
    <t>FTE medical practitioners, nurses, psychologists and other allied health practitioners employed in the mental health sector, proportion by age</t>
  </si>
  <si>
    <t>Average recurrent cost per inpatient bed day, by public hospital type</t>
  </si>
  <si>
    <t>Average recurrent real costs per inpatient bed day, public hospitals, by target population</t>
  </si>
  <si>
    <t>Average recurrent costs per inpatient bed day, public hospitals, by target population and care type</t>
  </si>
  <si>
    <t>Average length of stay, public hospital acute units, by target population</t>
  </si>
  <si>
    <t>Average recurrent cost per patient day for community residential services</t>
  </si>
  <si>
    <t>Average cost, and treatment days per episode, of ambulatory care</t>
  </si>
  <si>
    <t>Prevalence of lifetime mental disorders among adults aged 16-85 years</t>
  </si>
  <si>
    <t>Prevalence of lifetime mental disorders among adults aged 16-85 years, by sex</t>
  </si>
  <si>
    <t>Prevalence of lifetime mental disorders among adults, by age</t>
  </si>
  <si>
    <t>Age-standardised rate of adults with very high levels of psychological distress, by State and Territory, by sex</t>
  </si>
  <si>
    <t>Age-standardised rate of adults with high/ very high levels of psychological distress, by State and Territory, remoteness, SEIFA IRSD quintiles, and disability status</t>
  </si>
  <si>
    <t>Age-standardised rate of adults with very high levels of psychological distress, by remoteness, SEIFA, and disability status</t>
  </si>
  <si>
    <t>Age-standardised rate of adults with high/ very high levels of psychological distress, by State and Territory, by Indigenous status</t>
  </si>
  <si>
    <t>Risk status recent drinkers (in last 12 months) aged 14 years or over</t>
  </si>
  <si>
    <t>Selected illicit drug use, by substance and age group</t>
  </si>
  <si>
    <t>Selected illicit drug use by people aged 18 years or over, by level of psychological distress and self-reported health conditions</t>
  </si>
  <si>
    <t>Suicide deaths and death rate</t>
  </si>
  <si>
    <t>Suicide deaths and death rate of people aged 5-17 years</t>
  </si>
  <si>
    <t>Suicide deaths and suicide death rate, by area</t>
  </si>
  <si>
    <t>Suicide deaths, by Indigenous status</t>
  </si>
  <si>
    <t>Age-standardised proportions of adults (aged 18 and over) by health risk factors and mental illness status</t>
  </si>
  <si>
    <t>Age-standardised proportions of adults by long-term health conditions and mental illness status</t>
  </si>
  <si>
    <t>Age-standardised proportion of the population aged 16-30 years who are employed and/or are enrolled for study in a formal secondary or tertiary qualification, by mental health status</t>
  </si>
  <si>
    <t>Age-standardised proportion of people aged 16-64 years who are employed, by mental illness status,</t>
  </si>
  <si>
    <t>Proportion of people who had face-to-face contact with family or friends living outside the household in the last week, by mental illness status</t>
  </si>
  <si>
    <t>Specialised public mental health services episodes with completed consumer outcomes measures collected</t>
  </si>
  <si>
    <t>People who received mental health care provided by State and Territory public mental health services and who significantly improved, by service type and age group</t>
  </si>
  <si>
    <t>Clinical outcomes of people receiving various types of mental health care provided by State and Territory public mental health services</t>
  </si>
  <si>
    <t>People who have experienced discrimination or been treated unfairly</t>
  </si>
  <si>
    <t>Implicit price deflators for Government Final Consumption Expenditure (GFCE) on Hospital and Nursing Homes</t>
  </si>
  <si>
    <t>Table 13A.1</t>
  </si>
  <si>
    <t>Real Australian, State and Territory governments' expenditure on mental health services, 2019-20 dollars (a), (b), (c), (d)</t>
  </si>
  <si>
    <t>Unit</t>
  </si>
  <si>
    <t>Total</t>
  </si>
  <si>
    <t>Aus Gov</t>
  </si>
  <si>
    <t>Aust</t>
  </si>
  <si>
    <t>Real expenditure</t>
  </si>
  <si>
    <t>2019-20</t>
  </si>
  <si>
    <t>$m</t>
  </si>
  <si>
    <t>2018-19</t>
  </si>
  <si>
    <t>2017-18</t>
  </si>
  <si>
    <t>2016-17</t>
  </si>
  <si>
    <t>2015-16</t>
  </si>
  <si>
    <t>2014-15</t>
  </si>
  <si>
    <t>2013-14</t>
  </si>
  <si>
    <t>2012-13</t>
  </si>
  <si>
    <t>2011-12</t>
  </si>
  <si>
    <t>2010-11</t>
  </si>
  <si>
    <t>Real expenditure per person</t>
  </si>
  <si>
    <t>$</t>
  </si>
  <si>
    <t>Proportion of expenditure</t>
  </si>
  <si>
    <t>%</t>
  </si>
  <si>
    <t>$m = Millions of dollars.</t>
  </si>
  <si>
    <t>(a)</t>
  </si>
  <si>
    <t>Time series financial data are adjusted to 2019-20 dollars (i.e. 2019-20=100) using the Implicit price deflators for Government Final Consumption Expenditure (GFCE) on Hospital and Nursing Homes (table 13A.66).</t>
  </si>
  <si>
    <t>(b)</t>
  </si>
  <si>
    <t>Depreciation is excluded for all years.</t>
  </si>
  <si>
    <t>(c)</t>
  </si>
  <si>
    <t>The estimate of State and Territory governments' expenditure relates to expenditure on specialised mental health services (tables 13A.4 and 13A.3) less Australian Governments expenditure on 'Mental health specific payments to states and territories' and the Department of Veterans' Affairs as reported in table 13A.4. It includes expenditure sourced from other revenue (as reported in table 13A.4) and Australian Government funding provided under the Australian Health Care Agreement base grants/NHA SPP.</t>
  </si>
  <si>
    <t>(d)</t>
  </si>
  <si>
    <t>Due to the ongoing validation of the NMDS, data could differ from previous reports.</t>
  </si>
  <si>
    <t>Source:</t>
  </si>
  <si>
    <r>
      <t xml:space="preserve">Australian Government Department of Health (unpublished); Australian Institute of Health and Welfare (AIHW) (unpublished) </t>
    </r>
    <r>
      <rPr>
        <i/>
        <sz val="10"/>
        <color rgb="FF000000"/>
        <rFont val="Arial"/>
        <family val="2"/>
      </rPr>
      <t>Mental Health Establishments National Minimum Data Set;</t>
    </r>
    <r>
      <rPr>
        <sz val="10"/>
        <color rgb="FF000000"/>
        <rFont val="Arial"/>
        <family val="2"/>
      </rPr>
      <t xml:space="preserve"> Australian Bureau of Statistics (ABS)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 ABS 2020 (and previous issues), 'Quarterly Population Estimates (ERP)' [ABS.Stats table], </t>
    </r>
    <r>
      <rPr>
        <i/>
        <sz val="10"/>
        <color rgb="FF000000"/>
        <rFont val="Arial"/>
        <family val="2"/>
      </rPr>
      <t>National, state and territory population, December 2019</t>
    </r>
    <r>
      <rPr>
        <sz val="10"/>
        <color rgb="FF000000"/>
        <rFont val="Arial"/>
        <family val="2"/>
      </rPr>
      <t xml:space="preserve"> (and previous years), Cat. no. 3101.0, Canberra, last accessed 13 July 2020.</t>
    </r>
  </si>
  <si>
    <t>Table 13A.2</t>
  </si>
  <si>
    <t>Real estimated Australian Government expenditure on mental health services, 2019-20 dollars (a), (b), (c)</t>
  </si>
  <si>
    <r>
      <rPr>
        <i/>
        <sz val="10"/>
        <color rgb="FF000000"/>
        <rFont val="Arial"/>
        <family val="2"/>
      </rPr>
      <t>2010-11</t>
    </r>
    <r>
      <rPr>
        <sz val="10"/>
        <color rgb="FF000000"/>
        <rFont val="Arial"/>
        <family val="2"/>
      </rPr>
      <t/>
    </r>
  </si>
  <si>
    <r>
      <rPr>
        <i/>
        <sz val="10"/>
        <color rgb="FF000000"/>
        <rFont val="Arial"/>
        <family val="2"/>
      </rPr>
      <t>2011-12</t>
    </r>
    <r>
      <rPr>
        <sz val="10"/>
        <color rgb="FF000000"/>
        <rFont val="Arial"/>
        <family val="2"/>
      </rPr>
      <t/>
    </r>
  </si>
  <si>
    <r>
      <rPr>
        <i/>
        <sz val="10"/>
        <color rgb="FF000000"/>
        <rFont val="Arial"/>
        <family val="2"/>
      </rPr>
      <t>2012-13</t>
    </r>
    <r>
      <rPr>
        <sz val="10"/>
        <color rgb="FF000000"/>
        <rFont val="Arial"/>
        <family val="2"/>
      </rPr>
      <t/>
    </r>
  </si>
  <si>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</si>
  <si>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</si>
  <si>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</si>
  <si>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</si>
  <si>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</si>
  <si>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</si>
  <si>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r>
  </si>
  <si>
    <t>Real estimated expenditure</t>
  </si>
  <si>
    <t>Mental health specific payments to states and territories (d)</t>
  </si>
  <si>
    <t>–</t>
  </si>
  <si>
    <t>National programs and initiative (Department of Health managed) (e)</t>
  </si>
  <si>
    <t>National programs and initiative (f)</t>
  </si>
  <si>
    <t>National programs and initiative (DVA managed) (g)</t>
  </si>
  <si>
    <t>Department of Defence-funded programs (h)</t>
  </si>
  <si>
    <t>National Suicide Prevention Program (i)</t>
  </si>
  <si>
    <t>Indigenous social and emotional wellbeing programmes (j)</t>
  </si>
  <si>
    <t>MBS — Psychiatrists (k)</t>
  </si>
  <si>
    <t>MBS — General practitioners (l)</t>
  </si>
  <si>
    <t>MBS — Psychologists/Allied Health (m)</t>
  </si>
  <si>
    <t>Pharmaceutical Benefits Schedule (n)</t>
  </si>
  <si>
    <t>Private Health Insurance Premium Rebates (o)</t>
  </si>
  <si>
    <t>Research (p)</t>
  </si>
  <si>
    <t>National Mental Health Commission (q)</t>
  </si>
  <si>
    <t>..</t>
  </si>
  <si>
    <t>$m = Millions of dollars. .. Not applicable. – Nil or rounded to zero.</t>
  </si>
  <si>
    <t>For more information on data quality, including collection methodologies and data limitations, see METeOR on the AIHW website.</t>
  </si>
  <si>
    <t>Estimated Australian Government expenditure shown in the table covers only those areas of expenditure that have a clear and identifiable mental health purpose. A range of other expenditure, both directly and indirectly related to provision of support for people affected by mental illness, is not covered in the table.</t>
  </si>
  <si>
    <t>Mental health specific payments to states and territories: From 2010-11 to 2014-15, the amounts shown include: National Partnership - National Perinatal Depression Plan – Payments to States. From 2010-11 onward to 2015-16, the amounts shown include: National Partnership - Supporting Mental Health Reform and specific payments to Tasmania under the Tasmanian Health Assistance Package. For 2018-19 to 2019-20, the amounts shown include: Project Agreement for Suicide Prevention, Project Agreements for the Community Health and Hospitals Program initiatives for Eating Disorder Treatment Centres in NSW, VIC, SA and TAS, Youth Mental Health and Suicide Prevention in the ACT, Project Agreements for Grace's Place in NSW and the Adult Mental Health Centre in SA. Note: The expenditure reported here excludes payments to states and territories for the development of subacute mental health beds made under Schedule E of the National Partnership Agreement - Improving Public Hospital Services, which totalled $175 million over the period 2010-11 to 2013-14. Mental-health specific payments cannot be separately identified from payments for other categories of subacute beds made to states and territories.</t>
  </si>
  <si>
    <t>(e)</t>
  </si>
  <si>
    <t>National programs and initiatives (Department of Health managed): This category of expenditure includes the expenditure groups described in the AIHW Mental Health Services in Australia on-line publication. Note that expenditure reported under the item 'Indigenous social and emotional wellbeing programmes' has previously been reported under 'National programs and initiatives (Department of Health managed)'. This expenditure is now separately reported following the transfer of the former OATSIH Social and Emotional Wellbeing program to the Department of the Prime Minister and Cabinet and the National Indigenous Australians Agency. Adjustments have been made to all years.</t>
  </si>
  <si>
    <t>(f)</t>
  </si>
  <si>
    <t>National programs and initiatives (DSS/FaHCSIA managed): Expenditure on DSS (previously FaHCSIA) managed programs commenced with three measures introduced in 2006-07 through the COAG Action Plan on Mental Health (Personal Helpers and Mentors, Mental Health Respite, Family Mental Health Support Services. Subsequently a number of additional new measures have been added from Federal Budgets that are managed through the DSS portfolio and are included in expenditure reporting ('A Better Life', 'Carers and Work', and 'Individual Placement and Support Trial'). DSS has advised that, from 2016-17, two programs (Personal Helpers and Mentors, Mental Health Respite Care) were transitioning to the NDIS and expenditure reported for these programs is inclusive of funding transferred to the NDIS.</t>
  </si>
  <si>
    <t>(g)</t>
  </si>
  <si>
    <t>National programs and initiatives (Department of Veterans' Affairs [DVA] managed): This category of expenditure includes the groups described in the AIHW Mental Health Services in Australia on-line publication.</t>
  </si>
  <si>
    <t>(h)</t>
  </si>
  <si>
    <t>Department of Defence-funded programs: Expenditure reporting commences at 2010-11, and covers a range of mental health programs and services delivered to ADF personnel. Increased expenditure over the period reflects, in part, increased accuracy of data capture. Details of the ADF Mental Health Strategy are available at http://www.defence.gov.au/health/dmh/docs/2011ADFMentalHealthandWellbeingStrategy.pdf.</t>
  </si>
  <si>
    <t>(i)</t>
  </si>
  <si>
    <t>National Suicide Prevention Program: Expenditure reported includes all Australian Government allocations made under the former national program, including additional funding made available under the COAG Action Plan and subsequent Federal Budgets. Changes in administrative arrangements and financial reporting make the estimates from 2015-16 not directly comparable. Components of the National Suicide Prevention Program are based on estimated expenditure to as closely as possible match the former methodology.</t>
  </si>
  <si>
    <t>(j)</t>
  </si>
  <si>
    <t>Indigenous social and emotional wellbeing programmes: Previously reported under 'National programmes and initiatives (Health managed)' up to 2012-13 but has been separately identified following the transfer of the former OATSIH Social and Emotional Wellbeing program to the Department of the Prime Minister and Cabinet. Social and emotional wellbeing services and activities receive funding through the Indigenous Advancement Strategy Safety and Wellbeing Programme, administered by the National Indigenous Australians Agency. Note that Indigenous-specific mental health funding provided through the health portfolio is included under Department of Health-managed.</t>
  </si>
  <si>
    <t>(k)</t>
  </si>
  <si>
    <t>Medicare Benefits Schedule – Psychiatrists: Expenditure reported refers to benefits paid for services by consultant psychiatrists processed in each of the index years. The amounts reported exclude payments made by the Department of Veterans' Affairs under the Repatriation Medical Benefits Schedule. These are included under the Department of Veterans' Affairs expenditure.</t>
  </si>
  <si>
    <t>(l)</t>
  </si>
  <si>
    <t>Medicare Benefits Schedule – General Practitioner: Expenditure on GP mental health care is based solely on benefits paid against MBS mental health specific GP items, which are predominantly the Better Access GP mental health items plus a small number of other items that were created in the years preceding the introduction of the Better Access initiative.</t>
  </si>
  <si>
    <t>(m)</t>
  </si>
  <si>
    <t>Medicare Benefits Schedule – Psychologists/Allied Health: Expenditure refers to MBS benefits paid for Clinical Psychologists, Psychologists, Social Workers and Occupational Therapists under the new items introduced through the Better Access to Mental Health Care initiative on 1 November 2006, plus a small number of Psychologist/Allied health items that were created under the Enhanced Primary Care program in the years preceding the introduction of the Better Access initiative.</t>
  </si>
  <si>
    <t>(n)</t>
  </si>
  <si>
    <t>Pharmaceutical Benefits Scheme: expenditure under the Pharmaceutical Benefits Scheme refers to all Australian Government benefits for psychiatric medication in each of the index years, defined as drugs included in the following classes of the Anatomical Therapeutic Chemical Drug Classification System: antipsychotics (except prochloperazine), anxiolytics, hypnotics and sedatives, psychostimulants, and antidepressants. Expenditure on Clozapine, funded under the Highly Specialised Drugs Program, has been included for all years, including Clozapine dispensed through public hospitals. The amounts reported exclude payments made by the Department of Veterans' Affairs under the Repatriation Pharmaceutical Benefits Schedule. These are included under the Department of Veterans' Affairs expenditure.</t>
  </si>
  <si>
    <t>(o)</t>
  </si>
  <si>
    <t>Private Health Insurance Premium Rebates: Estimates of the 'mental health share' of Australian Government Private Health Insurance Rebates are derived from a combination of sources and based on the assumption that a proportion of Australian Government outlays designed to increase public take up of private health insurance have subsidised private psychiatric care in hospitals and other services paid by private health insurers. For all years up to 2016-17, the methodology underpinning these estimates is described in the AIHW Mental Health Services in Australia on-line publication. See https://www.aihw.gov.au/reports/mental-health-services/mental-health-services-in-Australia/report-contents/expenditure-on-mental-health-related-services/data-source A new element introduced in 2015-16 is the inclusion of estimates of the PHI Premium Rebates contribution to ancillary benefits paid by private health insurers for private psychologists. All years have been adjusted to included this component. The previous method for estimating the PHI private hospital mental health component relied on data provided by the Australian Bureau of Statistics through its Private Hospitals Establishment Collection (PHEC) which was discontinued in 2016-17. Commencing 2017-18, the estimate is based on the Private Psychiatric Hospitals Data Reporting and Analysis Service (PPHDRAS), a collection jointly funded by the Australian Private Hospitals Association and the Australian Government Department of Health, complemented by data from the Department's Private Hospital Date Bureau.</t>
  </si>
  <si>
    <t>(p)</t>
  </si>
  <si>
    <t>Research: Research funding represents the value of mental health related grants administered by the National Health and Medical Research Council (NHMRC) during the relevant year. Data provided by the NHMRC.</t>
  </si>
  <si>
    <t>(q)</t>
  </si>
  <si>
    <t>National Mental Health Commission: The Commission commenced operation in January 2012. Source data for 2019-20: NMHC Annual Report 2019-20.</t>
  </si>
  <si>
    <r>
      <t xml:space="preserve">Australian Government Department of Health (unpublished); 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t>
    </r>
  </si>
  <si>
    <t>Table 13A.3</t>
  </si>
  <si>
    <t>Total State and Territory recurrent expenditure on specialised mental health services, 2019-20 dollars (a), (b), (c), (d), (e)</t>
  </si>
  <si>
    <r>
      <rPr>
        <i/>
        <sz val="10"/>
        <color rgb="FF000000"/>
        <rFont val="Arial"/>
        <family val="2"/>
      </rPr>
      <t>NSW</t>
    </r>
    <r>
      <rPr>
        <sz val="10"/>
        <color rgb="FF000000"/>
        <rFont val="Arial"/>
        <family val="2"/>
      </rPr>
      <t xml:space="preserve"> (f)</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</si>
  <si>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</si>
  <si>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(g)</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</si>
  <si>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</si>
  <si>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(h)</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</si>
  <si>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</si>
  <si>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</si>
  <si>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</si>
  <si>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r>
  </si>
  <si>
    <t>Real recurrent expenditure</t>
  </si>
  <si>
    <t>Public psychiatric hospital</t>
  </si>
  <si>
    <t>Public acute hospital</t>
  </si>
  <si>
    <t>Total admitted patient (i)</t>
  </si>
  <si>
    <t>Community residential</t>
  </si>
  <si>
    <t>Ambulatory</t>
  </si>
  <si>
    <t>Non-government organisations</t>
  </si>
  <si>
    <t>Indirect</t>
  </si>
  <si>
    <t>Totals may not equal the sum of individual cells due to rounding and/or unpublished data.</t>
  </si>
  <si>
    <t>The quality of the NSW 2010-11 MHE NMDS data used for this Report has been affected by the reconfiguration of the service system during the year. For further details see the Mental health establishments NMDS 2013–14: Data Quality Statement https://meteor.aihw.gov.au/content/index.phtml/itemId/661582.</t>
  </si>
  <si>
    <t>Prior to 2017-18, Queensland did not classify any services as community residential, however funded a number of extended treatment services that were classified and reported as non-acute inpatient care. Caution should be exercised when conducting time series analysis for residential and admitted non-acute services.</t>
  </si>
  <si>
    <t>Funding to non-government services for psychiatric disability support services is administered by either Queensland Health or Department of Communities, Child Safety and Disability Services.</t>
  </si>
  <si>
    <t>For SA, the increases in admitted patient and ambulatory care expenditure in 2013-14 partly relate to genuine increases in mental health services.  However, a significant proportion of the increases relate to improved identification and allocation of direct care and general overhead expenditure to mental health services.</t>
  </si>
  <si>
    <t>Includes expenditure on public hospital services managed and operated by private and non-government entities.</t>
  </si>
  <si>
    <r>
      <t xml:space="preserve">AIHW (unpublished) </t>
    </r>
    <r>
      <rPr>
        <i/>
        <sz val="10"/>
        <color rgb="FF000000"/>
        <rFont val="Arial"/>
        <family val="2"/>
      </rPr>
      <t>Mental Health Establishments National Minimum Data Set;</t>
    </r>
    <r>
      <rPr>
        <sz val="10"/>
        <color rgb="FF000000"/>
        <rFont val="Arial"/>
        <family val="2"/>
      </rPr>
      <t xml:space="preserve"> 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t>
    </r>
  </si>
  <si>
    <t>Table 13A.4</t>
  </si>
  <si>
    <t>Real estimated expenditure on State and Territory governments' specialised mental health services, by funding source, 2019-20 dollars (a), (b), (c), (d)</t>
  </si>
  <si>
    <r>
      <rPr>
        <i/>
        <sz val="10"/>
        <color rgb="FF000000"/>
        <rFont val="Arial"/>
        <family val="2"/>
      </rPr>
      <t>NSW</t>
    </r>
    <r>
      <rPr>
        <sz val="10"/>
        <color rgb="FF000000"/>
        <rFont val="Arial"/>
        <family val="2"/>
      </rPr>
      <t xml:space="preserve"> (e)</t>
    </r>
  </si>
  <si>
    <r>
      <rPr>
        <i/>
        <sz val="10"/>
        <color rgb="FF000000"/>
        <rFont val="Arial"/>
        <family val="2"/>
      </rPr>
      <t>Vic</t>
    </r>
    <r>
      <rPr>
        <sz val="10"/>
        <color rgb="FF000000"/>
        <rFont val="Arial"/>
        <family val="2"/>
      </rPr>
      <t xml:space="preserve"> (f)</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</si>
  <si>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</si>
  <si>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</si>
  <si>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(f)</t>
    </r>
  </si>
  <si>
    <r>
      <rPr>
        <i/>
        <sz val="10"/>
        <color rgb="FF000000"/>
        <rFont val="Arial"/>
        <family val="2"/>
      </rPr>
      <t>NT</t>
    </r>
    <r>
      <rPr>
        <sz val="10"/>
        <color rgb="FF000000"/>
        <rFont val="Arial"/>
        <family val="2"/>
      </rPr>
      <t xml:space="preserve"> (g)</t>
    </r>
  </si>
  <si>
    <r>
      <rPr>
        <i/>
        <sz val="10"/>
        <color rgb="FF000000"/>
        <rFont val="Arial"/>
        <family val="2"/>
      </rPr>
      <t>Total</t>
    </r>
    <r>
      <rPr>
        <sz val="10"/>
        <color rgb="FF000000"/>
        <rFont val="Arial"/>
        <family val="2"/>
      </rPr>
      <t xml:space="preserve"> (h)</t>
    </r>
  </si>
  <si>
    <t>State/Territory funds</t>
  </si>
  <si>
    <t>Australian Government funds</t>
  </si>
  <si>
    <t>Mental health specific payments to states and territories (i), (j), (k)</t>
  </si>
  <si>
    <t>Department of Veterans' Affairs (l)</t>
  </si>
  <si>
    <t>Other revenue</t>
  </si>
  <si>
    <t>Total (m)</t>
  </si>
  <si>
    <t>Mental health specific payments to states and territories (i), (j), (n)</t>
  </si>
  <si>
    <t>Mental health specific payments to states and territories (i), (j), (o)</t>
  </si>
  <si>
    <t>Department of Veterans' Affairs (l), (p)</t>
  </si>
  <si>
    <t>Mental health specific payments to states and territories (i), (j), (o), (q)</t>
  </si>
  <si>
    <t>Mental health specific payments to states and territories (i), (j), (o), (q), (r)</t>
  </si>
  <si>
    <t>Department of Veterans' Affairs (l), (s)</t>
  </si>
  <si>
    <t>$m = Millions of dollars. – Nil or rounded to zero.</t>
  </si>
  <si>
    <t>Estimates of State and Territory government funds include Australian government funding provided under the Australian Health Care Agreement base grants/NHA SPP.</t>
  </si>
  <si>
    <t>For 2012-13, non admitted costs are included for Victoria, WA and South Australia.</t>
  </si>
  <si>
    <t>There were no mental health related public hospital services claimed in the NT in 2010-11.</t>
  </si>
  <si>
    <t>The Australian total for mental health specific payments to states and territories can differ slightly to those in table 13A.3 as in that table the deflator for Australia is used, whereas in this table, State or Territory specific deflators are used and the Australian total is the sum of states and territories.</t>
  </si>
  <si>
    <t>From July 2009 to June 2016 the Australian Government provided special purpose payments (SPP) to State and Territory governments under the National Healthcare Agreement (NHA) that do not specify the amount to be spent on mental health or any other health area. As a consequence, specific mental health funding cannot be identified under the NHA from 2009-10 onward.</t>
  </si>
  <si>
    <t>Mental-health specific payments cannot be separately identified from payments for other categories of subacute beds made to states and territories.</t>
  </si>
  <si>
    <t>For 2018-19 to 2019-20, the amounts shown include: Project Agreement for Suicide Prevention, Project Agreements for the Community Health and Hospitals Program initiatives for Eating Disorder Treatment Centres in NSW, VIC, SA and TAS, Youth Mental Health and Suicide Prevention in the ACT, Project Agreements for Grace's Place in NSW and the Adult Mental Health Centre in SA.</t>
  </si>
  <si>
    <t>Department of Veterans' Affairs: refers to payments for mental health care provided in public hospitals for veterans.</t>
  </si>
  <si>
    <t>Estimates of expenditure on State and Territory governments' specialised mental health services include revenue from other sources (including patient fees and reimbursement by third party compensation insurers), Australian government funding provided under the Australian Health Care Agreement base grants/NHA SPP, 'other Australian Government funds', Australian Government mental health specific payments to states and territories and funding provided through the Department of Veterans' Affairs.</t>
  </si>
  <si>
    <t>Nil payments are shown for 2016-17 and 2017–18 as three National Partnerships were completed by 2015-16.</t>
  </si>
  <si>
    <t>To 2015-16, the amounts shown include: National Partnership - Supporting Mental Health Reform and specific payments to Tasmania under the Tasmanian Health Assistance Package.</t>
  </si>
  <si>
    <t>For 2015-16, non-admitted costs are included for all jurisdictions.</t>
  </si>
  <si>
    <t>To 2014-15, the amounts shown include: National Partnership - National Perinatal Depression Plan – Payments to States.</t>
  </si>
  <si>
    <t>(r)</t>
  </si>
  <si>
    <t>The expenditure reported here excludes payments to states and territories for the development of subacute mental health beds made under Schedule E of the National Partnership Agreement - Improving Public Hospital Services, which totalled $175 million over the period 2010-11 to 2013-14.</t>
  </si>
  <si>
    <t>(s)</t>
  </si>
  <si>
    <t>For years prior to 2012-13, non-admitted costs are not included as relevant data sets are incomplete or unavailable.</t>
  </si>
  <si>
    <r>
      <t xml:space="preserve">Australian Government Department of Health (unpublished); AIHW (unpublished) </t>
    </r>
    <r>
      <rPr>
        <i/>
        <sz val="10"/>
        <color rgb="FF000000"/>
        <rFont val="Arial"/>
        <family val="2"/>
      </rPr>
      <t>Mental Health Establishments National Minimum Data Set;</t>
    </r>
    <r>
      <rPr>
        <sz val="10"/>
        <color rgb="FF000000"/>
        <rFont val="Arial"/>
        <family val="2"/>
      </rPr>
      <t xml:space="preserve"> 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t>
    </r>
  </si>
  <si>
    <t>Table 13A.5</t>
  </si>
  <si>
    <t>Nominal annual depreciation of expenditure on State and Territory governments' specialised mental health services (a), (b)</t>
  </si>
  <si>
    <r>
      <rPr>
        <i/>
        <sz val="10"/>
        <color rgb="FF000000"/>
        <rFont val="Arial"/>
        <family val="2"/>
      </rPr>
      <t>NSW</t>
    </r>
    <r>
      <rPr>
        <sz val="10"/>
        <color rgb="FF000000"/>
        <rFont val="Arial"/>
        <family val="2"/>
      </rPr>
      <t xml:space="preserve"> (c)</t>
    </r>
  </si>
  <si>
    <r>
      <rPr>
        <i/>
        <sz val="10"/>
        <color rgb="FF000000"/>
        <rFont val="Arial"/>
        <family val="2"/>
      </rPr>
      <t>SA</t>
    </r>
    <r>
      <rPr>
        <sz val="10"/>
        <color rgb="FF000000"/>
        <rFont val="Arial"/>
        <family val="2"/>
      </rPr>
      <t/>
    </r>
  </si>
  <si>
    <t>Nominal annual depreciation</t>
  </si>
  <si>
    <r>
      <t xml:space="preserve">AIHW (unpublished) </t>
    </r>
    <r>
      <rPr>
        <i/>
        <sz val="10"/>
        <color rgb="FF000000"/>
        <rFont val="Arial"/>
        <family val="2"/>
      </rPr>
      <t>Mental Health Establishments National Minimum Data Set.</t>
    </r>
    <r>
      <rPr>
        <sz val="10"/>
        <color rgb="FF000000"/>
        <rFont val="Arial"/>
        <family val="2"/>
      </rPr>
      <t/>
    </r>
  </si>
  <si>
    <t>Table 13A.6</t>
  </si>
  <si>
    <t>Real estimated recurrent expenditure on State and Territory governments' specialised mental health services, 2019-20 dollars (a), (b), (c), (d)</t>
  </si>
  <si>
    <r>
      <rPr>
        <i/>
        <sz val="10"/>
        <color rgb="FF000000"/>
        <rFont val="Arial"/>
        <family val="2"/>
      </rPr>
      <t>Total</t>
    </r>
    <r>
      <rPr>
        <sz val="10"/>
        <color rgb="FF000000"/>
        <rFont val="Arial"/>
        <family val="2"/>
      </rPr>
      <t xml:space="preserve"> (f)</t>
    </r>
  </si>
  <si>
    <t>Total (g)</t>
  </si>
  <si>
    <t>Per person</t>
  </si>
  <si>
    <r>
      <t xml:space="preserve">AIHW (unpublished) </t>
    </r>
    <r>
      <rPr>
        <i/>
        <sz val="10"/>
        <color rgb="FF000000"/>
        <rFont val="Arial"/>
        <family val="2"/>
      </rPr>
      <t>Mental Health Establishments National Minimum Data Set;</t>
    </r>
    <r>
      <rPr>
        <sz val="10"/>
        <color rgb="FF000000"/>
        <rFont val="Arial"/>
        <family val="2"/>
      </rPr>
      <t xml:space="preserve"> 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 ABS 2020 (and previous issues), 'Quarterly Population Estimates (ERP)' [ABS.Stats table], </t>
    </r>
    <r>
      <rPr>
        <i/>
        <sz val="10"/>
        <color rgb="FF000000"/>
        <rFont val="Arial"/>
        <family val="2"/>
      </rPr>
      <t>National, state and territory population, December 2019</t>
    </r>
    <r>
      <rPr>
        <sz val="10"/>
        <color rgb="FF000000"/>
        <rFont val="Arial"/>
        <family val="2"/>
      </rPr>
      <t xml:space="preserve"> (and previous years), Cat. no. 3101.0, Canberra, last accessed 13 July 2020.</t>
    </r>
  </si>
  <si>
    <t>Table 13A.7</t>
  </si>
  <si>
    <t>Age standardised proportion of people receiving clinical mental health services by service type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</si>
  <si>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</si>
  <si>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(b)</t>
    </r>
  </si>
  <si>
    <r>
      <rPr>
        <i/>
        <sz val="10"/>
        <color rgb="FF000000"/>
        <rFont val="Arial"/>
        <family val="2"/>
      </rPr>
      <t>SA</t>
    </r>
    <r>
      <rPr>
        <sz val="10"/>
        <color rgb="FF000000"/>
        <rFont val="Arial"/>
        <family val="2"/>
      </rPr>
      <t xml:space="preserve"> (c), (d)</t>
    </r>
  </si>
  <si>
    <r>
      <rPr>
        <i/>
        <sz val="10"/>
        <color rgb="FF000000"/>
        <rFont val="Arial"/>
        <family val="2"/>
      </rPr>
      <t>Tas</t>
    </r>
    <r>
      <rPr>
        <sz val="10"/>
        <color rgb="FF000000"/>
        <rFont val="Arial"/>
        <family val="2"/>
      </rPr>
      <t xml:space="preserve"> (d), (e)</t>
    </r>
  </si>
  <si>
    <r>
      <rPr>
        <i/>
        <sz val="10"/>
        <color rgb="FF000000"/>
        <rFont val="Arial"/>
        <family val="2"/>
      </rPr>
      <t>ACT</t>
    </r>
    <r>
      <rPr>
        <sz val="10"/>
        <color rgb="FF000000"/>
        <rFont val="Arial"/>
        <family val="2"/>
      </rPr>
      <t xml:space="preserve"> (d)</t>
    </r>
  </si>
  <si>
    <r>
      <rPr>
        <i/>
        <sz val="10"/>
        <color rgb="FF000000"/>
        <rFont val="Arial"/>
        <family val="2"/>
      </rPr>
      <t>Aust</t>
    </r>
    <r>
      <rPr>
        <sz val="10"/>
        <color rgb="FF000000"/>
        <rFont val="Arial"/>
        <family val="2"/>
      </rPr>
      <t xml:space="preserve"> (d), (f)</t>
    </r>
  </si>
  <si>
    <t>2020-21</t>
  </si>
  <si>
    <t>State and Territory governments' specialised (g)</t>
  </si>
  <si>
    <t>Number</t>
  </si>
  <si>
    <t>no.</t>
  </si>
  <si>
    <t>na</t>
  </si>
  <si>
    <t>Proportion</t>
  </si>
  <si>
    <t>% (AS)</t>
  </si>
  <si>
    <t>Private</t>
  </si>
  <si>
    <t>MBS/DVA subsidised</t>
  </si>
  <si>
    <t>Number (h)</t>
  </si>
  <si>
    <t>Total (h)</t>
  </si>
  <si>
    <t>Psychiatrist (i)</t>
  </si>
  <si>
    <t>Clinical psychologist (j)</t>
  </si>
  <si>
    <t>GP (k)</t>
  </si>
  <si>
    <t>Other allied health (l)</t>
  </si>
  <si>
    <t>np</t>
  </si>
  <si>
    <r>
      <t xml:space="preserve">AS = Age Standardised. </t>
    </r>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t>
    </r>
  </si>
  <si>
    <t>Rates are age standardised to the Australian population as at 30 June 2001.</t>
  </si>
  <si>
    <t>Victorian 2011-12 and 2012-13 data are unavailable due to service level collection gaps resulting from protected industrial action during this period.</t>
  </si>
  <si>
    <t>South Australia submitted data that were not based on unique patient identifier or data matching approaches.</t>
  </si>
  <si>
    <t>Private psychiatric hospital figures are not published for SA, Tasmania and the ACT due to confidentiality reasons, but are included in the Australian totals.</t>
  </si>
  <si>
    <t>Tasmania submitted data that were not based on unique patient identifier or data matching approaches prior to 2012-13.</t>
  </si>
  <si>
    <t>Industrial action in Tasmania in 2011-12 and 2012-13 has affected the quality and quantity of Tasmania's community mental health care data (see the AIHW's Mental Health Services in Australia, Community mental health care section for detailed information).</t>
  </si>
  <si>
    <t>Australian totals only include available data and should therefore be interpreted with caution.</t>
  </si>
  <si>
    <t>Australian totals for 2011-12 and 2012-13 should not be compared to previous, or more recent years.</t>
  </si>
  <si>
    <t>Caution should be taken when making inter-jurisdictional comparisons for public data. See jurisdictional-specific footnotes for further information.</t>
  </si>
  <si>
    <t>MBS and DVA services are those provided under any of the Medicare/DVA-funded service types described at footnotes (i) to (l). People seen by more than one provider type are counted only once in the total.</t>
  </si>
  <si>
    <t>Consultant psychiatrist services are MBS items 134, 136, 138, 140, 142, 288, 289, 291, 293, 296, 297, 299, 300, 302, 304, 306, 308, 310, 312, 314, 316, 318, 319, 320, 322, 324, 326, 328, 330, 332, 334, 336, 338, 342, 344, 346, 348, 350, 352, 353, 355, 356, 357, 358, 359, 361, 364, 366, 367, 369, 370, 855, 857, 858, 861, 864, 866, 14224 (as relevant across years).</t>
  </si>
  <si>
    <t>Clinical psychologist services are MBS items: 80000, 80001, 80005, 80010, 80011, 80015, 80020, 80021 and DVA items US01, US02, US03, US04, US05, US06, US07, US08, US50, US51, US99 (as relevant across years).</t>
  </si>
  <si>
    <t>GP services are MBS items 170, 171, 172, 2574, 2575, 2577, 2578, 2700, 2701, 2702, 2704, 2705, 2707, 2708, 2710, 2712, 2713, 2715, 2717, 2719, 2721, 2723, 2725, 2727, 20104 (as relevant across years).</t>
  </si>
  <si>
    <t>Other allied health services are MBS items 10956, 10968, 80100, 80105, 80110, 80115, 80120, 80125, 80130, 80135, 80140, 80145, 80150, 80155, 80160, 80165, 80170, 8101, 80111, 80121, 80126, 80136, 80146, 80151, 80161, 80171, 81325, 81355, 82000, 82015 and DVA items CL20, CL25, CL30, US11, US12, US13, US14, US15, US16, US17, US18, US21, US22, US23, US24, US25, US26, US27, US31, US32, US33, US34, US35, US36, US37, US52, US53, US96, US97, US98 (as relevant across years).</t>
  </si>
  <si>
    <r>
      <t xml:space="preserve">AIHW (unpublished) </t>
    </r>
    <r>
      <rPr>
        <i/>
        <sz val="10"/>
        <color rgb="FF000000"/>
        <rFont val="Arial"/>
        <family val="2"/>
      </rPr>
      <t>National Healthcare Agreement Data.</t>
    </r>
    <r>
      <rPr>
        <sz val="10"/>
        <color rgb="FF000000"/>
        <rFont val="Arial"/>
        <family val="2"/>
      </rPr>
      <t/>
    </r>
  </si>
  <si>
    <t>Table 13A.8</t>
  </si>
  <si>
    <t>New clients as a proportion of total clients under the care of State or Territory specialised public mental health services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</si>
  <si>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</si>
  <si>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</si>
  <si>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xml:space="preserve"> (f)</t>
    </r>
  </si>
  <si>
    <r>
      <rPr>
        <i/>
        <sz val="10"/>
        <color rgb="FF000000"/>
        <rFont val="Arial"/>
        <family val="2"/>
      </rPr>
      <t>WA</t>
    </r>
    <r>
      <rPr>
        <sz val="10"/>
        <color rgb="FF000000"/>
        <rFont val="Arial"/>
        <family val="2"/>
      </rPr>
      <t xml:space="preserve"> (g)</t>
    </r>
  </si>
  <si>
    <r>
      <rPr>
        <i/>
        <sz val="10"/>
        <color rgb="FF000000"/>
        <rFont val="Arial"/>
        <family val="2"/>
      </rPr>
      <t>Tas</t>
    </r>
    <r>
      <rPr>
        <sz val="10"/>
        <color rgb="FF000000"/>
        <rFont val="Arial"/>
        <family val="2"/>
      </rPr>
      <t xml:space="preserve"> (i)</t>
    </r>
  </si>
  <si>
    <r>
      <rPr>
        <i/>
        <sz val="10"/>
        <color rgb="FF000000"/>
        <rFont val="Arial"/>
        <family val="2"/>
      </rPr>
      <t>Aust</t>
    </r>
    <r>
      <rPr>
        <sz val="10"/>
        <color rgb="FF000000"/>
        <rFont val="Arial"/>
        <family val="2"/>
      </rPr>
      <t/>
    </r>
  </si>
  <si>
    <t>New clients</t>
  </si>
  <si>
    <t>Total clients</t>
  </si>
  <si>
    <t>Proportion of total clients who are new</t>
  </si>
  <si>
    <r>
      <rPr>
        <b/>
        <sz val="10"/>
        <color rgb="FF000000"/>
        <rFont val="Arial"/>
        <family val="2"/>
      </rPr>
      <t>na</t>
    </r>
    <r>
      <rPr>
        <sz val="10"/>
        <color rgb="FF000000"/>
        <rFont val="Arial"/>
        <family val="2"/>
      </rPr>
      <t xml:space="preserve"> Not available.</t>
    </r>
  </si>
  <si>
    <t>Clients in receipt of services include all people who received one or more community service contacts or had one or more days of inpatient or residential care in the data period.</t>
  </si>
  <si>
    <t>A new client is defined as a consumer who has not been seen in the five years preceding the first contact with a State or Territory specialised public mental health service in the data period.</t>
  </si>
  <si>
    <t>NSW has implemented a Statewide Unique Patient Identifier (SUPI) for mental health care. The identification of prior contacts for mental health (MH) clients is dependent upon the SUPI, both in coverage (all clients having a SUPI) and in the resolution of possible duplicates. There are differences in the completeness of coverage between the Local Health Districts/Networks and over time. The average SUPI coverage at a State level for 2012-13 is 99.9 per cent. The numbers provided are a distinct count of individuals using the SUPI (majority) and a count of individuals at the facility level for a small percentage of clients without a SUPI in the reporting period (which may include some duplicates of those who attended multiple facilities).</t>
  </si>
  <si>
    <t>For NSW, residential clients are not included because their data are manually collected without SUPI assigned, thus making the unique counts of the residential clients together with the inpatient and ambulatory clients not possible. The client base of the NSW MH residential facility is very small which will have minimal effect on the final result (for example, total residential MH clients in 2010-11 was 185 with 59 potential new clients, 243 total residential MH clients with 130 potential new clients in 2011-12 and 237 total residential MH clients with 131 potential new clients in 2012-13). NSW data was affected by the introduction of a new system in the Justice Health Network in 2016–17. This resulted in reduced data coverage (see the data quality statement for the Community mental health care NMDS on METeOR).</t>
  </si>
  <si>
    <t>Victorian data for 2011-12 and 2012-13 are unavailable due to service level collection gaps resulting from protected industrial action during this period.</t>
  </si>
  <si>
    <t>Victorian data was affected by industrial activity during the 2015-16 and 2016-17 financial years, there was no reduction in actual services. The collection of non-clinical and administrative data was affected, with impacts on community mental health service activity and client outcome measures.</t>
  </si>
  <si>
    <t>For Queensland, a linkage program is utilised to link between admitted and community activity and patients.</t>
  </si>
  <si>
    <t>For WA, the matching of mental health community contacts to inpatient episodes is done from 2012-13 between two separate data systems and requires the use of record linkage to be able to identify the same person in both systems. There are delays associated in the use of record linkage and these delays can result in not getting a match between a community contact and a separation when there should be one. The number of unique consumers (both total and new) could be over estimated as a result. Data before 2012-13 are based on data submitted for the National Minimum Data Set (NMDS) and have not been revised. An absence of a statewide unique patient identifier in WA  means there is a reliance on data linkage which uses probabilistic matching. Data are preliminary and are subject to change.</t>
  </si>
  <si>
    <t>For SA, the new client (numerator) and total client (denominator) counts are not unique: they are an aggregation of three separate databases with no linkage between two of these. However, analysis has showed that the impact is low (less than 5 per cent of the total) and affects both the numerator and denominator equally.</t>
  </si>
  <si>
    <t>For Tasmania, information for years before 2012-13 were extracted from three different data sources and linked together with a Statistical Linkage Key (SLK) for each individual present in the extracts for the reporting period. While every attempt has been made to reduce any duplication of identified clients, using an SLK will lead to some duplication and can wrongly identify clients as new clients. Industrial action in Tasmania has limited the available data quality and quantity of data for 2011-12 and 2012-13. Tasmania has been progressively implementing a statewide patient identification system. Data for 2012–13 is considered to be the first collection period with this system fully implemented. It is likely that an improved patient identification system will increase the percentage of post-discharge community care reported by Tasmania. Therefore, Tasmanian data are not comparable across years.</t>
  </si>
  <si>
    <r>
      <t xml:space="preserve">AIHW (unpublished) </t>
    </r>
    <r>
      <rPr>
        <i/>
        <sz val="10"/>
        <color rgb="FF000000"/>
        <rFont val="Arial"/>
        <family val="2"/>
      </rPr>
      <t>Data provided by State and Territory governments.</t>
    </r>
    <r>
      <rPr>
        <sz val="10"/>
        <color rgb="FF000000"/>
        <rFont val="Arial"/>
        <family val="2"/>
      </rPr>
      <t/>
    </r>
  </si>
  <si>
    <t>Table 13A.9</t>
  </si>
  <si>
    <t>New clients as a proportion of total clients of MBS subsidised mental health services (a), (b), (c)</t>
  </si>
  <si>
    <t>NSW</t>
  </si>
  <si>
    <t>Vic</t>
  </si>
  <si>
    <t>Qld</t>
  </si>
  <si>
    <t>WA</t>
  </si>
  <si>
    <t>SA</t>
  </si>
  <si>
    <t>Tas</t>
  </si>
  <si>
    <t>ACT</t>
  </si>
  <si>
    <t>NT</t>
  </si>
  <si>
    <t>New MBS clients</t>
  </si>
  <si>
    <t>Total MBS clients</t>
  </si>
  <si>
    <t>Proportion of total MBS clients who are new</t>
  </si>
  <si>
    <t>Data are calculated based on date of processing of specified MBS mental health items.</t>
  </si>
  <si>
    <t>State/Territory is allocated based on the postcode recorded for the person at the first service event within each reference period year.</t>
  </si>
  <si>
    <t>A new client is defined as a patient who has not previously used a MBS mental health item in the five years preceding the first use of a MBS mental health item in the reference period.</t>
  </si>
  <si>
    <r>
      <t xml:space="preserve">AIHW (unpublished) </t>
    </r>
    <r>
      <rPr>
        <i/>
        <sz val="10"/>
        <color rgb="FF000000"/>
        <rFont val="Arial"/>
        <family val="2"/>
      </rPr>
      <t>Medicare Benefits Schedule data (AIHW analyses).</t>
    </r>
    <r>
      <rPr>
        <sz val="10"/>
        <color rgb="FF000000"/>
        <rFont val="Arial"/>
        <family val="2"/>
      </rPr>
      <t/>
    </r>
  </si>
  <si>
    <t>Table 13A.10</t>
  </si>
  <si>
    <t>Mental health care specific MBS items processed (a), (b)</t>
  </si>
  <si>
    <t>MBS subsidised mental health services</t>
  </si>
  <si>
    <t>Psychiatrist services</t>
  </si>
  <si>
    <t>Initial consultations new patient (c)</t>
  </si>
  <si>
    <t>Patient attendances (including video/phone attendance) (d)</t>
  </si>
  <si>
    <t>Group psychotherapy</t>
  </si>
  <si>
    <t>Interview with non-patient</t>
  </si>
  <si>
    <t>Case conferencing</t>
  </si>
  <si>
    <t>Electroconvulsive therapy (e)</t>
  </si>
  <si>
    <t>Assessment and treatment of pervasive developmental disorder</t>
  </si>
  <si>
    <t>Eating Disorders Treatment Plan</t>
  </si>
  <si>
    <t>Total psychiatrist services</t>
  </si>
  <si>
    <t>GP mental health specific services</t>
  </si>
  <si>
    <t>GP Mental Health Treatment Plan (accredited)</t>
  </si>
  <si>
    <t>GP Mental Health Treatment Plan (non-accredited)</t>
  </si>
  <si>
    <t>GP Mental Health Treatment - other</t>
  </si>
  <si>
    <t>GP Eating Disorders Treatment Plan</t>
  </si>
  <si>
    <t>Focussed psychological strategies (f)</t>
  </si>
  <si>
    <t>Family group therapy</t>
  </si>
  <si>
    <t>Electroconvulsive therapy (g)</t>
  </si>
  <si>
    <t>Total GP mental health specific services</t>
  </si>
  <si>
    <t>Clinical psychologist services</t>
  </si>
  <si>
    <t>Psychological Therapy services</t>
  </si>
  <si>
    <t>Eating Disorders Psychological Treatment</t>
  </si>
  <si>
    <t>Total clinical psychologist services (h)</t>
  </si>
  <si>
    <t>Other psychologist services</t>
  </si>
  <si>
    <t>Focussed psychological strategies — psychologists</t>
  </si>
  <si>
    <t>Focussed Psychological Strategies- bushfire affected people</t>
  </si>
  <si>
    <t>Enhanced primary care — psychologists</t>
  </si>
  <si>
    <t>Allied health service for Indigenous Australians</t>
  </si>
  <si>
    <t>Total other psychologist services (i)</t>
  </si>
  <si>
    <t>Other allied health services</t>
  </si>
  <si>
    <t>Focussed psychological strategies — occupational therapist</t>
  </si>
  <si>
    <t>Focussed psychological strategies — social worker</t>
  </si>
  <si>
    <t>Enhanced Primary Care — mental health worker (j)</t>
  </si>
  <si>
    <t>Allied health service for Indigenous Australians- mental health worker</t>
  </si>
  <si>
    <t>Allied health service—mental health worker</t>
  </si>
  <si>
    <t>Eating Disorders Services</t>
  </si>
  <si>
    <t>Total other allied health services (i)</t>
  </si>
  <si>
    <t>Psychiatrist services (k)</t>
  </si>
  <si>
    <t>Rate per 1000 people</t>
  </si>
  <si>
    <t>rate</t>
  </si>
  <si>
    <t>GP mental health specific services (k)</t>
  </si>
  <si>
    <t>Clinical psychologist services (k)</t>
  </si>
  <si>
    <t>Other psychologist services (k)</t>
  </si>
  <si>
    <t>Other allied health services (k)</t>
  </si>
  <si>
    <t>Patient attendances (l)</t>
  </si>
  <si>
    <t>Telepsychiatry</t>
  </si>
  <si>
    <t>Clinical psychologist services (h)</t>
  </si>
  <si>
    <t>Total clinical psychologist services</t>
  </si>
  <si>
    <t>Initial consultations new patient (m)</t>
  </si>
  <si>
    <t>GP mental health care</t>
  </si>
  <si>
    <r>
      <rPr>
        <b/>
        <sz val="10"/>
        <color rgb="FF000000"/>
        <rFont val="Arial"/>
        <family val="2"/>
      </rPr>
      <t>np</t>
    </r>
    <r>
      <rPr>
        <sz val="10"/>
        <color rgb="FF000000"/>
        <rFont val="Arial"/>
        <family val="2"/>
      </rPr>
      <t xml:space="preserve"> Not published. – Nil or rounded to zero.</t>
    </r>
  </si>
  <si>
    <t>State and territory is based on the postcode of the mailing address of the patient as recorded by Medicare Australia. Provider type is based on the MBS item numbers claimed.</t>
  </si>
  <si>
    <t>A listing of the MBS items associated with each of the categories is available in the 'Medicare Benefits Schedule' section of Mental Health Services in Australia on the AIHW website.</t>
  </si>
  <si>
    <t>Includes consultations in consulting rooms, hospital and other locations (including home visits).</t>
  </si>
  <si>
    <t>Includes attendances in consulting rooms, hospital, other locations and video/phone attendance.</t>
  </si>
  <si>
    <t>Data for electroconvulsive therapy may include services provided by medical practitioners other than psychiatrists.</t>
  </si>
  <si>
    <t>For General Practitioner services, Focussed Psycholgical Strategies includes Focussed Psychological Strategies — bushfire affected people.</t>
  </si>
  <si>
    <t>This item is for the initiation of management of anaesthesia for electroconvulsive therapy and includes data for services provided by medical practitioners other than GPs.</t>
  </si>
  <si>
    <t>Clinical psychologist' refers to 'Clinical psychologist psychological therapy services' and 'Other psychologist' includes other psychology services involving clinical psychologists and other psychologists.</t>
  </si>
  <si>
    <t>Totals for psychologist/other psychologist and other allied health services include specific services for Aboriginal and Torres Strait Islander Australians.</t>
  </si>
  <si>
    <t>Mental health workers include psychologists, mental health nurses, occupational therapists, social workers and Aboriginal health workers.</t>
  </si>
  <si>
    <t>Crude rates based on the preliminary Australian estimated resident population as at 31 December midpoint of the financial year.</t>
  </si>
  <si>
    <t>Includes attendances in consulting room, hospital and other locations.</t>
  </si>
  <si>
    <t>Includes consultations in consulting room, hospital and home visits.</t>
  </si>
  <si>
    <r>
      <t xml:space="preserve">AIHW (unpublished) </t>
    </r>
    <r>
      <rPr>
        <i/>
        <sz val="10"/>
        <color rgb="FF000000"/>
        <rFont val="Arial"/>
        <family val="2"/>
      </rPr>
      <t>Medicare Benefits Schedule data (AIHW analyses);</t>
    </r>
    <r>
      <rPr>
        <sz val="10"/>
        <color rgb="FF000000"/>
        <rFont val="Arial"/>
        <family val="2"/>
      </rPr>
      <t xml:space="preserve"> AIHW 2021 and 2020, </t>
    </r>
    <r>
      <rPr>
        <i/>
        <sz val="10"/>
        <color rgb="FF000000"/>
        <rFont val="Arial"/>
        <family val="2"/>
      </rPr>
      <t>Mental Health Services in Australia - Medicare-subsidised mental health-specific services, 2019-20</t>
    </r>
    <r>
      <rPr>
        <sz val="10"/>
        <color rgb="FF000000"/>
        <rFont val="Arial"/>
        <family val="2"/>
      </rPr>
      <t xml:space="preserve"> and </t>
    </r>
    <r>
      <rPr>
        <i/>
        <sz val="10"/>
        <color rgb="FF000000"/>
        <rFont val="Arial"/>
        <family val="2"/>
      </rPr>
      <t>2018-19,</t>
    </r>
    <r>
      <rPr>
        <sz val="10"/>
        <color rgb="FF000000"/>
        <rFont val="Arial"/>
        <family val="2"/>
      </rPr>
      <t xml:space="preserve"> https://www.aihw.gov.au/reports/mental-health-services/mental-health-services-in-australia/report-contents/medicare-subsidised-mental-health-specific-services.</t>
    </r>
  </si>
  <si>
    <t>Table 13A.11</t>
  </si>
  <si>
    <t>GP mental health-related encounters (general and mental health specific) (a), (b)</t>
  </si>
  <si>
    <r>
      <rPr>
        <i/>
        <sz val="10"/>
        <color rgb="FF000000"/>
        <rFont val="Arial"/>
        <family val="2"/>
      </rPr>
      <t>2007-08</t>
    </r>
    <r>
      <rPr>
        <sz val="10"/>
        <color rgb="FF000000"/>
        <rFont val="Arial"/>
        <family val="2"/>
      </rPr>
      <t/>
    </r>
  </si>
  <si>
    <r>
      <rPr>
        <i/>
        <sz val="10"/>
        <color rgb="FF000000"/>
        <rFont val="Arial"/>
        <family val="2"/>
      </rPr>
      <t>2008-09</t>
    </r>
    <r>
      <rPr>
        <sz val="10"/>
        <color rgb="FF000000"/>
        <rFont val="Arial"/>
        <family val="2"/>
      </rPr>
      <t/>
    </r>
  </si>
  <si>
    <r>
      <rPr>
        <i/>
        <sz val="10"/>
        <color rgb="FF000000"/>
        <rFont val="Arial"/>
        <family val="2"/>
      </rPr>
      <t>2009-10</t>
    </r>
    <r>
      <rPr>
        <sz val="10"/>
        <color rgb="FF000000"/>
        <rFont val="Arial"/>
        <family val="2"/>
      </rPr>
      <t/>
    </r>
  </si>
  <si>
    <t>Estimated number</t>
  </si>
  <si>
    <t>Lower 95% confidence limit</t>
  </si>
  <si>
    <t>Upper 95% confidence limit</t>
  </si>
  <si>
    <t>Rate per 1000 population (c)</t>
  </si>
  <si>
    <t>The confidence intervals show that the difference between some of the years is not statistically significant.</t>
  </si>
  <si>
    <t>The estimated number of encounters is based on the proportion of encounters in the BEACH survey of general practice activity that are mental health-related, multiplied by the total number of Medicare services for non-Referred (GP) Attendances (excluding practice nurse items) as reported by the Department of Human Services (see Mental Health Services in Australia for more details).</t>
  </si>
  <si>
    <t>Crude rate is based on the Australian estimated resident population as at 31 December of the reference year.</t>
  </si>
  <si>
    <r>
      <t xml:space="preserve">AIHW 2018, </t>
    </r>
    <r>
      <rPr>
        <i/>
        <sz val="10"/>
        <color rgb="FF000000"/>
        <rFont val="Arial"/>
        <family val="2"/>
      </rPr>
      <t>Mental Health Services in Australia - General Practice, 2015-16,</t>
    </r>
    <r>
      <rPr>
        <sz val="10"/>
        <color rgb="FF000000"/>
        <rFont val="Arial"/>
        <family val="2"/>
      </rPr>
      <t xml:space="preserve"> https://www.aihw.gov.au/reports/mental-health-services/mental-health-services-in-australia/report-contents/general-practice.</t>
    </r>
  </si>
  <si>
    <t>Table 13A.12</t>
  </si>
  <si>
    <t>FTE direct care staff employed in specialised mental health services, by service setting (a), (b)</t>
  </si>
  <si>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</si>
  <si>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</si>
  <si>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t>Rate per 100 000 people</t>
  </si>
  <si>
    <t>Admitted patient</t>
  </si>
  <si>
    <t>Residential</t>
  </si>
  <si>
    <t>2012-13 (f)</t>
  </si>
  <si>
    <t>.. Not applicable.</t>
  </si>
  <si>
    <t>FTE figures are under-reported due to data on FTE staffing not being provided by the Northern Beaches Hospital. This is a new, privately-operated hospital that provides public mental health services under a public-private partnership agreement with NSW Health. The hospital opened in late October 2018.</t>
  </si>
  <si>
    <t>FTE staff data has been unavailable for one service in WA since 2015-16. Therefore time series staffing figures are impacted. Direct care staff FTE for the service are estimated to be about 70 FTE in 2015-16, 120 FTE in 2016-17 and 125 FTE from 2017-18 onwards. Comparisons between staffing and expenditure should be made with caution.</t>
  </si>
  <si>
    <t>A new organisational overhead setting for reporting FTE was implemented from the 2012–13 collection period, which may result in decreased FTE in the other service setting categories for some jurisdictions. Time series analyses should be approached with caution. Care and consumer worker FTE has been included in service setting reporting since the 2012–13 collection period.</t>
  </si>
  <si>
    <r>
      <t xml:space="preserve">AIHW (unpublished) </t>
    </r>
    <r>
      <rPr>
        <i/>
        <sz val="10"/>
        <color rgb="FF000000"/>
        <rFont val="Arial"/>
        <family val="2"/>
      </rPr>
      <t>Mental Health Establishments National Minimum Data Set;</t>
    </r>
    <r>
      <rPr>
        <sz val="10"/>
        <color rgb="FF000000"/>
        <rFont val="Arial"/>
        <family val="2"/>
      </rPr>
      <t xml:space="preserve"> ABS 2020 (and previous issues), 'Quarterly Population Estimates (ERP)' [ABS.Stats table], </t>
    </r>
    <r>
      <rPr>
        <i/>
        <sz val="10"/>
        <color rgb="FF000000"/>
        <rFont val="Arial"/>
        <family val="2"/>
      </rPr>
      <t>National, state and territory population, December 2019</t>
    </r>
    <r>
      <rPr>
        <sz val="10"/>
        <color rgb="FF000000"/>
        <rFont val="Arial"/>
        <family val="2"/>
      </rPr>
      <t xml:space="preserve"> (and previous years), Cat. no. 3101.0, Canberra, last accessed 13 July 2020.</t>
    </r>
  </si>
  <si>
    <t>Table 13A.13</t>
  </si>
  <si>
    <t>Mental health patient days (a), (b), (c)</t>
  </si>
  <si>
    <r>
      <rPr>
        <i/>
        <sz val="10"/>
        <color rgb="FF000000"/>
        <rFont val="Arial"/>
        <family val="2"/>
      </rPr>
      <t>Qld</t>
    </r>
    <r>
      <rPr>
        <sz val="10"/>
        <color rgb="FF000000"/>
        <rFont val="Arial"/>
        <family val="2"/>
      </rPr>
      <t xml:space="preserve"> (e)</t>
    </r>
  </si>
  <si>
    <r>
      <rPr>
        <i/>
        <sz val="10"/>
        <color rgb="FF000000"/>
        <rFont val="Arial"/>
        <family val="2"/>
      </rPr>
      <t>ACT</t>
    </r>
    <r>
      <rPr>
        <sz val="10"/>
        <color rgb="FF000000"/>
        <rFont val="Arial"/>
        <family val="2"/>
      </rPr>
      <t xml:space="preserve"> (f)</t>
    </r>
  </si>
  <si>
    <t>Patient days</t>
  </si>
  <si>
    <t>Admitted patient — acute units</t>
  </si>
  <si>
    <t>Admitted patient — non-acute units</t>
  </si>
  <si>
    <t>24-hour staffed community residential</t>
  </si>
  <si>
    <t>Patient days per 1000 people</t>
  </si>
  <si>
    <t>Hospital patient days include those provided in services funded by government, but managed and operated by private and non-government entities.</t>
  </si>
  <si>
    <t>Prior to 2018-19, the ACT did not have any non-acute hospital units.</t>
  </si>
  <si>
    <t>Table 13A.14</t>
  </si>
  <si>
    <t>Available beds in State and Territory governments' specialised mental health services (a), (b), (c), (d), (e)</t>
  </si>
  <si>
    <r>
      <rPr>
        <i/>
        <sz val="10"/>
        <color rgb="FF000000"/>
        <rFont val="Arial"/>
        <family val="2"/>
      </rPr>
      <t>WA</t>
    </r>
    <r>
      <rPr>
        <sz val="10"/>
        <color rgb="FF000000"/>
        <rFont val="Arial"/>
        <family val="2"/>
      </rPr>
      <t xml:space="preserv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</si>
  <si>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</si>
  <si>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xml:space="preserve"> (i)</t>
    </r>
  </si>
  <si>
    <t>No. of beds</t>
  </si>
  <si>
    <t>Psychiatric hospitals</t>
  </si>
  <si>
    <t>Acute hospitals with psychiatric units or wards</t>
  </si>
  <si>
    <t>Community-based residential units</t>
  </si>
  <si>
    <t>Proportion of all beds in different settings</t>
  </si>
  <si>
    <t>Beds per 100 000 people</t>
  </si>
  <si>
    <t>Bed numbers represent the average number of beds which are immediately available for use by an admitted patient or resident within the establishment. Available beds are counted as the average of monthly available bed numbers. Available beds counts exclude beds in wards that were closed for any reason (except weekend closures for beds/wards staffed and available on weekdays only).</t>
  </si>
  <si>
    <t>Hospital bed can include government funded beds managed and operated by private and non-government entities.</t>
  </si>
  <si>
    <t>Community-based residential beds data include 24-hour and non-24-hour staffed units.</t>
  </si>
  <si>
    <t>Due to the classification of inpatient beds as either co-located or standalone, psychogeriatric beds co-located with nursing homes are reported as 'standalone'. As a result these beds are reported as psychiatric hospital beds in this report.</t>
  </si>
  <si>
    <t>Beds numbers in WA include publicly funded mental health beds in private hospitals for all years.</t>
  </si>
  <si>
    <t>Tasmania, the ACT and the NT do not have public psychiatric hospitals.</t>
  </si>
  <si>
    <t>Table 13A.15</t>
  </si>
  <si>
    <t>Total payments for active NDIS participants with an approved plan for people with a primary disability of psychosocial disability (a), (b)</t>
  </si>
  <si>
    <r>
      <rPr>
        <i/>
        <sz val="10"/>
        <color rgb="FF000000"/>
        <rFont val="Arial"/>
        <family val="2"/>
      </rPr>
      <t>Aust</t>
    </r>
    <r>
      <rPr>
        <sz val="10"/>
        <color rgb="FF000000"/>
        <rFont val="Arial"/>
        <family val="2"/>
      </rPr>
      <t xml:space="preserve"> (c)</t>
    </r>
  </si>
  <si>
    <t>2020-21 (d)</t>
  </si>
  <si>
    <t>State/ Territory is defined by the current residing address of the participant.</t>
  </si>
  <si>
    <t>The results include all payments made for supports provided to participants with a primary disability type of psychosocial disability, regardless of the nature of the support. Any payments in respect of participants with a secondary disability type of psychosocial disability are excluded.</t>
  </si>
  <si>
    <t>There are a small number of payments at 30 June 2020 for participants who reside in 'Other Territories' (including Norfolk Island) which are are not allocated to a State or Territory but are included included in the results for Australia.</t>
  </si>
  <si>
    <t>The table shows payments made up to 30 June 2021, by financial year in which the support was provided. As there is a lag between when support is provided and when it is paid, payments in respect of 2020-21 will increase further. Payments for prior years have changed since the previous report due to updates in payments made.</t>
  </si>
  <si>
    <t>National Disability Insurance Agency (NDIA) (unpublished).</t>
  </si>
  <si>
    <t>Table 13A.16</t>
  </si>
  <si>
    <t>Age standardised proportion of people receiving clinical mental health services by service type and SEIFA (a), (b), (c)</t>
  </si>
  <si>
    <r>
      <rPr>
        <i/>
        <sz val="10"/>
        <color rgb="FF000000"/>
        <rFont val="Arial"/>
        <family val="2"/>
      </rPr>
      <t>Vic</t>
    </r>
    <r>
      <rPr>
        <sz val="10"/>
        <color rgb="FF000000"/>
        <rFont val="Arial"/>
        <family val="2"/>
      </rPr>
      <t xml:space="preserve"> (d), (e)</t>
    </r>
  </si>
  <si>
    <r>
      <rPr>
        <i/>
        <sz val="10"/>
        <color rgb="FF000000"/>
        <rFont val="Arial"/>
        <family val="2"/>
      </rPr>
      <t>SA</t>
    </r>
    <r>
      <rPr>
        <sz val="10"/>
        <color rgb="FF000000"/>
        <rFont val="Arial"/>
        <family val="2"/>
      </rPr>
      <t xml:space="preserve"> (f), (g)</t>
    </r>
  </si>
  <si>
    <r>
      <rPr>
        <i/>
        <sz val="10"/>
        <color rgb="FF000000"/>
        <rFont val="Arial"/>
        <family val="2"/>
      </rPr>
      <t>Tas</t>
    </r>
    <r>
      <rPr>
        <sz val="10"/>
        <color rgb="FF000000"/>
        <rFont val="Arial"/>
        <family val="2"/>
      </rPr>
      <t xml:space="preserve"> (g), (h)</t>
    </r>
  </si>
  <si>
    <r>
      <rPr>
        <i/>
        <sz val="10"/>
        <color rgb="FF000000"/>
        <rFont val="Arial"/>
        <family val="2"/>
      </rPr>
      <t>ACT</t>
    </r>
    <r>
      <rPr>
        <sz val="10"/>
        <color rgb="FF000000"/>
        <rFont val="Arial"/>
        <family val="2"/>
      </rPr>
      <t xml:space="preserve"> (g)</t>
    </r>
  </si>
  <si>
    <r>
      <rPr>
        <i/>
        <sz val="10"/>
        <color rgb="FF000000"/>
        <rFont val="Arial"/>
        <family val="2"/>
      </rPr>
      <t>Aust</t>
    </r>
    <r>
      <rPr>
        <sz val="10"/>
        <color rgb="FF000000"/>
        <rFont val="Arial"/>
        <family val="2"/>
      </rPr>
      <t xml:space="preserve"> (g), (i)</t>
    </r>
  </si>
  <si>
    <r>
      <rPr>
        <i/>
        <sz val="10"/>
        <color rgb="FF000000"/>
        <rFont val="Arial"/>
        <family val="2"/>
      </rPr>
      <t>Aust</t>
    </r>
    <r>
      <rPr>
        <sz val="10"/>
        <color rgb="FF000000"/>
        <rFont val="Arial"/>
        <family val="2"/>
      </rPr>
      <t xml:space="preserve"> (d), (g), (i)</t>
    </r>
  </si>
  <si>
    <t>State and Territory governments' specialised</t>
  </si>
  <si>
    <t>Quintile 1</t>
  </si>
  <si>
    <t>Quintile 2</t>
  </si>
  <si>
    <t>Quintile 3</t>
  </si>
  <si>
    <t>Quintile 4</t>
  </si>
  <si>
    <t>Quintile 5</t>
  </si>
  <si>
    <r>
      <t xml:space="preserve">AS = Age Standardised. </t>
    </r>
    <r>
      <rPr>
        <b/>
        <sz val="10"/>
        <color rgb="FF000000"/>
        <rFont val="Arial"/>
        <family val="2"/>
      </rPr>
      <t>na</t>
    </r>
    <r>
      <rPr>
        <sz val="10"/>
        <color rgb="FF000000"/>
        <rFont val="Arial"/>
        <family val="2"/>
      </rPr>
      <t xml:space="preserve"> Not available. – Nil or rounded to zero.</t>
    </r>
  </si>
  <si>
    <t>Data are comparable (subject to caveats) across jurisdictions and over time.</t>
  </si>
  <si>
    <t>Data are complete (subject to caveats) for the current reporting period.</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</si>
  <si>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t>
  </si>
  <si>
    <t>Disaggregation by SEIFA is based on a person's usual residence, not the location of the service provider.</t>
  </si>
  <si>
    <t>Victorian data for the 2015-16 financial year were affected by industrial activity during this time, there was no reduction in actual services. The collection of non-clinical and administrative data was affected, with impacts on community mental health service activity and client outcome measures.</t>
  </si>
  <si>
    <t>South Australia submitted data that were not based on unique patient identifier or data matching approaches. Therefore caution should be taken when making inter-jurisdictional comparisons.</t>
  </si>
  <si>
    <t>State and Territory governments' specialised for 2012-13 data is considered a break in series due to a change of scope between 2011-12 and 2012-13. Historical SEIFA data was not re-supplied due to this change in scope. Therefore, comparisons of public data from 2012-13 onwards with years prior to 2012-13 should not be made.</t>
  </si>
  <si>
    <t>Table 13A.17</t>
  </si>
  <si>
    <t>Age standardised proportion of people receiving clinical mental health services by service type and Indigenous status (a)</t>
  </si>
  <si>
    <r>
      <rPr>
        <i/>
        <sz val="10"/>
        <color rgb="FF000000"/>
        <rFont val="Arial"/>
        <family val="2"/>
      </rPr>
      <t>SA</t>
    </r>
    <r>
      <rPr>
        <sz val="10"/>
        <color rgb="FF000000"/>
        <rFont val="Arial"/>
        <family val="2"/>
      </rPr>
      <t xml:space="preserve"> (c)</t>
    </r>
  </si>
  <si>
    <r>
      <rPr>
        <i/>
        <sz val="10"/>
        <color rgb="FF000000"/>
        <rFont val="Arial"/>
        <family val="2"/>
      </rPr>
      <t>Aust</t>
    </r>
    <r>
      <rPr>
        <sz val="10"/>
        <color rgb="FF000000"/>
        <rFont val="Arial"/>
        <family val="2"/>
      </rPr>
      <t xml:space="preserve"> (f)</t>
    </r>
  </si>
  <si>
    <r>
      <rPr>
        <i/>
        <sz val="10"/>
        <color rgb="FF000000"/>
        <rFont val="Arial"/>
        <family val="2"/>
      </rPr>
      <t>Aust</t>
    </r>
    <r>
      <rPr>
        <sz val="10"/>
        <color rgb="FF000000"/>
        <rFont val="Arial"/>
        <family val="2"/>
      </rPr>
      <t xml:space="preserve"> (b), (e), (f)</t>
    </r>
  </si>
  <si>
    <t>State and Territory governments' specialised (g), (h)</t>
  </si>
  <si>
    <t>Aboriginal and Torres Strait Islander people</t>
  </si>
  <si>
    <t>Non-Indigenous people</t>
  </si>
  <si>
    <t>Private (i)</t>
  </si>
  <si>
    <t>MBS/DVA subsidised (j), (k)</t>
  </si>
  <si>
    <t>MBS/DVA subsidised (k)</t>
  </si>
  <si>
    <r>
      <t xml:space="preserve">AS = Age Standardised. </t>
    </r>
    <r>
      <rPr>
        <b/>
        <sz val="10"/>
        <color rgb="FF000000"/>
        <rFont val="Arial"/>
        <family val="2"/>
      </rPr>
      <t>na</t>
    </r>
    <r>
      <rPr>
        <sz val="10"/>
        <color rgb="FF000000"/>
        <rFont val="Arial"/>
        <family val="2"/>
      </rPr>
      <t xml:space="preserve"> Not available. .. Not applicable.</t>
    </r>
  </si>
  <si>
    <t>Excludes people for whom Indigenous status was missing or not reported. The Indigenous status rates should be interpreted with caution due to the varying and, in some instances, unknown quality of Indigenous identification across jurisdictions. All historical data has been recalculated using the revised Indigenous population data.</t>
  </si>
  <si>
    <t>Indigenous status is not collected for private psychiatric hospitals.</t>
  </si>
  <si>
    <t>2020-21 data were not available for reporting.</t>
  </si>
  <si>
    <t>DVA data not available by Indigenous status. Medicare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(61 per cent nationally as at August 2012)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</si>
  <si>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Table 13A.18</t>
  </si>
  <si>
    <t>Age standardised proportion of people receiving clinical mental health services by service type and remoteness area (a), (b), (c), (d)</t>
  </si>
  <si>
    <r>
      <rPr>
        <i/>
        <sz val="10"/>
        <color rgb="FF000000"/>
        <rFont val="Arial"/>
        <family val="2"/>
      </rPr>
      <t>Tas</t>
    </r>
    <r>
      <rPr>
        <sz val="10"/>
        <color rgb="FF000000"/>
        <rFont val="Arial"/>
        <family val="2"/>
      </rPr>
      <t xml:space="preserve"> (g), (h), (i)</t>
    </r>
  </si>
  <si>
    <r>
      <rPr>
        <i/>
        <sz val="10"/>
        <color rgb="FF000000"/>
        <rFont val="Arial"/>
        <family val="2"/>
      </rPr>
      <t>Aust</t>
    </r>
    <r>
      <rPr>
        <sz val="10"/>
        <color rgb="FF000000"/>
        <rFont val="Arial"/>
        <family val="2"/>
      </rPr>
      <t xml:space="preserve"> (g), (j)</t>
    </r>
  </si>
  <si>
    <r>
      <rPr>
        <i/>
        <sz val="10"/>
        <color rgb="FF000000"/>
        <rFont val="Arial"/>
        <family val="2"/>
      </rPr>
      <t>Aust</t>
    </r>
    <r>
      <rPr>
        <sz val="10"/>
        <color rgb="FF000000"/>
        <rFont val="Arial"/>
        <family val="2"/>
      </rPr>
      <t xml:space="preserve"> (e), (g), (i), (j)</t>
    </r>
  </si>
  <si>
    <t>State and Territory governments' specialised (k)</t>
  </si>
  <si>
    <t>Major cities</t>
  </si>
  <si>
    <t>Inner regional</t>
  </si>
  <si>
    <t>Outer regional</t>
  </si>
  <si>
    <t>Remote</t>
  </si>
  <si>
    <t>Very remote</t>
  </si>
  <si>
    <r>
      <t xml:space="preserve">AS = Age Standardised. </t>
    </r>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 – Nil or rounded to zero.</t>
    </r>
  </si>
  <si>
    <t>Data by remoteness are based on the Australian Statistical Geography Standard (ASGS) remoteness area structure (RA). There are no very remote areas in Victoria, no major cities in Tasmania, no outer regional or remote areas in the ACT, and no inner regional areas or major cities in the NT.</t>
  </si>
  <si>
    <t>Disaggregation by remoteness area is based on a person's usual residence, not the location of the service provider. State/Territory is the State/Territory of the service provider.</t>
  </si>
  <si>
    <t>Public 2012-13 data is considered a break in series due to a change of scope between 2011-12 and 2012-13. Historical remoteness area data was not re-supplied due to this change in scope. Therefore, comparison in public data from 2012-13 onwards with years prior to 2012-13 should not be made.</t>
  </si>
  <si>
    <t>Table 13A.19</t>
  </si>
  <si>
    <t>Proportion of mental health-related emergency department presentations and all emergency department presentations seen within clinically recommended waiting times (a)</t>
  </si>
  <si>
    <t>Mental health related presentations (b), (c), (d), (e)</t>
  </si>
  <si>
    <t>All emergency department presentations</t>
  </si>
  <si>
    <t>Waiting time is the time from presentation to clinical care commencement. Waiting times are for presentations with a type of visit of Emergency presentation only.</t>
  </si>
  <si>
    <t>The limits of diagnosis coding in some emergency departments may result in under-estimates of mental health-related presentations.</t>
  </si>
  <si>
    <t>Excludes presentations where missing or not reported information prevented an evaluation of timeliness of assessment.</t>
  </si>
  <si>
    <t>Emergency department presentations included are those that had a principal diagnosis that fell within the Mental and behavioural disorders chapter (Chapter 5) of ICD-10-AM (codes F00–F99) or the equivalent ICD-9-CM or SNOMED codes.</t>
  </si>
  <si>
    <r>
      <t xml:space="preserve">AIHW 2021 (and previous issues), </t>
    </r>
    <r>
      <rPr>
        <i/>
        <sz val="10"/>
        <color rgb="FF000000"/>
        <rFont val="Arial"/>
        <family val="2"/>
      </rPr>
      <t>Mental Health Services in Australia - Hospital Emergency Services, 2019-20</t>
    </r>
    <r>
      <rPr>
        <sz val="10"/>
        <color rgb="FF000000"/>
        <rFont val="Arial"/>
        <family val="2"/>
      </rPr>
      <t xml:space="preserve"> (and previous years), https://www.aihw.gov.au/reports/mental-health-services/mental-health-services-in-australia/report-contents/hospital-emergency-services; AIHW 2020 and 2019, </t>
    </r>
    <r>
      <rPr>
        <i/>
        <sz val="10"/>
        <color rgb="FF000000"/>
        <rFont val="Arial"/>
        <family val="2"/>
      </rPr>
      <t>Emergency department care, 2019-20</t>
    </r>
    <r>
      <rPr>
        <sz val="10"/>
        <color rgb="FF000000"/>
        <rFont val="Arial"/>
        <family val="2"/>
      </rPr>
      <t xml:space="preserve"> and </t>
    </r>
    <r>
      <rPr>
        <i/>
        <sz val="10"/>
        <color rgb="FF000000"/>
        <rFont val="Arial"/>
        <family val="2"/>
      </rPr>
      <t>2018-19;</t>
    </r>
    <r>
      <rPr>
        <sz val="10"/>
        <color rgb="FF000000"/>
        <rFont val="Arial"/>
        <family val="2"/>
      </rPr>
      <t xml:space="preserve"> AIHW 2018 and 2017, </t>
    </r>
    <r>
      <rPr>
        <i/>
        <sz val="10"/>
        <color rgb="FF000000"/>
        <rFont val="Arial"/>
        <family val="2"/>
      </rPr>
      <t>Emergency department care: Australian hospital statistics, 2017-18</t>
    </r>
    <r>
      <rPr>
        <sz val="10"/>
        <color rgb="FF000000"/>
        <rFont val="Arial"/>
        <family val="2"/>
      </rPr>
      <t xml:space="preserve"> and </t>
    </r>
    <r>
      <rPr>
        <i/>
        <sz val="10"/>
        <color rgb="FF000000"/>
        <rFont val="Arial"/>
        <family val="2"/>
      </rPr>
      <t>2016-17,</t>
    </r>
    <r>
      <rPr>
        <sz val="10"/>
        <color rgb="FF000000"/>
        <rFont val="Arial"/>
        <family val="2"/>
      </rPr>
      <t xml:space="preserve"> Canberra.</t>
    </r>
  </si>
  <si>
    <t>Table 13A.20</t>
  </si>
  <si>
    <t>Proportion of people who delayed seeing or did not see a health professional at least once in the last 12 months for their mental health due to cost (a), (b), (c)</t>
  </si>
  <si>
    <t>GP</t>
  </si>
  <si>
    <t>People with a mental health condition (d)</t>
  </si>
  <si>
    <t>RSE</t>
  </si>
  <si>
    <t>People without a mental health condition</t>
  </si>
  <si>
    <t>All people</t>
  </si>
  <si>
    <t>Psychologist</t>
  </si>
  <si>
    <t>Psychiatrist</t>
  </si>
  <si>
    <t>Other mental health professional</t>
  </si>
  <si>
    <t>Total psychologist, psychiatrist or other mental health professional</t>
  </si>
  <si>
    <t>Total any mental health professional</t>
  </si>
  <si>
    <r>
      <t xml:space="preserve">RSE = Relative Standard Error. </t>
    </r>
    <r>
      <rPr>
        <b/>
        <sz val="10"/>
        <color rgb="FF000000"/>
        <rFont val="Arial"/>
        <family val="2"/>
      </rPr>
      <t>np</t>
    </r>
    <r>
      <rPr>
        <sz val="10"/>
        <color rgb="FF000000"/>
        <rFont val="Arial"/>
        <family val="2"/>
      </rPr>
      <t xml:space="preserve"> Not published. – Nil or rounded to zero.</t>
    </r>
  </si>
  <si>
    <t>Some data values have been randomly adjusted to avoid the release of confidential data. Discrepancies may occur between sums of the component items and totals.</t>
  </si>
  <si>
    <t>Persons aged 15 years and over.</t>
  </si>
  <si>
    <t>The relative standard error (RSE) and 95 per cent confidence interval (a reliability estimate) associated with each estimate are reported (for example, 80.0 per cent ± 2.7 percentage points). Refer to the Statistical context (section 2) for more information on confidence intervals, relative standard errors and on the interpretation of these results.</t>
  </si>
  <si>
    <t>Self-reported mental health condition, including depresson or anxiety, that has lasted or is likely to last 6 months or more.</t>
  </si>
  <si>
    <t>#</t>
  </si>
  <si>
    <t>Proportion has a margin of error &gt;10 percentage points, which should be considered when using this information.</t>
  </si>
  <si>
    <t>*</t>
  </si>
  <si>
    <t>Estimate has a relative standard error (RSE) between 25 per cent and 50 per cent and should be used with caution.</t>
  </si>
  <si>
    <t>**</t>
  </si>
  <si>
    <t>Estimate has a relative standard error (RSE) of 50 per cent or more and is considered too unreliable for general use.</t>
  </si>
  <si>
    <r>
      <t xml:space="preserve">ABS (unpublished) </t>
    </r>
    <r>
      <rPr>
        <i/>
        <sz val="10"/>
        <color rgb="FF000000"/>
        <rFont val="Arial"/>
        <family val="2"/>
      </rPr>
      <t>Patient Experience Survey, Australia, 2020-21.</t>
    </r>
    <r>
      <rPr>
        <sz val="10"/>
        <color rgb="FF000000"/>
        <rFont val="Arial"/>
        <family val="2"/>
      </rPr>
      <t/>
    </r>
  </si>
  <si>
    <t>Table 13A.21</t>
  </si>
  <si>
    <t>Young people who had contact with MBS subsidised primary mental health care services, by age group (a), (b), (c), (d), (e), (f)</t>
  </si>
  <si>
    <r>
      <rPr>
        <i/>
        <sz val="10"/>
        <color rgb="FF000000"/>
        <rFont val="Arial"/>
        <family val="2"/>
      </rPr>
      <t>Aust</t>
    </r>
    <r>
      <rPr>
        <sz val="10"/>
        <color rgb="FF000000"/>
        <rFont val="Arial"/>
        <family val="2"/>
      </rPr>
      <t xml:space="preserve"> (g)</t>
    </r>
  </si>
  <si>
    <t>Number of children or young adults who have had contact</t>
  </si>
  <si>
    <t>Pre-school (0-&lt;5 years)</t>
  </si>
  <si>
    <t>Primary school (5-&lt;12 years)</t>
  </si>
  <si>
    <t>Secondary school (12-&lt;18 years)</t>
  </si>
  <si>
    <t>Youth/young adult (18-&lt;25 years)</t>
  </si>
  <si>
    <t>All children and young people aged less than 25 years</t>
  </si>
  <si>
    <t>Proportion of population who had contact with MBS subsidised primary mental health services</t>
  </si>
  <si>
    <t>Data are based on the date the claim was processed.</t>
  </si>
  <si>
    <t>Age of the patient is based on age at last mental health service during the reporting period. Note that in previous years, data supplied for this indicator calculated patient age at 30 June of each reference year. The derived rates may differ to those published in previous reports.</t>
  </si>
  <si>
    <t>A person is counted if any of the specified mental health items has been used in the reference period.</t>
  </si>
  <si>
    <t>A patient is allocated to a State/Territory based on their location as at the last service in the reference period.</t>
  </si>
  <si>
    <t>Allocation to a State or Territory uses a concordance (ABS ASGS 2011 Postcode to Remoteness Area/State for years prior to 2017–18 and ABS ASGS 2016 Postcode to Remoteness Area/State for later years) and splits a person where the postcode covers more than one state/territory, therefore the totals may not equal the sum of the individual cells due to rounding.</t>
  </si>
  <si>
    <t>The population data used in this table are the June estimate before the relevant financial year. For example, for 2012-13 data, the estimate is June 2012. The derived rates may differ to those published in previous reports.</t>
  </si>
  <si>
    <t>The sum of the states and territories may not add to the Australian totals as the Australian totals include young people who could not be allocated to a State or Territory.</t>
  </si>
  <si>
    <t>Table 13A.22</t>
  </si>
  <si>
    <t>Proportion of young people (aged &lt; 25 years old) who had contact with MBS subsidised primary mental health care services, by selected characteristics (a), (b), (c), (d), (e), (f)</t>
  </si>
  <si>
    <t>2020-21 (h)</t>
  </si>
  <si>
    <t>Gender</t>
  </si>
  <si>
    <t>Males</t>
  </si>
  <si>
    <t>Females</t>
  </si>
  <si>
    <t>Remoteness area of residence</t>
  </si>
  <si>
    <t>Very Remote</t>
  </si>
  <si>
    <t>Indigenous status (i), (j), (k)</t>
  </si>
  <si>
    <t>2019-20 (h)</t>
  </si>
  <si>
    <t>Indigenous status (j), (k)</t>
  </si>
  <si>
    <t>2018-19 (h)</t>
  </si>
  <si>
    <t>2017-18 (h)</t>
  </si>
  <si>
    <t>2016-17 (h)</t>
  </si>
  <si>
    <t>2015-16 (h)</t>
  </si>
  <si>
    <t>2014-15 (h)</t>
  </si>
  <si>
    <t>SEIFA of residence (l)</t>
  </si>
  <si>
    <t>2010-11 (l)</t>
  </si>
  <si>
    <t>SEIFA of residence</t>
  </si>
  <si>
    <r>
      <rPr>
        <b/>
        <sz val="10"/>
        <color rgb="FF000000"/>
        <rFont val="Arial"/>
        <family val="2"/>
      </rPr>
      <t>na</t>
    </r>
    <r>
      <rPr>
        <sz val="10"/>
        <color rgb="FF000000"/>
        <rFont val="Arial"/>
        <family val="2"/>
      </rPr>
      <t xml:space="preserve"> Not available. .. Not applicable. – Nil or rounded to zero.</t>
    </r>
  </si>
  <si>
    <t>Geographic location is based on patient's Medicare enrolment postcode as at the last date of data processing for each financial year.</t>
  </si>
  <si>
    <t>The derived rates may differ to those published in previous reports as they may be derived using updated populations.</t>
  </si>
  <si>
    <t>SEIFA quintile proportions are not available from 2014-15 as the populations required to derive them are not available.</t>
  </si>
  <si>
    <t>Medicare data presented by Indigenous status have been adjusted for the under-identification in the Medicare Voluntary Indigenous Identifier (VII) database. Data are not derived from the total Indigenous Australian population, but from those Aboriginal and Torres Strait Islander people who have voluntarily identified as Indigenous to Medicare Australia. Aboriginal and Torres Strait Islander rates are therefore modelled and should be interpreted with caution.</t>
  </si>
  <si>
    <t>Rates by Indigenous status are derived by the Commonwealth Department of Health using population data based on the 2011 Census (rather than the more recent 2016 Census).</t>
  </si>
  <si>
    <t>Table 13A.23</t>
  </si>
  <si>
    <t>Proportion of young people (aged &lt; 25 years old) who had contact with MBS subsidised primary mental health care services, by service type (a), (b), (c), (d), (e)</t>
  </si>
  <si>
    <t>GP services</t>
  </si>
  <si>
    <t>The population data used in this table are the June estimate before the relevant financial year. For example, for 2012-13 data, the estimate is June 2012.</t>
  </si>
  <si>
    <t>The Australian total rates include young people who could not be allocated to a State or Territory.</t>
  </si>
  <si>
    <t>Table 13A.24</t>
  </si>
  <si>
    <t>Consumer and carer participation (a), (b), (c)</t>
  </si>
  <si>
    <r>
      <rPr>
        <i/>
        <sz val="10"/>
        <color rgb="FF000000"/>
        <rFont val="Arial"/>
        <family val="2"/>
      </rPr>
      <t>Tas</t>
    </r>
    <r>
      <rPr>
        <sz val="10"/>
        <color rgb="FF000000"/>
        <rFont val="Arial"/>
        <family val="2"/>
      </rPr>
      <t xml:space="preserve"> (f)</t>
    </r>
  </si>
  <si>
    <r>
      <rPr>
        <i/>
        <sz val="10"/>
        <color rgb="FF000000"/>
        <rFont val="Arial"/>
        <family val="2"/>
      </rPr>
      <t>NT</t>
    </r>
    <r>
      <rPr>
        <sz val="10"/>
        <color rgb="FF000000"/>
        <rFont val="Arial"/>
        <family val="2"/>
      </rPr>
      <t xml:space="preserve"> (h)</t>
    </r>
  </si>
  <si>
    <t>Number of paid consumer workers (FTE)</t>
  </si>
  <si>
    <t>Number of paid carer workers (FTE)</t>
  </si>
  <si>
    <t>Number of paid direct care workers (including consumer and carer worker positions) (FTE)</t>
  </si>
  <si>
    <t>Paid consumer workers (FTE) per 1000 paid direct care staff</t>
  </si>
  <si>
    <t>Paid carer workers (FTE) per 1000 paid direct care staff</t>
  </si>
  <si>
    <t>– Nil or rounded to zero.</t>
  </si>
  <si>
    <t>Data are comparable (subject to caveats) across jurisdictions and over time (from 2010-11 onwards).</t>
  </si>
  <si>
    <t>Non-government organisations are included only where they provide staffed residential services.</t>
  </si>
  <si>
    <t>NSW advised that the government has no authority to require consumer participation in services delivered through the primary care program.</t>
  </si>
  <si>
    <t>WA did not employ carer staff in 2013-14 or 2018-19.</t>
  </si>
  <si>
    <t>WA has advised that this information does not represent the full range of consumer and carer participation. Genuine engagement with consumers and carers is one of the key principles of the Mental Health Commission's Strategic Policy document Mental Health 2020. The Commission has allocated funding to establish and support Consumers of Mental Health WA Inc., a peak body that provides systemic advocacy and is run for and by consumers. Other examples include provision of funding to develop the capacity of non-government organisations to employ people with a lived experience of mental illness and awarding scholarships to people with a lived experience to complete approved university and polytechnic studies in mental health. Several key consumer and carer advisory groups are supported and provided with financial assistance and collectively, these groups provide advice and representations on consumer and carer issues. The Commission funds Carers Association of WA for the provision of systemic advocacy services and the Mental Health Carers ARAFMI (WA) for a range of services including individual advocacy.</t>
  </si>
  <si>
    <t>Tasmania did not employ consumer workers in 2012-13.</t>
  </si>
  <si>
    <t>The ACT did not employ consumer staff in 2018-19.</t>
  </si>
  <si>
    <t>The ACT did not employ any carer staff in 2017-18 or 2018-19.</t>
  </si>
  <si>
    <t>Consumer and carer staff could not be separately identified in the ACT in 2012-13 to 2015-16.</t>
  </si>
  <si>
    <t>The NT did not employ consumer staff prior to 2012-13.</t>
  </si>
  <si>
    <t>The NT did not employ carer staff prior to 2014-15 or in 2016-17 to 2019-20.</t>
  </si>
  <si>
    <t>Table 13A.25</t>
  </si>
  <si>
    <t>Specialised public mental health services reviewed against National Standards for Mental Health Services (a)</t>
  </si>
  <si>
    <r>
      <rPr>
        <i/>
        <sz val="10"/>
        <color rgb="FF000000"/>
        <rFont val="Arial"/>
        <family val="2"/>
      </rPr>
      <t>NSW</t>
    </r>
    <r>
      <rPr>
        <sz val="10"/>
        <color rgb="FF000000"/>
        <rFont val="Arial"/>
        <family val="2"/>
      </rPr>
      <t xml:space="preserve"> (b)</t>
    </r>
  </si>
  <si>
    <r>
      <rPr>
        <i/>
        <sz val="10"/>
        <color rgb="FF000000"/>
        <rFont val="Arial"/>
        <family val="2"/>
      </rPr>
      <t>NT</t>
    </r>
    <r>
      <rPr>
        <sz val="10"/>
        <color rgb="FF000000"/>
        <rFont val="Arial"/>
        <family val="2"/>
      </rPr>
      <t xml:space="preserve"> (d)</t>
    </r>
  </si>
  <si>
    <t>Expenditure on services assessed at level 1 at 30 June (e)</t>
  </si>
  <si>
    <t>2020</t>
  </si>
  <si>
    <t>$'000</t>
  </si>
  <si>
    <t>2019</t>
  </si>
  <si>
    <t>2018</t>
  </si>
  <si>
    <t>2017</t>
  </si>
  <si>
    <t>2016</t>
  </si>
  <si>
    <t>2015</t>
  </si>
  <si>
    <t>2014</t>
  </si>
  <si>
    <t>2013</t>
  </si>
  <si>
    <t>2012</t>
  </si>
  <si>
    <t>2011</t>
  </si>
  <si>
    <t>Expenditure on services assessed at level 2 at 30 June (e)</t>
  </si>
  <si>
    <t>Expenditure on services assessed at level 3 at 30 June (e)</t>
  </si>
  <si>
    <t>Expenditure on services assessed at level 4 at 30 June (e)</t>
  </si>
  <si>
    <t>Total expenditure on specialised public mental health services at 30 June (e)</t>
  </si>
  <si>
    <t>Proportion of expenditure on services assessed at level 1 at 30 June</t>
  </si>
  <si>
    <t>Proportion of expenditure on services assessed at level 2 at 30 June</t>
  </si>
  <si>
    <t>Proportion of expenditure on services assessed at level 3 at 30 June</t>
  </si>
  <si>
    <t>Proportion of expenditure on services assessed at level 4 at 30 June</t>
  </si>
  <si>
    <t>Data are not comparable across jurisdictions, but are comparable (subject to caveats) within jurisdictions over time.</t>
  </si>
  <si>
    <t>There is variation across jurisdictions in the method used to assign an assessment level (1, 2, 3 or 4) to service units. In some jurisdictions, if an organisation with multiple service units is assessed at a particular level all the expenditure on the organisation's units is 'counted' at that assessment level. In other jurisdictions, assessment levels are assigned at the service unit and this may or may not be consistent with the other units within the organisation. The approach can also vary across organisations within a single jurisdiction.</t>
  </si>
  <si>
    <t>The quality of the NSW 2010-11 MHE NMDS data used for this Report has been affected by the reconfiguration of the service system during the year.</t>
  </si>
  <si>
    <t>SA notes that for 2013-14 to 2015-16 most of its public local health network (LHN) mental health services were accredited against the National Safety and Quality Health Service Standards. Those standards, and the accreditation process applied, did not address all of the National Standards for Mental Health Services. This underpins the data for SA that shows a significant proportion of its mental health services accredited to Level 2 but not Level 1.</t>
  </si>
  <si>
    <t>In 2016–17, services within the Northern Territory were assessed under service accreditation standards which do not include certification for National standards for mental health services. Caution should be exercised when conducting time series analyses.</t>
  </si>
  <si>
    <t>Time series expenditure data in this table are presented in 'nominal' terms and have not been adjusted for inflation. Caution should be used when comparing expenditure data over time.</t>
  </si>
  <si>
    <t>Table 13A.26</t>
  </si>
  <si>
    <t xml:space="preserve">Rate and duration of seclusion events in public specialised mental health acute inpatient units </t>
  </si>
  <si>
    <r>
      <rPr>
        <i/>
        <sz val="10"/>
        <color rgb="FF000000"/>
        <rFont val="Arial"/>
        <family val="2"/>
      </rPr>
      <t>NSW</t>
    </r>
    <r>
      <rPr>
        <sz val="10"/>
        <color rgb="FF000000"/>
        <rFont val="Arial"/>
        <family val="2"/>
      </rPr>
      <t xml:space="preserve"> (a)</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</si>
  <si>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</si>
  <si>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</si>
  <si>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</si>
  <si>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</si>
  <si>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</si>
  <si>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xml:space="preserve"> (c), (i)</t>
    </r>
  </si>
  <si>
    <r>
      <rPr>
        <i/>
        <sz val="10"/>
        <color rgb="FF000000"/>
        <rFont val="Arial"/>
        <family val="2"/>
      </rPr>
      <t>Aust</t>
    </r>
    <r>
      <rPr>
        <sz val="10"/>
        <color rgb="FF000000"/>
        <rFont val="Arial"/>
        <family val="2"/>
      </rPr>
      <t xml:space="preserve"> (e), (j)</t>
    </r>
  </si>
  <si>
    <t>Seclusion events per 1000 bed days (k)</t>
  </si>
  <si>
    <t>2019-20 (l)</t>
  </si>
  <si>
    <t>2018-19 (l)</t>
  </si>
  <si>
    <t>2017-18 (l)</t>
  </si>
  <si>
    <t>Average duration of seclusion events (m)</t>
  </si>
  <si>
    <t>hr</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</si>
  <si>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t>
    </r>
  </si>
  <si>
    <t>Data are incomplete for the current reporting period.</t>
  </si>
  <si>
    <t>NSW does not have a centralised database for the collection of seclusion data. Services report seclusion rates regularly to the NSW Ministry of Health. Services are required to maintain local seclusion registers, which may be audited by NSW Official Visitors. NSW seclusion rates include bed days for some forensic services managed by correctional facilities.</t>
  </si>
  <si>
    <t>Victoria's service delivery model produces a higher threshold for acute admission which may affect reported metrics of seclusion and restraint. Comparisons with other jurisdictions should be made with caution.</t>
  </si>
  <si>
    <t>Queensland and the NT do not report any acute forensic services, however forensic patients can and do access acute care through general units.</t>
  </si>
  <si>
    <t>WA data include seclusion events (numerator) and patient days (denominator) for both acute and non-acute specialised public mental health units. WA also does not have a centralised data base for the collection of seclusion data. Services provide seclusion data from their own data bases.</t>
  </si>
  <si>
    <t>South Australia reported seclusion duration in 4 hour blocks prior to 2018–19, therefore, average duration could not be calculated for South Australia. South Australia is excluded from the national average seclusion duration from 2013–14 to 2017–18 and included in national average seclusion duration for 2018–19 onwards. Comparisons of the national average seclusion duration across time should be made with care.</t>
  </si>
  <si>
    <t>For SA, bed days for years prior to 2013-14 were estimated based on 100 per cent occupancy, with bed numbers themselves fluctuating due to new infrastructure projects (service renewal / re-modelling). From 2013-14 onwards bed days data have been calculated accurately based on actual occupancy.</t>
  </si>
  <si>
    <t>The increase in the statewide Tasmanian seclusion rate for 2012–13 and 2013–14 data is due to a small number of clients having an above average number of seclusion events.</t>
  </si>
  <si>
    <t>In 2018-19, the ACT changed the methodology for counting episodes and patient days to better align with definitions outlined in the SECREST NBEDS 2015–. Comparisons over time should be made with caution.</t>
  </si>
  <si>
    <t>The ACT provided data on episodes with seclusion for the first time in 2018-19. Approximately 5 per cent of episodes of care in 2018-19 involved more than one service unit, in which case the episode was reported against each unit involved. This methodology was also used for 2019-20 data.</t>
  </si>
  <si>
    <t>Due to the low ratio of beds per person in the NT compared with other jurisdictions, the apparent rate of seclusion is inflated when reporting seclusion per patient day compared with reporting on a population basis. Due to the low number of beds in the NT, high rates of seclusion for a few individuals has a disproportional effect on the rate of seclusion reported.</t>
  </si>
  <si>
    <t>The ACT provided acute inpatient forensic services from 2016-17.</t>
  </si>
  <si>
    <t>Variation in jurisdictional legislation may result in differences in the definition of a seclusion event. Data reported by jurisdictions may therefore vary and comparisons should be made with caution.</t>
  </si>
  <si>
    <t>Increases in seclusion and physical restraint rates for 2017-18 to 2019-20 are due to a small number of outliers impacting on the overall result for a small jurisdiction.</t>
  </si>
  <si>
    <t>Due to data comparability issues for events occurring in Forensic services, all Forensic service events are excluded from the average duration analysis.</t>
  </si>
  <si>
    <r>
      <t xml:space="preserve">AIHW (unpublished) </t>
    </r>
    <r>
      <rPr>
        <i/>
        <sz val="10"/>
        <color rgb="FF000000"/>
        <rFont val="Arial"/>
        <family val="2"/>
      </rPr>
      <t>National Seclusion and Restraint Database.</t>
    </r>
    <r>
      <rPr>
        <sz val="10"/>
        <color rgb="FF000000"/>
        <rFont val="Arial"/>
        <family val="2"/>
      </rPr>
      <t/>
    </r>
  </si>
  <si>
    <t>Table 13A.27</t>
  </si>
  <si>
    <t>Rate and duration of seclusion events in public specialised mental health acute inpatient units, by target population (a)</t>
  </si>
  <si>
    <r>
      <rPr>
        <i/>
        <sz val="10"/>
        <color rgb="FF000000"/>
        <rFont val="Arial"/>
        <family val="2"/>
      </rPr>
      <t>Seclusion events per 1000 bed days</t>
    </r>
    <r>
      <rPr>
        <sz val="10"/>
        <color rgb="FF000000"/>
        <rFont val="Arial"/>
        <family val="2"/>
      </rPr>
      <t/>
    </r>
  </si>
  <si>
    <r>
      <rPr>
        <i/>
        <sz val="10"/>
        <color rgb="FF000000"/>
        <rFont val="Arial"/>
        <family val="2"/>
      </rPr>
      <t>Average duration of events</t>
    </r>
    <r>
      <rPr>
        <sz val="10"/>
        <color rgb="FF000000"/>
        <rFont val="Arial"/>
        <family val="2"/>
      </rPr>
      <t xml:space="preserve"> (b), (c), (d)</t>
    </r>
  </si>
  <si>
    <r>
      <rPr>
        <i/>
        <sz val="10"/>
        <color rgb="FF000000"/>
        <rFont val="Arial"/>
        <family val="2"/>
      </rPr>
      <t>2016-17</t>
    </r>
    <r>
      <rPr>
        <sz val="10"/>
        <color rgb="FF000000"/>
        <rFont val="Arial"/>
        <family val="2"/>
      </rPr>
      <t xml:space="preserve"> (b)</t>
    </r>
  </si>
  <si>
    <r>
      <rPr>
        <i/>
        <sz val="10"/>
        <color rgb="FF000000"/>
        <rFont val="Arial"/>
        <family val="2"/>
      </rPr>
      <t>2017-18</t>
    </r>
    <r>
      <rPr>
        <sz val="10"/>
        <color rgb="FF000000"/>
        <rFont val="Arial"/>
        <family val="2"/>
      </rPr>
      <t xml:space="preserve"> (b), (e)</t>
    </r>
  </si>
  <si>
    <r>
      <rPr>
        <i/>
        <sz val="10"/>
        <color rgb="FF000000"/>
        <rFont val="Arial"/>
        <family val="2"/>
      </rPr>
      <t>2018-19</t>
    </r>
    <r>
      <rPr>
        <sz val="10"/>
        <color rgb="FF000000"/>
        <rFont val="Arial"/>
        <family val="2"/>
      </rPr>
      <t xml:space="preserve"> (b), (c), (e), (f)</t>
    </r>
  </si>
  <si>
    <r>
      <rPr>
        <i/>
        <sz val="10"/>
        <color rgb="FF000000"/>
        <rFont val="Arial"/>
        <family val="2"/>
      </rPr>
      <t>2019-20</t>
    </r>
    <r>
      <rPr>
        <sz val="10"/>
        <color rgb="FF000000"/>
        <rFont val="Arial"/>
        <family val="2"/>
      </rPr>
      <t xml:space="preserve"> (b), (c), (e)</t>
    </r>
  </si>
  <si>
    <r>
      <rPr>
        <i/>
        <sz val="10"/>
        <color rgb="FF000000"/>
        <rFont val="Arial"/>
        <family val="2"/>
      </rPr>
      <t>2020-21</t>
    </r>
    <r>
      <rPr>
        <sz val="10"/>
        <color rgb="FF000000"/>
        <rFont val="Arial"/>
        <family val="2"/>
      </rPr>
      <t xml:space="preserve"> (b), (c)</t>
    </r>
  </si>
  <si>
    <r>
      <rPr>
        <i/>
        <sz val="10"/>
        <color rgb="FF000000"/>
        <rFont val="Arial"/>
        <family val="2"/>
      </rPr>
      <t>2020-21</t>
    </r>
    <r>
      <rPr>
        <sz val="10"/>
        <color rgb="FF000000"/>
        <rFont val="Arial"/>
        <family val="2"/>
      </rPr>
      <t/>
    </r>
  </si>
  <si>
    <t>General (g)</t>
  </si>
  <si>
    <t>Child and adolescent</t>
  </si>
  <si>
    <t>Older person</t>
  </si>
  <si>
    <t>Mixed</t>
  </si>
  <si>
    <t>Forensic (h), (i)</t>
  </si>
  <si>
    <t>Total events</t>
  </si>
  <si>
    <r>
      <rPr>
        <b/>
        <sz val="10"/>
        <color rgb="FF000000"/>
        <rFont val="Arial"/>
        <family val="2"/>
      </rPr>
      <t>np</t>
    </r>
    <r>
      <rPr>
        <sz val="10"/>
        <color rgb="FF000000"/>
        <rFont val="Arial"/>
        <family val="2"/>
      </rPr>
      <t xml:space="preserve"> Not published. .. Not applicable.</t>
    </r>
  </si>
  <si>
    <t>See table 13A.26 for general caveats regarding seclusion data.</t>
  </si>
  <si>
    <t>South Australia's 2018-19 Child and Adolescent seclusion rate was affected by a high volume of events related to a small cohort.</t>
  </si>
  <si>
    <t>Seclusion metrics for a small number of Youth hospital beds reported by Victoria, Western Australia and the Northern Territory are included in the General category.</t>
  </si>
  <si>
    <t>One service unit has been classified as forensic for consistency with the MHE NMDS, however, this service may have a mix of general and forensic consumers and the ACT is unable to distinguish between different target populations within the same unit.</t>
  </si>
  <si>
    <t>Table 13A.28</t>
  </si>
  <si>
    <t xml:space="preserve">Restraint events in public specialised mental health acute inpatient units </t>
  </si>
  <si>
    <r>
      <rPr>
        <i/>
        <sz val="10"/>
        <color rgb="FF000000"/>
        <rFont val="Arial"/>
        <family val="2"/>
      </rPr>
      <t>Vic</t>
    </r>
    <r>
      <rPr>
        <sz val="10"/>
        <color rgb="FF000000"/>
        <rFont val="Arial"/>
        <family val="2"/>
      </rPr>
      <t xml:space="preserve"> (a)</t>
    </r>
  </si>
  <si>
    <r>
      <rPr>
        <i/>
        <sz val="10"/>
        <color rgb="FF000000"/>
        <rFont val="Arial"/>
        <family val="2"/>
      </rPr>
      <t>Qld</t>
    </r>
    <r>
      <rPr>
        <sz val="10"/>
        <color rgb="FF000000"/>
        <rFont val="Arial"/>
        <family val="2"/>
      </rPr>
      <t xml:space="preserve"> (b), (c)</t>
    </r>
  </si>
  <si>
    <r>
      <rPr>
        <i/>
        <sz val="10"/>
        <color rgb="FF000000"/>
        <rFont val="Arial"/>
        <family val="2"/>
      </rPr>
      <t>SA</t>
    </r>
    <r>
      <rPr>
        <sz val="10"/>
        <color rgb="FF000000"/>
        <rFont val="Arial"/>
        <family val="2"/>
      </rPr>
      <t xml:space="preserve"> (d)</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</si>
  <si>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</si>
  <si>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xml:space="preserve"> (b), (f)</t>
    </r>
  </si>
  <si>
    <t>Restraint events per 1000 bed days</t>
  </si>
  <si>
    <t>Mechanical restraint</t>
  </si>
  <si>
    <t>Physical restraint</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</si>
  <si>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Nil or rounded to zero.</t>
    </r>
  </si>
  <si>
    <t>Victoria's service delivery model produces a higher threshold for acute admission and the seclusion and restraint metrics may be inflated compared to other jurisdictions. Victoria uses a specific methodology to derive the total number of restraint events.</t>
  </si>
  <si>
    <t>Queensland's Mental Health Act 2016 came into effect in March 2017. For the 2017–18 collection, Physical restraint events were recorded for the first time. However, as a new collection, caution is required when interpreting comparisons over time as these may be reflecting differences in business processes for recording data rather than a true variation in the use of physical restraint.</t>
  </si>
  <si>
    <t>Analysis of SA data has highlighted an issue with the classification of restrictive practice events within the incident reporting system and a high probability of an undercount of events. This has been rectified for the 2020-21 data cycle.</t>
  </si>
  <si>
    <t>Due to the low ratio of beds per person in the NT compared with other jurisdictions, the apparent rate of restraint is inflated when reporting restraint per patient day compared with reporting on a population basis. Due to the low number of beds in the NT, high rates of restraint for a few individuals has a disproportional effect on the rate of restraint reported.</t>
  </si>
  <si>
    <t>The national rate of physical restraint only includes jurisdictions that have supplied data. For 2015–16 and 2016–17, Queensland is excluded from the physical restraint analysis.</t>
  </si>
  <si>
    <t>Table 13A.29</t>
  </si>
  <si>
    <t>Restraint events in public specialised mental health acute inpatient units, by target population (a)</t>
  </si>
  <si>
    <r>
      <rPr>
        <i/>
        <sz val="10"/>
        <color rgb="FF000000"/>
        <rFont val="Arial"/>
        <family val="2"/>
      </rPr>
      <t>2015-16</t>
    </r>
    <r>
      <rPr>
        <sz val="10"/>
        <color rgb="FF000000"/>
        <rFont val="Arial"/>
        <family val="2"/>
      </rPr>
      <t xml:space="preserve"> (b)</t>
    </r>
  </si>
  <si>
    <r>
      <rPr>
        <i/>
        <sz val="10"/>
        <color rgb="FF000000"/>
        <rFont val="Arial"/>
        <family val="2"/>
      </rPr>
      <t>2016-17</t>
    </r>
    <r>
      <rPr>
        <sz val="10"/>
        <color rgb="FF000000"/>
        <rFont val="Arial"/>
        <family val="2"/>
      </rPr>
      <t xml:space="preserve"> (b), (c)</t>
    </r>
  </si>
  <si>
    <r>
      <rPr>
        <i/>
        <sz val="10"/>
        <color rgb="FF000000"/>
        <rFont val="Arial"/>
        <family val="2"/>
      </rPr>
      <t>2017-18</t>
    </r>
    <r>
      <rPr>
        <sz val="10"/>
        <color rgb="FF000000"/>
        <rFont val="Arial"/>
        <family val="2"/>
      </rPr>
      <t xml:space="preserve"> (c), (d)</t>
    </r>
  </si>
  <si>
    <r>
      <rPr>
        <i/>
        <sz val="10"/>
        <color rgb="FF000000"/>
        <rFont val="Arial"/>
        <family val="2"/>
      </rPr>
      <t>2018-19</t>
    </r>
    <r>
      <rPr>
        <sz val="10"/>
        <color rgb="FF000000"/>
        <rFont val="Arial"/>
        <family val="2"/>
      </rPr>
      <t xml:space="preserve"> (c), (d)</t>
    </r>
  </si>
  <si>
    <r>
      <rPr>
        <i/>
        <sz val="10"/>
        <color rgb="FF000000"/>
        <rFont val="Arial"/>
        <family val="2"/>
      </rPr>
      <t>2019-20</t>
    </r>
    <r>
      <rPr>
        <sz val="10"/>
        <color rgb="FF000000"/>
        <rFont val="Arial"/>
        <family val="2"/>
      </rPr>
      <t xml:space="preserve"> (c), (d)</t>
    </r>
  </si>
  <si>
    <r>
      <rPr>
        <i/>
        <sz val="10"/>
        <color rgb="FF000000"/>
        <rFont val="Arial"/>
        <family val="2"/>
      </rPr>
      <t>2020-21</t>
    </r>
    <r>
      <rPr>
        <sz val="10"/>
        <color rgb="FF000000"/>
        <rFont val="Arial"/>
        <family val="2"/>
      </rPr>
      <t xml:space="preserve"> (c)</t>
    </r>
  </si>
  <si>
    <t>General (e)</t>
  </si>
  <si>
    <t>Forensic (f), (g)</t>
  </si>
  <si>
    <t>See table 13A.28 for general caveats regarding restraint data.</t>
  </si>
  <si>
    <t>Queensland did not report physical restraint events for 2015–16 and 2016–17. Physical restraint rates exclude Queensland data for these two years.</t>
  </si>
  <si>
    <t>Restraint rates for a small number of Youth hospital beds reported by Victoria, Queensland, WA, and the NT are included in the General category.</t>
  </si>
  <si>
    <t>Table 13A.30</t>
  </si>
  <si>
    <t>Consumer and carer experiences of mental health services (a), (b), (c), (d)</t>
  </si>
  <si>
    <r>
      <rPr>
        <i/>
        <sz val="10"/>
        <color rgb="FF000000"/>
        <rFont val="Arial"/>
        <family val="2"/>
      </rPr>
      <t>Vic</t>
    </r>
    <r>
      <rPr>
        <sz val="10"/>
        <color rgb="FF000000"/>
        <rFont val="Arial"/>
        <family val="2"/>
      </rPr>
      <t xml:space="preserve"> (e), (f)</t>
    </r>
  </si>
  <si>
    <r>
      <rPr>
        <i/>
        <sz val="10"/>
        <color rgb="FF000000"/>
        <rFont val="Arial"/>
        <family val="2"/>
      </rPr>
      <t>Qld</t>
    </r>
    <r>
      <rPr>
        <sz val="10"/>
        <color rgb="FF000000"/>
        <rFont val="Arial"/>
        <family val="2"/>
      </rPr>
      <t xml:space="preserve"> (e), (g)</t>
    </r>
  </si>
  <si>
    <t>Proportion of consumers with a positive experience of service (h)</t>
  </si>
  <si>
    <t>Admitted Care</t>
  </si>
  <si>
    <t>Ambulatory Care</t>
  </si>
  <si>
    <t>Residential Care</t>
  </si>
  <si>
    <t>Number of consumers with a positive experience of service</t>
  </si>
  <si>
    <r>
      <rPr>
        <b/>
        <sz val="10"/>
        <color rgb="FF000000"/>
        <rFont val="Arial"/>
        <family val="2"/>
      </rPr>
      <t>na</t>
    </r>
    <r>
      <rPr>
        <sz val="10"/>
        <color rgb="FF000000"/>
        <rFont val="Arial"/>
        <family val="2"/>
      </rPr>
      <t xml:space="preserve"> Not available. .. Not applicable.</t>
    </r>
  </si>
  <si>
    <t>The experience of service score for each respondent is equal to the average of survey questions 1–22 multiplied by 20. An experience of service score of 80 and above (out of 100) indicates a positive experience.</t>
  </si>
  <si>
    <t>An individual consumer may complete the survey more than once in the reporting period.</t>
  </si>
  <si>
    <t>Jurisdictions are continually refining their YES survey methodology to improve response rates. Therefore, caution is required in interpreting changes over time as some differences (such as consumer demographics) may be impacted by changes in sampling methodology.</t>
  </si>
  <si>
    <t>In NSW, consumers are offered the YES survey during every hospital stay or community episode of care, while in Victoria and Queensland, consumers are offered the YES over a particular time of year. Comparisons between jurisdictions should be made with caution.</t>
  </si>
  <si>
    <t>Victoria did not conduct the YES survey in 2019-20.</t>
  </si>
  <si>
    <t>Percentages do not include respondents for whom information was missing or not reported.</t>
  </si>
  <si>
    <r>
      <t xml:space="preserve">AIHW 2021 (and previous issues), </t>
    </r>
    <r>
      <rPr>
        <i/>
        <sz val="10"/>
        <color rgb="FF000000"/>
        <rFont val="Arial"/>
        <family val="2"/>
      </rPr>
      <t>Mental Health Services in Australia - Consumer perspectives of mental health care, 2019-20</t>
    </r>
    <r>
      <rPr>
        <sz val="10"/>
        <color rgb="FF000000"/>
        <rFont val="Arial"/>
        <family val="2"/>
      </rPr>
      <t xml:space="preserve"> (and previous years), https://www.aihw.gov.au/reports/mental-health-services/mental-health-services-in-australia/report-contents/consumer-perspectives-of-mental-health-care.</t>
    </r>
  </si>
  <si>
    <t>Table 13A.31</t>
  </si>
  <si>
    <t>Rate of community follow-up within first seven days of discharge from a psychiatric admission, by State and Territory, by Indigenous status and remoteness (a), (b), (c), (d)</t>
  </si>
  <si>
    <t>Indigenous status</t>
  </si>
  <si>
    <t>Caution should be taken when making inter-jurisdictional comparisons for public data. Australian totals only include available data and should therefore be interpreted with caution. Australian totals for 2011-12 and 2012-13 should not be compared to previous, or more recent years.</t>
  </si>
  <si>
    <t>The Indigenous status rates should be interpreted with caution due to the varying and, in some instances, unknown quality of Indigenous identification across jurisdictions. Excludes people for whom demographic information was missing or not reported.</t>
  </si>
  <si>
    <t>Disaggregation by remoteness area is based on a person's usual residence, not the location of the service provider. State/Territory is the State/Territory of the service provider. Excludes people for whom demographic information was missing or not reported.</t>
  </si>
  <si>
    <t>Industrial action in Tasmania in 2018-19 has affected the quality and quantity of Tasmania's community mental health care data (see the AIHW's Mental Health Services in Australia, Community mental health care section for detailed information).</t>
  </si>
  <si>
    <r>
      <t xml:space="preserve">AIHW (unpublished) </t>
    </r>
    <r>
      <rPr>
        <i/>
        <sz val="10"/>
        <color rgb="FF000000"/>
        <rFont val="Arial"/>
        <family val="2"/>
      </rPr>
      <t>Admitted patient and community mental health care data.</t>
    </r>
    <r>
      <rPr>
        <sz val="10"/>
        <color rgb="FF000000"/>
        <rFont val="Arial"/>
        <family val="2"/>
      </rPr>
      <t/>
    </r>
  </si>
  <si>
    <t>Table 13A.32</t>
  </si>
  <si>
    <t>Rate of community follow-up within first seven days of discharge from a psychiatric admission, by age group, gender and SEIFA quintiles (a), (b)</t>
  </si>
  <si>
    <r>
      <rPr>
        <i/>
        <sz val="10"/>
        <color rgb="FF000000"/>
        <rFont val="Arial"/>
        <family val="2"/>
      </rPr>
      <t>Vic</t>
    </r>
    <r>
      <rPr>
        <sz val="10"/>
        <color rgb="FF000000"/>
        <rFont val="Arial"/>
        <family val="2"/>
      </rPr>
      <t xml:space="preserve"> (c)</t>
    </r>
  </si>
  <si>
    <r>
      <rPr>
        <i/>
        <sz val="10"/>
        <color rgb="FF000000"/>
        <rFont val="Arial"/>
        <family val="2"/>
      </rPr>
      <t>Tas</t>
    </r>
    <r>
      <rPr>
        <sz val="10"/>
        <color rgb="FF000000"/>
        <rFont val="Arial"/>
        <family val="2"/>
      </rPr>
      <t xml:space="preserve"> (d)</t>
    </r>
  </si>
  <si>
    <r>
      <rPr>
        <i/>
        <sz val="10"/>
        <color rgb="FF000000"/>
        <rFont val="Arial"/>
        <family val="2"/>
      </rPr>
      <t>Aust</t>
    </r>
    <r>
      <rPr>
        <sz val="10"/>
        <color rgb="FF000000"/>
        <rFont val="Arial"/>
        <family val="2"/>
      </rPr>
      <t xml:space="preserve"> (e)</t>
    </r>
  </si>
  <si>
    <t>Age group</t>
  </si>
  <si>
    <t>&lt;25 years old</t>
  </si>
  <si>
    <t>25-34 years old</t>
  </si>
  <si>
    <t>35-44 years old</t>
  </si>
  <si>
    <t>45-54 years old</t>
  </si>
  <si>
    <t>55-64 years old</t>
  </si>
  <si>
    <t>65+ years old</t>
  </si>
  <si>
    <t>All ages</t>
  </si>
  <si>
    <t>SEIFA of residence (f)</t>
  </si>
  <si>
    <t>Caution should be taken when making inter-jurisdictional comparisons for public data.</t>
  </si>
  <si>
    <t>Table 13A.33</t>
  </si>
  <si>
    <t>Rate of community follow-up for people within the first seven days of discharge from hospital (a), (b)</t>
  </si>
  <si>
    <t>Overnight separations from acute psychiatric inpatient services</t>
  </si>
  <si>
    <t>Overnight acute separations with community mental health contact recorded in the seven days following separation</t>
  </si>
  <si>
    <t>Overnight separations from acute psychiatric inpatient services with community mental health contact recorded in the seven days following separation</t>
  </si>
  <si>
    <t>Caution should be taken when making inter-jurisdictional comparisons. Australian totals only include available data and should therefore be interpreted with caution. Australian totals for 2011-12 and 2012-13 should not be compared to previous, or more recent years.</t>
  </si>
  <si>
    <t>From 2012-13, the ACT has refined its calculation methodology and as such, comparisons to previous years' results should be viewed with caution.</t>
  </si>
  <si>
    <t>Table 13A.34</t>
  </si>
  <si>
    <t>Readmissions to hospital within 28 days of discharge, by selected characteristics (a)</t>
  </si>
  <si>
    <t>&lt;18 years old</t>
  </si>
  <si>
    <t>18-24 years old</t>
  </si>
  <si>
    <t>65-74 years old</t>
  </si>
  <si>
    <t>75+ years old</t>
  </si>
  <si>
    <t>SEIFA quintiles (b)</t>
  </si>
  <si>
    <t>Quintile 1 (most disadvantaged)</t>
  </si>
  <si>
    <t>Quintile 5 (least disadvantaged)</t>
  </si>
  <si>
    <t>Remoteness</t>
  </si>
  <si>
    <r>
      <rPr>
        <b/>
        <sz val="10"/>
        <color rgb="FF000000"/>
        <rFont val="Arial"/>
        <family val="2"/>
      </rPr>
      <t>np</t>
    </r>
    <r>
      <rPr>
        <sz val="10"/>
        <color rgb="FF000000"/>
        <rFont val="Arial"/>
        <family val="2"/>
      </rPr>
      <t xml:space="preserve"> Not published. .. Not applicable. – Nil or rounded to zero.</t>
    </r>
  </si>
  <si>
    <t>Data are based on all 'in scope' separations from State and Territory psychiatric inpatient units, defined as those for which it is meaningful to examine readmission rates. The following separations were excluded: same day separations, overnight separations that occur through discharge/transfer to another hospital, statistical discharge — type change, left against medical advice/discharge at own risk and death.</t>
  </si>
  <si>
    <t>Table 13A.35</t>
  </si>
  <si>
    <t>Readmissions to hospital within 28 days of discharge (a), (b), (c)</t>
  </si>
  <si>
    <t>Overnight separations from psychiatric acute inpatient services</t>
  </si>
  <si>
    <t>Overnight acute separations that were followed by a readmission to a psychiatric acute inpatient service within 28 days of discharge</t>
  </si>
  <si>
    <t>Proportion of overnight separations from psychiatric acute inpatient services that were followed by a readmission to a psychiatric acute inpatient service within 28 days of discharge</t>
  </si>
  <si>
    <t>2011-12 (g)</t>
  </si>
  <si>
    <t>2010-11 (g)</t>
  </si>
  <si>
    <t>For the purposes of this indicator, a readmission for any of the separations identified as 'in-scope' is defined as an admission to any other public psychiatric acute unit within the jurisdiction that occurs within 28 days of the date of the original separation. For this to occur a system of unique client identifiers needs to be in place that allows individuals to be 'tracked' across units. Such systems have been available in all states/territories for the reported time series, with the exception of Tasmania (which introduced such a system in 2012-13) and SA (for data 2013-14 onwards) and WA (who have not yet introduced such a system). Undercounting of readmissions may have occurred in these jurisdictions in the years that a system of unique identifiers was not in place. Caution should be taken when making comparisons across jurisdictions.</t>
  </si>
  <si>
    <t>No distinction is made between planned and unplanned readmissions because data collection systems in most Australian mental health services do not include a reliable and consistent method to distinguish a planned from an unplanned admission to hospital.</t>
  </si>
  <si>
    <t>For Queensland inpatient identifiers are generally unique at the facility level. A unique statewide identifier is created for reporting purposes through a routine linkage process.</t>
  </si>
  <si>
    <t>An absence of a statewide unique patient identifier in WA means there is a reliance on data linkage which uses probabilistic matching. Data are preliminary and are subject to change.</t>
  </si>
  <si>
    <t>For data prior to 2013-14, SA has limited ability to accurately identify unique consumers for this indicator due to unique patient identifier being applied at hospital level only with no higher level linkage being applied. Consequently the result may appear lower than it actually is, as readmissions are only identified to the same hospital not any hospital.</t>
  </si>
  <si>
    <t>For data before 2012-13, states and territories differed in the overnight separations that they counted as 'in scope'. NSW and Queensland excluded separations where length of stay was one night only and the procedure code for ECT is recorded and the ACT excluded all overnight separations with the procedure code for ECT, whereas the others (Victoria, WA, SA, Tasmania and the NT) include all overnight separations for the procedure code for ECT. For 2012-13, the exclusion of overnight stays of one night with an ECT procedure code became a business rule for the calculation of data for this indicator. The change was considered likely to be minimal, therefore, historical data updates were not considered mandatory. The change is also unlikely to alter the interpretability of long term data trends.</t>
  </si>
  <si>
    <t>Table 13A.36</t>
  </si>
  <si>
    <t>FTE medical practitioners, nurses, psychologists and other allied health practitioners employed in the mental health sector, proportion by age (a), (b), (c), (d)</t>
  </si>
  <si>
    <t>Medical practitioners (e)</t>
  </si>
  <si>
    <t>&lt;35 years old</t>
  </si>
  <si>
    <t>Nurses (f)</t>
  </si>
  <si>
    <t>Psychologists (g)</t>
  </si>
  <si>
    <t>Other allied health practitioners (h)</t>
  </si>
  <si>
    <t>Includes practitioners who were employed in their registered profession in Australia (excluding long leave).</t>
  </si>
  <si>
    <t>FTE is calculated using total hours and based on a 40 hour week for medical practitioners and a 38 hour week for all other professions.</t>
  </si>
  <si>
    <t>National total includes unknown and not stated for state/territory.</t>
  </si>
  <si>
    <t>Practitioners are allocated to a remoteness area and state/territory based on postcode of main job where available, otherwise, postcode of principal practice is used as a proxy. If principal practice details are unavailable, postocde of residence is used. Records with no information on all 3 locations are coded to 'not stated'. Region is based on 2016 version Australian Statistical Geography Standard (ASGS) — Remoteness Areas.</t>
  </si>
  <si>
    <t>Medical practitioners in the mental health sector are defined as:
 - Psychiatrists: primary specialty = psychiatry
 - Other medical practitioners: work setting = community mental health service, or residential mental health service.</t>
  </si>
  <si>
    <t>Nurses (Ens and RNs) in the mental health sector are defined as:
 - nursing job area = mental health
 - nursing job setting = community mental health service or residential
mental health service.</t>
  </si>
  <si>
    <t>Includes all psychologists.</t>
  </si>
  <si>
    <t>Other allied health practitioners in the mental health sector are defined as:
 - Occupational therapists: scope of practice = mental health
 - Physiotherapists: work stream = mental health
 - Aboriginal and Torres Strait Islander health practitioners: work setting = community mental health service, or residential mental health service.</t>
  </si>
  <si>
    <r>
      <t xml:space="preserve">Australian Government Department of Health (unpublished) </t>
    </r>
    <r>
      <rPr>
        <i/>
        <sz val="10"/>
        <color rgb="FF000000"/>
        <rFont val="Arial"/>
        <family val="2"/>
      </rPr>
      <t>National Health Workforce Datasets: Medical Practitioners;</t>
    </r>
    <r>
      <rPr>
        <sz val="10"/>
        <color rgb="FF000000"/>
        <rFont val="Arial"/>
        <family val="2"/>
      </rPr>
      <t xml:space="preserve"> Australian Government Department of Health (unpublished) </t>
    </r>
    <r>
      <rPr>
        <i/>
        <sz val="10"/>
        <color rgb="FF000000"/>
        <rFont val="Arial"/>
        <family val="2"/>
      </rPr>
      <t>National Health Workforce Datasets: Nurses and midwives;</t>
    </r>
    <r>
      <rPr>
        <sz val="10"/>
        <color rgb="FF000000"/>
        <rFont val="Arial"/>
        <family val="2"/>
      </rPr>
      <t xml:space="preserve"> Australian Government Department of Health (unpublished) </t>
    </r>
    <r>
      <rPr>
        <i/>
        <sz val="10"/>
        <color rgb="FF000000"/>
        <rFont val="Arial"/>
        <family val="2"/>
      </rPr>
      <t>National Health Workforce Datasets: Allied health practitioners.</t>
    </r>
    <r>
      <rPr>
        <sz val="10"/>
        <color rgb="FF000000"/>
        <rFont val="Arial"/>
        <family val="2"/>
      </rPr>
      <t/>
    </r>
  </si>
  <si>
    <t>Table 13A.37</t>
  </si>
  <si>
    <t>Average recurrent cost per inpatient bed day, by public hospital type, 2019-20 dollars (a), (b), (c), (d), (e), (f)</t>
  </si>
  <si>
    <r>
      <rPr>
        <i/>
        <sz val="10"/>
        <color rgb="FF000000"/>
        <rFont val="Arial"/>
        <family val="2"/>
      </rPr>
      <t>NSW</t>
    </r>
    <r>
      <rPr>
        <sz val="10"/>
        <color rgb="FF000000"/>
        <rFont val="Arial"/>
        <family val="2"/>
      </rPr>
      <t xml:space="preserve"> (g)</t>
    </r>
  </si>
  <si>
    <r>
      <rPr>
        <i/>
        <sz val="10"/>
        <color rgb="FF000000"/>
        <rFont val="Arial"/>
        <family val="2"/>
      </rPr>
      <t>Qld</t>
    </r>
    <r>
      <rPr>
        <sz val="10"/>
        <color rgb="FF000000"/>
        <rFont val="Arial"/>
        <family val="2"/>
      </rPr>
      <t xml:space="preserve"> (h)</t>
    </r>
  </si>
  <si>
    <r>
      <rPr>
        <i/>
        <sz val="10"/>
        <color rgb="FF000000"/>
        <rFont val="Arial"/>
        <family val="2"/>
      </rPr>
      <t>SA</t>
    </r>
    <r>
      <rPr>
        <sz val="10"/>
        <color rgb="FF000000"/>
        <rFont val="Arial"/>
        <family val="2"/>
      </rPr>
      <t xml:space="preserve"> (i), (j)</t>
    </r>
  </si>
  <si>
    <r>
      <rPr>
        <i/>
        <sz val="10"/>
        <color rgb="FF000000"/>
        <rFont val="Arial"/>
        <family val="2"/>
      </rPr>
      <t>Tas</t>
    </r>
    <r>
      <rPr>
        <sz val="10"/>
        <color rgb="FF000000"/>
        <rFont val="Arial"/>
        <family val="2"/>
      </rPr>
      <t xml:space="preserve"> (j), (k)</t>
    </r>
  </si>
  <si>
    <r>
      <rPr>
        <i/>
        <sz val="10"/>
        <color rgb="FF000000"/>
        <rFont val="Arial"/>
        <family val="2"/>
      </rPr>
      <t>ACT</t>
    </r>
    <r>
      <rPr>
        <sz val="10"/>
        <color rgb="FF000000"/>
        <rFont val="Arial"/>
        <family val="2"/>
      </rPr>
      <t xml:space="preserve"> (k), (l)</t>
    </r>
  </si>
  <si>
    <r>
      <rPr>
        <i/>
        <sz val="10"/>
        <color rgb="FF000000"/>
        <rFont val="Arial"/>
        <family val="2"/>
      </rPr>
      <t>NT</t>
    </r>
    <r>
      <rPr>
        <sz val="10"/>
        <color rgb="FF000000"/>
        <rFont val="Arial"/>
        <family val="2"/>
      </rPr>
      <t xml:space="preserve"> (j), (k)</t>
    </r>
  </si>
  <si>
    <t>Psychiatric hospitals (acute units)</t>
  </si>
  <si>
    <t>Psychiatric hospitals (non-acute units)</t>
  </si>
  <si>
    <t>Psychiatric hospitals (all units)</t>
  </si>
  <si>
    <t>General acute hospitals with a psychiatric unit or ward (acute units)</t>
  </si>
  <si>
    <t>General acute hospitals with a psychiatric unit or ward (non-acute units)</t>
  </si>
  <si>
    <t>General acute hospitals with a psychiatric unit or ward (all units)</t>
  </si>
  <si>
    <t>Hospital inpatient expenditure can include expenditure on government funded public hospital services managed and operated by private and non-government entities.</t>
  </si>
  <si>
    <t>Mainstreaming has occurred at different rates across jurisdictions. The client profile and service costs can be very different for those of a jurisdiction in which general psychiatric treatment still occurs mostly in psychiatric hospitals. For example, Victorian data for psychiatric hospitals comprise mainly Forensic services as nearly all general psychiatric treatment occurs in mainstreamed units in general acute hospitals. This means that the client profile and service costs are very different from those of a jurisdiction where general psychiatric treatment still occurs mostly in psychiatric hospitals.</t>
  </si>
  <si>
    <t>Queensland data for public acute hospitals also include costs associated with extended treatment services that report through general acute hospitals. Queensland does not classify any services provided in psychiatric hospitals as acute.</t>
  </si>
  <si>
    <t>For SA, increases in admitted patient expenditure in 2013-14 partly relate to genuine increases in mental health services. However, a significant proportion of the increases relate to improved identification and allocation of direct care and general overhead expenditure to mental health services, with the improved allocation methodology being applied in all subsequent years.</t>
  </si>
  <si>
    <t>SA, Tasmania and the NT do not have non-acute units in public acute hospitals with a psychiatric unit or ward.</t>
  </si>
  <si>
    <t>Table 13A.38</t>
  </si>
  <si>
    <t>Average recurrent real costs per inpatient bed day, public hospitals, by target population, 2019-20 dollars (a), (b), (c), (d), (e)</t>
  </si>
  <si>
    <r>
      <rPr>
        <i/>
        <sz val="10"/>
        <color rgb="FF000000"/>
        <rFont val="Arial"/>
        <family val="2"/>
      </rPr>
      <t>Vic</t>
    </r>
    <r>
      <rPr>
        <sz val="10"/>
        <color rgb="FF000000"/>
        <rFont val="Arial"/>
        <family val="2"/>
      </rPr>
      <t xml:space="preserve"> (g)</t>
    </r>
  </si>
  <si>
    <r>
      <rPr>
        <i/>
        <sz val="10"/>
        <color rgb="FF000000"/>
        <rFont val="Arial"/>
        <family val="2"/>
      </rPr>
      <t>Qld</t>
    </r>
    <r>
      <rPr>
        <sz val="10"/>
        <color rgb="FF000000"/>
        <rFont val="Arial"/>
        <family val="2"/>
      </rPr>
      <t xml:space="preserve"> (g), (h)</t>
    </r>
  </si>
  <si>
    <r>
      <rPr>
        <i/>
        <sz val="10"/>
        <color rgb="FF000000"/>
        <rFont val="Arial"/>
        <family val="2"/>
      </rPr>
      <t>SA</t>
    </r>
    <r>
      <rPr>
        <sz val="10"/>
        <color rgb="FF000000"/>
        <rFont val="Arial"/>
        <family val="2"/>
      </rPr>
      <t xml:space="preserve"> (i)</t>
    </r>
  </si>
  <si>
    <r>
      <rPr>
        <i/>
        <sz val="10"/>
        <color rgb="FF000000"/>
        <rFont val="Arial"/>
        <family val="2"/>
      </rPr>
      <t>Tas</t>
    </r>
    <r>
      <rPr>
        <sz val="10"/>
        <color rgb="FF000000"/>
        <rFont val="Arial"/>
        <family val="2"/>
      </rPr>
      <t xml:space="preserve"> (j), (k), (l)</t>
    </r>
  </si>
  <si>
    <r>
      <rPr>
        <i/>
        <sz val="10"/>
        <color rgb="FF000000"/>
        <rFont val="Arial"/>
        <family val="2"/>
      </rPr>
      <t>ACT</t>
    </r>
    <r>
      <rPr>
        <sz val="10"/>
        <color rgb="FF000000"/>
        <rFont val="Arial"/>
        <family val="2"/>
      </rPr>
      <t xml:space="preserve"> (m)</t>
    </r>
  </si>
  <si>
    <r>
      <rPr>
        <i/>
        <sz val="10"/>
        <color rgb="FF000000"/>
        <rFont val="Arial"/>
        <family val="2"/>
      </rPr>
      <t>NT</t>
    </r>
    <r>
      <rPr>
        <sz val="10"/>
        <color rgb="FF000000"/>
        <rFont val="Arial"/>
        <family val="2"/>
      </rPr>
      <t xml:space="preserve"> (g), (k), (l)</t>
    </r>
  </si>
  <si>
    <t>General mental health services</t>
  </si>
  <si>
    <t>Child and adolescent mental health services</t>
  </si>
  <si>
    <t>Older persons mental health services</t>
  </si>
  <si>
    <t>Forensic mental health services</t>
  </si>
  <si>
    <t>Includes government expenditure and funded patients days in services managed and operated by private and non-government entities.</t>
  </si>
  <si>
    <t>Expenditure for a small number of hospital beds reported by Victoria, Queensland, WA and the NT as Youth specialised mental health hospital beds were included in the General category at the request of those jurisdictions.</t>
  </si>
  <si>
    <t>Queensland provides older persons mental health inpatient services using a number of different service models, including co-location with nursing homes. All service types are reported as older persons mental health services, which may have the effect of lowering the average patient day cost. Caution is required when comparing across jurisdictions for this target population.</t>
  </si>
  <si>
    <t>Tasmanian figures include child and adolescent mental health services within the general mental health services category.</t>
  </si>
  <si>
    <t>Older persons mental health services programs were not available, or could not be separately identified, in Tasmania and the NT.</t>
  </si>
  <si>
    <t>Child and adolescent mental health services were not available, or could not be separately identified, in Tasmania and the NT.</t>
  </si>
  <si>
    <t>There are no dedicated Child and Adolescent mental health inpatient services in the ACT.</t>
  </si>
  <si>
    <t>Table 13A.39</t>
  </si>
  <si>
    <t>Average recurrent costs per inpatient bed day, public hospitals, by target population and care type, 2019-20 dollars (a), (b), (c), (d), (e)</t>
  </si>
  <si>
    <r>
      <rPr>
        <i/>
        <sz val="10"/>
        <color rgb="FF000000"/>
        <rFont val="Arial"/>
        <family val="2"/>
      </rPr>
      <t>Vic</t>
    </r>
    <r>
      <rPr>
        <sz val="10"/>
        <color rgb="FF000000"/>
        <rFont val="Arial"/>
        <family val="2"/>
      </rPr>
      <t xml:space="preserve"> (g), (h), (i)</t>
    </r>
  </si>
  <si>
    <r>
      <rPr>
        <i/>
        <sz val="10"/>
        <color rgb="FF000000"/>
        <rFont val="Arial"/>
        <family val="2"/>
      </rPr>
      <t>Qld</t>
    </r>
    <r>
      <rPr>
        <sz val="10"/>
        <color rgb="FF000000"/>
        <rFont val="Arial"/>
        <family val="2"/>
      </rPr>
      <t xml:space="preserve"> (i), (j)</t>
    </r>
  </si>
  <si>
    <r>
      <rPr>
        <i/>
        <sz val="10"/>
        <color rgb="FF000000"/>
        <rFont val="Arial"/>
        <family val="2"/>
      </rPr>
      <t>WA</t>
    </r>
    <r>
      <rPr>
        <sz val="10"/>
        <color rgb="FF000000"/>
        <rFont val="Arial"/>
        <family val="2"/>
      </rPr>
      <t xml:space="preserve"> (i), (k)</t>
    </r>
  </si>
  <si>
    <r>
      <rPr>
        <i/>
        <sz val="10"/>
        <color rgb="FF000000"/>
        <rFont val="Arial"/>
        <family val="2"/>
      </rPr>
      <t>SA</t>
    </r>
    <r>
      <rPr>
        <sz val="10"/>
        <color rgb="FF000000"/>
        <rFont val="Arial"/>
        <family val="2"/>
      </rPr>
      <t xml:space="preserve"> (g), (l)</t>
    </r>
  </si>
  <si>
    <r>
      <rPr>
        <i/>
        <sz val="10"/>
        <color rgb="FF000000"/>
        <rFont val="Arial"/>
        <family val="2"/>
      </rPr>
      <t>Tas</t>
    </r>
    <r>
      <rPr>
        <sz val="10"/>
        <color rgb="FF000000"/>
        <rFont val="Arial"/>
        <family val="2"/>
      </rPr>
      <t xml:space="preserve"> (m), (n), (o)</t>
    </r>
  </si>
  <si>
    <r>
      <rPr>
        <i/>
        <sz val="10"/>
        <color rgb="FF000000"/>
        <rFont val="Arial"/>
        <family val="2"/>
      </rPr>
      <t>ACT</t>
    </r>
    <r>
      <rPr>
        <sz val="10"/>
        <color rgb="FF000000"/>
        <rFont val="Arial"/>
        <family val="2"/>
      </rPr>
      <t xml:space="preserve"> (h), (p)</t>
    </r>
  </si>
  <si>
    <r>
      <rPr>
        <i/>
        <sz val="10"/>
        <color rgb="FF000000"/>
        <rFont val="Arial"/>
        <family val="2"/>
      </rPr>
      <t>NT</t>
    </r>
    <r>
      <rPr>
        <sz val="10"/>
        <color rgb="FF000000"/>
        <rFont val="Arial"/>
        <family val="2"/>
      </rPr>
      <t xml:space="preserve"> (i), (n), (o)</t>
    </r>
  </si>
  <si>
    <t>Acute</t>
  </si>
  <si>
    <t>Non-acute</t>
  </si>
  <si>
    <t>Mainstreaming has occurred at different rates across jurisdictions. Differences in costs can reflect differences in the rate of this institutional change (that is, the mainstreaming of mental health services).</t>
  </si>
  <si>
    <t>Victoria and SA did not have non-acute child and adolescent mental health services units.</t>
  </si>
  <si>
    <t>Older People's Mental Health Services in non-acute units were not available in Victoria and the ACT.</t>
  </si>
  <si>
    <t>Separations for a small number of hospital beds reported by Victoria, Queensland, WA and the NT as Youth specialised mental health hospital beds were included in the General category at the request of those jurisdictions.</t>
  </si>
  <si>
    <t>Queensland does not report any acute forensic services, however, forensic patients can and do access acute care through general units, which may also impact on the comparability of both cost and length of stay data.</t>
  </si>
  <si>
    <t>Caution is required when interpreting WA data. During 2010-11, the child and adolescent non-acute inpatient service initiated the closure of beds in order to carry out a complete refurbishment. The service ceased operating in late 2011, then reopened in 2013-14 before closing beds for this service completely in 2015-16. A small number of Youth services in WA that commenced operation in 2014-15 have been included in General services.</t>
  </si>
  <si>
    <t>Table 13A.40</t>
  </si>
  <si>
    <t>Average length of stay, public hospital acute units, by target population (a), (b)</t>
  </si>
  <si>
    <r>
      <rPr>
        <i/>
        <sz val="10"/>
        <color rgb="FF000000"/>
        <rFont val="Arial"/>
        <family val="2"/>
      </rPr>
      <t>Vic</t>
    </r>
    <r>
      <rPr>
        <sz val="10"/>
        <color rgb="FF000000"/>
        <rFont val="Arial"/>
        <family val="2"/>
      </rPr>
      <t xml:space="preserve"> (d)</t>
    </r>
  </si>
  <si>
    <r>
      <rPr>
        <i/>
        <sz val="10"/>
        <color rgb="FF000000"/>
        <rFont val="Arial"/>
        <family val="2"/>
      </rPr>
      <t>Tas</t>
    </r>
    <r>
      <rPr>
        <sz val="10"/>
        <color rgb="FF000000"/>
        <rFont val="Arial"/>
        <family val="2"/>
      </rPr>
      <t xml:space="preserve"> (e), (f), (g)</t>
    </r>
  </si>
  <si>
    <r>
      <rPr>
        <i/>
        <sz val="10"/>
        <color rgb="FF000000"/>
        <rFont val="Arial"/>
        <family val="2"/>
      </rPr>
      <t>NT</t>
    </r>
    <r>
      <rPr>
        <sz val="10"/>
        <color rgb="FF000000"/>
        <rFont val="Arial"/>
        <family val="2"/>
      </rPr>
      <t xml:space="preserve"> (d), (f), (g)</t>
    </r>
  </si>
  <si>
    <t>days</t>
  </si>
  <si>
    <t>Total (excluding forensic)</t>
  </si>
  <si>
    <t>The quality of the separations data used to derive the results in this table is variable across jurisdictions. Until recently, these separations data were not subject to in depth scrutiny. It is expected that the quality of these data will improve over time.</t>
  </si>
  <si>
    <t>There is a mismatch between the inpatient bed days and the separations used to derive this indicator for the relevant reference periods. – Patients days for clients who separated in the reference period (for example, 2012-13) that were during the previous period (2011-12) are excluded. – Patient days for clients who remain in hospital (that is, are not included in the separations data) are included. The 'average length of stay' data reported here may not match data reported elsewhere (such as the Australian Institute of Health and Welfare's [AIHW's] Mental Health Services in Australia publication) due to differences in scope, for example these data include separations and days within the reference period only.</t>
  </si>
  <si>
    <t>Table 13A.41</t>
  </si>
  <si>
    <t>Average recurrent cost per patient day for community residential services, 2019-20 dollars (a), (b), (c), (d), (e), (f)</t>
  </si>
  <si>
    <r>
      <rPr>
        <i/>
        <sz val="10"/>
        <color rgb="FF000000"/>
        <rFont val="Arial"/>
        <family val="2"/>
      </rPr>
      <t>NSW</t>
    </r>
    <r>
      <rPr>
        <sz val="10"/>
        <color rgb="FF000000"/>
        <rFont val="Arial"/>
        <family val="2"/>
      </rPr>
      <t xml:space="preserve"> (g), (h)</t>
    </r>
  </si>
  <si>
    <r>
      <rPr>
        <i/>
        <sz val="10"/>
        <color rgb="FF000000"/>
        <rFont val="Arial"/>
        <family val="2"/>
      </rPr>
      <t>Qld</t>
    </r>
    <r>
      <rPr>
        <sz val="10"/>
        <color rgb="FF000000"/>
        <rFont val="Arial"/>
        <family val="2"/>
      </rPr>
      <t xml:space="preserve"> (i)</t>
    </r>
  </si>
  <si>
    <r>
      <rPr>
        <i/>
        <sz val="10"/>
        <color rgb="FF000000"/>
        <rFont val="Arial"/>
        <family val="2"/>
      </rPr>
      <t>WA</t>
    </r>
    <r>
      <rPr>
        <sz val="10"/>
        <color rgb="FF000000"/>
        <rFont val="Arial"/>
        <family val="2"/>
      </rPr>
      <t xml:space="preserve"> (j)</t>
    </r>
  </si>
  <si>
    <r>
      <rPr>
        <i/>
        <sz val="10"/>
        <color rgb="FF000000"/>
        <rFont val="Arial"/>
        <family val="2"/>
      </rPr>
      <t>SA</t>
    </r>
    <r>
      <rPr>
        <sz val="10"/>
        <color rgb="FF000000"/>
        <rFont val="Arial"/>
        <family val="2"/>
      </rPr>
      <t xml:space="preserve"> (k), (l)</t>
    </r>
  </si>
  <si>
    <r>
      <rPr>
        <i/>
        <sz val="10"/>
        <color rgb="FF000000"/>
        <rFont val="Arial"/>
        <family val="2"/>
      </rPr>
      <t>Tas</t>
    </r>
    <r>
      <rPr>
        <sz val="10"/>
        <color rgb="FF000000"/>
        <rFont val="Arial"/>
        <family val="2"/>
      </rPr>
      <t xml:space="preserve"> (h), (m)</t>
    </r>
  </si>
  <si>
    <r>
      <rPr>
        <i/>
        <sz val="10"/>
        <color rgb="FF000000"/>
        <rFont val="Arial"/>
        <family val="2"/>
      </rPr>
      <t>NT</t>
    </r>
    <r>
      <rPr>
        <sz val="10"/>
        <color rgb="FF000000"/>
        <rFont val="Arial"/>
        <family val="2"/>
      </rPr>
      <t xml:space="preserve"> (j), (l), (n)</t>
    </r>
  </si>
  <si>
    <t>General adult units</t>
  </si>
  <si>
    <t>24-hour staffed units</t>
  </si>
  <si>
    <t>Non-24-hour staffed units</t>
  </si>
  <si>
    <t>Older persons care units</t>
  </si>
  <si>
    <t>Unit costs are not casemix adjusted.</t>
  </si>
  <si>
    <t>A small number of residential beds reported by NSW and the ACT as child and adolescent residential mental health service beds were included in the general category at the request of these jurisdictions. Expenditure for a small number of residential beds reported by Victoria, WA and the ACT as youth specialised mental health residential beds were included in the general category at the request of these jurisdictions. Separations for a small number of hospital beds reported by Victoria, Queensland, WA and the NT as Youth specialised mental health hospital beds were included in the general category at the request of those jurisdictions.</t>
  </si>
  <si>
    <t>Tasmania and the ACT do not have any community-based residential services that are non-24 hour staffed older people's units. From 2011-12, NSW did not have non-24 hour staffed older people's units.</t>
  </si>
  <si>
    <t>WA and the NT do not have any community residential services that are aged care units.</t>
  </si>
  <si>
    <t>SA did not have any community residential services that were Older Persons care units prior to 2017-18.</t>
  </si>
  <si>
    <t>A small number of residential services reported by SA in 2013-14, and the NT in 2012-13 and 2013-14, as Forensic are included in the General category at the request of those jurisdictions.</t>
  </si>
  <si>
    <t>Tasmanian services include both acute and rehabilitation units which have higher unit costs than extended care units.</t>
  </si>
  <si>
    <t>General non-24-hour staffed units are not provided.</t>
  </si>
  <si>
    <t>Table 13A.42</t>
  </si>
  <si>
    <t>Average cost, and treatment days per episode, of ambulatory care, 2019-20 dollars (a), (b), (c), (d)</t>
  </si>
  <si>
    <t>Average treatment days per episode of ambulatory care</t>
  </si>
  <si>
    <t>Average cost per treatment day of ambulatory care</t>
  </si>
  <si>
    <t>Non-uniquely identifiable consumers' have been excluded from the episodes of ambulatory care and treatment days data.</t>
  </si>
  <si>
    <t>Recurrent expenditure data used to derive this measure have been adjusted (that is, reduced) to account for proportion of clients in the CMHC NMDS that were defined as 'non-uniquely identifiable consumers'. Therefore, it does not match recurrent expenditure on ambulatory care reported elsewhere.</t>
  </si>
  <si>
    <r>
      <t xml:space="preserve">AIHW (unpublished) </t>
    </r>
    <r>
      <rPr>
        <i/>
        <sz val="10"/>
        <color rgb="FF000000"/>
        <rFont val="Arial"/>
        <family val="2"/>
      </rPr>
      <t>Community Mental Healthcare National Minimum Data Set;</t>
    </r>
    <r>
      <rPr>
        <sz val="10"/>
        <color rgb="FF000000"/>
        <rFont val="Arial"/>
        <family val="2"/>
      </rPr>
      <t xml:space="preserve"> AIHW (unpublished) </t>
    </r>
    <r>
      <rPr>
        <i/>
        <sz val="10"/>
        <color rgb="FF000000"/>
        <rFont val="Arial"/>
        <family val="2"/>
      </rPr>
      <t>Mental Health Establishments National Minimum Data Set;</t>
    </r>
    <r>
      <rPr>
        <sz val="10"/>
        <color rgb="FF000000"/>
        <rFont val="Arial"/>
        <family val="2"/>
      </rPr>
      <t xml:space="preserve"> 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t>
    </r>
  </si>
  <si>
    <t>Table 13A.43</t>
  </si>
  <si>
    <t>Prevalence of lifetime mental disorders among adults aged 16-85 years (a)</t>
  </si>
  <si>
    <r>
      <rPr>
        <i/>
        <sz val="10"/>
        <color rgb="FF000000"/>
        <rFont val="Arial"/>
        <family val="2"/>
      </rPr>
      <t>NT</t>
    </r>
    <r>
      <rPr>
        <sz val="10"/>
        <color rgb="FF000000"/>
        <rFont val="Arial"/>
        <family val="2"/>
      </rPr>
      <t xml:space="preserve"> (b)</t>
    </r>
  </si>
  <si>
    <t>2007</t>
  </si>
  <si>
    <t>Any 12-month mental disorder</t>
  </si>
  <si>
    <t>Anxiety disorders</t>
  </si>
  <si>
    <t>Affective disorders</t>
  </si>
  <si>
    <t>Substance use disorders</t>
  </si>
  <si>
    <t>Total any 12-month mental disorder</t>
  </si>
  <si>
    <t>Lifetime mental disorder, with no 12-month symptoms</t>
  </si>
  <si>
    <t>Without lifetime mental disorders</t>
  </si>
  <si>
    <r>
      <rPr>
        <b/>
        <sz val="10"/>
        <color rgb="FF000000"/>
        <rFont val="Arial"/>
        <family val="2"/>
      </rPr>
      <t>np</t>
    </r>
    <r>
      <rPr>
        <sz val="10"/>
        <color rgb="FF000000"/>
        <rFont val="Arial"/>
        <family val="2"/>
      </rPr>
      <t xml:space="preserve"> Not published.</t>
    </r>
  </si>
  <si>
    <t>The 95 per cent confidence interval (a reliability estimate) associated with each estimate is reported (for example, 80.0 per cent ± 2.7 percentage points). Refer to the Statistical context (section 2) for more information on confidence intervals.</t>
  </si>
  <si>
    <t>Data for the NT should be interpreted with caution as the 2007 Survey of Mental Health and Wellbeing excluded discrete Aboriginal and Torres Strait Islander communities and very remote areas, which comprise around 23 per cent of the estimated resident population of the NT. For more information see Regional Population Growth, Australia, 2006-07 (cat. no. 3218.0).</t>
  </si>
  <si>
    <r>
      <t xml:space="preserve">ABS 2007, </t>
    </r>
    <r>
      <rPr>
        <i/>
        <sz val="10"/>
        <color rgb="FF000000"/>
        <rFont val="Arial"/>
        <family val="2"/>
      </rPr>
      <t>National Survey of Mental Health and Wellbeing, 2007,</t>
    </r>
    <r>
      <rPr>
        <sz val="10"/>
        <color rgb="FF000000"/>
        <rFont val="Arial"/>
        <family val="2"/>
      </rPr>
      <t xml:space="preserve"> Cat. no. 4326, Canberra.</t>
    </r>
  </si>
  <si>
    <t>Table 13A.44</t>
  </si>
  <si>
    <t>Prevalence of lifetime mental disorders among adults aged 16-85 years, by sex (a)</t>
  </si>
  <si>
    <r>
      <rPr>
        <i/>
        <sz val="10"/>
        <color rgb="FF000000"/>
        <rFont val="Arial"/>
        <family val="2"/>
      </rPr>
      <t>Males</t>
    </r>
    <r>
      <rPr>
        <sz val="10"/>
        <color rgb="FF000000"/>
        <rFont val="Arial"/>
        <family val="2"/>
      </rPr>
      <t/>
    </r>
  </si>
  <si>
    <r>
      <rPr>
        <i/>
        <sz val="10"/>
        <color rgb="FF000000"/>
        <rFont val="Arial"/>
        <family val="2"/>
      </rPr>
      <t>Females</t>
    </r>
    <r>
      <rPr>
        <sz val="10"/>
        <color rgb="FF000000"/>
        <rFont val="Arial"/>
        <family val="2"/>
      </rPr>
      <t/>
    </r>
  </si>
  <si>
    <r>
      <rPr>
        <i/>
        <sz val="10"/>
        <color rgb="FF000000"/>
        <rFont val="Arial"/>
        <family val="2"/>
      </rPr>
      <t>All people</t>
    </r>
    <r>
      <rPr>
        <sz val="10"/>
        <color rgb="FF000000"/>
        <rFont val="Arial"/>
        <family val="2"/>
      </rPr>
      <t/>
    </r>
  </si>
  <si>
    <t>Panic disorders</t>
  </si>
  <si>
    <t>Agoraphobia</t>
  </si>
  <si>
    <t>Social phobia</t>
  </si>
  <si>
    <t>Generalised Panic disorder</t>
  </si>
  <si>
    <t>Obsessive compulsive disorder</t>
  </si>
  <si>
    <t>Post traumatic stress disorder</t>
  </si>
  <si>
    <t>Any panic disorder</t>
  </si>
  <si>
    <t>Affective Disorders</t>
  </si>
  <si>
    <t>Depression (b)</t>
  </si>
  <si>
    <t>Dysthymia</t>
  </si>
  <si>
    <t>Bipolar</t>
  </si>
  <si>
    <t>Any affective disorder</t>
  </si>
  <si>
    <t>Alcohol harmful use</t>
  </si>
  <si>
    <t>Alcohol dependence</t>
  </si>
  <si>
    <t>Drug use (c)</t>
  </si>
  <si>
    <t>Any substance use disorder (c)</t>
  </si>
  <si>
    <t>Includes severe depressive episode, moderate depressive episode and mild depressive episode.</t>
  </si>
  <si>
    <t>Includes harmful use and dependence.</t>
  </si>
  <si>
    <t>Table 13A.45</t>
  </si>
  <si>
    <t>Prevalence of lifetime mental disorders among adults, by age (a)</t>
  </si>
  <si>
    <t>16-24 years old</t>
  </si>
  <si>
    <t>75-85 years old</t>
  </si>
  <si>
    <t>No lifetime mental disorder</t>
  </si>
  <si>
    <t>Table 13A.46</t>
  </si>
  <si>
    <t>Age-standardised rate of adults with very high levels of psychological distress, by State and Territory, by sex (a), (b), (c), (d)</t>
  </si>
  <si>
    <r>
      <rPr>
        <i/>
        <sz val="10"/>
        <color rgb="FF000000"/>
        <rFont val="Arial"/>
        <family val="2"/>
      </rPr>
      <t>NT</t>
    </r>
    <r>
      <rPr>
        <sz val="10"/>
        <color rgb="FF000000"/>
        <rFont val="Arial"/>
        <family val="2"/>
      </rPr>
      <t xml:space="preserve"> (e)</t>
    </r>
  </si>
  <si>
    <t>2017-18 (f)</t>
  </si>
  <si>
    <t>2007-08</t>
  </si>
  <si>
    <r>
      <t xml:space="preserve">AS = Age Standardised. RSE = Relative Standard Error. </t>
    </r>
    <r>
      <rPr>
        <b/>
        <sz val="10"/>
        <color rgb="FF000000"/>
        <rFont val="Arial"/>
        <family val="2"/>
      </rPr>
      <t>np</t>
    </r>
    <r>
      <rPr>
        <sz val="10"/>
        <color rgb="FF000000"/>
        <rFont val="Arial"/>
        <family val="2"/>
      </rPr>
      <t xml:space="preserve"> Not published.</t>
    </r>
  </si>
  <si>
    <t>Levels of psychological distress are derived from the Kessler Psychological Distress Scale (K10). Denominator includes a small number of persons for whom levels of psychological distress were unable to be determined.</t>
  </si>
  <si>
    <t>Adults are defined as persons aged 18 years and over.</t>
  </si>
  <si>
    <t>Rates are age-standardised by State and Territory, to the June 2001 Estimated Resident Population.</t>
  </si>
  <si>
    <t>Data for the NT should be interpreted with caution as the National Health Survey excluded Very Remote areas and discrete Aboriginal and Torres Strait Islander communities. These exclusions are unlikely to affect national estimates, and will only have a minor effect on aggregate estimates produced for individual states and territories, excepting the Northern Territory where for the 2017-18 reporting period, the population living in Very Remote areas accounted for around 20 per cent of persons.</t>
  </si>
  <si>
    <t>For 2017-18, age standardised 95 per cent confidence intervals and RSEs are not available. Please refer to associated crude 95 per cent confidence intervals and RSEs.</t>
  </si>
  <si>
    <r>
      <t xml:space="preserve">ABS (unpublished) </t>
    </r>
    <r>
      <rPr>
        <i/>
        <sz val="10"/>
        <color rgb="FF000000"/>
        <rFont val="Arial"/>
        <family val="2"/>
      </rPr>
      <t>National Health Survey, Australia, 2017-18</t>
    </r>
    <r>
      <rPr>
        <sz val="10"/>
        <color rgb="FF000000"/>
        <rFont val="Arial"/>
        <family val="2"/>
      </rPr>
      <t xml:space="preserve"> (and previous years), Cat. no. 4364.0; ABS (unpublished) </t>
    </r>
    <r>
      <rPr>
        <i/>
        <sz val="10"/>
        <color rgb="FF000000"/>
        <rFont val="Arial"/>
        <family val="2"/>
      </rPr>
      <t>Australian Health Survey, 2011–13</t>
    </r>
    <r>
      <rPr>
        <sz val="10"/>
        <color rgb="FF000000"/>
        <rFont val="Arial"/>
        <family val="2"/>
      </rPr>
      <t xml:space="preserve"> (2011-12 National Health Survey (NHS) component), Cat. no. 4364.0.</t>
    </r>
  </si>
  <si>
    <t>Table 13A.47</t>
  </si>
  <si>
    <t>Age-standardised rate of adults with high/ very high levels of psychological distress, by State and Territory, remoteness, SEIFA IRSD quintiles, and disability status (a), (b), (c), (d)</t>
  </si>
  <si>
    <t>Outer regional and remote</t>
  </si>
  <si>
    <t>SEIFA of residence (quintiles) (g)</t>
  </si>
  <si>
    <t>Disability status</t>
  </si>
  <si>
    <t>With disability or restrictive long-term health condition</t>
  </si>
  <si>
    <t>No disability or restrictive long-term health condition</t>
  </si>
  <si>
    <r>
      <t xml:space="preserve">AS = Age Standardised. RSE = Relative Standard Error. </t>
    </r>
    <r>
      <rPr>
        <b/>
        <sz val="10"/>
        <color rgb="FF000000"/>
        <rFont val="Arial"/>
        <family val="2"/>
      </rPr>
      <t>np</t>
    </r>
    <r>
      <rPr>
        <sz val="10"/>
        <color rgb="FF000000"/>
        <rFont val="Arial"/>
        <family val="2"/>
      </rPr>
      <t xml:space="preserve"> Not published. .. Not applicable. – Nil or rounded to zero.</t>
    </r>
  </si>
  <si>
    <t>Table 13A.48</t>
  </si>
  <si>
    <t>Age-standardised rate of adults with very high levels of psychological distress, by remoteness, SEIFA, and disability status (a), (b), (c), (d)</t>
  </si>
  <si>
    <r>
      <rPr>
        <i/>
        <sz val="10"/>
        <color rgb="FF000000"/>
        <rFont val="Arial"/>
        <family val="2"/>
      </rPr>
      <t>Age-standardised proportion</t>
    </r>
    <r>
      <rPr>
        <sz val="10"/>
        <color rgb="FF000000"/>
        <rFont val="Arial"/>
        <family val="2"/>
      </rPr>
      <t/>
    </r>
  </si>
  <si>
    <r>
      <rPr>
        <i/>
        <sz val="10"/>
        <color rgb="FF000000"/>
        <rFont val="Arial"/>
        <family val="2"/>
      </rPr>
      <t>Relative Standard Error</t>
    </r>
    <r>
      <rPr>
        <sz val="10"/>
        <color rgb="FF000000"/>
        <rFont val="Arial"/>
        <family val="2"/>
      </rPr>
      <t/>
    </r>
  </si>
  <si>
    <t>2017-18 (e)</t>
  </si>
  <si>
    <t>Very remote (f)</t>
  </si>
  <si>
    <t>SEIFA of residence (deciles)</t>
  </si>
  <si>
    <t>Decile 1</t>
  </si>
  <si>
    <t>Decile 2</t>
  </si>
  <si>
    <t>Decile 3</t>
  </si>
  <si>
    <t>Decile 4</t>
  </si>
  <si>
    <t>Decile 5</t>
  </si>
  <si>
    <t>Decile 6</t>
  </si>
  <si>
    <t>Decile 7</t>
  </si>
  <si>
    <t>Decile 8</t>
  </si>
  <si>
    <t>Decile 9</t>
  </si>
  <si>
    <t>Decile 10</t>
  </si>
  <si>
    <t>AS = Age Standardised. .. Not applicable.</t>
  </si>
  <si>
    <t>Very remote data was not collected in the 2017-18 and 2014-15 NHS, the 2011-12 NHS component of the 2011–13 AHS or the 2007-08 NHS.</t>
  </si>
  <si>
    <t>Table 13A.49</t>
  </si>
  <si>
    <t>Age-standardised rate of adults with high/ very high levels of psychological distress, by State and Territory, by Indigenous status (a), (b), (c), (d), (e)</t>
  </si>
  <si>
    <r>
      <rPr>
        <i/>
        <sz val="10"/>
        <color rgb="FF000000"/>
        <rFont val="Arial"/>
        <family val="2"/>
      </rPr>
      <t>NT</t>
    </r>
    <r>
      <rPr>
        <sz val="10"/>
        <color rgb="FF000000"/>
        <rFont val="Arial"/>
        <family val="2"/>
      </rPr>
      <t xml:space="preserve"> (f)</t>
    </r>
  </si>
  <si>
    <t>2017–19 (g)</t>
  </si>
  <si>
    <t>Aboriginal and Torres Strait Islander people (h)</t>
  </si>
  <si>
    <t>2011–13</t>
  </si>
  <si>
    <t>AS = Age Standardised. RSE = Relative Standard Error.</t>
  </si>
  <si>
    <t>Levels of psychological distress are derived from the Kessler Psychological Distress Scale (K5).</t>
  </si>
  <si>
    <t>Includes persons for whom level of psychological distress was unable to be determined. Excludes persons not present at interview.</t>
  </si>
  <si>
    <t>Data for non-Indigenous people the NT should be interpreted with caution as the National Health Survey excluded Very Remote areas and discrete Aboriginal and Torres Strait Islander communities. These exclusions are unlikely to affect national estimates, and will only have a minor effect on aggregate estimates produced for individual states and territories, excepting the NT where for the 2017-18 reporting period, the population living in Very Remote areas accounted for around 20 per cent of persons.</t>
  </si>
  <si>
    <t>For the 2017-18 NHS and 2018-19 NATSIHS, age standardised 95 per cent confidence intervals and RSEs are not available. Please refer to associated crude 95 per cent confidence intervals and RSEs.</t>
  </si>
  <si>
    <t>Denominator includes a small number of persons for whom levels of psychological distress were unable to be determined and persons not present at interview.</t>
  </si>
  <si>
    <r>
      <t xml:space="preserve">ABS (unpublished) </t>
    </r>
    <r>
      <rPr>
        <i/>
        <sz val="10"/>
        <color rgb="FF000000"/>
        <rFont val="Arial"/>
        <family val="2"/>
      </rPr>
      <t>National Health Survey, Australia, 2017-18</t>
    </r>
    <r>
      <rPr>
        <sz val="10"/>
        <color rgb="FF000000"/>
        <rFont val="Arial"/>
        <family val="2"/>
      </rPr>
      <t xml:space="preserve"> and </t>
    </r>
    <r>
      <rPr>
        <i/>
        <sz val="10"/>
        <color rgb="FF000000"/>
        <rFont val="Arial"/>
        <family val="2"/>
      </rPr>
      <t>2014-15,</t>
    </r>
    <r>
      <rPr>
        <sz val="10"/>
        <color rgb="FF000000"/>
        <rFont val="Arial"/>
        <family val="2"/>
      </rPr>
      <t xml:space="preserve"> Cat. no. 4364.0; ABS (unpublished) </t>
    </r>
    <r>
      <rPr>
        <i/>
        <sz val="10"/>
        <color rgb="FF000000"/>
        <rFont val="Arial"/>
        <family val="2"/>
      </rPr>
      <t>National Aboriginal and Torres Strait Islander Social Survey, Australia, 2014-15,</t>
    </r>
    <r>
      <rPr>
        <sz val="10"/>
        <color rgb="FF000000"/>
        <rFont val="Arial"/>
        <family val="2"/>
      </rPr>
      <t xml:space="preserve"> Cat. no. 4714.0; ABS (unpublished) </t>
    </r>
    <r>
      <rPr>
        <i/>
        <sz val="10"/>
        <color rgb="FF000000"/>
        <rFont val="Arial"/>
        <family val="2"/>
      </rPr>
      <t>Australian Aboriginal and Torres Strait Islander Health Survey, 2012-13</t>
    </r>
    <r>
      <rPr>
        <sz val="10"/>
        <color rgb="FF000000"/>
        <rFont val="Arial"/>
        <family val="2"/>
      </rPr>
      <t xml:space="preserve"> (National Aboriginal and Torres Strait Islander Health Survey (NATSIHS) component), Cat. no. 4727.0; ABS (unpublished) </t>
    </r>
    <r>
      <rPr>
        <i/>
        <sz val="10"/>
        <color rgb="FF000000"/>
        <rFont val="Arial"/>
        <family val="2"/>
      </rPr>
      <t>Australian Health Survey, 2011–13</t>
    </r>
    <r>
      <rPr>
        <sz val="10"/>
        <color rgb="FF000000"/>
        <rFont val="Arial"/>
        <family val="2"/>
      </rPr>
      <t xml:space="preserve"> (2011-12 National Health Survey (NHS) component), Cat. no. 4364.0.</t>
    </r>
  </si>
  <si>
    <t>Table 13A.50</t>
  </si>
  <si>
    <t>Risk status recent drinkers (in last 12 months) aged 14 years or over (a)</t>
  </si>
  <si>
    <t>Lifetime status (b)</t>
  </si>
  <si>
    <t>Abstainers (c)</t>
  </si>
  <si>
    <t>Low risk (d)</t>
  </si>
  <si>
    <t>Risky (e)</t>
  </si>
  <si>
    <t>Single occasion</t>
  </si>
  <si>
    <t>Abstainers (b), (c)</t>
  </si>
  <si>
    <t>Low risk (b), (f)</t>
  </si>
  <si>
    <t>Risky</t>
  </si>
  <si>
    <t>At least yearly (b), (g)</t>
  </si>
  <si>
    <t>At least monthly (b), (h)</t>
  </si>
  <si>
    <t>At least weekly (b), (i)</t>
  </si>
  <si>
    <t>Lifetime status</t>
  </si>
  <si>
    <t>Low risk (f)</t>
  </si>
  <si>
    <t>At least yearly (g)</t>
  </si>
  <si>
    <t>At least monthly (h)</t>
  </si>
  <si>
    <t>At least weekly (i)</t>
  </si>
  <si>
    <t>2010</t>
  </si>
  <si>
    <t>The calculation of drinking status and alcohol risk variables was updated for all years in 2019. Data may not match that published in previous Reports.</t>
  </si>
  <si>
    <t>State results do not include data from the 8 Indigenous remote communities interviewed in the NT in 2019. These data are included in national estimates.</t>
  </si>
  <si>
    <t>Not consumed alcohol in the previous 12 months.</t>
  </si>
  <si>
    <t>On average, had no more than 2 standard drinks per day.</t>
  </si>
  <si>
    <t>On average, had more than 2 standard drinks per day.</t>
  </si>
  <si>
    <t>Never had more than 4 standard drinks on any occasion.</t>
  </si>
  <si>
    <t>Had more than 4 standard drinks at least once a year, but not as often as monthly.</t>
  </si>
  <si>
    <t>Had more than 4 standard drinks at least once a month, but not as often as weekly.</t>
  </si>
  <si>
    <t>Had more than 4 standard drinks at least once a week.</t>
  </si>
  <si>
    <r>
      <t xml:space="preserve">AIHW 2020, </t>
    </r>
    <r>
      <rPr>
        <i/>
        <sz val="10"/>
        <color rgb="FF000000"/>
        <rFont val="Arial"/>
        <family val="2"/>
      </rPr>
      <t>National Drug Strategy Household Survey, 2019,</t>
    </r>
    <r>
      <rPr>
        <sz val="10"/>
        <color rgb="FF000000"/>
        <rFont val="Arial"/>
        <family val="2"/>
      </rPr>
      <t xml:space="preserve"> State fact sheet supplementary tables, Drug statistics series no. 32, PHE 270, Canberra.</t>
    </r>
  </si>
  <si>
    <t>Table 13A.51</t>
  </si>
  <si>
    <t>Selected illicit drug use, by substance and age group (a), (b)</t>
  </si>
  <si>
    <r>
      <rPr>
        <i/>
        <sz val="10"/>
        <color rgb="FF000000"/>
        <rFont val="Arial"/>
        <family val="2"/>
      </rPr>
      <t>2001</t>
    </r>
    <r>
      <rPr>
        <sz val="10"/>
        <color rgb="FF000000"/>
        <rFont val="Arial"/>
        <family val="2"/>
      </rPr>
      <t/>
    </r>
  </si>
  <si>
    <r>
      <rPr>
        <i/>
        <sz val="10"/>
        <color rgb="FF000000"/>
        <rFont val="Arial"/>
        <family val="2"/>
      </rPr>
      <t>2004</t>
    </r>
    <r>
      <rPr>
        <sz val="10"/>
        <color rgb="FF000000"/>
        <rFont val="Arial"/>
        <family val="2"/>
      </rPr>
      <t/>
    </r>
  </si>
  <si>
    <r>
      <rPr>
        <i/>
        <sz val="10"/>
        <color rgb="FF000000"/>
        <rFont val="Arial"/>
        <family val="2"/>
      </rPr>
      <t>2007</t>
    </r>
    <r>
      <rPr>
        <sz val="10"/>
        <color rgb="FF000000"/>
        <rFont val="Arial"/>
        <family val="2"/>
      </rPr>
      <t/>
    </r>
  </si>
  <si>
    <r>
      <rPr>
        <i/>
        <sz val="10"/>
        <color rgb="FF000000"/>
        <rFont val="Arial"/>
        <family val="2"/>
      </rPr>
      <t>2010</t>
    </r>
    <r>
      <rPr>
        <sz val="10"/>
        <color rgb="FF000000"/>
        <rFont val="Arial"/>
        <family val="2"/>
      </rPr>
      <t/>
    </r>
  </si>
  <si>
    <r>
      <rPr>
        <i/>
        <sz val="10"/>
        <color rgb="FF000000"/>
        <rFont val="Arial"/>
        <family val="2"/>
      </rPr>
      <t>2013</t>
    </r>
    <r>
      <rPr>
        <sz val="10"/>
        <color rgb="FF000000"/>
        <rFont val="Arial"/>
        <family val="2"/>
      </rPr>
      <t/>
    </r>
  </si>
  <si>
    <r>
      <rPr>
        <i/>
        <sz val="10"/>
        <color rgb="FF000000"/>
        <rFont val="Arial"/>
        <family val="2"/>
      </rPr>
      <t>2016</t>
    </r>
    <r>
      <rPr>
        <sz val="10"/>
        <color rgb="FF000000"/>
        <rFont val="Arial"/>
        <family val="2"/>
      </rPr>
      <t/>
    </r>
  </si>
  <si>
    <r>
      <rPr>
        <i/>
        <sz val="10"/>
        <color rgb="FF000000"/>
        <rFont val="Arial"/>
        <family val="2"/>
      </rPr>
      <t>2019</t>
    </r>
    <r>
      <rPr>
        <sz val="10"/>
        <color rgb="FF000000"/>
        <rFont val="Arial"/>
        <family val="2"/>
      </rPr>
      <t/>
    </r>
  </si>
  <si>
    <t>Cannabis (c)</t>
  </si>
  <si>
    <t>14-19 years old</t>
  </si>
  <si>
    <t>20-29 years old</t>
  </si>
  <si>
    <t>30-39 years old</t>
  </si>
  <si>
    <t>40-49 years old</t>
  </si>
  <si>
    <t>50-59 years old</t>
  </si>
  <si>
    <t>60+ years old</t>
  </si>
  <si>
    <t>14+ years old</t>
  </si>
  <si>
    <t>Ecstasy (d)</t>
  </si>
  <si>
    <t>50+ years old</t>
  </si>
  <si>
    <t>&lt;0.1</t>
  </si>
  <si>
    <t>Meth/amphetamines</t>
  </si>
  <si>
    <t>Cocaine</t>
  </si>
  <si>
    <t>In 2019, data tables involving trend data from 2001—2007 were reanalysed in SAS. A number of discrepancies were discovered during the re-analysis of past data sets, and some other estimates have been updated or revised. Results in 2019 should be considered correct in cases where they conflict with previously published results.</t>
  </si>
  <si>
    <t>Used in the previous 12 months.</t>
  </si>
  <si>
    <t>Excludes people that only used marijuana/cannabis that was prescribed by a doctor, and only used it for medical purposes.</t>
  </si>
  <si>
    <t>Included 'designer drugs' before 2004.</t>
  </si>
  <si>
    <r>
      <t xml:space="preserve">AIHW 2020, </t>
    </r>
    <r>
      <rPr>
        <i/>
        <sz val="10"/>
        <color rgb="FF000000"/>
        <rFont val="Arial"/>
        <family val="2"/>
      </rPr>
      <t>National Drug Strategy Household Survey, 2019,</t>
    </r>
    <r>
      <rPr>
        <sz val="10"/>
        <color rgb="FF000000"/>
        <rFont val="Arial"/>
        <family val="2"/>
      </rPr>
      <t xml:space="preserve"> State fact sheet supplementary tables, Drug statistics series no. 32, PHE 270, Canberra; AIHW 2017, </t>
    </r>
    <r>
      <rPr>
        <i/>
        <sz val="10"/>
        <color rgb="FF000000"/>
        <rFont val="Arial"/>
        <family val="2"/>
      </rPr>
      <t>National Drug Strategy Household Survey: detailed findings, 2004,</t>
    </r>
    <r>
      <rPr>
        <sz val="10"/>
        <color rgb="FF000000"/>
        <rFont val="Arial"/>
        <family val="2"/>
      </rPr>
      <t xml:space="preserve"> Drug statistics series no. 31, PHE 214, Canberra.</t>
    </r>
  </si>
  <si>
    <t>Table 13A.52</t>
  </si>
  <si>
    <t>Selected illicit drug use by people aged 18 years or over, by level of psychological distress and self-reported health conditions (a)</t>
  </si>
  <si>
    <r>
      <rPr>
        <i/>
        <sz val="10"/>
        <color rgb="FF000000"/>
        <rFont val="Arial"/>
        <family val="2"/>
      </rPr>
      <t>Not used drug in last 12 months</t>
    </r>
    <r>
      <rPr>
        <sz val="10"/>
        <color rgb="FF000000"/>
        <rFont val="Arial"/>
        <family val="2"/>
      </rPr>
      <t/>
    </r>
  </si>
  <si>
    <r>
      <rPr>
        <i/>
        <sz val="10"/>
        <color rgb="FF000000"/>
        <rFont val="Arial"/>
        <family val="2"/>
      </rPr>
      <t>Used drug in last 12 months</t>
    </r>
    <r>
      <rPr>
        <sz val="10"/>
        <color rgb="FF000000"/>
        <rFont val="Arial"/>
        <family val="2"/>
      </rPr>
      <t/>
    </r>
  </si>
  <si>
    <t>Any illicit drug (b), (c)</t>
  </si>
  <si>
    <t>Level of psychological distress (d)</t>
  </si>
  <si>
    <t>Low</t>
  </si>
  <si>
    <t>Moderate</t>
  </si>
  <si>
    <t>High</t>
  </si>
  <si>
    <t>Very high</t>
  </si>
  <si>
    <t>Self-reported health condition (e)</t>
  </si>
  <si>
    <t>Diabetes</t>
  </si>
  <si>
    <t>Heart diseases (f)</t>
  </si>
  <si>
    <t>Asthma</t>
  </si>
  <si>
    <t>Cancer</t>
  </si>
  <si>
    <t>Mental illness (g)</t>
  </si>
  <si>
    <t>Cannabis (b), (h)</t>
  </si>
  <si>
    <t>Level of psychological distress</t>
  </si>
  <si>
    <t>Ecstasy (b)</t>
  </si>
  <si>
    <t>Meth/amphetamines (b)</t>
  </si>
  <si>
    <t>Level of psychological distress (b)</t>
  </si>
  <si>
    <t>Diabetes (b)</t>
  </si>
  <si>
    <t>Heart diseases (b), (f)</t>
  </si>
  <si>
    <t>Asthma (b)</t>
  </si>
  <si>
    <t>Cancer (b)</t>
  </si>
  <si>
    <t>Includes those who have never used and ex-users.</t>
  </si>
  <si>
    <t>Used at least 1 of 16 classes of illicit drugs in the previous 12 months in 2019. The number and type of illicit drug used varied over time.</t>
  </si>
  <si>
    <t>Low: K10 score 10–15, Moderate: 16–21, High: 22–29, Very high: 30–50.</t>
  </si>
  <si>
    <t>Respondents could select more than one condition in response to the question 'In the last 12 months have you been diagnosed or treated for...?'.</t>
  </si>
  <si>
    <t>Includes heart disease and hypertension (high blood pressure).</t>
  </si>
  <si>
    <t>Includes depression, anxiety disorder, schizophrenia, bipolar disorder, an eating disorder and other form of psychosis.</t>
  </si>
  <si>
    <t>Table 13A.53</t>
  </si>
  <si>
    <t>Suicide deaths and death rate (a), (b), (c), (d), (e)</t>
  </si>
  <si>
    <t>5-year aggregate</t>
  </si>
  <si>
    <t>Number of suicide deaths</t>
  </si>
  <si>
    <t>2016–2020</t>
  </si>
  <si>
    <t>Single year</t>
  </si>
  <si>
    <t>2019 (h)</t>
  </si>
  <si>
    <t>5-year aggregate (i)</t>
  </si>
  <si>
    <t>Suicide rate per 100 000 population</t>
  </si>
  <si>
    <t>rate (AS)</t>
  </si>
  <si>
    <t>Single year (i)</t>
  </si>
  <si>
    <t>AS = Age Standardised.</t>
  </si>
  <si>
    <t>Deaths registered on Norfolk Island from 1 July 2016 are included.</t>
  </si>
  <si>
    <t>For more information on data quality, including collection methodologies and data limitations, see the ABS website.</t>
  </si>
  <si>
    <t>Intentional self-harm [suicide] includes ICD-10 codes X60-X84 and Y87.0. Care needs to be taken in interpreting figures relating to suicide. See the Data quality section of the methodology in Causes of Death, Australia, 2024 for further information.</t>
  </si>
  <si>
    <t>Causes of death data are subject to a revisions process. Causes of Death, Australia, 2020 includes preliminary data for 2020 and 2019, revised data for 2018 and final data for 2017 and prior years. See the Data quality section of the methodology in Causes of Death, Australia, for further information.</t>
  </si>
  <si>
    <t>Data cells with small values have been randomly assigned to protect the confidentiality of individuals. As a result, some totals will not equal the sum of their components. Cells with a zero value have not been affected by confidentialisation.</t>
  </si>
  <si>
    <t>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A time series adjustment has been applied to deaths due to suicide, assault and accidental drug overdose, which is reflected in the total for External causes of morbidity and mortality (V01-Y98), to enable a more accurate comparison of mortality over time for these causes. When the time series adjustment is applied, affected deaths are presented in the year in which they were registered (ie removed from 2019 and added to 2017 or 2018). This adjustment is consistent with that made in Causes of Death, Australia, 2019. Deaths with a usual residence outside Victoria are not affected. The adjustment has been applied to the Victorian and Australian total for the 2017-2019 data in this table. See Technical note: Victorian additional registrations and time series adjustments in Causes of Death, Australia, 2019 for detailed information on this issue.</t>
  </si>
  <si>
    <t>Australian totals include all states and territories (including other territories).</t>
  </si>
  <si>
    <t>Changes in coding processes have been applied to 2019 data. See the Classifications and Mortality coding sections of the methodology in Causes of Death, Australia, 2019.</t>
  </si>
  <si>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Causes of Death, Australia, 2020 for further information.</t>
  </si>
  <si>
    <r>
      <t xml:space="preserve">ABS 2021, 'Intentional self-harm (suicide)' [data set], </t>
    </r>
    <r>
      <rPr>
        <i/>
        <sz val="10"/>
        <color rgb="FF000000"/>
        <rFont val="Arial"/>
        <family val="2"/>
      </rPr>
      <t>Causes of Death, Australia, 2020,</t>
    </r>
    <r>
      <rPr>
        <sz val="10"/>
        <color rgb="FF000000"/>
        <rFont val="Arial"/>
        <family val="2"/>
      </rPr>
      <t xml:space="preserve"> https://www.abs.gov.au/statistics/health/causes-death/causes-death-australia/2020, accessed 30 September 2021.</t>
    </r>
  </si>
  <si>
    <t>Table 13A.54</t>
  </si>
  <si>
    <t>Suicide deaths and death rate of people aged 5-17 years (a), (b), (c), (d), (e), (f), (g)</t>
  </si>
  <si>
    <r>
      <rPr>
        <i/>
        <sz val="10"/>
        <color rgb="FF000000"/>
        <rFont val="Arial"/>
        <family val="2"/>
      </rPr>
      <t>Vic</t>
    </r>
    <r>
      <rPr>
        <sz val="10"/>
        <color rgb="FF000000"/>
        <rFont val="Arial"/>
        <family val="2"/>
      </rPr>
      <t xml:space="preserve"> (h)</t>
    </r>
  </si>
  <si>
    <r>
      <rPr>
        <i/>
        <sz val="10"/>
        <color rgb="FF000000"/>
        <rFont val="Arial"/>
        <family val="2"/>
      </rPr>
      <t>Aust</t>
    </r>
    <r>
      <rPr>
        <sz val="10"/>
        <color rgb="FF000000"/>
        <rFont val="Arial"/>
        <family val="2"/>
      </rPr>
      <t xml:space="preserve"> (i)</t>
    </r>
  </si>
  <si>
    <t>2015–2019 (j)</t>
  </si>
  <si>
    <t>2014–2018</t>
  </si>
  <si>
    <t>2013–2017</t>
  </si>
  <si>
    <t>Intentional self-harm [suicide] includes ICD-10 codes X60-X84 and Y87.0. Care needs to be taken in interpreting figures relating to suicide. See the Data quality section of the methodology in Causes of Death, Australia, 2020 for further information.</t>
  </si>
  <si>
    <t>Rate per 100 000 estimated resident population at 30 June of the relevant single year or for five year average the mid-point year (2016–2020).</t>
  </si>
  <si>
    <t>Rates are derived using ERPs based on the 2016 Census.</t>
  </si>
  <si>
    <t>Table 13A.55</t>
  </si>
  <si>
    <t>Suicide deaths and suicide death rate, by area (a), (b), (c), (d), (e), (f)</t>
  </si>
  <si>
    <r>
      <rPr>
        <i/>
        <sz val="10"/>
        <color rgb="FF000000"/>
        <rFont val="Arial"/>
        <family val="2"/>
      </rPr>
      <t>Aust</t>
    </r>
    <r>
      <rPr>
        <sz val="10"/>
        <color rgb="FF000000"/>
        <rFont val="Arial"/>
        <family val="2"/>
      </rPr>
      <t xml:space="preserve"> (h)</t>
    </r>
  </si>
  <si>
    <t>Greater capital city</t>
  </si>
  <si>
    <t>Rest of state/territory</t>
  </si>
  <si>
    <t>2019 (i)</t>
  </si>
  <si>
    <t>Suicide rate per 100 000 population (j)</t>
  </si>
  <si>
    <t>Greater capital cities and remainders of state/territory are Statistical Area Level 4s (SA4s) grouped in accordance with the classification from Australian Statistical Geography Standard (ASGS): Volume 1 - Main structure and Greater Capital City Statistical Areas (GCCSA), July 2016 (ABS Cat. no. 1270.0.55.001). State and territory totals include other external territories (for example, Norfolk island). Australian totals include unknown addresses.</t>
  </si>
  <si>
    <t>Table 13A.56</t>
  </si>
  <si>
    <t>Suicide deaths, by Indigenous status (a), (b), (c)</t>
  </si>
  <si>
    <r>
      <rPr>
        <i/>
        <sz val="10"/>
        <color rgb="FF000000"/>
        <rFont val="Arial"/>
        <family val="2"/>
      </rPr>
      <t>Total</t>
    </r>
    <r>
      <rPr>
        <sz val="10"/>
        <color rgb="FF000000"/>
        <rFont val="Arial"/>
        <family val="2"/>
      </rPr>
      <t xml:space="preserve"> (d)</t>
    </r>
  </si>
  <si>
    <t>Total (e), (f)</t>
  </si>
  <si>
    <t>Suicide rate per 100 000 population (g)</t>
  </si>
  <si>
    <r>
      <t xml:space="preserve">AS = Age Standardised. </t>
    </r>
    <r>
      <rPr>
        <b/>
        <sz val="10"/>
        <color rgb="FF000000"/>
        <rFont val="Arial"/>
        <family val="2"/>
      </rPr>
      <t>np</t>
    </r>
    <r>
      <rPr>
        <sz val="10"/>
        <color rgb="FF000000"/>
        <rFont val="Arial"/>
        <family val="2"/>
      </rPr>
      <t xml:space="preserve"> Not published.</t>
    </r>
  </si>
  <si>
    <t>Total includes data for NSW, Queensland, SA, WA and the NT only. Data for Victoria, Tasmania and the ACT have been excluded in line with national reporting guidelines.</t>
  </si>
  <si>
    <t>Rates have been calculated using Aboriginal and Torres Strait Islander population estimates and projections based on the 2016 Census. As a result, these rates may differ from those previously published. See the Mortality tabulations and methodologies section of the methodology for further information.</t>
  </si>
  <si>
    <r>
      <t xml:space="preserve">ABS 2021, 'Intentional self-harm (suicide)' [data set] and 'Intentional self-harm by Indigenous status' [data set], </t>
    </r>
    <r>
      <rPr>
        <i/>
        <sz val="10"/>
        <color rgb="FF000000"/>
        <rFont val="Arial"/>
        <family val="2"/>
      </rPr>
      <t>Causes of Death, Australia, 2020,</t>
    </r>
    <r>
      <rPr>
        <sz val="10"/>
        <color rgb="FF000000"/>
        <rFont val="Arial"/>
        <family val="2"/>
      </rPr>
      <t xml:space="preserve"> https://www.abs.gov.au/statistics/health/causes-death/causes-death-australia/2020, accessed 30 September 2021.</t>
    </r>
  </si>
  <si>
    <t>Table 13A.57</t>
  </si>
  <si>
    <t>Age-standardised proportions of adults (aged 18 and over) by health risk factors and mental illness status (a), (b), (c)</t>
  </si>
  <si>
    <t>Overweight/obese</t>
  </si>
  <si>
    <t>People with a mental illness (f), (g)</t>
  </si>
  <si>
    <t>People without a mental illness</t>
  </si>
  <si>
    <t>Daily smoker</t>
  </si>
  <si>
    <t>At risk of long term harm from alcohol</t>
  </si>
  <si>
    <t>Numerators — Proportion of adults (aged 18 years or over) who are overweight or obese, a daily smoker or at risk of long term harm from alcohol, by mental health status, by state. Denominators — Proportion of adults (aged 18 years or over) by mental health status, by state.</t>
  </si>
  <si>
    <t>People with a mental or behavioural condition are defined as having a current self-reported mental and behavioural problem that has lasted for six months, or which the respondent expects to last for six months or more.</t>
  </si>
  <si>
    <t>Includes organic mental conditions, alcohol and drug conditions, mood conditions and other mental and behavioural conditions.</t>
  </si>
  <si>
    <r>
      <t xml:space="preserve">ABS 2019, </t>
    </r>
    <r>
      <rPr>
        <i/>
        <sz val="10"/>
        <color rgb="FF000000"/>
        <rFont val="Arial"/>
        <family val="2"/>
      </rPr>
      <t>Microdata: National Health Survey, Australia, 2017-18</t>
    </r>
    <r>
      <rPr>
        <sz val="10"/>
        <color rgb="FF000000"/>
        <rFont val="Arial"/>
        <family val="2"/>
      </rPr>
      <t xml:space="preserve"> [DataLab], Cat. no. 4324.0.55.001, Canberra; ABS (unpublished) </t>
    </r>
    <r>
      <rPr>
        <i/>
        <sz val="10"/>
        <color rgb="FF000000"/>
        <rFont val="Arial"/>
        <family val="2"/>
      </rPr>
      <t>National Health Survey, Australia, 2017-18</t>
    </r>
    <r>
      <rPr>
        <sz val="10"/>
        <color rgb="FF000000"/>
        <rFont val="Arial"/>
        <family val="2"/>
      </rPr>
      <t xml:space="preserve"> and </t>
    </r>
    <r>
      <rPr>
        <i/>
        <sz val="10"/>
        <color rgb="FF000000"/>
        <rFont val="Arial"/>
        <family val="2"/>
      </rPr>
      <t>2014-15,</t>
    </r>
    <r>
      <rPr>
        <sz val="10"/>
        <color rgb="FF000000"/>
        <rFont val="Arial"/>
        <family val="2"/>
      </rPr>
      <t xml:space="preserve"> Cat. no. 4364.0; ABS (unpublished) </t>
    </r>
    <r>
      <rPr>
        <i/>
        <sz val="10"/>
        <color rgb="FF000000"/>
        <rFont val="Arial"/>
        <family val="2"/>
      </rPr>
      <t>Australian Health Survey, 2011–13</t>
    </r>
    <r>
      <rPr>
        <sz val="10"/>
        <color rgb="FF000000"/>
        <rFont val="Arial"/>
        <family val="2"/>
      </rPr>
      <t xml:space="preserve"> (2011-12 National Health Survey (NHS) component), Cat. no. 4364.0.</t>
    </r>
  </si>
  <si>
    <t>Table 13A.58</t>
  </si>
  <si>
    <t>Age-standardised proportions of adults by long-term health conditions and mental illness status (a), (b)</t>
  </si>
  <si>
    <r>
      <rPr>
        <i/>
        <sz val="10"/>
        <color rgb="FF000000"/>
        <rFont val="Arial"/>
        <family val="2"/>
      </rPr>
      <t>NT</t>
    </r>
    <r>
      <rPr>
        <sz val="10"/>
        <color rgb="FF000000"/>
        <rFont val="Arial"/>
        <family val="2"/>
      </rPr>
      <t xml:space="preserve"> (c)</t>
    </r>
  </si>
  <si>
    <t>2017-18 (d)</t>
  </si>
  <si>
    <t>People with a mental illness (e), (f)</t>
  </si>
  <si>
    <t>Arthritis</t>
  </si>
  <si>
    <t>Cardiovascular disease</t>
  </si>
  <si>
    <r>
      <t xml:space="preserve">AS = Age Standardised. </t>
    </r>
    <r>
      <rPr>
        <b/>
        <sz val="10"/>
        <color rgb="FF000000"/>
        <rFont val="Arial"/>
        <family val="2"/>
      </rPr>
      <t>np</t>
    </r>
    <r>
      <rPr>
        <sz val="10"/>
        <color rgb="FF000000"/>
        <rFont val="Arial"/>
        <family val="2"/>
      </rPr>
      <t xml:space="preserve"> Not published. – Nil or rounded to zero.</t>
    </r>
  </si>
  <si>
    <t>Numerators — Proportion of adults (aged 18 years or over) who have the specific long-term health condition, by mental health status, by state. Denominators — Proportion of adults (aged 18 years or over), by mental health status, by state.</t>
  </si>
  <si>
    <t>Table 13A.59</t>
  </si>
  <si>
    <t>Age-standardised proportion of the population aged 16-30 years who are employed and/or are enrolled for study in a formal secondary or tertiary qualification, by mental health status (a), (b)</t>
  </si>
  <si>
    <t>Numerators - Number of people aged 16–30 years who are employed and/or are enrolled for study in a formal secondary or tertiary qualification (full or part-time), by mental health status, by state. Denominators - Number of people aged 16–30 years, by mental health status, by state.</t>
  </si>
  <si>
    <r>
      <t xml:space="preserve">ABS 2019, </t>
    </r>
    <r>
      <rPr>
        <i/>
        <sz val="10"/>
        <color rgb="FF000000"/>
        <rFont val="Arial"/>
        <family val="2"/>
      </rPr>
      <t>Microdata: National Health Survey, Australia, 2017-18</t>
    </r>
    <r>
      <rPr>
        <sz val="10"/>
        <color rgb="FF000000"/>
        <rFont val="Arial"/>
        <family val="2"/>
      </rPr>
      <t xml:space="preserve"> [DataLab], Cat. no. 4324.0.55.001, Canberra; ABS (unpublished) </t>
    </r>
    <r>
      <rPr>
        <i/>
        <sz val="10"/>
        <color rgb="FF000000"/>
        <rFont val="Arial"/>
        <family val="2"/>
      </rPr>
      <t>National Health Survey, Australia, 2017-18</t>
    </r>
    <r>
      <rPr>
        <sz val="10"/>
        <color rgb="FF000000"/>
        <rFont val="Arial"/>
        <family val="2"/>
      </rPr>
      <t xml:space="preserve"> (and previous years), Cat. no. 4364.0; ABS (unpublished) </t>
    </r>
    <r>
      <rPr>
        <i/>
        <sz val="10"/>
        <color rgb="FF000000"/>
        <rFont val="Arial"/>
        <family val="2"/>
      </rPr>
      <t>Australian Health Survey, 2011–13</t>
    </r>
    <r>
      <rPr>
        <sz val="10"/>
        <color rgb="FF000000"/>
        <rFont val="Arial"/>
        <family val="2"/>
      </rPr>
      <t xml:space="preserve"> (2011-12 National Health Survey (NHS) component), Cat. no. 4364.0.</t>
    </r>
  </si>
  <si>
    <t>Table 13A.60</t>
  </si>
  <si>
    <t>Age-standardised proportion of people aged 16-64 years who are employed, by mental illness status, (a), (b)</t>
  </si>
  <si>
    <t>Employed</t>
  </si>
  <si>
    <t>People with a mental illness (e), (f), (g)</t>
  </si>
  <si>
    <t>Unemployed</t>
  </si>
  <si>
    <t>In the labour force</t>
  </si>
  <si>
    <t>Not in the labour force</t>
  </si>
  <si>
    <t>Numerators — Number of people aged 16–64 years who are employed, unemployed, in the labour force or not in the labour force, by mental health status, by state. Denominators — Number of people aged 16–64 years, by mental health status, by state.</t>
  </si>
  <si>
    <t>Table 13A.61</t>
  </si>
  <si>
    <t>Proportion of people who had face-to-face contact with family or friends living outside the household in the last week, by mental illness status (a), (b), (c), (d), (e), (f)</t>
  </si>
  <si>
    <t>People with a mental illness</t>
  </si>
  <si>
    <t>2019 (g)</t>
  </si>
  <si>
    <t>2014 (h), (i), (j)</t>
  </si>
  <si>
    <t>Care should be taken when interpreting data across reference periods due to a change in sample methodology in 2019.</t>
  </si>
  <si>
    <t>Refer to the 'Questionnaire changes from 2014 to 2019' section of General Social Survey: Summary Results, Australia methodology, 2019 on the ABS website for information on changes to questions between 2014 and 2019.</t>
  </si>
  <si>
    <t>The 2020 General Social Survey was conducted over a 4 month period from 15th June to 5th September 2020 during the COVID-19 pandemic. The survey was collected online or via telephone interviewing only. There was no face-to-face interviewing conducted in 2020 due to COVID-19 restrictions. Because of this changed methodology and the impact of COVID-19 restrictions on the Australian population, care should be exercised when making comparisons with 2019 and previous years.</t>
  </si>
  <si>
    <t>Data for 2019 are not published for people with/without a mental illness by state and territory due to the introduction of an annual collection of data (previously every 4 years) with a smaller sample size resulting in high sampling error.</t>
  </si>
  <si>
    <t>People with a mental illness is a self-reported data item. The data item refers to clinically recognised emotional and behavioural disorders, and perceived mental health problems such as feeling depressed, feeling anxious, stress and sadness.</t>
  </si>
  <si>
    <t>People who had face-to-face contact with family or friends living outside the household in the last week refers to those who reported having contact everyday or at least weekly.</t>
  </si>
  <si>
    <t>The General Social Survey excludes persons from Very Remote areas and discrete Aboriginal and Torres Strait Islander communities. This is unlikely to impact on national estimates, and will only have a minor impact on any aggregate estimates that are produced for individual states and territories, except the Northern Territory where the excluded population accounts for around 21 per cent of persons.</t>
  </si>
  <si>
    <r>
      <t xml:space="preserve">ABS 2021 and 2020, </t>
    </r>
    <r>
      <rPr>
        <i/>
        <sz val="10"/>
        <color rgb="FF000000"/>
        <rFont val="Arial"/>
        <family val="2"/>
      </rPr>
      <t>General Social Survey: Summary Results, Australia, 2020</t>
    </r>
    <r>
      <rPr>
        <sz val="10"/>
        <color rgb="FF000000"/>
        <rFont val="Arial"/>
        <family val="2"/>
      </rPr>
      <t xml:space="preserve"> and </t>
    </r>
    <r>
      <rPr>
        <i/>
        <sz val="10"/>
        <color rgb="FF000000"/>
        <rFont val="Arial"/>
        <family val="2"/>
      </rPr>
      <t>2019;</t>
    </r>
    <r>
      <rPr>
        <sz val="10"/>
        <color rgb="FF000000"/>
        <rFont val="Arial"/>
        <family val="2"/>
      </rPr>
      <t xml:space="preserve"> ABS (unpublished) </t>
    </r>
    <r>
      <rPr>
        <i/>
        <sz val="10"/>
        <color rgb="FF000000"/>
        <rFont val="Arial"/>
        <family val="2"/>
      </rPr>
      <t>General Social Survey, Australia, 2020</t>
    </r>
    <r>
      <rPr>
        <sz val="10"/>
        <color rgb="FF000000"/>
        <rFont val="Arial"/>
        <family val="2"/>
      </rPr>
      <t xml:space="preserve"> and </t>
    </r>
    <r>
      <rPr>
        <i/>
        <sz val="10"/>
        <color rgb="FF000000"/>
        <rFont val="Arial"/>
        <family val="2"/>
      </rPr>
      <t>2014.</t>
    </r>
    <r>
      <rPr>
        <sz val="10"/>
        <color rgb="FF000000"/>
        <rFont val="Arial"/>
        <family val="2"/>
      </rPr>
      <t/>
    </r>
  </si>
  <si>
    <t>Table 13A.62</t>
  </si>
  <si>
    <t>Specialised public mental health services episodes with completed consumer outcomes measures collected (a), (b)</t>
  </si>
  <si>
    <r>
      <rPr>
        <i/>
        <sz val="10"/>
        <color rgb="FF000000"/>
        <rFont val="Arial"/>
        <family val="2"/>
      </rPr>
      <t>Tas</t>
    </r>
    <r>
      <rPr>
        <sz val="10"/>
        <color rgb="FF000000"/>
        <rFont val="Arial"/>
        <family val="2"/>
      </rPr>
      <t xml:space="preserve"> (c)</t>
    </r>
  </si>
  <si>
    <t>Group A: People discharged from hospital (d)</t>
  </si>
  <si>
    <t>Group B: People discharged from community-based ambulatory care (e)</t>
  </si>
  <si>
    <t>Group C: People in ongoing community-based ambulatory care (f)</t>
  </si>
  <si>
    <t>These data were prepared by the Australian Mental Health Outcomes and Classification Network, using data submitted by State and Territory governments to the Australian Government Department of Health. To be counted as an episode for which consumer outcome measures are collected, data need to be completed correctly (a specified minimum number of items completed) and have a 'matching pair' — that is, a beginning and end rating are needed to enable an outcome score to be determined.</t>
  </si>
  <si>
    <t>Estimates of the number of episodes with complete outcome data for state and territory mental health services for all years are based on an analytic approach that compares the number of episodes with 'matched pairs' outcomes data to data submitted for the various mental health National Minimum Data Sets.</t>
  </si>
  <si>
    <t>Data are not available for Victoria for 2011-12 and 2012-13. All totals for 2011-12 and 2012-13 exclude Victoria. Industrial action in Tasmania has limited the available data quality and quantity of the 2011-12 and 2012-13 data.</t>
  </si>
  <si>
    <t>Group A covers people who received a discrete episode of inpatient care within a state/territory designated psychiatric inpatient unit during the reference year. The defining characteristic of the group is that the episode of inpatient care commenced, and was completed, within the year.</t>
  </si>
  <si>
    <t>Group B covers people who received relatively short term community care from a state/territory mental health service during the reference year. The defining characteristic of the group is that the episode of community care commenced, and was completed, within the year.</t>
  </si>
  <si>
    <t>Group C covers people receiving relatively long term community care from a state/territory mental health service. It includes people who were receiving care for the whole of the reference year, and those who commenced community care sometime after 1 July who continued under care for the rest of the year. The defining characteristic of the group is that all remained in ongoing care when the year ended (30 June).</t>
  </si>
  <si>
    <r>
      <t xml:space="preserve">AIHW (unpublished) </t>
    </r>
    <r>
      <rPr>
        <i/>
        <sz val="10"/>
        <color rgb="FF000000"/>
        <rFont val="Arial"/>
        <family val="2"/>
      </rPr>
      <t>Data provided by the Australian Mental Health Outcomes and Classification Network.</t>
    </r>
    <r>
      <rPr>
        <sz val="10"/>
        <color rgb="FF000000"/>
        <rFont val="Arial"/>
        <family val="2"/>
      </rPr>
      <t/>
    </r>
  </si>
  <si>
    <t>Table 13A.63</t>
  </si>
  <si>
    <t>People who received mental health care provided by State and Territory public mental health services and who significantly improved, by service type and age group (a), (b), (c), (d)</t>
  </si>
  <si>
    <t>Group A: People discharged from hospital who significantly improved (g)</t>
  </si>
  <si>
    <t>0-17 years old</t>
  </si>
  <si>
    <t>18-64 years old</t>
  </si>
  <si>
    <t>Group B: People discharged from community-based ambulatory care who significantly improved (h)</t>
  </si>
  <si>
    <t>Group C: People in ongoing community-based ambulatory care who significantly improved (i)</t>
  </si>
  <si>
    <t>Totals may not add up to 100 per cent as a result of rounding.</t>
  </si>
  <si>
    <t>These data were prepared by the Australian Mental Health Outcomes and Classification Network, using data submitted by State and Territory governments to the Australian Government Department of Health. Assessment of clinical outcomes is based on the changes reported in a consumer's score on a rating scale known as the Health of the Nation Outcomes Scale (HoNOS), or in the case of children and adolescent consumers, the Health of the Nation Outcome Scales for Children and Adolescents (HoNOSCA). Developed originally in England in the 1990s, these ratings scales comprise standard items that are rated by a clinician to measure the severity of the consumer's symptoms or disability across a range of domains (for example, depressed mood, hallucinations, substance use, suicidality, overactivity, activities of daily living, cognitive impairment). The HoNOS/HoNOSCA form part of small suite of standardised rating scales used to monitor outcomes across state and territory public sector mental health services and private hospitals with a specialised psychiatric unit. To be considered valid, HoNOS, or the HoNOSCA data needs to be completed correctly (a specified minimum number of items completed) and have a 'matching pair' — that is, a beginning and end rating are needed to enable an outcome score to be determined.</t>
  </si>
  <si>
    <t>For all consumer groups, outcome scores for each episode are classified as either 'significant improvement', 'significant deterioration or 'no significant change', based on Effect Size. Effect size is a statistic used to assess the magnitude of a treatment effect. It is based on the ratio of the difference between pre- and post- scores to the standard deviation of the pre- score. As a rule of thumb, effect sizes of 0.2 are considered small, 0.5 considered medium and 0.8 considered large. Based on this rule, a medium effect size of 0.5 was used to assign outcome scores to the three outcome categories. Thus individual episodes were classified as either: 'significant improvement' if the Effect Size index was greater than or equal to positive 0.5, 'significant deterioration' if the Effect Size index was less than or equal to negative 0.5, or 'no change' if the index was between -0.5 and 0.5.</t>
  </si>
  <si>
    <t>Some data are np (not published) due to insufficient observations. The number of observations of consumer outcomes for some care types is too low to publish because conclusions based on such low numbers are known to have high levels of unreliability. For the purposes of this indicator, the threshold for the minimum number of observations to be reached was set at 200.</t>
  </si>
  <si>
    <t>Victorian 2011-12 and 2012-13 data are unavailable due to service level collection gaps resulting from protected industrial action during this period. Australian totals only include available data and should therefore be interpreted with caution.</t>
  </si>
  <si>
    <t>Group A covers people who received a discrete episode of inpatient care within a state/territory designated psychiatric inpatient unit during the reference year. The defining characteristic of the group is that the episode of inpatient care commenced, and was completed, within the year. Outcome scores were calculated as the difference between the total score recorded at admission and discharge. The analysis excludes episodes where length of stay was three days or less because it is not meaningful to compare admission and discharge ratings for short duration episodes.</t>
  </si>
  <si>
    <t>Group B covers people who received relatively short term community care from a state/territory mental health service during the reference year. The defining characteristic of the group is that the episode of community care commenced, and was completed, within the year. Outcome scores were calculated as the difference between the total score recorded at admission to, and discharge from, community care. A subgroup of people whose episode of community care completed because they were admitted to hospital is not included in this analysis.</t>
  </si>
  <si>
    <t>Group C covers people receiving relatively long term community care from a state/territory mental health service. It includes people who were receiving care for the whole of the reference year, and those who commenced community care sometime after 1 July who continued under care for the rest of the year. The defining characteristic of the group is that all remained in ongoing care when the year ended (30 June). Outcome scores were calculated as the difference between the total score recorded on the first occasion rated in the year and the last occasion rated in the year.</t>
  </si>
  <si>
    <t>Table 13A.64</t>
  </si>
  <si>
    <t>Clinical outcomes of people receiving various types of mental health care provided by State and Territory public mental health services (a), (b), (c), (d)</t>
  </si>
  <si>
    <t>Group A: People discharged from hospital (g)</t>
  </si>
  <si>
    <t>Significant improvement</t>
  </si>
  <si>
    <t>No significant change</t>
  </si>
  <si>
    <t>Significant deterioration</t>
  </si>
  <si>
    <t>Group B: People discharged from community-based ambulatory care (h)</t>
  </si>
  <si>
    <t>Group C: People in ongoing community-based ambulatory care (i)</t>
  </si>
  <si>
    <t>Table 13A.65</t>
  </si>
  <si>
    <t>People who have experienced discrimination or been treated unfairly (a), (b), (c), (d)</t>
  </si>
  <si>
    <t>Proportion of people who experienced discrimination or been treated unfairly (e)</t>
  </si>
  <si>
    <t>Number of people who experienced discrimination or been treated unfairly</t>
  </si>
  <si>
    <t>'000</t>
  </si>
  <si>
    <t>Total persons</t>
  </si>
  <si>
    <t>2019 (f)</t>
  </si>
  <si>
    <t>2014 (g), (h), (i)</t>
  </si>
  <si>
    <t>Experienced discrimination' is defined as a 'Yes' response to the question 'In the past 12 months, do you feel that you have experienced discrimination or have been treated unfairly by others?'. The types of discrimination prompted in the questions were: skin colour, nationality, race or ethnic group, language, dress or appearance, gender, age, disability or health issue, marital status, family status, sexual orientation, occupation, religious beliefs, political position, and other.</t>
  </si>
  <si>
    <t>Table 13A.66</t>
  </si>
  <si>
    <t>State and Territory implicit price deflators for general government final consumption expenditure on hospital and nursing home services</t>
  </si>
  <si>
    <t>Index</t>
  </si>
  <si>
    <r>
      <t xml:space="preserve">ABS (unpublished) </t>
    </r>
    <r>
      <rPr>
        <i/>
        <sz val="10"/>
        <color rgb="FF000000"/>
        <rFont val="Arial"/>
        <family val="2"/>
      </rPr>
      <t>Australian National Accounts: National Income, Expenditure and Product,</t>
    </r>
    <r>
      <rPr>
        <sz val="10"/>
        <color rgb="FF000000"/>
        <rFont val="Arial"/>
        <family val="2"/>
      </rPr>
      <t xml:space="preserve"> Government final consumption expenditure, Hospital and nursing homes.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</si>
</sst>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0.0;\-#0.0;#0.0"/>
    <numFmt numFmtId="165" formatCode="##\ ##0.0;\-##\ ##0.0;##\ ##0.0"/>
    <numFmt numFmtId="166" formatCode="#\ ##0.0;\-#\ ##0.0;#\ ##0.0"/>
    <numFmt numFmtId="167" formatCode="##0.00;\-##0.00;##0.00"/>
    <numFmt numFmtId="168" formatCode="##0.0;\-##0.0;##0.0"/>
    <numFmt numFmtId="169" formatCode="###\ ###\ ###\ ##0.0;###\ ###\ ###\ ##0.0;###\ ###\ ###\ ##0.0"/>
    <numFmt numFmtId="170" formatCode="0.0;\-0.0;0.0"/>
    <numFmt numFmtId="171" formatCode="#\ ##0;\-#\ ##0;#\ ##0"/>
    <numFmt numFmtId="172" formatCode="###\ ###\ ###\ ##0;###\ ###\ ###\ ##0;###\ ###\ ###\ ##0"/>
    <numFmt numFmtId="173" formatCode="###\ ##0;\-###\ ##0;###\ ##0"/>
    <numFmt numFmtId="174" formatCode="##\ ##0;\-##\ ##0;##\ ##0"/>
    <numFmt numFmtId="175" formatCode="#\ ###\ ##0;\-#\ ###\ ##0;#\ ###\ ##0"/>
    <numFmt numFmtId="176" formatCode="0;\-0;0"/>
    <numFmt numFmtId="177" formatCode="#0;\-#0;#0"/>
    <numFmt numFmtId="178" formatCode="##0;\-##0;##0"/>
    <numFmt numFmtId="179" formatCode="##\ ###\ ##0;\-##\ ###\ ##0;##\ ###\ ##0"/>
    <numFmt numFmtId="180" formatCode="&quot;**#&quot;#0.0;&quot;**#&quot;\-#0.0;&quot;**#&quot;#0.0;&quot;**#&quot;General"/>
    <numFmt numFmtId="181" formatCode="&quot;*&quot;#0.0;&quot;*&quot;\-#0.0;&quot;*&quot;#0.0;&quot;*&quot;General"/>
    <numFmt numFmtId="182" formatCode="&quot;**#&quot;0.0;&quot;**#&quot;\-0.0;&quot;**#&quot;0.0;&quot;**#&quot;General"/>
    <numFmt numFmtId="183" formatCode="\±\ .0;\±\ .0;\±\ .0;\±\ General"/>
    <numFmt numFmtId="184" formatCode="&quot;*#&quot;#0.0;&quot;*#&quot;\-#0.0;&quot;*#&quot;#0.0;&quot;*#&quot;General"/>
    <numFmt numFmtId="185" formatCode="&quot;*&quot;0.0;&quot;*&quot;\-0.0;&quot;*&quot;0.0;&quot;*&quot;General"/>
    <numFmt numFmtId="186" formatCode="\±\ #0.0;\±\ #0.0;\±\ #0.0;\±\ General"/>
    <numFmt numFmtId="187" formatCode="\±\ 0.0;\±\ 0.0;\±\ 0.0;\±\ General"/>
    <numFmt numFmtId="188" formatCode="###\ ###\ ###\ ##0.00;###\ ###\ ###\ ##0.00;###\ ###\ ###\ ##0.00"/>
    <numFmt numFmtId="189" formatCode="#\ ##0.00;\-#\ ##0.00;#\ ##0.00"/>
    <numFmt numFmtId="190" formatCode="##\ ##0.00;\-##\ ##0.00;##\ ##0.00"/>
    <numFmt numFmtId="191" formatCode="#0.00;\-#0.00;#0.00"/>
    <numFmt numFmtId="192" formatCode="&quot;*&quot;#0.0;&quot;*&quot;#0.0;&quot;*&quot;#0.0;&quot;*&quot;General"/>
    <numFmt numFmtId="193" formatCode="&quot;**&quot;0.0;&quot;**&quot;\-0.0;&quot;**&quot;0.0;&quot;**&quot;General"/>
  </numFmts>
  <fonts count="13"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i/>
      <sz val="10"/>
      <color rgb="FF000000"/>
      <name val="Arial"/>
      <family val="2"/>
    </font>
    <font>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3">
    <border>
      <left/>
      <right/>
      <top/>
      <bottom/>
      <diagonal/>
    </border>
    <border>
      <left/>
      <right/>
      <top/>
      <bottom style="thin">
        <color rgb="FF000000"/>
      </bottom>
      <diagonal/>
    </border>
    <border>
      <left/>
      <right/>
      <top/>
      <bottom style="thin">
        <color indexed="64"/>
      </bottom>
      <diagonal/>
    </border>
  </borders>
  <cellStyleXfs count="1">
    <xf numFmtId="0" fontId="0" fillId="0" borderId="0"/>
  </cellStyleXfs>
  <cellXfs count="104">
    <xf numFmtId="0" fontId="0" fillId="0" borderId="0" xfId="0"/>
    <xf numFmtId="0" fontId="1" fillId="0" borderId="0" xfId="0" applyFont="1" applyAlignment="1">
      <alignment horizontal="left" vertical="top" wrapText="1"/>
    </xf>
    <xf numFmtId="0" fontId="0" fillId="0" borderId="0" xfId="0"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Alignment="1">
      <alignment horizontal="left" vertical="center"/>
    </xf>
    <xf numFmtId="0" fontId="8"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0" xfId="0" applyNumberFormat="1" applyAlignment="1">
      <alignment horizontal="right" vertical="center"/>
    </xf>
    <xf numFmtId="164" fontId="0" fillId="0" borderId="1" xfId="0" applyNumberFormat="1" applyBorder="1" applyAlignment="1">
      <alignment horizontal="righ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167" fontId="0" fillId="0" borderId="0" xfId="0" applyNumberFormat="1" applyAlignment="1">
      <alignment horizontal="right" vertical="center"/>
    </xf>
    <xf numFmtId="168" fontId="0" fillId="0" borderId="0" xfId="0" applyNumberFormat="1" applyAlignment="1">
      <alignment horizontal="right" vertical="center"/>
    </xf>
    <xf numFmtId="168" fontId="0" fillId="0" borderId="1" xfId="0" applyNumberFormat="1" applyBorder="1" applyAlignment="1">
      <alignment horizontal="right" vertical="center"/>
    </xf>
    <xf numFmtId="0" fontId="0" fillId="0" borderId="0" xfId="0" applyAlignment="1">
      <alignment horizontal="left" vertical="top"/>
    </xf>
    <xf numFmtId="0" fontId="9" fillId="0" borderId="0" xfId="0" applyFont="1" applyAlignment="1">
      <alignment horizontal="left" vertical="top"/>
    </xf>
    <xf numFmtId="169" fontId="0" fillId="0" borderId="0" xfId="0" applyNumberFormat="1" applyAlignment="1">
      <alignment horizontal="right" vertical="center"/>
    </xf>
    <xf numFmtId="170" fontId="0" fillId="0" borderId="0" xfId="0" applyNumberFormat="1" applyAlignment="1">
      <alignment horizontal="right" vertical="center"/>
    </xf>
    <xf numFmtId="166" fontId="0" fillId="0" borderId="1" xfId="0" applyNumberFormat="1" applyBorder="1" applyAlignment="1">
      <alignment horizontal="right" vertical="center"/>
    </xf>
    <xf numFmtId="170" fontId="0" fillId="0" borderId="1" xfId="0" applyNumberFormat="1" applyBorder="1" applyAlignment="1">
      <alignment horizontal="right" vertical="center"/>
    </xf>
    <xf numFmtId="167" fontId="0" fillId="0" borderId="1" xfId="0" applyNumberFormat="1" applyBorder="1" applyAlignment="1">
      <alignment horizontal="right" vertical="center"/>
    </xf>
    <xf numFmtId="171" fontId="0" fillId="0" borderId="0" xfId="0" applyNumberFormat="1" applyAlignment="1">
      <alignment horizontal="right" vertical="center"/>
    </xf>
    <xf numFmtId="172" fontId="0" fillId="0" borderId="0" xfId="0" applyNumberFormat="1" applyAlignment="1">
      <alignment horizontal="right" vertical="center"/>
    </xf>
    <xf numFmtId="173" fontId="0" fillId="0" borderId="0" xfId="0" applyNumberFormat="1" applyAlignment="1">
      <alignment horizontal="right" vertical="center"/>
    </xf>
    <xf numFmtId="174" fontId="0" fillId="0" borderId="0" xfId="0" applyNumberFormat="1" applyAlignment="1">
      <alignment horizontal="right" vertical="center"/>
    </xf>
    <xf numFmtId="175" fontId="0" fillId="0" borderId="0" xfId="0" applyNumberFormat="1" applyAlignment="1">
      <alignment horizontal="right" vertical="center"/>
    </xf>
    <xf numFmtId="179" fontId="0" fillId="0" borderId="0" xfId="0" applyNumberFormat="1" applyAlignment="1">
      <alignment horizontal="right" vertical="center"/>
    </xf>
    <xf numFmtId="169" fontId="0" fillId="0" borderId="1" xfId="0" applyNumberFormat="1" applyBorder="1" applyAlignment="1">
      <alignment horizontal="right" vertical="center"/>
    </xf>
    <xf numFmtId="178" fontId="0" fillId="0" borderId="0" xfId="0" applyNumberFormat="1" applyAlignment="1">
      <alignment horizontal="right" vertical="center"/>
    </xf>
    <xf numFmtId="177" fontId="0" fillId="0" borderId="0" xfId="0" applyNumberFormat="1" applyAlignment="1">
      <alignment horizontal="right" vertical="center"/>
    </xf>
    <xf numFmtId="0" fontId="9" fillId="0" borderId="0" xfId="0" applyFont="1" applyAlignment="1">
      <alignment horizontal="left" vertical="center"/>
    </xf>
    <xf numFmtId="0" fontId="0" fillId="3" borderId="0" xfId="0" applyFill="1" applyAlignment="1">
      <alignment horizontal="left" vertical="top"/>
    </xf>
    <xf numFmtId="175" fontId="0" fillId="0" borderId="1" xfId="0" applyNumberFormat="1" applyBorder="1" applyAlignment="1">
      <alignment horizontal="right" vertical="center"/>
    </xf>
    <xf numFmtId="171" fontId="0" fillId="0" borderId="1" xfId="0" applyNumberFormat="1" applyBorder="1" applyAlignment="1">
      <alignment horizontal="right" vertical="center"/>
    </xf>
    <xf numFmtId="0" fontId="9" fillId="0" borderId="0" xfId="0" applyFont="1" applyAlignment="1">
      <alignment horizontal="left"/>
    </xf>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right"/>
    </xf>
    <xf numFmtId="0" fontId="9" fillId="0" borderId="1" xfId="0" applyFont="1" applyBorder="1" applyAlignment="1">
      <alignment horizontal="right" wrapText="1"/>
    </xf>
    <xf numFmtId="177" fontId="0" fillId="0" borderId="1" xfId="0" applyNumberFormat="1" applyBorder="1" applyAlignment="1">
      <alignment horizontal="right" vertical="center"/>
    </xf>
    <xf numFmtId="180" fontId="0" fillId="0" borderId="0" xfId="0" applyNumberFormat="1" applyAlignment="1">
      <alignment horizontal="right" vertical="center"/>
    </xf>
    <xf numFmtId="181" fontId="0" fillId="0" borderId="0" xfId="0" applyNumberFormat="1" applyAlignment="1">
      <alignment horizontal="right" vertical="center"/>
    </xf>
    <xf numFmtId="182" fontId="0" fillId="0" borderId="0" xfId="0" applyNumberFormat="1" applyAlignment="1">
      <alignment horizontal="right" vertical="center"/>
    </xf>
    <xf numFmtId="183" fontId="0" fillId="0" borderId="0" xfId="0" applyNumberFormat="1" applyAlignment="1">
      <alignment horizontal="left" vertical="center"/>
    </xf>
    <xf numFmtId="184" fontId="0" fillId="0" borderId="0" xfId="0" applyNumberFormat="1" applyAlignment="1">
      <alignment horizontal="right" vertical="center"/>
    </xf>
    <xf numFmtId="185" fontId="0" fillId="0" borderId="0" xfId="0" applyNumberFormat="1" applyAlignment="1">
      <alignment horizontal="right" vertical="center"/>
    </xf>
    <xf numFmtId="186" fontId="0" fillId="0" borderId="0" xfId="0" applyNumberFormat="1" applyAlignment="1">
      <alignment horizontal="left" vertical="center"/>
    </xf>
    <xf numFmtId="187" fontId="0" fillId="0" borderId="0" xfId="0" applyNumberFormat="1" applyAlignment="1">
      <alignment horizontal="left" vertical="center"/>
    </xf>
    <xf numFmtId="0" fontId="0" fillId="4" borderId="0" xfId="0" applyFill="1" applyAlignment="1">
      <alignment horizontal="left" vertical="top"/>
    </xf>
    <xf numFmtId="188" fontId="0" fillId="0" borderId="0" xfId="0" applyNumberFormat="1" applyAlignment="1">
      <alignment horizontal="right" vertical="center"/>
    </xf>
    <xf numFmtId="189" fontId="0" fillId="0" borderId="0" xfId="0" applyNumberFormat="1" applyAlignment="1">
      <alignment horizontal="right" vertical="center"/>
    </xf>
    <xf numFmtId="189" fontId="0" fillId="0" borderId="1" xfId="0" applyNumberFormat="1" applyBorder="1" applyAlignment="1">
      <alignment horizontal="right" vertical="center"/>
    </xf>
    <xf numFmtId="188" fontId="0" fillId="0" borderId="1" xfId="0" applyNumberFormat="1" applyBorder="1" applyAlignment="1">
      <alignment horizontal="right" vertical="center"/>
    </xf>
    <xf numFmtId="190" fontId="0" fillId="0" borderId="0" xfId="0" applyNumberFormat="1" applyAlignment="1">
      <alignment horizontal="right" vertical="center"/>
    </xf>
    <xf numFmtId="191" fontId="0" fillId="0" borderId="0" xfId="0" applyNumberFormat="1" applyAlignment="1">
      <alignment horizontal="right" vertical="center"/>
    </xf>
    <xf numFmtId="186" fontId="0" fillId="0" borderId="1" xfId="0" applyNumberFormat="1" applyBorder="1" applyAlignment="1">
      <alignment horizontal="left" vertical="center"/>
    </xf>
    <xf numFmtId="187" fontId="0" fillId="0" borderId="1" xfId="0" applyNumberFormat="1" applyBorder="1" applyAlignment="1">
      <alignment horizontal="left" vertical="center"/>
    </xf>
    <xf numFmtId="169" fontId="0" fillId="0" borderId="0" xfId="0" applyNumberFormat="1" applyAlignment="1">
      <alignment horizontal="center" vertical="center"/>
    </xf>
    <xf numFmtId="170" fontId="0" fillId="0" borderId="0" xfId="0" applyNumberFormat="1" applyAlignment="1">
      <alignment horizontal="center" vertical="center"/>
    </xf>
    <xf numFmtId="164" fontId="0" fillId="0" borderId="0" xfId="0" applyNumberFormat="1" applyAlignment="1">
      <alignment horizontal="center" vertical="center"/>
    </xf>
    <xf numFmtId="164" fontId="0" fillId="0" borderId="1" xfId="0" applyNumberFormat="1" applyBorder="1" applyAlignment="1">
      <alignment horizontal="center" vertical="center"/>
    </xf>
    <xf numFmtId="0" fontId="9" fillId="0" borderId="1" xfId="0" applyFont="1" applyBorder="1" applyAlignment="1">
      <alignment horizontal="center" wrapText="1"/>
    </xf>
    <xf numFmtId="192" fontId="0" fillId="0" borderId="0" xfId="0" applyNumberFormat="1" applyAlignment="1">
      <alignment horizontal="right" vertical="center"/>
    </xf>
    <xf numFmtId="193" fontId="0" fillId="0" borderId="0" xfId="0" applyNumberFormat="1" applyAlignment="1">
      <alignment horizontal="right" vertical="center"/>
    </xf>
    <xf numFmtId="0" fontId="9" fillId="0" borderId="1" xfId="0" applyFont="1" applyBorder="1" applyAlignment="1">
      <alignment horizontal="right" vertical="center" wrapText="1"/>
    </xf>
    <xf numFmtId="176" fontId="0" fillId="0" borderId="0" xfId="0" applyNumberFormat="1" applyAlignment="1">
      <alignment horizontal="right" vertical="center"/>
    </xf>
    <xf numFmtId="181" fontId="0" fillId="0" borderId="1" xfId="0" applyNumberFormat="1" applyBorder="1" applyAlignment="1">
      <alignment horizontal="right" vertical="center"/>
    </xf>
    <xf numFmtId="165" fontId="0" fillId="0" borderId="1" xfId="0" applyNumberFormat="1" applyBorder="1" applyAlignment="1">
      <alignment horizontal="right" vertical="center"/>
    </xf>
    <xf numFmtId="173" fontId="0" fillId="0" borderId="1" xfId="0" applyNumberFormat="1" applyBorder="1" applyAlignment="1">
      <alignment horizontal="right" vertical="center"/>
    </xf>
    <xf numFmtId="0" fontId="11" fillId="0" borderId="1" xfId="0" applyFont="1" applyBorder="1" applyAlignment="1">
      <alignment horizontal="center"/>
    </xf>
    <xf numFmtId="0" fontId="11" fillId="0" borderId="1" xfId="0" applyFont="1" applyBorder="1" applyAlignment="1">
      <alignment horizontal="right"/>
    </xf>
    <xf numFmtId="0" fontId="11" fillId="0" borderId="1" xfId="0" applyFont="1" applyBorder="1" applyAlignment="1">
      <alignment horizontal="right" wrapText="1"/>
    </xf>
    <xf numFmtId="0" fontId="11" fillId="0" borderId="0" xfId="0" applyFont="1" applyAlignment="1">
      <alignment horizontal="left"/>
    </xf>
    <xf numFmtId="0" fontId="12" fillId="0" borderId="0" xfId="0" applyFont="1" applyAlignment="1">
      <alignment horizontal="right" vertical="center"/>
    </xf>
    <xf numFmtId="170" fontId="0" fillId="0" borderId="2" xfId="0" applyNumberFormat="1" applyBorder="1" applyAlignment="1">
      <alignment horizontal="righ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justify" vertical="top" wrapText="1"/>
    </xf>
    <xf numFmtId="0" fontId="3" fillId="0" borderId="0" xfId="0" applyFont="1" applyAlignment="1">
      <alignment horizontal="center" vertical="center" wrapText="1"/>
    </xf>
    <xf numFmtId="0" fontId="2" fillId="2" borderId="0" xfId="0" applyFont="1" applyFill="1" applyAlignment="1">
      <alignment horizontal="left" vertical="top" wrapText="1"/>
    </xf>
    <xf numFmtId="0" fontId="0" fillId="2" borderId="0" xfId="0" applyFill="1" applyAlignment="1">
      <alignment horizontal="justify" vertical="top"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1" fillId="0" borderId="1" xfId="0" applyFont="1" applyBorder="1" applyAlignment="1">
      <alignment horizontal="center" vertical="center" wrapText="1"/>
    </xf>
    <xf numFmtId="0" fontId="0" fillId="0" borderId="1" xfId="0" applyBorder="1" applyAlignment="1">
      <alignment horizontal="left" vertical="center"/>
    </xf>
    <xf numFmtId="0" fontId="9" fillId="0" borderId="1" xfId="0" applyFont="1" applyBorder="1" applyAlignment="1">
      <alignment horizontal="center" wrapText="1"/>
    </xf>
    <xf numFmtId="0" fontId="9" fillId="0" borderId="1" xfId="0" applyFont="1" applyBorder="1" applyAlignment="1">
      <alignment horizontal="left"/>
    </xf>
    <xf numFmtId="0" fontId="9"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8"/>
  <sheetViews>
    <sheetView showGridLines="0" tabSelected="1" workbookViewId="0"/>
  </sheetViews>
  <sheetFormatPr defaultColWidth="11.44140625" defaultRowHeight="13.2" x14ac:dyDescent="0.25"/>
  <cols>
    <col min="1" max="2" width="13.6640625" customWidth="1"/>
    <col min="3" max="3" width="60.6640625" customWidth="1"/>
  </cols>
  <sheetData>
    <row r="1" spans="1:3" ht="66" customHeight="1" x14ac:dyDescent="0.25">
      <c r="A1" s="1" t="s">
        <v>0</v>
      </c>
      <c r="B1" s="84" t="s">
        <v>1</v>
      </c>
      <c r="C1" s="84"/>
    </row>
    <row r="2" spans="1:3" ht="18" customHeight="1" x14ac:dyDescent="0.25">
      <c r="A2" s="85" t="s">
        <v>2</v>
      </c>
      <c r="B2" s="86"/>
      <c r="C2" s="85"/>
    </row>
    <row r="3" spans="1:3" ht="57" customHeight="1" x14ac:dyDescent="0.25">
      <c r="A3" s="87" t="s">
        <v>3</v>
      </c>
      <c r="B3" s="86"/>
      <c r="C3" s="87"/>
    </row>
    <row r="4" spans="1:3" ht="30.9" customHeight="1" x14ac:dyDescent="0.25">
      <c r="A4" s="87" t="s">
        <v>4</v>
      </c>
      <c r="B4" s="86"/>
      <c r="C4" s="87"/>
    </row>
    <row r="5" spans="1:3" ht="30.9" customHeight="1" x14ac:dyDescent="0.25">
      <c r="A5" s="87" t="s">
        <v>5</v>
      </c>
      <c r="B5" s="86"/>
      <c r="C5" s="87"/>
    </row>
    <row r="6" spans="1:3" ht="30.9" customHeight="1" x14ac:dyDescent="0.25">
      <c r="A6" s="87" t="s">
        <v>6</v>
      </c>
      <c r="B6" s="86"/>
      <c r="C6" s="87"/>
    </row>
    <row r="7" spans="1:3" ht="18" customHeight="1" x14ac:dyDescent="0.25">
      <c r="A7" s="85" t="s">
        <v>2</v>
      </c>
      <c r="B7" s="86"/>
      <c r="C7" s="85"/>
    </row>
    <row r="8" spans="1:3" ht="18" customHeight="1" x14ac:dyDescent="0.25">
      <c r="A8" s="89" t="s">
        <v>7</v>
      </c>
      <c r="B8" s="86"/>
      <c r="C8" s="89"/>
    </row>
    <row r="9" spans="1:3" ht="57" customHeight="1" x14ac:dyDescent="0.25">
      <c r="A9" s="90" t="s">
        <v>8</v>
      </c>
      <c r="B9" s="86"/>
      <c r="C9" s="90"/>
    </row>
    <row r="10" spans="1:3" ht="122.1" customHeight="1" x14ac:dyDescent="0.25">
      <c r="A10" s="90" t="s">
        <v>9</v>
      </c>
      <c r="B10" s="86"/>
      <c r="C10" s="90"/>
    </row>
    <row r="11" spans="1:3" ht="39" customHeight="1" x14ac:dyDescent="0.25">
      <c r="A11" s="88" t="s">
        <v>2</v>
      </c>
      <c r="B11" s="86"/>
      <c r="C11" s="88"/>
    </row>
    <row r="12" spans="1:3" ht="18" customHeight="1" x14ac:dyDescent="0.25">
      <c r="A12" s="3" t="s">
        <v>2</v>
      </c>
      <c r="B12" s="4" t="s">
        <v>2</v>
      </c>
      <c r="C12" s="3" t="s">
        <v>2</v>
      </c>
    </row>
    <row r="13" spans="1:3" ht="30.75" customHeight="1" x14ac:dyDescent="0.25">
      <c r="A13" s="5" t="str">
        <f>HYPERLINK("#'Table 13A.1'!A1","Table 13A.1")</f>
        <v>Table 13A.1</v>
      </c>
      <c r="B13" s="6" t="s">
        <v>2</v>
      </c>
      <c r="C13" s="2" t="s">
        <v>10</v>
      </c>
    </row>
    <row r="14" spans="1:3" ht="30.75" customHeight="1" x14ac:dyDescent="0.25">
      <c r="A14" s="5" t="str">
        <f>HYPERLINK("#'Table 13A.2'!A1","Table 13A.2")</f>
        <v>Table 13A.2</v>
      </c>
      <c r="B14" s="6" t="s">
        <v>2</v>
      </c>
      <c r="C14" s="2" t="s">
        <v>11</v>
      </c>
    </row>
    <row r="15" spans="1:3" ht="30.75" customHeight="1" x14ac:dyDescent="0.25">
      <c r="A15" s="5" t="str">
        <f>HYPERLINK("#'Table 13A.3'!A1","Table 13A.3")</f>
        <v>Table 13A.3</v>
      </c>
      <c r="B15" s="6" t="s">
        <v>2</v>
      </c>
      <c r="C15" s="2" t="s">
        <v>12</v>
      </c>
    </row>
    <row r="16" spans="1:3" ht="30.75" customHeight="1" x14ac:dyDescent="0.25">
      <c r="A16" s="5" t="str">
        <f>HYPERLINK("#'Table 13A.4'!A1","Table 13A.4")</f>
        <v>Table 13A.4</v>
      </c>
      <c r="B16" s="6" t="s">
        <v>2</v>
      </c>
      <c r="C16" s="2" t="s">
        <v>13</v>
      </c>
    </row>
    <row r="17" spans="1:3" ht="30.75" customHeight="1" x14ac:dyDescent="0.25">
      <c r="A17" s="5" t="str">
        <f>HYPERLINK("#'Table 13A.5'!A1","Table 13A.5")</f>
        <v>Table 13A.5</v>
      </c>
      <c r="B17" s="6" t="s">
        <v>2</v>
      </c>
      <c r="C17" s="2" t="s">
        <v>14</v>
      </c>
    </row>
    <row r="18" spans="1:3" ht="30.75" customHeight="1" x14ac:dyDescent="0.25">
      <c r="A18" s="5" t="str">
        <f>HYPERLINK("#'Table 13A.6'!A1","Table 13A.6")</f>
        <v>Table 13A.6</v>
      </c>
      <c r="B18" s="6" t="s">
        <v>2</v>
      </c>
      <c r="C18" s="2" t="s">
        <v>15</v>
      </c>
    </row>
    <row r="19" spans="1:3" ht="30.75" customHeight="1" x14ac:dyDescent="0.25">
      <c r="A19" s="5" t="str">
        <f>HYPERLINK("#'Table 13A.7'!A1","Table 13A.7")</f>
        <v>Table 13A.7</v>
      </c>
      <c r="B19" s="6" t="s">
        <v>2</v>
      </c>
      <c r="C19" s="2" t="s">
        <v>16</v>
      </c>
    </row>
    <row r="20" spans="1:3" ht="30.75" customHeight="1" x14ac:dyDescent="0.25">
      <c r="A20" s="5" t="str">
        <f>HYPERLINK("#'Table 13A.8'!A1","Table 13A.8")</f>
        <v>Table 13A.8</v>
      </c>
      <c r="B20" s="6" t="s">
        <v>2</v>
      </c>
      <c r="C20" s="2" t="s">
        <v>17</v>
      </c>
    </row>
    <row r="21" spans="1:3" ht="30.75" customHeight="1" x14ac:dyDescent="0.25">
      <c r="A21" s="5" t="str">
        <f>HYPERLINK("#'Table 13A.9'!A1","Table 13A.9")</f>
        <v>Table 13A.9</v>
      </c>
      <c r="B21" s="6" t="s">
        <v>2</v>
      </c>
      <c r="C21" s="2" t="s">
        <v>18</v>
      </c>
    </row>
    <row r="22" spans="1:3" ht="17.850000000000001" customHeight="1" x14ac:dyDescent="0.25">
      <c r="A22" s="5" t="str">
        <f>HYPERLINK("#'Table 13A.10'!A1","Table 13A.10")</f>
        <v>Table 13A.10</v>
      </c>
      <c r="B22" s="6" t="s">
        <v>2</v>
      </c>
      <c r="C22" s="2" t="s">
        <v>19</v>
      </c>
    </row>
    <row r="23" spans="1:3" ht="30.75" customHeight="1" x14ac:dyDescent="0.25">
      <c r="A23" s="5" t="str">
        <f>HYPERLINK("#'Table 13A.11'!A1","Table 13A.11")</f>
        <v>Table 13A.11</v>
      </c>
      <c r="B23" s="6" t="s">
        <v>2</v>
      </c>
      <c r="C23" s="2" t="s">
        <v>20</v>
      </c>
    </row>
    <row r="24" spans="1:3" ht="30.75" customHeight="1" x14ac:dyDescent="0.25">
      <c r="A24" s="5" t="str">
        <f>HYPERLINK("#'Table 13A.12'!A1","Table 13A.12")</f>
        <v>Table 13A.12</v>
      </c>
      <c r="B24" s="6" t="s">
        <v>2</v>
      </c>
      <c r="C24" s="2" t="s">
        <v>21</v>
      </c>
    </row>
    <row r="25" spans="1:3" ht="17.850000000000001" customHeight="1" x14ac:dyDescent="0.25">
      <c r="A25" s="5" t="str">
        <f>HYPERLINK("#'Table 13A.13'!A1","Table 13A.13")</f>
        <v>Table 13A.13</v>
      </c>
      <c r="B25" s="6" t="s">
        <v>2</v>
      </c>
      <c r="C25" s="2" t="s">
        <v>22</v>
      </c>
    </row>
    <row r="26" spans="1:3" ht="30.75" customHeight="1" x14ac:dyDescent="0.25">
      <c r="A26" s="5" t="str">
        <f>HYPERLINK("#'Table 13A.14'!A1","Table 13A.14")</f>
        <v>Table 13A.14</v>
      </c>
      <c r="B26" s="6" t="s">
        <v>2</v>
      </c>
      <c r="C26" s="2" t="s">
        <v>23</v>
      </c>
    </row>
    <row r="27" spans="1:3" ht="30.75" customHeight="1" x14ac:dyDescent="0.25">
      <c r="A27" s="5" t="str">
        <f>HYPERLINK("#'Table 13A.15'!A1","Table 13A.15")</f>
        <v>Table 13A.15</v>
      </c>
      <c r="B27" s="6" t="s">
        <v>2</v>
      </c>
      <c r="C27" s="2" t="s">
        <v>24</v>
      </c>
    </row>
    <row r="28" spans="1:3" ht="30.75" customHeight="1" x14ac:dyDescent="0.25">
      <c r="A28" s="5" t="str">
        <f>HYPERLINK("#'Table 13A.16'!A1","Table 13A.16")</f>
        <v>Table 13A.16</v>
      </c>
      <c r="B28" s="6" t="s">
        <v>2</v>
      </c>
      <c r="C28" s="2" t="s">
        <v>25</v>
      </c>
    </row>
    <row r="29" spans="1:3" ht="30.75" customHeight="1" x14ac:dyDescent="0.25">
      <c r="A29" s="5" t="str">
        <f>HYPERLINK("#'Table 13A.17'!A1","Table 13A.17")</f>
        <v>Table 13A.17</v>
      </c>
      <c r="B29" s="6" t="s">
        <v>2</v>
      </c>
      <c r="C29" s="2" t="s">
        <v>26</v>
      </c>
    </row>
    <row r="30" spans="1:3" ht="30.75" customHeight="1" x14ac:dyDescent="0.25">
      <c r="A30" s="5" t="str">
        <f>HYPERLINK("#'Table 13A.18'!A1","Table 13A.18")</f>
        <v>Table 13A.18</v>
      </c>
      <c r="B30" s="6" t="s">
        <v>2</v>
      </c>
      <c r="C30" s="2" t="s">
        <v>27</v>
      </c>
    </row>
    <row r="31" spans="1:3" ht="43.65" customHeight="1" x14ac:dyDescent="0.25">
      <c r="A31" s="5" t="str">
        <f>HYPERLINK("#'Table 13A.19'!A1","Table 13A.19")</f>
        <v>Table 13A.19</v>
      </c>
      <c r="B31" s="6" t="s">
        <v>2</v>
      </c>
      <c r="C31" s="2" t="s">
        <v>28</v>
      </c>
    </row>
    <row r="32" spans="1:3" ht="43.65" customHeight="1" x14ac:dyDescent="0.25">
      <c r="A32" s="5" t="str">
        <f>HYPERLINK("#'Table 13A.20'!A1","Table 13A.20")</f>
        <v>Table 13A.20</v>
      </c>
      <c r="B32" s="6" t="s">
        <v>2</v>
      </c>
      <c r="C32" s="2" t="s">
        <v>29</v>
      </c>
    </row>
    <row r="33" spans="1:3" ht="30.75" customHeight="1" x14ac:dyDescent="0.25">
      <c r="A33" s="5" t="str">
        <f>HYPERLINK("#'Table 13A.21'!A1","Table 13A.21")</f>
        <v>Table 13A.21</v>
      </c>
      <c r="B33" s="6" t="s">
        <v>2</v>
      </c>
      <c r="C33" s="2" t="s">
        <v>30</v>
      </c>
    </row>
    <row r="34" spans="1:3" ht="43.65" customHeight="1" x14ac:dyDescent="0.25">
      <c r="A34" s="5" t="str">
        <f>HYPERLINK("#'Table 13A.22'!A1","Table 13A.22")</f>
        <v>Table 13A.22</v>
      </c>
      <c r="B34" s="6" t="s">
        <v>2</v>
      </c>
      <c r="C34" s="2" t="s">
        <v>31</v>
      </c>
    </row>
    <row r="35" spans="1:3" ht="30.75" customHeight="1" x14ac:dyDescent="0.25">
      <c r="A35" s="5" t="str">
        <f>HYPERLINK("#'Table 13A.23'!A1","Table 13A.23")</f>
        <v>Table 13A.23</v>
      </c>
      <c r="B35" s="6" t="s">
        <v>2</v>
      </c>
      <c r="C35" s="2" t="s">
        <v>32</v>
      </c>
    </row>
    <row r="36" spans="1:3" ht="17.850000000000001" customHeight="1" x14ac:dyDescent="0.25">
      <c r="A36" s="5" t="str">
        <f>HYPERLINK("#'Table 13A.24'!A1","Table 13A.24")</f>
        <v>Table 13A.24</v>
      </c>
      <c r="B36" s="6" t="s">
        <v>2</v>
      </c>
      <c r="C36" s="2" t="s">
        <v>33</v>
      </c>
    </row>
    <row r="37" spans="1:3" ht="30.75" customHeight="1" x14ac:dyDescent="0.25">
      <c r="A37" s="5" t="str">
        <f>HYPERLINK("#'Table 13A.25'!A1","Table 13A.25")</f>
        <v>Table 13A.25</v>
      </c>
      <c r="B37" s="6" t="s">
        <v>2</v>
      </c>
      <c r="C37" s="2" t="s">
        <v>34</v>
      </c>
    </row>
    <row r="38" spans="1:3" ht="30.75" customHeight="1" x14ac:dyDescent="0.25">
      <c r="A38" s="5" t="str">
        <f>HYPERLINK("#'Table 13A.26'!A1","Table 13A.26")</f>
        <v>Table 13A.26</v>
      </c>
      <c r="B38" s="6" t="s">
        <v>2</v>
      </c>
      <c r="C38" s="2" t="s">
        <v>35</v>
      </c>
    </row>
    <row r="39" spans="1:3" ht="30.75" customHeight="1" x14ac:dyDescent="0.25">
      <c r="A39" s="5" t="str">
        <f>HYPERLINK("#'Table 13A.27'!A1","Table 13A.27")</f>
        <v>Table 13A.27</v>
      </c>
      <c r="B39" s="6" t="s">
        <v>2</v>
      </c>
      <c r="C39" s="2" t="s">
        <v>36</v>
      </c>
    </row>
    <row r="40" spans="1:3" ht="17.850000000000001" customHeight="1" x14ac:dyDescent="0.25">
      <c r="A40" s="5" t="str">
        <f>HYPERLINK("#'Table 13A.28'!A1","Table 13A.28")</f>
        <v>Table 13A.28</v>
      </c>
      <c r="B40" s="6" t="s">
        <v>2</v>
      </c>
      <c r="C40" s="2" t="s">
        <v>37</v>
      </c>
    </row>
    <row r="41" spans="1:3" ht="30.75" customHeight="1" x14ac:dyDescent="0.25">
      <c r="A41" s="5" t="str">
        <f>HYPERLINK("#'Table 13A.29'!A1","Table 13A.29")</f>
        <v>Table 13A.29</v>
      </c>
      <c r="B41" s="6" t="s">
        <v>2</v>
      </c>
      <c r="C41" s="2" t="s">
        <v>38</v>
      </c>
    </row>
    <row r="42" spans="1:3" ht="17.850000000000001" customHeight="1" x14ac:dyDescent="0.25">
      <c r="A42" s="5" t="str">
        <f>HYPERLINK("#'Table 13A.30'!A1","Table 13A.30")</f>
        <v>Table 13A.30</v>
      </c>
      <c r="B42" s="6" t="s">
        <v>2</v>
      </c>
      <c r="C42" s="2" t="s">
        <v>39</v>
      </c>
    </row>
    <row r="43" spans="1:3" ht="43.65" customHeight="1" x14ac:dyDescent="0.25">
      <c r="A43" s="5" t="str">
        <f>HYPERLINK("#'Table 13A.31'!A1","Table 13A.31")</f>
        <v>Table 13A.31</v>
      </c>
      <c r="B43" s="6" t="s">
        <v>2</v>
      </c>
      <c r="C43" s="2" t="s">
        <v>40</v>
      </c>
    </row>
    <row r="44" spans="1:3" ht="30.75" customHeight="1" x14ac:dyDescent="0.25">
      <c r="A44" s="5" t="str">
        <f>HYPERLINK("#'Table 13A.32'!A1","Table 13A.32")</f>
        <v>Table 13A.32</v>
      </c>
      <c r="B44" s="6" t="s">
        <v>2</v>
      </c>
      <c r="C44" s="2" t="s">
        <v>41</v>
      </c>
    </row>
    <row r="45" spans="1:3" ht="30.75" customHeight="1" x14ac:dyDescent="0.25">
      <c r="A45" s="5" t="str">
        <f>HYPERLINK("#'Table 13A.33'!A1","Table 13A.33")</f>
        <v>Table 13A.33</v>
      </c>
      <c r="B45" s="6" t="s">
        <v>2</v>
      </c>
      <c r="C45" s="2" t="s">
        <v>42</v>
      </c>
    </row>
    <row r="46" spans="1:3" ht="30.75" customHeight="1" x14ac:dyDescent="0.25">
      <c r="A46" s="5" t="str">
        <f>HYPERLINK("#'Table 13A.34'!A1","Table 13A.34")</f>
        <v>Table 13A.34</v>
      </c>
      <c r="B46" s="6" t="s">
        <v>2</v>
      </c>
      <c r="C46" s="2" t="s">
        <v>43</v>
      </c>
    </row>
    <row r="47" spans="1:3" ht="17.850000000000001" customHeight="1" x14ac:dyDescent="0.25">
      <c r="A47" s="5" t="str">
        <f>HYPERLINK("#'Table 13A.35'!A1","Table 13A.35")</f>
        <v>Table 13A.35</v>
      </c>
      <c r="B47" s="6" t="s">
        <v>2</v>
      </c>
      <c r="C47" s="2" t="s">
        <v>44</v>
      </c>
    </row>
    <row r="48" spans="1:3" ht="30.75" customHeight="1" x14ac:dyDescent="0.25">
      <c r="A48" s="5" t="str">
        <f>HYPERLINK("#'Table 13A.36'!A1","Table 13A.36")</f>
        <v>Table 13A.36</v>
      </c>
      <c r="B48" s="6" t="s">
        <v>2</v>
      </c>
      <c r="C48" s="2" t="s">
        <v>45</v>
      </c>
    </row>
    <row r="49" spans="1:3" ht="17.850000000000001" customHeight="1" x14ac:dyDescent="0.25">
      <c r="A49" s="5" t="str">
        <f>HYPERLINK("#'Table 13A.37'!A1","Table 13A.37")</f>
        <v>Table 13A.37</v>
      </c>
      <c r="B49" s="6" t="s">
        <v>2</v>
      </c>
      <c r="C49" s="2" t="s">
        <v>46</v>
      </c>
    </row>
    <row r="50" spans="1:3" ht="30.75" customHeight="1" x14ac:dyDescent="0.25">
      <c r="A50" s="5" t="str">
        <f>HYPERLINK("#'Table 13A.38'!A1","Table 13A.38")</f>
        <v>Table 13A.38</v>
      </c>
      <c r="B50" s="6" t="s">
        <v>2</v>
      </c>
      <c r="C50" s="2" t="s">
        <v>47</v>
      </c>
    </row>
    <row r="51" spans="1:3" ht="30.75" customHeight="1" x14ac:dyDescent="0.25">
      <c r="A51" s="5" t="str">
        <f>HYPERLINK("#'Table 13A.39'!A1","Table 13A.39")</f>
        <v>Table 13A.39</v>
      </c>
      <c r="B51" s="6" t="s">
        <v>2</v>
      </c>
      <c r="C51" s="2" t="s">
        <v>48</v>
      </c>
    </row>
    <row r="52" spans="1:3" ht="17.850000000000001" customHeight="1" x14ac:dyDescent="0.25">
      <c r="A52" s="5" t="str">
        <f>HYPERLINK("#'Table 13A.40'!A1","Table 13A.40")</f>
        <v>Table 13A.40</v>
      </c>
      <c r="B52" s="6" t="s">
        <v>2</v>
      </c>
      <c r="C52" s="2" t="s">
        <v>49</v>
      </c>
    </row>
    <row r="53" spans="1:3" ht="30.75" customHeight="1" x14ac:dyDescent="0.25">
      <c r="A53" s="5" t="str">
        <f>HYPERLINK("#'Table 13A.41'!A1","Table 13A.41")</f>
        <v>Table 13A.41</v>
      </c>
      <c r="B53" s="6" t="s">
        <v>2</v>
      </c>
      <c r="C53" s="2" t="s">
        <v>50</v>
      </c>
    </row>
    <row r="54" spans="1:3" ht="17.850000000000001" customHeight="1" x14ac:dyDescent="0.25">
      <c r="A54" s="5" t="str">
        <f>HYPERLINK("#'Table 13A.42'!A1","Table 13A.42")</f>
        <v>Table 13A.42</v>
      </c>
      <c r="B54" s="6" t="s">
        <v>2</v>
      </c>
      <c r="C54" s="2" t="s">
        <v>51</v>
      </c>
    </row>
    <row r="55" spans="1:3" ht="17.850000000000001" customHeight="1" x14ac:dyDescent="0.25">
      <c r="A55" s="5" t="str">
        <f>HYPERLINK("#'Table 13A.43'!A1","Table 13A.43")</f>
        <v>Table 13A.43</v>
      </c>
      <c r="B55" s="6" t="s">
        <v>2</v>
      </c>
      <c r="C55" s="2" t="s">
        <v>52</v>
      </c>
    </row>
    <row r="56" spans="1:3" ht="30.75" customHeight="1" x14ac:dyDescent="0.25">
      <c r="A56" s="5" t="str">
        <f>HYPERLINK("#'Table 13A.44'!A1","Table 13A.44")</f>
        <v>Table 13A.44</v>
      </c>
      <c r="B56" s="6" t="s">
        <v>2</v>
      </c>
      <c r="C56" s="2" t="s">
        <v>53</v>
      </c>
    </row>
    <row r="57" spans="1:3" ht="17.850000000000001" customHeight="1" x14ac:dyDescent="0.25">
      <c r="A57" s="5" t="str">
        <f>HYPERLINK("#'Table 13A.45'!A1","Table 13A.45")</f>
        <v>Table 13A.45</v>
      </c>
      <c r="B57" s="6" t="s">
        <v>2</v>
      </c>
      <c r="C57" s="2" t="s">
        <v>54</v>
      </c>
    </row>
    <row r="58" spans="1:3" ht="30.75" customHeight="1" x14ac:dyDescent="0.25">
      <c r="A58" s="5" t="str">
        <f>HYPERLINK("#'Table 13A.46'!A1","Table 13A.46")</f>
        <v>Table 13A.46</v>
      </c>
      <c r="B58" s="6" t="s">
        <v>2</v>
      </c>
      <c r="C58" s="2" t="s">
        <v>55</v>
      </c>
    </row>
    <row r="59" spans="1:3" ht="43.65" customHeight="1" x14ac:dyDescent="0.25">
      <c r="A59" s="5" t="str">
        <f>HYPERLINK("#'Table 13A.47'!A1","Table 13A.47")</f>
        <v>Table 13A.47</v>
      </c>
      <c r="B59" s="6" t="s">
        <v>2</v>
      </c>
      <c r="C59" s="2" t="s">
        <v>56</v>
      </c>
    </row>
    <row r="60" spans="1:3" ht="30.75" customHeight="1" x14ac:dyDescent="0.25">
      <c r="A60" s="5" t="str">
        <f>HYPERLINK("#'Table 13A.48'!A1","Table 13A.48")</f>
        <v>Table 13A.48</v>
      </c>
      <c r="B60" s="6" t="s">
        <v>2</v>
      </c>
      <c r="C60" s="2" t="s">
        <v>57</v>
      </c>
    </row>
    <row r="61" spans="1:3" ht="30.75" customHeight="1" x14ac:dyDescent="0.25">
      <c r="A61" s="5" t="str">
        <f>HYPERLINK("#'Table 13A.49'!A1","Table 13A.49")</f>
        <v>Table 13A.49</v>
      </c>
      <c r="B61" s="6" t="s">
        <v>2</v>
      </c>
      <c r="C61" s="2" t="s">
        <v>58</v>
      </c>
    </row>
    <row r="62" spans="1:3" ht="17.850000000000001" customHeight="1" x14ac:dyDescent="0.25">
      <c r="A62" s="5" t="str">
        <f>HYPERLINK("#'Table 13A.50'!A1","Table 13A.50")</f>
        <v>Table 13A.50</v>
      </c>
      <c r="B62" s="6" t="s">
        <v>2</v>
      </c>
      <c r="C62" s="2" t="s">
        <v>59</v>
      </c>
    </row>
    <row r="63" spans="1:3" ht="17.850000000000001" customHeight="1" x14ac:dyDescent="0.25">
      <c r="A63" s="5" t="str">
        <f>HYPERLINK("#'Table 13A.51'!A1","Table 13A.51")</f>
        <v>Table 13A.51</v>
      </c>
      <c r="B63" s="6" t="s">
        <v>2</v>
      </c>
      <c r="C63" s="2" t="s">
        <v>60</v>
      </c>
    </row>
    <row r="64" spans="1:3" ht="30.75" customHeight="1" x14ac:dyDescent="0.25">
      <c r="A64" s="5" t="str">
        <f>HYPERLINK("#'Table 13A.52'!A1","Table 13A.52")</f>
        <v>Table 13A.52</v>
      </c>
      <c r="B64" s="6" t="s">
        <v>2</v>
      </c>
      <c r="C64" s="2" t="s">
        <v>61</v>
      </c>
    </row>
    <row r="65" spans="1:3" ht="17.850000000000001" customHeight="1" x14ac:dyDescent="0.25">
      <c r="A65" s="5" t="str">
        <f>HYPERLINK("#'Table 13A.53'!A1","Table 13A.53")</f>
        <v>Table 13A.53</v>
      </c>
      <c r="B65" s="6" t="s">
        <v>2</v>
      </c>
      <c r="C65" s="2" t="s">
        <v>62</v>
      </c>
    </row>
    <row r="66" spans="1:3" ht="17.850000000000001" customHeight="1" x14ac:dyDescent="0.25">
      <c r="A66" s="5" t="str">
        <f>HYPERLINK("#'Table 13A.54'!A1","Table 13A.54")</f>
        <v>Table 13A.54</v>
      </c>
      <c r="B66" s="6" t="s">
        <v>2</v>
      </c>
      <c r="C66" s="2" t="s">
        <v>63</v>
      </c>
    </row>
    <row r="67" spans="1:3" ht="17.850000000000001" customHeight="1" x14ac:dyDescent="0.25">
      <c r="A67" s="5" t="str">
        <f>HYPERLINK("#'Table 13A.55'!A1","Table 13A.55")</f>
        <v>Table 13A.55</v>
      </c>
      <c r="B67" s="6" t="s">
        <v>2</v>
      </c>
      <c r="C67" s="2" t="s">
        <v>64</v>
      </c>
    </row>
    <row r="68" spans="1:3" ht="17.850000000000001" customHeight="1" x14ac:dyDescent="0.25">
      <c r="A68" s="5" t="str">
        <f>HYPERLINK("#'Table 13A.56'!A1","Table 13A.56")</f>
        <v>Table 13A.56</v>
      </c>
      <c r="B68" s="6" t="s">
        <v>2</v>
      </c>
      <c r="C68" s="2" t="s">
        <v>65</v>
      </c>
    </row>
    <row r="69" spans="1:3" ht="30.75" customHeight="1" x14ac:dyDescent="0.25">
      <c r="A69" s="5" t="str">
        <f>HYPERLINK("#'Table 13A.57'!A1","Table 13A.57")</f>
        <v>Table 13A.57</v>
      </c>
      <c r="B69" s="6" t="s">
        <v>2</v>
      </c>
      <c r="C69" s="2" t="s">
        <v>66</v>
      </c>
    </row>
    <row r="70" spans="1:3" ht="30.75" customHeight="1" x14ac:dyDescent="0.25">
      <c r="A70" s="5" t="str">
        <f>HYPERLINK("#'Table 13A.58'!A1","Table 13A.58")</f>
        <v>Table 13A.58</v>
      </c>
      <c r="B70" s="6" t="s">
        <v>2</v>
      </c>
      <c r="C70" s="2" t="s">
        <v>67</v>
      </c>
    </row>
    <row r="71" spans="1:3" ht="43.65" customHeight="1" x14ac:dyDescent="0.25">
      <c r="A71" s="5" t="str">
        <f>HYPERLINK("#'Table 13A.59'!A1","Table 13A.59")</f>
        <v>Table 13A.59</v>
      </c>
      <c r="B71" s="6" t="s">
        <v>2</v>
      </c>
      <c r="C71" s="2" t="s">
        <v>68</v>
      </c>
    </row>
    <row r="72" spans="1:3" ht="30.75" customHeight="1" x14ac:dyDescent="0.25">
      <c r="A72" s="5" t="str">
        <f>HYPERLINK("#'Table 13A.60'!A1","Table 13A.60")</f>
        <v>Table 13A.60</v>
      </c>
      <c r="B72" s="6" t="s">
        <v>2</v>
      </c>
      <c r="C72" s="2" t="s">
        <v>69</v>
      </c>
    </row>
    <row r="73" spans="1:3" ht="30.75" customHeight="1" x14ac:dyDescent="0.25">
      <c r="A73" s="5" t="str">
        <f>HYPERLINK("#'Table 13A.61'!A1","Table 13A.61")</f>
        <v>Table 13A.61</v>
      </c>
      <c r="B73" s="6" t="s">
        <v>2</v>
      </c>
      <c r="C73" s="2" t="s">
        <v>70</v>
      </c>
    </row>
    <row r="74" spans="1:3" ht="30.75" customHeight="1" x14ac:dyDescent="0.25">
      <c r="A74" s="5" t="str">
        <f>HYPERLINK("#'Table 13A.62'!A1","Table 13A.62")</f>
        <v>Table 13A.62</v>
      </c>
      <c r="B74" s="6" t="s">
        <v>2</v>
      </c>
      <c r="C74" s="2" t="s">
        <v>71</v>
      </c>
    </row>
    <row r="75" spans="1:3" ht="43.65" customHeight="1" x14ac:dyDescent="0.25">
      <c r="A75" s="5" t="str">
        <f>HYPERLINK("#'Table 13A.63'!A1","Table 13A.63")</f>
        <v>Table 13A.63</v>
      </c>
      <c r="B75" s="6" t="s">
        <v>2</v>
      </c>
      <c r="C75" s="2" t="s">
        <v>72</v>
      </c>
    </row>
    <row r="76" spans="1:3" ht="30.75" customHeight="1" x14ac:dyDescent="0.25">
      <c r="A76" s="5" t="str">
        <f>HYPERLINK("#'Table 13A.64'!A1","Table 13A.64")</f>
        <v>Table 13A.64</v>
      </c>
      <c r="B76" s="6" t="s">
        <v>2</v>
      </c>
      <c r="C76" s="2" t="s">
        <v>73</v>
      </c>
    </row>
    <row r="77" spans="1:3" ht="17.850000000000001" customHeight="1" x14ac:dyDescent="0.25">
      <c r="A77" s="5" t="str">
        <f>HYPERLINK("#'Table 13A.65'!A1","Table 13A.65")</f>
        <v>Table 13A.65</v>
      </c>
      <c r="B77" s="6" t="s">
        <v>2</v>
      </c>
      <c r="C77" s="2" t="s">
        <v>74</v>
      </c>
    </row>
    <row r="78" spans="1:3" ht="30.75" customHeight="1" x14ac:dyDescent="0.25">
      <c r="A78" s="5" t="str">
        <f>HYPERLINK("#'Table 13A.66'!A1","Table 13A.66")</f>
        <v>Table 13A.66</v>
      </c>
      <c r="B78" s="6" t="s">
        <v>2</v>
      </c>
      <c r="C78" s="2" t="s">
        <v>75</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2022&amp;R&amp;"Arial"&amp;8SERVICES FOR
MENTAL HEALTH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4"/>
  <sheetViews>
    <sheetView showGridLines="0" workbookViewId="0"/>
  </sheetViews>
  <sheetFormatPr defaultColWidth="11.44140625" defaultRowHeight="13.2" x14ac:dyDescent="0.25"/>
  <cols>
    <col min="1" max="10" width="1.88671875" customWidth="1"/>
    <col min="11" max="11" width="4.5546875" customWidth="1"/>
    <col min="12" max="12" width="5.44140625" customWidth="1"/>
    <col min="13" max="20" width="8.5546875" customWidth="1"/>
    <col min="21" max="21" width="10.109375" customWidth="1"/>
  </cols>
  <sheetData>
    <row r="1" spans="1:21" ht="33.9" customHeight="1" x14ac:dyDescent="0.25">
      <c r="A1" s="8" t="s">
        <v>310</v>
      </c>
      <c r="B1" s="8"/>
      <c r="C1" s="8"/>
      <c r="D1" s="8"/>
      <c r="E1" s="8"/>
      <c r="F1" s="8"/>
      <c r="G1" s="8"/>
      <c r="H1" s="8"/>
      <c r="I1" s="8"/>
      <c r="J1" s="8"/>
      <c r="K1" s="91" t="s">
        <v>311</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312</v>
      </c>
      <c r="N2" s="13" t="s">
        <v>313</v>
      </c>
      <c r="O2" s="13" t="s">
        <v>314</v>
      </c>
      <c r="P2" s="13" t="s">
        <v>315</v>
      </c>
      <c r="Q2" s="13" t="s">
        <v>316</v>
      </c>
      <c r="R2" s="13" t="s">
        <v>317</v>
      </c>
      <c r="S2" s="13" t="s">
        <v>318</v>
      </c>
      <c r="T2" s="13" t="s">
        <v>319</v>
      </c>
      <c r="U2" s="13" t="s">
        <v>81</v>
      </c>
    </row>
    <row r="3" spans="1:21" ht="16.5" customHeight="1" x14ac:dyDescent="0.25">
      <c r="A3" s="7" t="s">
        <v>255</v>
      </c>
      <c r="B3" s="7"/>
      <c r="C3" s="7"/>
      <c r="D3" s="7"/>
      <c r="E3" s="7"/>
      <c r="F3" s="7"/>
      <c r="G3" s="7"/>
      <c r="H3" s="7"/>
      <c r="I3" s="7"/>
      <c r="J3" s="7"/>
      <c r="K3" s="7"/>
      <c r="L3" s="9"/>
      <c r="M3" s="10"/>
      <c r="N3" s="10"/>
      <c r="O3" s="10"/>
      <c r="P3" s="10"/>
      <c r="Q3" s="10"/>
      <c r="R3" s="10"/>
      <c r="S3" s="10"/>
      <c r="T3" s="10"/>
      <c r="U3" s="10"/>
    </row>
    <row r="4" spans="1:21" ht="16.5" customHeight="1" x14ac:dyDescent="0.25">
      <c r="A4" s="7"/>
      <c r="B4" s="7" t="s">
        <v>320</v>
      </c>
      <c r="C4" s="7"/>
      <c r="D4" s="7"/>
      <c r="E4" s="7"/>
      <c r="F4" s="7"/>
      <c r="G4" s="7"/>
      <c r="H4" s="7"/>
      <c r="I4" s="7"/>
      <c r="J4" s="7"/>
      <c r="K4" s="7"/>
      <c r="L4" s="9" t="s">
        <v>258</v>
      </c>
      <c r="M4" s="32">
        <v>265565</v>
      </c>
      <c r="N4" s="32">
        <v>216156</v>
      </c>
      <c r="O4" s="32">
        <v>176143</v>
      </c>
      <c r="P4" s="33">
        <v>90630</v>
      </c>
      <c r="Q4" s="33">
        <v>53936</v>
      </c>
      <c r="R4" s="33">
        <v>16863</v>
      </c>
      <c r="S4" s="33">
        <v>14682</v>
      </c>
      <c r="T4" s="30">
        <v>6046</v>
      </c>
      <c r="U4" s="32">
        <v>840069</v>
      </c>
    </row>
    <row r="5" spans="1:21" ht="16.5" customHeight="1" x14ac:dyDescent="0.25">
      <c r="A5" s="7"/>
      <c r="B5" s="7" t="s">
        <v>321</v>
      </c>
      <c r="C5" s="7"/>
      <c r="D5" s="7"/>
      <c r="E5" s="7"/>
      <c r="F5" s="7"/>
      <c r="G5" s="7"/>
      <c r="H5" s="7"/>
      <c r="I5" s="7"/>
      <c r="J5" s="7"/>
      <c r="K5" s="7"/>
      <c r="L5" s="9" t="s">
        <v>258</v>
      </c>
      <c r="M5" s="32">
        <v>892239</v>
      </c>
      <c r="N5" s="32">
        <v>782416</v>
      </c>
      <c r="O5" s="32">
        <v>606786</v>
      </c>
      <c r="P5" s="32">
        <v>288118</v>
      </c>
      <c r="Q5" s="32">
        <v>187587</v>
      </c>
      <c r="R5" s="33">
        <v>57719</v>
      </c>
      <c r="S5" s="33">
        <v>44861</v>
      </c>
      <c r="T5" s="33">
        <v>14610</v>
      </c>
      <c r="U5" s="34">
        <v>2874483</v>
      </c>
    </row>
    <row r="6" spans="1:21" ht="29.4" customHeight="1" x14ac:dyDescent="0.25">
      <c r="A6" s="7"/>
      <c r="B6" s="93" t="s">
        <v>322</v>
      </c>
      <c r="C6" s="93"/>
      <c r="D6" s="93"/>
      <c r="E6" s="93"/>
      <c r="F6" s="93"/>
      <c r="G6" s="93"/>
      <c r="H6" s="93"/>
      <c r="I6" s="93"/>
      <c r="J6" s="93"/>
      <c r="K6" s="93"/>
      <c r="L6" s="9" t="s">
        <v>97</v>
      </c>
      <c r="M6" s="16">
        <v>29.8</v>
      </c>
      <c r="N6" s="16">
        <v>27.6</v>
      </c>
      <c r="O6" s="16">
        <v>29</v>
      </c>
      <c r="P6" s="16">
        <v>31.5</v>
      </c>
      <c r="Q6" s="16">
        <v>28.8</v>
      </c>
      <c r="R6" s="16">
        <v>29.2</v>
      </c>
      <c r="S6" s="16">
        <v>32.700000000000003</v>
      </c>
      <c r="T6" s="16">
        <v>41.4</v>
      </c>
      <c r="U6" s="16">
        <v>29.2</v>
      </c>
    </row>
    <row r="7" spans="1:21" ht="16.5" customHeight="1" x14ac:dyDescent="0.25">
      <c r="A7" s="7" t="s">
        <v>83</v>
      </c>
      <c r="B7" s="7"/>
      <c r="C7" s="7"/>
      <c r="D7" s="7"/>
      <c r="E7" s="7"/>
      <c r="F7" s="7"/>
      <c r="G7" s="7"/>
      <c r="H7" s="7"/>
      <c r="I7" s="7"/>
      <c r="J7" s="7"/>
      <c r="K7" s="7"/>
      <c r="L7" s="9"/>
      <c r="M7" s="10"/>
      <c r="N7" s="10"/>
      <c r="O7" s="10"/>
      <c r="P7" s="10"/>
      <c r="Q7" s="10"/>
      <c r="R7" s="10"/>
      <c r="S7" s="10"/>
      <c r="T7" s="10"/>
      <c r="U7" s="10"/>
    </row>
    <row r="8" spans="1:21" ht="16.5" customHeight="1" x14ac:dyDescent="0.25">
      <c r="A8" s="7"/>
      <c r="B8" s="7" t="s">
        <v>320</v>
      </c>
      <c r="C8" s="7"/>
      <c r="D8" s="7"/>
      <c r="E8" s="7"/>
      <c r="F8" s="7"/>
      <c r="G8" s="7"/>
      <c r="H8" s="7"/>
      <c r="I8" s="7"/>
      <c r="J8" s="7"/>
      <c r="K8" s="7"/>
      <c r="L8" s="9" t="s">
        <v>258</v>
      </c>
      <c r="M8" s="32">
        <v>246699</v>
      </c>
      <c r="N8" s="32">
        <v>210652</v>
      </c>
      <c r="O8" s="32">
        <v>169080</v>
      </c>
      <c r="P8" s="33">
        <v>84286</v>
      </c>
      <c r="Q8" s="33">
        <v>52714</v>
      </c>
      <c r="R8" s="33">
        <v>16432</v>
      </c>
      <c r="S8" s="33">
        <v>12824</v>
      </c>
      <c r="T8" s="30">
        <v>5962</v>
      </c>
      <c r="U8" s="32">
        <v>798725</v>
      </c>
    </row>
    <row r="9" spans="1:21" ht="16.5" customHeight="1" x14ac:dyDescent="0.25">
      <c r="A9" s="7"/>
      <c r="B9" s="7" t="s">
        <v>321</v>
      </c>
      <c r="C9" s="7"/>
      <c r="D9" s="7"/>
      <c r="E9" s="7"/>
      <c r="F9" s="7"/>
      <c r="G9" s="7"/>
      <c r="H9" s="7"/>
      <c r="I9" s="7"/>
      <c r="J9" s="7"/>
      <c r="K9" s="7"/>
      <c r="L9" s="9" t="s">
        <v>258</v>
      </c>
      <c r="M9" s="32">
        <v>843223</v>
      </c>
      <c r="N9" s="32">
        <v>754685</v>
      </c>
      <c r="O9" s="32">
        <v>574952</v>
      </c>
      <c r="P9" s="32">
        <v>265194</v>
      </c>
      <c r="Q9" s="32">
        <v>181413</v>
      </c>
      <c r="R9" s="33">
        <v>54911</v>
      </c>
      <c r="S9" s="33">
        <v>40714</v>
      </c>
      <c r="T9" s="33">
        <v>14023</v>
      </c>
      <c r="U9" s="34">
        <v>2729286</v>
      </c>
    </row>
    <row r="10" spans="1:21" ht="29.4" customHeight="1" x14ac:dyDescent="0.25">
      <c r="A10" s="7"/>
      <c r="B10" s="93" t="s">
        <v>322</v>
      </c>
      <c r="C10" s="93"/>
      <c r="D10" s="93"/>
      <c r="E10" s="93"/>
      <c r="F10" s="93"/>
      <c r="G10" s="93"/>
      <c r="H10" s="93"/>
      <c r="I10" s="93"/>
      <c r="J10" s="93"/>
      <c r="K10" s="93"/>
      <c r="L10" s="9" t="s">
        <v>97</v>
      </c>
      <c r="M10" s="16">
        <v>29.3</v>
      </c>
      <c r="N10" s="16">
        <v>27.9</v>
      </c>
      <c r="O10" s="16">
        <v>29.4</v>
      </c>
      <c r="P10" s="16">
        <v>31.8</v>
      </c>
      <c r="Q10" s="16">
        <v>29.1</v>
      </c>
      <c r="R10" s="16">
        <v>29.9</v>
      </c>
      <c r="S10" s="16">
        <v>31.5</v>
      </c>
      <c r="T10" s="16">
        <v>42.5</v>
      </c>
      <c r="U10" s="16">
        <v>29.3</v>
      </c>
    </row>
    <row r="11" spans="1:21" ht="16.5" customHeight="1" x14ac:dyDescent="0.25">
      <c r="A11" s="7" t="s">
        <v>85</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320</v>
      </c>
      <c r="C12" s="7"/>
      <c r="D12" s="7"/>
      <c r="E12" s="7"/>
      <c r="F12" s="7"/>
      <c r="G12" s="7"/>
      <c r="H12" s="7"/>
      <c r="I12" s="7"/>
      <c r="J12" s="7"/>
      <c r="K12" s="7"/>
      <c r="L12" s="9" t="s">
        <v>258</v>
      </c>
      <c r="M12" s="32">
        <v>255420</v>
      </c>
      <c r="N12" s="32">
        <v>213728</v>
      </c>
      <c r="O12" s="32">
        <v>171499</v>
      </c>
      <c r="P12" s="33">
        <v>83477</v>
      </c>
      <c r="Q12" s="33">
        <v>52633</v>
      </c>
      <c r="R12" s="33">
        <v>16103</v>
      </c>
      <c r="S12" s="33">
        <v>13105</v>
      </c>
      <c r="T12" s="30">
        <v>5981</v>
      </c>
      <c r="U12" s="32">
        <v>812025</v>
      </c>
    </row>
    <row r="13" spans="1:21" ht="16.5" customHeight="1" x14ac:dyDescent="0.25">
      <c r="A13" s="7"/>
      <c r="B13" s="7" t="s">
        <v>321</v>
      </c>
      <c r="C13" s="7"/>
      <c r="D13" s="7"/>
      <c r="E13" s="7"/>
      <c r="F13" s="7"/>
      <c r="G13" s="7"/>
      <c r="H13" s="7"/>
      <c r="I13" s="7"/>
      <c r="J13" s="7"/>
      <c r="K13" s="7"/>
      <c r="L13" s="9" t="s">
        <v>258</v>
      </c>
      <c r="M13" s="32">
        <v>834576</v>
      </c>
      <c r="N13" s="32">
        <v>736849</v>
      </c>
      <c r="O13" s="32">
        <v>559271</v>
      </c>
      <c r="P13" s="32">
        <v>252884</v>
      </c>
      <c r="Q13" s="32">
        <v>176703</v>
      </c>
      <c r="R13" s="33">
        <v>53068</v>
      </c>
      <c r="S13" s="33">
        <v>39606</v>
      </c>
      <c r="T13" s="33">
        <v>13423</v>
      </c>
      <c r="U13" s="34">
        <v>2666547</v>
      </c>
    </row>
    <row r="14" spans="1:21" ht="29.4" customHeight="1" x14ac:dyDescent="0.25">
      <c r="A14" s="7"/>
      <c r="B14" s="93" t="s">
        <v>322</v>
      </c>
      <c r="C14" s="93"/>
      <c r="D14" s="93"/>
      <c r="E14" s="93"/>
      <c r="F14" s="93"/>
      <c r="G14" s="93"/>
      <c r="H14" s="93"/>
      <c r="I14" s="93"/>
      <c r="J14" s="93"/>
      <c r="K14" s="93"/>
      <c r="L14" s="9" t="s">
        <v>97</v>
      </c>
      <c r="M14" s="16">
        <v>30.6</v>
      </c>
      <c r="N14" s="16">
        <v>29</v>
      </c>
      <c r="O14" s="16">
        <v>30.7</v>
      </c>
      <c r="P14" s="16">
        <v>33</v>
      </c>
      <c r="Q14" s="16">
        <v>29.8</v>
      </c>
      <c r="R14" s="16">
        <v>30.3</v>
      </c>
      <c r="S14" s="16">
        <v>33.1</v>
      </c>
      <c r="T14" s="16">
        <v>44.6</v>
      </c>
      <c r="U14" s="16">
        <v>30.5</v>
      </c>
    </row>
    <row r="15" spans="1:21" ht="16.5" customHeight="1" x14ac:dyDescent="0.25">
      <c r="A15" s="7" t="s">
        <v>86</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320</v>
      </c>
      <c r="C16" s="7"/>
      <c r="D16" s="7"/>
      <c r="E16" s="7"/>
      <c r="F16" s="7"/>
      <c r="G16" s="7"/>
      <c r="H16" s="7"/>
      <c r="I16" s="7"/>
      <c r="J16" s="7"/>
      <c r="K16" s="7"/>
      <c r="L16" s="9" t="s">
        <v>258</v>
      </c>
      <c r="M16" s="32">
        <v>240508</v>
      </c>
      <c r="N16" s="32">
        <v>201890</v>
      </c>
      <c r="O16" s="32">
        <v>162455</v>
      </c>
      <c r="P16" s="33">
        <v>79232</v>
      </c>
      <c r="Q16" s="33">
        <v>49333</v>
      </c>
      <c r="R16" s="33">
        <v>15741</v>
      </c>
      <c r="S16" s="33">
        <v>12024</v>
      </c>
      <c r="T16" s="30">
        <v>5373</v>
      </c>
      <c r="U16" s="32">
        <v>766556</v>
      </c>
    </row>
    <row r="17" spans="1:21" ht="16.5" customHeight="1" x14ac:dyDescent="0.25">
      <c r="A17" s="7"/>
      <c r="B17" s="7" t="s">
        <v>321</v>
      </c>
      <c r="C17" s="7"/>
      <c r="D17" s="7"/>
      <c r="E17" s="7"/>
      <c r="F17" s="7"/>
      <c r="G17" s="7"/>
      <c r="H17" s="7"/>
      <c r="I17" s="7"/>
      <c r="J17" s="7"/>
      <c r="K17" s="7"/>
      <c r="L17" s="9" t="s">
        <v>258</v>
      </c>
      <c r="M17" s="32">
        <v>797601</v>
      </c>
      <c r="N17" s="32">
        <v>704309</v>
      </c>
      <c r="O17" s="32">
        <v>529884</v>
      </c>
      <c r="P17" s="32">
        <v>236836</v>
      </c>
      <c r="Q17" s="32">
        <v>169232</v>
      </c>
      <c r="R17" s="33">
        <v>51500</v>
      </c>
      <c r="S17" s="33">
        <v>37123</v>
      </c>
      <c r="T17" s="33">
        <v>12298</v>
      </c>
      <c r="U17" s="34">
        <v>2538783</v>
      </c>
    </row>
    <row r="18" spans="1:21" ht="29.4" customHeight="1" x14ac:dyDescent="0.25">
      <c r="A18" s="7"/>
      <c r="B18" s="93" t="s">
        <v>322</v>
      </c>
      <c r="C18" s="93"/>
      <c r="D18" s="93"/>
      <c r="E18" s="93"/>
      <c r="F18" s="93"/>
      <c r="G18" s="93"/>
      <c r="H18" s="93"/>
      <c r="I18" s="93"/>
      <c r="J18" s="93"/>
      <c r="K18" s="93"/>
      <c r="L18" s="9" t="s">
        <v>97</v>
      </c>
      <c r="M18" s="16">
        <v>30.2</v>
      </c>
      <c r="N18" s="16">
        <v>28.7</v>
      </c>
      <c r="O18" s="16">
        <v>30.7</v>
      </c>
      <c r="P18" s="16">
        <v>33.5</v>
      </c>
      <c r="Q18" s="16">
        <v>29.2</v>
      </c>
      <c r="R18" s="16">
        <v>30.6</v>
      </c>
      <c r="S18" s="16">
        <v>32.4</v>
      </c>
      <c r="T18" s="16">
        <v>43.7</v>
      </c>
      <c r="U18" s="16">
        <v>30.2</v>
      </c>
    </row>
    <row r="19" spans="1:21" ht="16.5" customHeight="1" x14ac:dyDescent="0.25">
      <c r="A19" s="7" t="s">
        <v>87</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320</v>
      </c>
      <c r="C20" s="7"/>
      <c r="D20" s="7"/>
      <c r="E20" s="7"/>
      <c r="F20" s="7"/>
      <c r="G20" s="7"/>
      <c r="H20" s="7"/>
      <c r="I20" s="7"/>
      <c r="J20" s="7"/>
      <c r="K20" s="7"/>
      <c r="L20" s="9" t="s">
        <v>258</v>
      </c>
      <c r="M20" s="32">
        <v>246737</v>
      </c>
      <c r="N20" s="32">
        <v>206296</v>
      </c>
      <c r="O20" s="32">
        <v>165662</v>
      </c>
      <c r="P20" s="33">
        <v>78709</v>
      </c>
      <c r="Q20" s="33">
        <v>51019</v>
      </c>
      <c r="R20" s="33">
        <v>16147</v>
      </c>
      <c r="S20" s="33">
        <v>12101</v>
      </c>
      <c r="T20" s="30">
        <v>5315</v>
      </c>
      <c r="U20" s="32">
        <v>781986</v>
      </c>
    </row>
    <row r="21" spans="1:21" ht="16.5" customHeight="1" x14ac:dyDescent="0.25">
      <c r="A21" s="7"/>
      <c r="B21" s="7" t="s">
        <v>321</v>
      </c>
      <c r="C21" s="7"/>
      <c r="D21" s="7"/>
      <c r="E21" s="7"/>
      <c r="F21" s="7"/>
      <c r="G21" s="7"/>
      <c r="H21" s="7"/>
      <c r="I21" s="7"/>
      <c r="J21" s="7"/>
      <c r="K21" s="7"/>
      <c r="L21" s="9" t="s">
        <v>258</v>
      </c>
      <c r="M21" s="32">
        <v>761141</v>
      </c>
      <c r="N21" s="32">
        <v>668360</v>
      </c>
      <c r="O21" s="32">
        <v>498761</v>
      </c>
      <c r="P21" s="32">
        <v>217354</v>
      </c>
      <c r="Q21" s="32">
        <v>161945</v>
      </c>
      <c r="R21" s="33">
        <v>47720</v>
      </c>
      <c r="S21" s="33">
        <v>34288</v>
      </c>
      <c r="T21" s="33">
        <v>11616</v>
      </c>
      <c r="U21" s="34">
        <v>2401184</v>
      </c>
    </row>
    <row r="22" spans="1:21" ht="29.4" customHeight="1" x14ac:dyDescent="0.25">
      <c r="A22" s="7"/>
      <c r="B22" s="93" t="s">
        <v>322</v>
      </c>
      <c r="C22" s="93"/>
      <c r="D22" s="93"/>
      <c r="E22" s="93"/>
      <c r="F22" s="93"/>
      <c r="G22" s="93"/>
      <c r="H22" s="93"/>
      <c r="I22" s="93"/>
      <c r="J22" s="93"/>
      <c r="K22" s="93"/>
      <c r="L22" s="9" t="s">
        <v>97</v>
      </c>
      <c r="M22" s="16">
        <v>32.4</v>
      </c>
      <c r="N22" s="16">
        <v>30.9</v>
      </c>
      <c r="O22" s="16">
        <v>33.200000000000003</v>
      </c>
      <c r="P22" s="16">
        <v>36.200000000000003</v>
      </c>
      <c r="Q22" s="16">
        <v>31.5</v>
      </c>
      <c r="R22" s="16">
        <v>33.799999999999997</v>
      </c>
      <c r="S22" s="16">
        <v>35.299999999999997</v>
      </c>
      <c r="T22" s="16">
        <v>45.8</v>
      </c>
      <c r="U22" s="16">
        <v>32.6</v>
      </c>
    </row>
    <row r="23" spans="1:21" ht="16.5" customHeight="1" x14ac:dyDescent="0.25">
      <c r="A23" s="7" t="s">
        <v>88</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320</v>
      </c>
      <c r="C24" s="7"/>
      <c r="D24" s="7"/>
      <c r="E24" s="7"/>
      <c r="F24" s="7"/>
      <c r="G24" s="7"/>
      <c r="H24" s="7"/>
      <c r="I24" s="7"/>
      <c r="J24" s="7"/>
      <c r="K24" s="7"/>
      <c r="L24" s="9" t="s">
        <v>258</v>
      </c>
      <c r="M24" s="32">
        <v>242438</v>
      </c>
      <c r="N24" s="32">
        <v>201910</v>
      </c>
      <c r="O24" s="32">
        <v>162351</v>
      </c>
      <c r="P24" s="33">
        <v>76044</v>
      </c>
      <c r="Q24" s="33">
        <v>51127</v>
      </c>
      <c r="R24" s="33">
        <v>15823</v>
      </c>
      <c r="S24" s="33">
        <v>11647</v>
      </c>
      <c r="T24" s="30">
        <v>5208</v>
      </c>
      <c r="U24" s="32">
        <v>766549</v>
      </c>
    </row>
    <row r="25" spans="1:21" ht="16.5" customHeight="1" x14ac:dyDescent="0.25">
      <c r="A25" s="7"/>
      <c r="B25" s="7" t="s">
        <v>321</v>
      </c>
      <c r="C25" s="7"/>
      <c r="D25" s="7"/>
      <c r="E25" s="7"/>
      <c r="F25" s="7"/>
      <c r="G25" s="7"/>
      <c r="H25" s="7"/>
      <c r="I25" s="7"/>
      <c r="J25" s="7"/>
      <c r="K25" s="7"/>
      <c r="L25" s="9" t="s">
        <v>258</v>
      </c>
      <c r="M25" s="32">
        <v>722868</v>
      </c>
      <c r="N25" s="32">
        <v>630364</v>
      </c>
      <c r="O25" s="32">
        <v>465653</v>
      </c>
      <c r="P25" s="32">
        <v>199516</v>
      </c>
      <c r="Q25" s="32">
        <v>155535</v>
      </c>
      <c r="R25" s="33">
        <v>44982</v>
      </c>
      <c r="S25" s="33">
        <v>31934</v>
      </c>
      <c r="T25" s="33">
        <v>10907</v>
      </c>
      <c r="U25" s="34">
        <v>2261759</v>
      </c>
    </row>
    <row r="26" spans="1:21" ht="29.4" customHeight="1" x14ac:dyDescent="0.25">
      <c r="A26" s="7"/>
      <c r="B26" s="93" t="s">
        <v>322</v>
      </c>
      <c r="C26" s="93"/>
      <c r="D26" s="93"/>
      <c r="E26" s="93"/>
      <c r="F26" s="93"/>
      <c r="G26" s="93"/>
      <c r="H26" s="93"/>
      <c r="I26" s="93"/>
      <c r="J26" s="93"/>
      <c r="K26" s="93"/>
      <c r="L26" s="9" t="s">
        <v>97</v>
      </c>
      <c r="M26" s="16">
        <v>33.5</v>
      </c>
      <c r="N26" s="16">
        <v>32</v>
      </c>
      <c r="O26" s="16">
        <v>34.9</v>
      </c>
      <c r="P26" s="16">
        <v>38.1</v>
      </c>
      <c r="Q26" s="16">
        <v>32.9</v>
      </c>
      <c r="R26" s="16">
        <v>35.200000000000003</v>
      </c>
      <c r="S26" s="16">
        <v>36.5</v>
      </c>
      <c r="T26" s="16">
        <v>47.7</v>
      </c>
      <c r="U26" s="16">
        <v>33.9</v>
      </c>
    </row>
    <row r="27" spans="1:21" ht="16.5" customHeight="1" x14ac:dyDescent="0.25">
      <c r="A27" s="7" t="s">
        <v>89</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320</v>
      </c>
      <c r="C28" s="7"/>
      <c r="D28" s="7"/>
      <c r="E28" s="7"/>
      <c r="F28" s="7"/>
      <c r="G28" s="7"/>
      <c r="H28" s="7"/>
      <c r="I28" s="7"/>
      <c r="J28" s="7"/>
      <c r="K28" s="7"/>
      <c r="L28" s="9" t="s">
        <v>258</v>
      </c>
      <c r="M28" s="32">
        <v>228067</v>
      </c>
      <c r="N28" s="32">
        <v>187335</v>
      </c>
      <c r="O28" s="32">
        <v>151461</v>
      </c>
      <c r="P28" s="33">
        <v>68405</v>
      </c>
      <c r="Q28" s="33">
        <v>47944</v>
      </c>
      <c r="R28" s="33">
        <v>14838</v>
      </c>
      <c r="S28" s="33">
        <v>10710</v>
      </c>
      <c r="T28" s="30">
        <v>4654</v>
      </c>
      <c r="U28" s="32">
        <v>713414</v>
      </c>
    </row>
    <row r="29" spans="1:21" ht="16.5" customHeight="1" x14ac:dyDescent="0.25">
      <c r="A29" s="7"/>
      <c r="B29" s="7" t="s">
        <v>321</v>
      </c>
      <c r="C29" s="7"/>
      <c r="D29" s="7"/>
      <c r="E29" s="7"/>
      <c r="F29" s="7"/>
      <c r="G29" s="7"/>
      <c r="H29" s="7"/>
      <c r="I29" s="7"/>
      <c r="J29" s="7"/>
      <c r="K29" s="7"/>
      <c r="L29" s="9" t="s">
        <v>258</v>
      </c>
      <c r="M29" s="32">
        <v>669237</v>
      </c>
      <c r="N29" s="32">
        <v>576409</v>
      </c>
      <c r="O29" s="32">
        <v>421761</v>
      </c>
      <c r="P29" s="32">
        <v>178387</v>
      </c>
      <c r="Q29" s="32">
        <v>144243</v>
      </c>
      <c r="R29" s="33">
        <v>40761</v>
      </c>
      <c r="S29" s="33">
        <v>28707</v>
      </c>
      <c r="T29" s="30">
        <v>9502</v>
      </c>
      <c r="U29" s="34">
        <v>2069005</v>
      </c>
    </row>
    <row r="30" spans="1:21" ht="29.4" customHeight="1" x14ac:dyDescent="0.25">
      <c r="A30" s="7"/>
      <c r="B30" s="93" t="s">
        <v>322</v>
      </c>
      <c r="C30" s="93"/>
      <c r="D30" s="93"/>
      <c r="E30" s="93"/>
      <c r="F30" s="93"/>
      <c r="G30" s="93"/>
      <c r="H30" s="93"/>
      <c r="I30" s="93"/>
      <c r="J30" s="93"/>
      <c r="K30" s="93"/>
      <c r="L30" s="9" t="s">
        <v>97</v>
      </c>
      <c r="M30" s="16">
        <v>34.1</v>
      </c>
      <c r="N30" s="16">
        <v>32.5</v>
      </c>
      <c r="O30" s="16">
        <v>35.9</v>
      </c>
      <c r="P30" s="16">
        <v>38.299999999999997</v>
      </c>
      <c r="Q30" s="16">
        <v>33.200000000000003</v>
      </c>
      <c r="R30" s="16">
        <v>36.4</v>
      </c>
      <c r="S30" s="16">
        <v>37.299999999999997</v>
      </c>
      <c r="T30" s="16">
        <v>49</v>
      </c>
      <c r="U30" s="16">
        <v>34.5</v>
      </c>
    </row>
    <row r="31" spans="1:21" ht="16.5" customHeight="1" x14ac:dyDescent="0.25">
      <c r="A31" s="7" t="s">
        <v>90</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320</v>
      </c>
      <c r="C32" s="7"/>
      <c r="D32" s="7"/>
      <c r="E32" s="7"/>
      <c r="F32" s="7"/>
      <c r="G32" s="7"/>
      <c r="H32" s="7"/>
      <c r="I32" s="7"/>
      <c r="J32" s="7"/>
      <c r="K32" s="7"/>
      <c r="L32" s="9" t="s">
        <v>258</v>
      </c>
      <c r="M32" s="32">
        <v>218380</v>
      </c>
      <c r="N32" s="32">
        <v>180387</v>
      </c>
      <c r="O32" s="32">
        <v>143630</v>
      </c>
      <c r="P32" s="33">
        <v>62348</v>
      </c>
      <c r="Q32" s="33">
        <v>45668</v>
      </c>
      <c r="R32" s="33">
        <v>13829</v>
      </c>
      <c r="S32" s="33">
        <v>10153</v>
      </c>
      <c r="T32" s="30">
        <v>4211</v>
      </c>
      <c r="U32" s="32">
        <v>678606</v>
      </c>
    </row>
    <row r="33" spans="1:21" ht="16.5" customHeight="1" x14ac:dyDescent="0.25">
      <c r="A33" s="7"/>
      <c r="B33" s="7" t="s">
        <v>321</v>
      </c>
      <c r="C33" s="7"/>
      <c r="D33" s="7"/>
      <c r="E33" s="7"/>
      <c r="F33" s="7"/>
      <c r="G33" s="7"/>
      <c r="H33" s="7"/>
      <c r="I33" s="7"/>
      <c r="J33" s="7"/>
      <c r="K33" s="7"/>
      <c r="L33" s="9" t="s">
        <v>258</v>
      </c>
      <c r="M33" s="32">
        <v>621649</v>
      </c>
      <c r="N33" s="32">
        <v>535423</v>
      </c>
      <c r="O33" s="32">
        <v>385785</v>
      </c>
      <c r="P33" s="32">
        <v>160493</v>
      </c>
      <c r="Q33" s="32">
        <v>133634</v>
      </c>
      <c r="R33" s="33">
        <v>37678</v>
      </c>
      <c r="S33" s="33">
        <v>26393</v>
      </c>
      <c r="T33" s="30">
        <v>8659</v>
      </c>
      <c r="U33" s="34">
        <v>1909713</v>
      </c>
    </row>
    <row r="34" spans="1:21" ht="29.4" customHeight="1" x14ac:dyDescent="0.25">
      <c r="A34" s="7"/>
      <c r="B34" s="93" t="s">
        <v>322</v>
      </c>
      <c r="C34" s="93"/>
      <c r="D34" s="93"/>
      <c r="E34" s="93"/>
      <c r="F34" s="93"/>
      <c r="G34" s="93"/>
      <c r="H34" s="93"/>
      <c r="I34" s="93"/>
      <c r="J34" s="93"/>
      <c r="K34" s="93"/>
      <c r="L34" s="9" t="s">
        <v>97</v>
      </c>
      <c r="M34" s="16">
        <v>35.1</v>
      </c>
      <c r="N34" s="16">
        <v>33.700000000000003</v>
      </c>
      <c r="O34" s="16">
        <v>37.200000000000003</v>
      </c>
      <c r="P34" s="16">
        <v>38.799999999999997</v>
      </c>
      <c r="Q34" s="16">
        <v>34.200000000000003</v>
      </c>
      <c r="R34" s="16">
        <v>36.700000000000003</v>
      </c>
      <c r="S34" s="16">
        <v>38.5</v>
      </c>
      <c r="T34" s="16">
        <v>48.6</v>
      </c>
      <c r="U34" s="16">
        <v>35.5</v>
      </c>
    </row>
    <row r="35" spans="1:21" ht="16.5" customHeight="1" x14ac:dyDescent="0.25">
      <c r="A35" s="7" t="s">
        <v>91</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320</v>
      </c>
      <c r="C36" s="7"/>
      <c r="D36" s="7"/>
      <c r="E36" s="7"/>
      <c r="F36" s="7"/>
      <c r="G36" s="7"/>
      <c r="H36" s="7"/>
      <c r="I36" s="7"/>
      <c r="J36" s="7"/>
      <c r="K36" s="7"/>
      <c r="L36" s="9" t="s">
        <v>258</v>
      </c>
      <c r="M36" s="32">
        <v>207845</v>
      </c>
      <c r="N36" s="32">
        <v>170671</v>
      </c>
      <c r="O36" s="32">
        <v>133286</v>
      </c>
      <c r="P36" s="33">
        <v>54394</v>
      </c>
      <c r="Q36" s="33">
        <v>43915</v>
      </c>
      <c r="R36" s="33">
        <v>13091</v>
      </c>
      <c r="S36" s="30">
        <v>9367</v>
      </c>
      <c r="T36" s="30">
        <v>3930</v>
      </c>
      <c r="U36" s="32">
        <v>636500</v>
      </c>
    </row>
    <row r="37" spans="1:21" ht="16.5" customHeight="1" x14ac:dyDescent="0.25">
      <c r="A37" s="7"/>
      <c r="B37" s="7" t="s">
        <v>321</v>
      </c>
      <c r="C37" s="7"/>
      <c r="D37" s="7"/>
      <c r="E37" s="7"/>
      <c r="F37" s="7"/>
      <c r="G37" s="7"/>
      <c r="H37" s="7"/>
      <c r="I37" s="7"/>
      <c r="J37" s="7"/>
      <c r="K37" s="7"/>
      <c r="L37" s="9" t="s">
        <v>258</v>
      </c>
      <c r="M37" s="32">
        <v>573106</v>
      </c>
      <c r="N37" s="32">
        <v>489338</v>
      </c>
      <c r="O37" s="32">
        <v>345281</v>
      </c>
      <c r="P37" s="32">
        <v>141813</v>
      </c>
      <c r="Q37" s="32">
        <v>124312</v>
      </c>
      <c r="R37" s="33">
        <v>34532</v>
      </c>
      <c r="S37" s="33">
        <v>23892</v>
      </c>
      <c r="T37" s="30">
        <v>8050</v>
      </c>
      <c r="U37" s="34">
        <v>1740323</v>
      </c>
    </row>
    <row r="38" spans="1:21" ht="29.4" customHeight="1" x14ac:dyDescent="0.25">
      <c r="A38" s="14"/>
      <c r="B38" s="94" t="s">
        <v>322</v>
      </c>
      <c r="C38" s="94"/>
      <c r="D38" s="94"/>
      <c r="E38" s="94"/>
      <c r="F38" s="94"/>
      <c r="G38" s="94"/>
      <c r="H38" s="94"/>
      <c r="I38" s="94"/>
      <c r="J38" s="94"/>
      <c r="K38" s="94"/>
      <c r="L38" s="15" t="s">
        <v>97</v>
      </c>
      <c r="M38" s="17">
        <v>36.299999999999997</v>
      </c>
      <c r="N38" s="17">
        <v>34.9</v>
      </c>
      <c r="O38" s="17">
        <v>38.6</v>
      </c>
      <c r="P38" s="17">
        <v>38.4</v>
      </c>
      <c r="Q38" s="17">
        <v>35.299999999999997</v>
      </c>
      <c r="R38" s="17">
        <v>37.9</v>
      </c>
      <c r="S38" s="17">
        <v>39.200000000000003</v>
      </c>
      <c r="T38" s="17">
        <v>48.8</v>
      </c>
      <c r="U38" s="17">
        <v>36.6</v>
      </c>
    </row>
    <row r="39" spans="1:21" ht="4.5" customHeight="1" x14ac:dyDescent="0.25">
      <c r="A39" s="23"/>
      <c r="B39" s="23"/>
      <c r="C39" s="2"/>
      <c r="D39" s="2"/>
      <c r="E39" s="2"/>
      <c r="F39" s="2"/>
      <c r="G39" s="2"/>
      <c r="H39" s="2"/>
      <c r="I39" s="2"/>
      <c r="J39" s="2"/>
      <c r="K39" s="2"/>
      <c r="L39" s="2"/>
      <c r="M39" s="2"/>
      <c r="N39" s="2"/>
      <c r="O39" s="2"/>
      <c r="P39" s="2"/>
      <c r="Q39" s="2"/>
      <c r="R39" s="2"/>
      <c r="S39" s="2"/>
      <c r="T39" s="2"/>
      <c r="U39" s="2"/>
    </row>
    <row r="40" spans="1:21" ht="16.5" customHeight="1" x14ac:dyDescent="0.25">
      <c r="A40" s="23" t="s">
        <v>99</v>
      </c>
      <c r="B40" s="23"/>
      <c r="C40" s="87" t="s">
        <v>323</v>
      </c>
      <c r="D40" s="87"/>
      <c r="E40" s="87"/>
      <c r="F40" s="87"/>
      <c r="G40" s="87"/>
      <c r="H40" s="87"/>
      <c r="I40" s="87"/>
      <c r="J40" s="87"/>
      <c r="K40" s="87"/>
      <c r="L40" s="87"/>
      <c r="M40" s="87"/>
      <c r="N40" s="87"/>
      <c r="O40" s="87"/>
      <c r="P40" s="87"/>
      <c r="Q40" s="87"/>
      <c r="R40" s="87"/>
      <c r="S40" s="87"/>
      <c r="T40" s="87"/>
      <c r="U40" s="87"/>
    </row>
    <row r="41" spans="1:21" ht="29.4" customHeight="1" x14ac:dyDescent="0.25">
      <c r="A41" s="23" t="s">
        <v>101</v>
      </c>
      <c r="B41" s="23"/>
      <c r="C41" s="87" t="s">
        <v>324</v>
      </c>
      <c r="D41" s="87"/>
      <c r="E41" s="87"/>
      <c r="F41" s="87"/>
      <c r="G41" s="87"/>
      <c r="H41" s="87"/>
      <c r="I41" s="87"/>
      <c r="J41" s="87"/>
      <c r="K41" s="87"/>
      <c r="L41" s="87"/>
      <c r="M41" s="87"/>
      <c r="N41" s="87"/>
      <c r="O41" s="87"/>
      <c r="P41" s="87"/>
      <c r="Q41" s="87"/>
      <c r="R41" s="87"/>
      <c r="S41" s="87"/>
      <c r="T41" s="87"/>
      <c r="U41" s="87"/>
    </row>
    <row r="42" spans="1:21" ht="29.4" customHeight="1" x14ac:dyDescent="0.25">
      <c r="A42" s="23" t="s">
        <v>103</v>
      </c>
      <c r="B42" s="23"/>
      <c r="C42" s="87" t="s">
        <v>325</v>
      </c>
      <c r="D42" s="87"/>
      <c r="E42" s="87"/>
      <c r="F42" s="87"/>
      <c r="G42" s="87"/>
      <c r="H42" s="87"/>
      <c r="I42" s="87"/>
      <c r="J42" s="87"/>
      <c r="K42" s="87"/>
      <c r="L42" s="87"/>
      <c r="M42" s="87"/>
      <c r="N42" s="87"/>
      <c r="O42" s="87"/>
      <c r="P42" s="87"/>
      <c r="Q42" s="87"/>
      <c r="R42" s="87"/>
      <c r="S42" s="87"/>
      <c r="T42" s="87"/>
      <c r="U42" s="87"/>
    </row>
    <row r="43" spans="1:21" ht="4.5" customHeight="1" x14ac:dyDescent="0.25"/>
    <row r="44" spans="1:21" ht="16.5" customHeight="1" x14ac:dyDescent="0.25">
      <c r="A44" s="24" t="s">
        <v>107</v>
      </c>
      <c r="B44" s="23"/>
      <c r="C44" s="23"/>
      <c r="D44" s="23"/>
      <c r="E44" s="87" t="s">
        <v>326</v>
      </c>
      <c r="F44" s="87"/>
      <c r="G44" s="87"/>
      <c r="H44" s="87"/>
      <c r="I44" s="87"/>
      <c r="J44" s="87"/>
      <c r="K44" s="87"/>
      <c r="L44" s="87"/>
      <c r="M44" s="87"/>
      <c r="N44" s="87"/>
      <c r="O44" s="87"/>
      <c r="P44" s="87"/>
      <c r="Q44" s="87"/>
      <c r="R44" s="87"/>
      <c r="S44" s="87"/>
      <c r="T44" s="87"/>
      <c r="U44" s="87"/>
    </row>
  </sheetData>
  <mergeCells count="14">
    <mergeCell ref="C40:U40"/>
    <mergeCell ref="C41:U41"/>
    <mergeCell ref="C42:U42"/>
    <mergeCell ref="E44:U44"/>
    <mergeCell ref="B26:K26"/>
    <mergeCell ref="B30:K30"/>
    <mergeCell ref="B34:K34"/>
    <mergeCell ref="B38:K38"/>
    <mergeCell ref="B22:K22"/>
    <mergeCell ref="K1:U1"/>
    <mergeCell ref="B6:K6"/>
    <mergeCell ref="B10:K10"/>
    <mergeCell ref="B14:K14"/>
    <mergeCell ref="B18:K18"/>
  </mergeCells>
  <pageMargins left="0.7" right="0.7" top="0.75" bottom="0.75" header="0.3" footer="0.3"/>
  <pageSetup paperSize="9" fitToHeight="0" orientation="landscape" horizontalDpi="300" verticalDpi="300"/>
  <headerFooter scaleWithDoc="0" alignWithMargins="0">
    <oddHeader>&amp;C&amp;"Arial"&amp;8TABLE 13A.9</oddHeader>
    <oddFooter>&amp;L&amp;"Arial"&amp;8REPORT ON
GOVERNMENT
SERVICES 2022&amp;R&amp;"Arial"&amp;8SERVICES FOR
MENTAL HEALTH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395"/>
  <sheetViews>
    <sheetView showGridLines="0" workbookViewId="0"/>
  </sheetViews>
  <sheetFormatPr defaultColWidth="11.44140625" defaultRowHeight="13.2" x14ac:dyDescent="0.25"/>
  <cols>
    <col min="1" max="10" width="1.88671875" customWidth="1"/>
    <col min="11" max="11" width="20.6640625" customWidth="1"/>
    <col min="12" max="12" width="5.44140625" customWidth="1"/>
    <col min="13" max="21" width="10.109375" customWidth="1"/>
  </cols>
  <sheetData>
    <row r="1" spans="1:21" ht="17.399999999999999" customHeight="1" x14ac:dyDescent="0.25">
      <c r="A1" s="8" t="s">
        <v>327</v>
      </c>
      <c r="B1" s="8"/>
      <c r="C1" s="8"/>
      <c r="D1" s="8"/>
      <c r="E1" s="8"/>
      <c r="F1" s="8"/>
      <c r="G1" s="8"/>
      <c r="H1" s="8"/>
      <c r="I1" s="8"/>
      <c r="J1" s="8"/>
      <c r="K1" s="91" t="s">
        <v>328</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294</v>
      </c>
    </row>
    <row r="3" spans="1:21" ht="16.5" customHeight="1" x14ac:dyDescent="0.25">
      <c r="A3" s="7" t="s">
        <v>329</v>
      </c>
      <c r="B3" s="7"/>
      <c r="C3" s="7"/>
      <c r="D3" s="7"/>
      <c r="E3" s="7"/>
      <c r="F3" s="7"/>
      <c r="G3" s="7"/>
      <c r="H3" s="7"/>
      <c r="I3" s="7"/>
      <c r="J3" s="7"/>
      <c r="K3" s="7"/>
      <c r="L3" s="9"/>
      <c r="M3" s="10"/>
      <c r="N3" s="10"/>
      <c r="O3" s="10"/>
      <c r="P3" s="10"/>
      <c r="Q3" s="10"/>
      <c r="R3" s="10"/>
      <c r="S3" s="10"/>
      <c r="T3" s="10"/>
      <c r="U3" s="10"/>
    </row>
    <row r="4" spans="1:21" ht="16.5" customHeight="1" x14ac:dyDescent="0.25">
      <c r="A4" s="7"/>
      <c r="B4" s="7" t="s">
        <v>255</v>
      </c>
      <c r="C4" s="7"/>
      <c r="D4" s="7"/>
      <c r="E4" s="7"/>
      <c r="F4" s="7"/>
      <c r="G4" s="7"/>
      <c r="H4" s="7"/>
      <c r="I4" s="7"/>
      <c r="J4" s="7"/>
      <c r="K4" s="7"/>
      <c r="L4" s="9"/>
      <c r="M4" s="10"/>
      <c r="N4" s="10"/>
      <c r="O4" s="10"/>
      <c r="P4" s="10"/>
      <c r="Q4" s="10"/>
      <c r="R4" s="10"/>
      <c r="S4" s="10"/>
      <c r="T4" s="10"/>
      <c r="U4" s="10"/>
    </row>
    <row r="5" spans="1:21" ht="16.5" customHeight="1" x14ac:dyDescent="0.25">
      <c r="A5" s="7"/>
      <c r="B5" s="7"/>
      <c r="C5" s="7" t="s">
        <v>330</v>
      </c>
      <c r="D5" s="7"/>
      <c r="E5" s="7"/>
      <c r="F5" s="7"/>
      <c r="G5" s="7"/>
      <c r="H5" s="7"/>
      <c r="I5" s="7"/>
      <c r="J5" s="7"/>
      <c r="K5" s="7"/>
      <c r="L5" s="9"/>
      <c r="M5" s="10"/>
      <c r="N5" s="10"/>
      <c r="O5" s="10"/>
      <c r="P5" s="10"/>
      <c r="Q5" s="10"/>
      <c r="R5" s="10"/>
      <c r="S5" s="10"/>
      <c r="T5" s="10"/>
      <c r="U5" s="10"/>
    </row>
    <row r="6" spans="1:21" ht="16.5" customHeight="1" x14ac:dyDescent="0.25">
      <c r="A6" s="7"/>
      <c r="B6" s="7"/>
      <c r="C6" s="7"/>
      <c r="D6" s="7" t="s">
        <v>331</v>
      </c>
      <c r="E6" s="7"/>
      <c r="F6" s="7"/>
      <c r="G6" s="7"/>
      <c r="H6" s="7"/>
      <c r="I6" s="7"/>
      <c r="J6" s="7"/>
      <c r="K6" s="7"/>
      <c r="L6" s="9" t="s">
        <v>258</v>
      </c>
      <c r="M6" s="33">
        <v>47458</v>
      </c>
      <c r="N6" s="33">
        <v>29840</v>
      </c>
      <c r="O6" s="33">
        <v>33372</v>
      </c>
      <c r="P6" s="33">
        <v>18734</v>
      </c>
      <c r="Q6" s="30">
        <v>6778</v>
      </c>
      <c r="R6" s="30">
        <v>2082</v>
      </c>
      <c r="S6" s="30">
        <v>2192</v>
      </c>
      <c r="T6" s="37">
        <v>451</v>
      </c>
      <c r="U6" s="32">
        <v>140970</v>
      </c>
    </row>
    <row r="7" spans="1:21" ht="29.4" customHeight="1" x14ac:dyDescent="0.25">
      <c r="A7" s="7"/>
      <c r="B7" s="7"/>
      <c r="C7" s="7"/>
      <c r="D7" s="93" t="s">
        <v>332</v>
      </c>
      <c r="E7" s="93"/>
      <c r="F7" s="93"/>
      <c r="G7" s="93"/>
      <c r="H7" s="93"/>
      <c r="I7" s="93"/>
      <c r="J7" s="93"/>
      <c r="K7" s="93"/>
      <c r="L7" s="9" t="s">
        <v>258</v>
      </c>
      <c r="M7" s="32">
        <v>698431</v>
      </c>
      <c r="N7" s="32">
        <v>706794</v>
      </c>
      <c r="O7" s="32">
        <v>545661</v>
      </c>
      <c r="P7" s="32">
        <v>187485</v>
      </c>
      <c r="Q7" s="32">
        <v>153392</v>
      </c>
      <c r="R7" s="33">
        <v>43592</v>
      </c>
      <c r="S7" s="33">
        <v>27591</v>
      </c>
      <c r="T7" s="30">
        <v>5565</v>
      </c>
      <c r="U7" s="34">
        <v>2368634</v>
      </c>
    </row>
    <row r="8" spans="1:21" ht="16.5" customHeight="1" x14ac:dyDescent="0.25">
      <c r="A8" s="7"/>
      <c r="B8" s="7"/>
      <c r="C8" s="7"/>
      <c r="D8" s="7" t="s">
        <v>333</v>
      </c>
      <c r="E8" s="7"/>
      <c r="F8" s="7"/>
      <c r="G8" s="7"/>
      <c r="H8" s="7"/>
      <c r="I8" s="7"/>
      <c r="J8" s="7"/>
      <c r="K8" s="7"/>
      <c r="L8" s="9" t="s">
        <v>258</v>
      </c>
      <c r="M8" s="33">
        <v>16386</v>
      </c>
      <c r="N8" s="30">
        <v>8173</v>
      </c>
      <c r="O8" s="30">
        <v>1087</v>
      </c>
      <c r="P8" s="37">
        <v>716</v>
      </c>
      <c r="Q8" s="37">
        <v>178</v>
      </c>
      <c r="R8" s="30">
        <v>1611</v>
      </c>
      <c r="S8" s="37">
        <v>272</v>
      </c>
      <c r="T8" s="38">
        <v>35</v>
      </c>
      <c r="U8" s="33">
        <v>28458</v>
      </c>
    </row>
    <row r="9" spans="1:21" ht="16.5" customHeight="1" x14ac:dyDescent="0.25">
      <c r="A9" s="7"/>
      <c r="B9" s="7"/>
      <c r="C9" s="7"/>
      <c r="D9" s="7" t="s">
        <v>334</v>
      </c>
      <c r="E9" s="7"/>
      <c r="F9" s="7"/>
      <c r="G9" s="7"/>
      <c r="H9" s="7"/>
      <c r="I9" s="7"/>
      <c r="J9" s="7"/>
      <c r="K9" s="7"/>
      <c r="L9" s="9" t="s">
        <v>258</v>
      </c>
      <c r="M9" s="33">
        <v>37762</v>
      </c>
      <c r="N9" s="33">
        <v>21258</v>
      </c>
      <c r="O9" s="33">
        <v>31658</v>
      </c>
      <c r="P9" s="30">
        <v>4730</v>
      </c>
      <c r="Q9" s="30">
        <v>6444</v>
      </c>
      <c r="R9" s="37">
        <v>730</v>
      </c>
      <c r="S9" s="37">
        <v>694</v>
      </c>
      <c r="T9" s="37">
        <v>221</v>
      </c>
      <c r="U9" s="32">
        <v>103502</v>
      </c>
    </row>
    <row r="10" spans="1:21" ht="16.5" customHeight="1" x14ac:dyDescent="0.25">
      <c r="A10" s="7"/>
      <c r="B10" s="7"/>
      <c r="C10" s="7"/>
      <c r="D10" s="7" t="s">
        <v>335</v>
      </c>
      <c r="E10" s="7"/>
      <c r="F10" s="7"/>
      <c r="G10" s="7"/>
      <c r="H10" s="7"/>
      <c r="I10" s="7"/>
      <c r="J10" s="7"/>
      <c r="K10" s="7"/>
      <c r="L10" s="9" t="s">
        <v>258</v>
      </c>
      <c r="M10" s="30">
        <v>6531</v>
      </c>
      <c r="N10" s="30">
        <v>3373</v>
      </c>
      <c r="O10" s="30">
        <v>4146</v>
      </c>
      <c r="P10" s="37">
        <v>560</v>
      </c>
      <c r="Q10" s="37">
        <v>247</v>
      </c>
      <c r="R10" s="38">
        <v>46</v>
      </c>
      <c r="S10" s="37">
        <v>313</v>
      </c>
      <c r="T10" s="38">
        <v>16</v>
      </c>
      <c r="U10" s="33">
        <v>15233</v>
      </c>
    </row>
    <row r="11" spans="1:21" ht="16.5" customHeight="1" x14ac:dyDescent="0.25">
      <c r="A11" s="7"/>
      <c r="B11" s="7"/>
      <c r="C11" s="7"/>
      <c r="D11" s="7" t="s">
        <v>336</v>
      </c>
      <c r="E11" s="7"/>
      <c r="F11" s="7"/>
      <c r="G11" s="7"/>
      <c r="H11" s="7"/>
      <c r="I11" s="7"/>
      <c r="J11" s="7"/>
      <c r="K11" s="7"/>
      <c r="L11" s="9" t="s">
        <v>258</v>
      </c>
      <c r="M11" s="30">
        <v>8154</v>
      </c>
      <c r="N11" s="30">
        <v>9209</v>
      </c>
      <c r="O11" s="33">
        <v>10959</v>
      </c>
      <c r="P11" s="30">
        <v>5032</v>
      </c>
      <c r="Q11" s="30">
        <v>1643</v>
      </c>
      <c r="R11" s="37">
        <v>577</v>
      </c>
      <c r="S11" s="37">
        <v>317</v>
      </c>
      <c r="T11" s="37">
        <v>129</v>
      </c>
      <c r="U11" s="33">
        <v>36021</v>
      </c>
    </row>
    <row r="12" spans="1:21" ht="29.4" customHeight="1" x14ac:dyDescent="0.25">
      <c r="A12" s="7"/>
      <c r="B12" s="7"/>
      <c r="C12" s="7"/>
      <c r="D12" s="93" t="s">
        <v>337</v>
      </c>
      <c r="E12" s="93"/>
      <c r="F12" s="93"/>
      <c r="G12" s="93"/>
      <c r="H12" s="93"/>
      <c r="I12" s="93"/>
      <c r="J12" s="93"/>
      <c r="K12" s="93"/>
      <c r="L12" s="9" t="s">
        <v>258</v>
      </c>
      <c r="M12" s="38">
        <v>84</v>
      </c>
      <c r="N12" s="38">
        <v>53</v>
      </c>
      <c r="O12" s="38">
        <v>72</v>
      </c>
      <c r="P12" s="38">
        <v>12</v>
      </c>
      <c r="Q12" s="38">
        <v>10</v>
      </c>
      <c r="R12" s="31" t="s">
        <v>270</v>
      </c>
      <c r="S12" s="31" t="s">
        <v>270</v>
      </c>
      <c r="T12" s="31" t="s">
        <v>270</v>
      </c>
      <c r="U12" s="37">
        <v>232</v>
      </c>
    </row>
    <row r="13" spans="1:21" ht="16.5" customHeight="1" x14ac:dyDescent="0.25">
      <c r="A13" s="7"/>
      <c r="B13" s="7"/>
      <c r="C13" s="7"/>
      <c r="D13" s="7" t="s">
        <v>338</v>
      </c>
      <c r="E13" s="7"/>
      <c r="F13" s="7"/>
      <c r="G13" s="7"/>
      <c r="H13" s="7"/>
      <c r="I13" s="7"/>
      <c r="J13" s="7"/>
      <c r="K13" s="7"/>
      <c r="L13" s="9" t="s">
        <v>258</v>
      </c>
      <c r="M13" s="37">
        <v>110</v>
      </c>
      <c r="N13" s="38">
        <v>37</v>
      </c>
      <c r="O13" s="37">
        <v>155</v>
      </c>
      <c r="P13" s="38">
        <v>26</v>
      </c>
      <c r="Q13" s="37">
        <v>185</v>
      </c>
      <c r="R13" s="31" t="s">
        <v>270</v>
      </c>
      <c r="S13" s="31" t="s">
        <v>270</v>
      </c>
      <c r="T13" s="31" t="s">
        <v>270</v>
      </c>
      <c r="U13" s="37">
        <v>515</v>
      </c>
    </row>
    <row r="14" spans="1:21" ht="16.5" customHeight="1" x14ac:dyDescent="0.25">
      <c r="A14" s="7"/>
      <c r="B14" s="7"/>
      <c r="C14" s="7"/>
      <c r="D14" s="7" t="s">
        <v>339</v>
      </c>
      <c r="E14" s="7"/>
      <c r="F14" s="7"/>
      <c r="G14" s="7"/>
      <c r="H14" s="7"/>
      <c r="I14" s="7"/>
      <c r="J14" s="7"/>
      <c r="K14" s="7"/>
      <c r="L14" s="9" t="s">
        <v>258</v>
      </c>
      <c r="M14" s="32">
        <v>814916</v>
      </c>
      <c r="N14" s="32">
        <v>778736</v>
      </c>
      <c r="O14" s="32">
        <v>627110</v>
      </c>
      <c r="P14" s="32">
        <v>217295</v>
      </c>
      <c r="Q14" s="32">
        <v>168877</v>
      </c>
      <c r="R14" s="33">
        <v>48683</v>
      </c>
      <c r="S14" s="33">
        <v>31389</v>
      </c>
      <c r="T14" s="30">
        <v>6423</v>
      </c>
      <c r="U14" s="34">
        <v>2693565</v>
      </c>
    </row>
    <row r="15" spans="1:21" ht="16.5" customHeight="1" x14ac:dyDescent="0.25">
      <c r="A15" s="7"/>
      <c r="B15" s="7"/>
      <c r="C15" s="7" t="s">
        <v>340</v>
      </c>
      <c r="D15" s="7"/>
      <c r="E15" s="7"/>
      <c r="F15" s="7"/>
      <c r="G15" s="7"/>
      <c r="H15" s="7"/>
      <c r="I15" s="7"/>
      <c r="J15" s="7"/>
      <c r="K15" s="7"/>
      <c r="L15" s="9"/>
      <c r="M15" s="10"/>
      <c r="N15" s="10"/>
      <c r="O15" s="10"/>
      <c r="P15" s="10"/>
      <c r="Q15" s="10"/>
      <c r="R15" s="10"/>
      <c r="S15" s="10"/>
      <c r="T15" s="10"/>
      <c r="U15" s="10"/>
    </row>
    <row r="16" spans="1:21" ht="29.4" customHeight="1" x14ac:dyDescent="0.25">
      <c r="A16" s="7"/>
      <c r="B16" s="7"/>
      <c r="C16" s="7"/>
      <c r="D16" s="93" t="s">
        <v>341</v>
      </c>
      <c r="E16" s="93"/>
      <c r="F16" s="93"/>
      <c r="G16" s="93"/>
      <c r="H16" s="93"/>
      <c r="I16" s="93"/>
      <c r="J16" s="93"/>
      <c r="K16" s="93"/>
      <c r="L16" s="9" t="s">
        <v>258</v>
      </c>
      <c r="M16" s="32">
        <v>412987</v>
      </c>
      <c r="N16" s="32">
        <v>364679</v>
      </c>
      <c r="O16" s="32">
        <v>283083</v>
      </c>
      <c r="P16" s="32">
        <v>126039</v>
      </c>
      <c r="Q16" s="33">
        <v>80678</v>
      </c>
      <c r="R16" s="33">
        <v>24779</v>
      </c>
      <c r="S16" s="33">
        <v>22182</v>
      </c>
      <c r="T16" s="30">
        <v>6155</v>
      </c>
      <c r="U16" s="34">
        <v>1320644</v>
      </c>
    </row>
    <row r="17" spans="1:21" ht="29.4" customHeight="1" x14ac:dyDescent="0.25">
      <c r="A17" s="7"/>
      <c r="B17" s="7"/>
      <c r="C17" s="7"/>
      <c r="D17" s="93" t="s">
        <v>342</v>
      </c>
      <c r="E17" s="93"/>
      <c r="F17" s="93"/>
      <c r="G17" s="93"/>
      <c r="H17" s="93"/>
      <c r="I17" s="93"/>
      <c r="J17" s="93"/>
      <c r="K17" s="93"/>
      <c r="L17" s="9" t="s">
        <v>258</v>
      </c>
      <c r="M17" s="33">
        <v>65654</v>
      </c>
      <c r="N17" s="33">
        <v>44881</v>
      </c>
      <c r="O17" s="33">
        <v>38184</v>
      </c>
      <c r="P17" s="33">
        <v>24743</v>
      </c>
      <c r="Q17" s="33">
        <v>17638</v>
      </c>
      <c r="R17" s="30">
        <v>5443</v>
      </c>
      <c r="S17" s="30">
        <v>2766</v>
      </c>
      <c r="T17" s="30">
        <v>1472</v>
      </c>
      <c r="U17" s="32">
        <v>200799</v>
      </c>
    </row>
    <row r="18" spans="1:21" ht="16.5" customHeight="1" x14ac:dyDescent="0.25">
      <c r="A18" s="7"/>
      <c r="B18" s="7"/>
      <c r="C18" s="7"/>
      <c r="D18" s="7" t="s">
        <v>343</v>
      </c>
      <c r="E18" s="7"/>
      <c r="F18" s="7"/>
      <c r="G18" s="7"/>
      <c r="H18" s="7"/>
      <c r="I18" s="7"/>
      <c r="J18" s="7"/>
      <c r="K18" s="7"/>
      <c r="L18" s="9" t="s">
        <v>258</v>
      </c>
      <c r="M18" s="32">
        <v>736570</v>
      </c>
      <c r="N18" s="32">
        <v>747033</v>
      </c>
      <c r="O18" s="32">
        <v>499487</v>
      </c>
      <c r="P18" s="32">
        <v>225577</v>
      </c>
      <c r="Q18" s="32">
        <v>144668</v>
      </c>
      <c r="R18" s="33">
        <v>40190</v>
      </c>
      <c r="S18" s="33">
        <v>31805</v>
      </c>
      <c r="T18" s="33">
        <v>11375</v>
      </c>
      <c r="U18" s="34">
        <v>2436806</v>
      </c>
    </row>
    <row r="19" spans="1:21" ht="16.5" customHeight="1" x14ac:dyDescent="0.25">
      <c r="A19" s="7"/>
      <c r="B19" s="7"/>
      <c r="C19" s="7"/>
      <c r="D19" s="7" t="s">
        <v>344</v>
      </c>
      <c r="E19" s="7"/>
      <c r="F19" s="7"/>
      <c r="G19" s="7"/>
      <c r="H19" s="7"/>
      <c r="I19" s="7"/>
      <c r="J19" s="7"/>
      <c r="K19" s="7"/>
      <c r="L19" s="9" t="s">
        <v>258</v>
      </c>
      <c r="M19" s="30">
        <v>4135</v>
      </c>
      <c r="N19" s="30">
        <v>4166</v>
      </c>
      <c r="O19" s="30">
        <v>2962</v>
      </c>
      <c r="P19" s="30">
        <v>1578</v>
      </c>
      <c r="Q19" s="37">
        <v>751</v>
      </c>
      <c r="R19" s="31" t="s">
        <v>270</v>
      </c>
      <c r="S19" s="31" t="s">
        <v>270</v>
      </c>
      <c r="T19" s="31" t="s">
        <v>270</v>
      </c>
      <c r="U19" s="33">
        <v>14181</v>
      </c>
    </row>
    <row r="20" spans="1:21" ht="16.5" customHeight="1" x14ac:dyDescent="0.25">
      <c r="A20" s="7"/>
      <c r="B20" s="7"/>
      <c r="C20" s="7"/>
      <c r="D20" s="7" t="s">
        <v>345</v>
      </c>
      <c r="E20" s="7"/>
      <c r="F20" s="7"/>
      <c r="G20" s="7"/>
      <c r="H20" s="7"/>
      <c r="I20" s="7"/>
      <c r="J20" s="7"/>
      <c r="K20" s="7"/>
      <c r="L20" s="9" t="s">
        <v>258</v>
      </c>
      <c r="M20" s="33">
        <v>13619</v>
      </c>
      <c r="N20" s="33">
        <v>18104</v>
      </c>
      <c r="O20" s="30">
        <v>8127</v>
      </c>
      <c r="P20" s="30">
        <v>2377</v>
      </c>
      <c r="Q20" s="30">
        <v>1589</v>
      </c>
      <c r="R20" s="37">
        <v>716</v>
      </c>
      <c r="S20" s="37">
        <v>515</v>
      </c>
      <c r="T20" s="38">
        <v>69</v>
      </c>
      <c r="U20" s="33">
        <v>45116</v>
      </c>
    </row>
    <row r="21" spans="1:21" ht="16.5" customHeight="1" x14ac:dyDescent="0.25">
      <c r="A21" s="7"/>
      <c r="B21" s="7"/>
      <c r="C21" s="7"/>
      <c r="D21" s="7" t="s">
        <v>346</v>
      </c>
      <c r="E21" s="7"/>
      <c r="F21" s="7"/>
      <c r="G21" s="7"/>
      <c r="H21" s="7"/>
      <c r="I21" s="7"/>
      <c r="J21" s="7"/>
      <c r="K21" s="7"/>
      <c r="L21" s="9" t="s">
        <v>258</v>
      </c>
      <c r="M21" s="30">
        <v>2532</v>
      </c>
      <c r="N21" s="30">
        <v>1799</v>
      </c>
      <c r="O21" s="30">
        <v>1205</v>
      </c>
      <c r="P21" s="38">
        <v>89</v>
      </c>
      <c r="Q21" s="37">
        <v>319</v>
      </c>
      <c r="R21" s="31" t="s">
        <v>270</v>
      </c>
      <c r="S21" s="31" t="s">
        <v>270</v>
      </c>
      <c r="T21" s="31" t="s">
        <v>270</v>
      </c>
      <c r="U21" s="30">
        <v>6043</v>
      </c>
    </row>
    <row r="22" spans="1:21" ht="16.5" customHeight="1" x14ac:dyDescent="0.25">
      <c r="A22" s="7"/>
      <c r="B22" s="7"/>
      <c r="C22" s="7"/>
      <c r="D22" s="7" t="s">
        <v>347</v>
      </c>
      <c r="E22" s="7"/>
      <c r="F22" s="7"/>
      <c r="G22" s="7"/>
      <c r="H22" s="7"/>
      <c r="I22" s="7"/>
      <c r="J22" s="7"/>
      <c r="K22" s="7"/>
      <c r="L22" s="9" t="s">
        <v>258</v>
      </c>
      <c r="M22" s="30">
        <v>9583</v>
      </c>
      <c r="N22" s="30">
        <v>9519</v>
      </c>
      <c r="O22" s="33">
        <v>11399</v>
      </c>
      <c r="P22" s="30">
        <v>4712</v>
      </c>
      <c r="Q22" s="30">
        <v>1995</v>
      </c>
      <c r="R22" s="37">
        <v>691</v>
      </c>
      <c r="S22" s="37">
        <v>537</v>
      </c>
      <c r="T22" s="37">
        <v>141</v>
      </c>
      <c r="U22" s="33">
        <v>38577</v>
      </c>
    </row>
    <row r="23" spans="1:21" ht="29.4" customHeight="1" x14ac:dyDescent="0.25">
      <c r="A23" s="7"/>
      <c r="B23" s="7"/>
      <c r="C23" s="7"/>
      <c r="D23" s="93" t="s">
        <v>348</v>
      </c>
      <c r="E23" s="93"/>
      <c r="F23" s="93"/>
      <c r="G23" s="93"/>
      <c r="H23" s="93"/>
      <c r="I23" s="93"/>
      <c r="J23" s="93"/>
      <c r="K23" s="93"/>
      <c r="L23" s="9" t="s">
        <v>258</v>
      </c>
      <c r="M23" s="34">
        <v>1245079</v>
      </c>
      <c r="N23" s="34">
        <v>1190181</v>
      </c>
      <c r="O23" s="32">
        <v>844447</v>
      </c>
      <c r="P23" s="32">
        <v>385116</v>
      </c>
      <c r="Q23" s="32">
        <v>247638</v>
      </c>
      <c r="R23" s="33">
        <v>72163</v>
      </c>
      <c r="S23" s="33">
        <v>58108</v>
      </c>
      <c r="T23" s="33">
        <v>19254</v>
      </c>
      <c r="U23" s="34">
        <v>4062166</v>
      </c>
    </row>
    <row r="24" spans="1:21" ht="16.5" customHeight="1" x14ac:dyDescent="0.25">
      <c r="A24" s="7"/>
      <c r="B24" s="7"/>
      <c r="C24" s="7" t="s">
        <v>349</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350</v>
      </c>
      <c r="E25" s="7"/>
      <c r="F25" s="7"/>
      <c r="G25" s="7"/>
      <c r="H25" s="7"/>
      <c r="I25" s="7"/>
      <c r="J25" s="7"/>
      <c r="K25" s="7"/>
      <c r="L25" s="9" t="s">
        <v>258</v>
      </c>
      <c r="M25" s="32">
        <v>851587</v>
      </c>
      <c r="N25" s="32">
        <v>858786</v>
      </c>
      <c r="O25" s="32">
        <v>543346</v>
      </c>
      <c r="P25" s="32">
        <v>353413</v>
      </c>
      <c r="Q25" s="32">
        <v>233052</v>
      </c>
      <c r="R25" s="33">
        <v>80765</v>
      </c>
      <c r="S25" s="33">
        <v>59872</v>
      </c>
      <c r="T25" s="30">
        <v>7008</v>
      </c>
      <c r="U25" s="34">
        <v>2987963</v>
      </c>
    </row>
    <row r="26" spans="1:21" ht="29.4" customHeight="1" x14ac:dyDescent="0.25">
      <c r="A26" s="7"/>
      <c r="B26" s="7"/>
      <c r="C26" s="7"/>
      <c r="D26" s="93" t="s">
        <v>351</v>
      </c>
      <c r="E26" s="93"/>
      <c r="F26" s="93"/>
      <c r="G26" s="93"/>
      <c r="H26" s="93"/>
      <c r="I26" s="93"/>
      <c r="J26" s="93"/>
      <c r="K26" s="93"/>
      <c r="L26" s="9" t="s">
        <v>258</v>
      </c>
      <c r="M26" s="33">
        <v>22355</v>
      </c>
      <c r="N26" s="33">
        <v>18715</v>
      </c>
      <c r="O26" s="33">
        <v>10716</v>
      </c>
      <c r="P26" s="30">
        <v>8886</v>
      </c>
      <c r="Q26" s="30">
        <v>4673</v>
      </c>
      <c r="R26" s="30">
        <v>1404</v>
      </c>
      <c r="S26" s="37">
        <v>896</v>
      </c>
      <c r="T26" s="37">
        <v>107</v>
      </c>
      <c r="U26" s="33">
        <v>67752</v>
      </c>
    </row>
    <row r="27" spans="1:21" ht="16.5" customHeight="1" x14ac:dyDescent="0.25">
      <c r="A27" s="7"/>
      <c r="B27" s="7"/>
      <c r="C27" s="7"/>
      <c r="D27" s="7" t="s">
        <v>352</v>
      </c>
      <c r="E27" s="7"/>
      <c r="F27" s="7"/>
      <c r="G27" s="7"/>
      <c r="H27" s="7"/>
      <c r="I27" s="7"/>
      <c r="J27" s="7"/>
      <c r="K27" s="7"/>
      <c r="L27" s="9" t="s">
        <v>258</v>
      </c>
      <c r="M27" s="32">
        <v>873942</v>
      </c>
      <c r="N27" s="32">
        <v>877501</v>
      </c>
      <c r="O27" s="32">
        <v>554062</v>
      </c>
      <c r="P27" s="32">
        <v>362299</v>
      </c>
      <c r="Q27" s="32">
        <v>237725</v>
      </c>
      <c r="R27" s="33">
        <v>82169</v>
      </c>
      <c r="S27" s="33">
        <v>60768</v>
      </c>
      <c r="T27" s="30">
        <v>7115</v>
      </c>
      <c r="U27" s="34">
        <v>3055715</v>
      </c>
    </row>
    <row r="28" spans="1:21" ht="16.5" customHeight="1" x14ac:dyDescent="0.25">
      <c r="A28" s="7"/>
      <c r="B28" s="7"/>
      <c r="C28" s="7" t="s">
        <v>353</v>
      </c>
      <c r="D28" s="7"/>
      <c r="E28" s="7"/>
      <c r="F28" s="7"/>
      <c r="G28" s="7"/>
      <c r="H28" s="7"/>
      <c r="I28" s="7"/>
      <c r="J28" s="7"/>
      <c r="K28" s="7"/>
      <c r="L28" s="9"/>
      <c r="M28" s="10"/>
      <c r="N28" s="10"/>
      <c r="O28" s="10"/>
      <c r="P28" s="10"/>
      <c r="Q28" s="10"/>
      <c r="R28" s="10"/>
      <c r="S28" s="10"/>
      <c r="T28" s="10"/>
      <c r="U28" s="10"/>
    </row>
    <row r="29" spans="1:21" ht="29.4" customHeight="1" x14ac:dyDescent="0.25">
      <c r="A29" s="7"/>
      <c r="B29" s="7"/>
      <c r="C29" s="7"/>
      <c r="D29" s="93" t="s">
        <v>354</v>
      </c>
      <c r="E29" s="93"/>
      <c r="F29" s="93"/>
      <c r="G29" s="93"/>
      <c r="H29" s="93"/>
      <c r="I29" s="93"/>
      <c r="J29" s="93"/>
      <c r="K29" s="93"/>
      <c r="L29" s="9" t="s">
        <v>258</v>
      </c>
      <c r="M29" s="34">
        <v>1125864</v>
      </c>
      <c r="N29" s="34">
        <v>1107065</v>
      </c>
      <c r="O29" s="32">
        <v>744266</v>
      </c>
      <c r="P29" s="32">
        <v>292412</v>
      </c>
      <c r="Q29" s="32">
        <v>133716</v>
      </c>
      <c r="R29" s="33">
        <v>48348</v>
      </c>
      <c r="S29" s="33">
        <v>49509</v>
      </c>
      <c r="T29" s="33">
        <v>11272</v>
      </c>
      <c r="U29" s="34">
        <v>3512611</v>
      </c>
    </row>
    <row r="30" spans="1:21" ht="29.4" customHeight="1" x14ac:dyDescent="0.25">
      <c r="A30" s="7"/>
      <c r="B30" s="7"/>
      <c r="C30" s="7"/>
      <c r="D30" s="93" t="s">
        <v>355</v>
      </c>
      <c r="E30" s="93"/>
      <c r="F30" s="93"/>
      <c r="G30" s="93"/>
      <c r="H30" s="93"/>
      <c r="I30" s="93"/>
      <c r="J30" s="93"/>
      <c r="K30" s="93"/>
      <c r="L30" s="9" t="s">
        <v>258</v>
      </c>
      <c r="M30" s="30">
        <v>6449</v>
      </c>
      <c r="N30" s="30">
        <v>1961</v>
      </c>
      <c r="O30" s="37">
        <v>235</v>
      </c>
      <c r="P30" s="31" t="s">
        <v>270</v>
      </c>
      <c r="Q30" s="37">
        <v>212</v>
      </c>
      <c r="R30" s="31" t="s">
        <v>270</v>
      </c>
      <c r="S30" s="37">
        <v>790</v>
      </c>
      <c r="T30" s="31" t="s">
        <v>270</v>
      </c>
      <c r="U30" s="30">
        <v>9673</v>
      </c>
    </row>
    <row r="31" spans="1:21" ht="29.4" customHeight="1" x14ac:dyDescent="0.25">
      <c r="A31" s="7"/>
      <c r="B31" s="7"/>
      <c r="C31" s="7"/>
      <c r="D31" s="93" t="s">
        <v>356</v>
      </c>
      <c r="E31" s="93"/>
      <c r="F31" s="93"/>
      <c r="G31" s="93"/>
      <c r="H31" s="93"/>
      <c r="I31" s="93"/>
      <c r="J31" s="93"/>
      <c r="K31" s="93"/>
      <c r="L31" s="9" t="s">
        <v>258</v>
      </c>
      <c r="M31" s="30">
        <v>7619</v>
      </c>
      <c r="N31" s="30">
        <v>3521</v>
      </c>
      <c r="O31" s="30">
        <v>5014</v>
      </c>
      <c r="P31" s="30">
        <v>1955</v>
      </c>
      <c r="Q31" s="37">
        <v>707</v>
      </c>
      <c r="R31" s="37">
        <v>397</v>
      </c>
      <c r="S31" s="37">
        <v>304</v>
      </c>
      <c r="T31" s="37">
        <v>152</v>
      </c>
      <c r="U31" s="33">
        <v>19673</v>
      </c>
    </row>
    <row r="32" spans="1:21" ht="29.4" customHeight="1" x14ac:dyDescent="0.25">
      <c r="A32" s="7"/>
      <c r="B32" s="7"/>
      <c r="C32" s="7"/>
      <c r="D32" s="93" t="s">
        <v>337</v>
      </c>
      <c r="E32" s="93"/>
      <c r="F32" s="93"/>
      <c r="G32" s="93"/>
      <c r="H32" s="93"/>
      <c r="I32" s="93"/>
      <c r="J32" s="93"/>
      <c r="K32" s="93"/>
      <c r="L32" s="9" t="s">
        <v>258</v>
      </c>
      <c r="M32" s="30">
        <v>2090</v>
      </c>
      <c r="N32" s="30">
        <v>4569</v>
      </c>
      <c r="O32" s="30">
        <v>1402</v>
      </c>
      <c r="P32" s="30">
        <v>1247</v>
      </c>
      <c r="Q32" s="37">
        <v>337</v>
      </c>
      <c r="R32" s="31" t="s">
        <v>270</v>
      </c>
      <c r="S32" s="31" t="s">
        <v>270</v>
      </c>
      <c r="T32" s="31" t="s">
        <v>270</v>
      </c>
      <c r="U32" s="30">
        <v>9903</v>
      </c>
    </row>
    <row r="33" spans="1:21" ht="29.4" customHeight="1" x14ac:dyDescent="0.25">
      <c r="A33" s="7"/>
      <c r="B33" s="7"/>
      <c r="C33" s="7"/>
      <c r="D33" s="93" t="s">
        <v>357</v>
      </c>
      <c r="E33" s="93"/>
      <c r="F33" s="93"/>
      <c r="G33" s="93"/>
      <c r="H33" s="93"/>
      <c r="I33" s="93"/>
      <c r="J33" s="93"/>
      <c r="K33" s="93"/>
      <c r="L33" s="9" t="s">
        <v>258</v>
      </c>
      <c r="M33" s="37">
        <v>247</v>
      </c>
      <c r="N33" s="38">
        <v>34</v>
      </c>
      <c r="O33" s="37">
        <v>325</v>
      </c>
      <c r="P33" s="31" t="s">
        <v>270</v>
      </c>
      <c r="Q33" s="38">
        <v>72</v>
      </c>
      <c r="R33" s="31" t="s">
        <v>270</v>
      </c>
      <c r="S33" s="31" t="s">
        <v>270</v>
      </c>
      <c r="T33" s="37">
        <v>223</v>
      </c>
      <c r="U33" s="37">
        <v>937</v>
      </c>
    </row>
    <row r="34" spans="1:21" ht="29.4" customHeight="1" x14ac:dyDescent="0.25">
      <c r="A34" s="7"/>
      <c r="B34" s="7"/>
      <c r="C34" s="7"/>
      <c r="D34" s="93" t="s">
        <v>351</v>
      </c>
      <c r="E34" s="93"/>
      <c r="F34" s="93"/>
      <c r="G34" s="93"/>
      <c r="H34" s="93"/>
      <c r="I34" s="93"/>
      <c r="J34" s="93"/>
      <c r="K34" s="93"/>
      <c r="L34" s="9" t="s">
        <v>258</v>
      </c>
      <c r="M34" s="33">
        <v>13577</v>
      </c>
      <c r="N34" s="33">
        <v>11423</v>
      </c>
      <c r="O34" s="30">
        <v>8354</v>
      </c>
      <c r="P34" s="30">
        <v>2460</v>
      </c>
      <c r="Q34" s="30">
        <v>1179</v>
      </c>
      <c r="R34" s="37">
        <v>580</v>
      </c>
      <c r="S34" s="37">
        <v>454</v>
      </c>
      <c r="T34" s="38">
        <v>44</v>
      </c>
      <c r="U34" s="33">
        <v>38072</v>
      </c>
    </row>
    <row r="35" spans="1:21" ht="16.5" customHeight="1" x14ac:dyDescent="0.25">
      <c r="A35" s="7"/>
      <c r="B35" s="7"/>
      <c r="C35" s="7"/>
      <c r="D35" s="7" t="s">
        <v>358</v>
      </c>
      <c r="E35" s="7"/>
      <c r="F35" s="7"/>
      <c r="G35" s="7"/>
      <c r="H35" s="7"/>
      <c r="I35" s="7"/>
      <c r="J35" s="7"/>
      <c r="K35" s="7"/>
      <c r="L35" s="9" t="s">
        <v>258</v>
      </c>
      <c r="M35" s="34">
        <v>1155846</v>
      </c>
      <c r="N35" s="34">
        <v>1128573</v>
      </c>
      <c r="O35" s="32">
        <v>759596</v>
      </c>
      <c r="P35" s="32">
        <v>298106</v>
      </c>
      <c r="Q35" s="32">
        <v>136224</v>
      </c>
      <c r="R35" s="33">
        <v>49463</v>
      </c>
      <c r="S35" s="33">
        <v>51194</v>
      </c>
      <c r="T35" s="33">
        <v>11698</v>
      </c>
      <c r="U35" s="34">
        <v>3590869</v>
      </c>
    </row>
    <row r="36" spans="1:21" ht="16.5" customHeight="1" x14ac:dyDescent="0.25">
      <c r="A36" s="7"/>
      <c r="B36" s="7"/>
      <c r="C36" s="7" t="s">
        <v>359</v>
      </c>
      <c r="D36" s="7"/>
      <c r="E36" s="7"/>
      <c r="F36" s="7"/>
      <c r="G36" s="7"/>
      <c r="H36" s="7"/>
      <c r="I36" s="7"/>
      <c r="J36" s="7"/>
      <c r="K36" s="7"/>
      <c r="L36" s="9"/>
      <c r="M36" s="10"/>
      <c r="N36" s="10"/>
      <c r="O36" s="10"/>
      <c r="P36" s="10"/>
      <c r="Q36" s="10"/>
      <c r="R36" s="10"/>
      <c r="S36" s="10"/>
      <c r="T36" s="10"/>
      <c r="U36" s="10"/>
    </row>
    <row r="37" spans="1:21" ht="29.4" customHeight="1" x14ac:dyDescent="0.25">
      <c r="A37" s="7"/>
      <c r="B37" s="7"/>
      <c r="C37" s="7"/>
      <c r="D37" s="93" t="s">
        <v>360</v>
      </c>
      <c r="E37" s="93"/>
      <c r="F37" s="93"/>
      <c r="G37" s="93"/>
      <c r="H37" s="93"/>
      <c r="I37" s="93"/>
      <c r="J37" s="93"/>
      <c r="K37" s="93"/>
      <c r="L37" s="9" t="s">
        <v>258</v>
      </c>
      <c r="M37" s="33">
        <v>21343</v>
      </c>
      <c r="N37" s="33">
        <v>16235</v>
      </c>
      <c r="O37" s="30">
        <v>9942</v>
      </c>
      <c r="P37" s="33">
        <v>11209</v>
      </c>
      <c r="Q37" s="30">
        <v>4690</v>
      </c>
      <c r="R37" s="30">
        <v>1146</v>
      </c>
      <c r="S37" s="37">
        <v>324</v>
      </c>
      <c r="T37" s="38">
        <v>24</v>
      </c>
      <c r="U37" s="33">
        <v>64915</v>
      </c>
    </row>
    <row r="38" spans="1:21" ht="29.4" customHeight="1" x14ac:dyDescent="0.25">
      <c r="A38" s="7"/>
      <c r="B38" s="7"/>
      <c r="C38" s="7"/>
      <c r="D38" s="93" t="s">
        <v>361</v>
      </c>
      <c r="E38" s="93"/>
      <c r="F38" s="93"/>
      <c r="G38" s="93"/>
      <c r="H38" s="93"/>
      <c r="I38" s="93"/>
      <c r="J38" s="93"/>
      <c r="K38" s="93"/>
      <c r="L38" s="9" t="s">
        <v>258</v>
      </c>
      <c r="M38" s="32">
        <v>103813</v>
      </c>
      <c r="N38" s="32">
        <v>181509</v>
      </c>
      <c r="O38" s="33">
        <v>90708</v>
      </c>
      <c r="P38" s="33">
        <v>32129</v>
      </c>
      <c r="Q38" s="33">
        <v>47269</v>
      </c>
      <c r="R38" s="33">
        <v>10282</v>
      </c>
      <c r="S38" s="30">
        <v>3873</v>
      </c>
      <c r="T38" s="37">
        <v>964</v>
      </c>
      <c r="U38" s="32">
        <v>470556</v>
      </c>
    </row>
    <row r="39" spans="1:21" ht="29.4" customHeight="1" x14ac:dyDescent="0.25">
      <c r="A39" s="7"/>
      <c r="B39" s="7"/>
      <c r="C39" s="7"/>
      <c r="D39" s="93" t="s">
        <v>362</v>
      </c>
      <c r="E39" s="93"/>
      <c r="F39" s="93"/>
      <c r="G39" s="93"/>
      <c r="H39" s="93"/>
      <c r="I39" s="93"/>
      <c r="J39" s="93"/>
      <c r="K39" s="93"/>
      <c r="L39" s="9" t="s">
        <v>258</v>
      </c>
      <c r="M39" s="30">
        <v>2289</v>
      </c>
      <c r="N39" s="30">
        <v>1643</v>
      </c>
      <c r="O39" s="30">
        <v>1516</v>
      </c>
      <c r="P39" s="37">
        <v>426</v>
      </c>
      <c r="Q39" s="37">
        <v>474</v>
      </c>
      <c r="R39" s="38">
        <v>48</v>
      </c>
      <c r="S39" s="38">
        <v>27</v>
      </c>
      <c r="T39" s="37">
        <v>187</v>
      </c>
      <c r="U39" s="30">
        <v>6612</v>
      </c>
    </row>
    <row r="40" spans="1:21" ht="29.4" customHeight="1" x14ac:dyDescent="0.25">
      <c r="A40" s="7"/>
      <c r="B40" s="7"/>
      <c r="C40" s="7"/>
      <c r="D40" s="93" t="s">
        <v>363</v>
      </c>
      <c r="E40" s="93"/>
      <c r="F40" s="93"/>
      <c r="G40" s="93"/>
      <c r="H40" s="93"/>
      <c r="I40" s="93"/>
      <c r="J40" s="93"/>
      <c r="K40" s="93"/>
      <c r="L40" s="9" t="s">
        <v>258</v>
      </c>
      <c r="M40" s="31" t="s">
        <v>270</v>
      </c>
      <c r="N40" s="74" t="s">
        <v>123</v>
      </c>
      <c r="O40" s="38">
        <v>82</v>
      </c>
      <c r="P40" s="31" t="s">
        <v>270</v>
      </c>
      <c r="Q40" s="31" t="s">
        <v>270</v>
      </c>
      <c r="R40" s="74" t="s">
        <v>123</v>
      </c>
      <c r="S40" s="74" t="s">
        <v>123</v>
      </c>
      <c r="T40" s="74" t="s">
        <v>123</v>
      </c>
      <c r="U40" s="37">
        <v>152</v>
      </c>
    </row>
    <row r="41" spans="1:21" ht="29.4" customHeight="1" x14ac:dyDescent="0.25">
      <c r="A41" s="7"/>
      <c r="B41" s="7"/>
      <c r="C41" s="7"/>
      <c r="D41" s="93" t="s">
        <v>364</v>
      </c>
      <c r="E41" s="93"/>
      <c r="F41" s="93"/>
      <c r="G41" s="93"/>
      <c r="H41" s="93"/>
      <c r="I41" s="93"/>
      <c r="J41" s="93"/>
      <c r="K41" s="93"/>
      <c r="L41" s="9" t="s">
        <v>258</v>
      </c>
      <c r="M41" s="31" t="s">
        <v>270</v>
      </c>
      <c r="N41" s="74" t="s">
        <v>123</v>
      </c>
      <c r="O41" s="38">
        <v>19</v>
      </c>
      <c r="P41" s="31" t="s">
        <v>270</v>
      </c>
      <c r="Q41" s="31" t="s">
        <v>270</v>
      </c>
      <c r="R41" s="74" t="s">
        <v>123</v>
      </c>
      <c r="S41" s="74" t="s">
        <v>123</v>
      </c>
      <c r="T41" s="74" t="s">
        <v>123</v>
      </c>
      <c r="U41" s="38">
        <v>22</v>
      </c>
    </row>
    <row r="42" spans="1:21" ht="16.5" customHeight="1" x14ac:dyDescent="0.25">
      <c r="A42" s="7"/>
      <c r="B42" s="7"/>
      <c r="C42" s="7"/>
      <c r="D42" s="7" t="s">
        <v>365</v>
      </c>
      <c r="E42" s="7"/>
      <c r="F42" s="7"/>
      <c r="G42" s="7"/>
      <c r="H42" s="7"/>
      <c r="I42" s="7"/>
      <c r="J42" s="7"/>
      <c r="K42" s="7"/>
      <c r="L42" s="9" t="s">
        <v>258</v>
      </c>
      <c r="M42" s="33">
        <v>13709</v>
      </c>
      <c r="N42" s="33">
        <v>15796</v>
      </c>
      <c r="O42" s="33">
        <v>11562</v>
      </c>
      <c r="P42" s="30">
        <v>4574</v>
      </c>
      <c r="Q42" s="30">
        <v>2340</v>
      </c>
      <c r="R42" s="37">
        <v>583</v>
      </c>
      <c r="S42" s="37">
        <v>820</v>
      </c>
      <c r="T42" s="74">
        <v>9</v>
      </c>
      <c r="U42" s="33">
        <v>49393</v>
      </c>
    </row>
    <row r="43" spans="1:21" ht="16.5" customHeight="1" x14ac:dyDescent="0.25">
      <c r="A43" s="7"/>
      <c r="B43" s="7"/>
      <c r="C43" s="7"/>
      <c r="D43" s="7" t="s">
        <v>366</v>
      </c>
      <c r="E43" s="7"/>
      <c r="F43" s="7"/>
      <c r="G43" s="7"/>
      <c r="H43" s="7"/>
      <c r="I43" s="7"/>
      <c r="J43" s="7"/>
      <c r="K43" s="7"/>
      <c r="L43" s="9" t="s">
        <v>258</v>
      </c>
      <c r="M43" s="32">
        <v>141214</v>
      </c>
      <c r="N43" s="32">
        <v>215184</v>
      </c>
      <c r="O43" s="32">
        <v>113829</v>
      </c>
      <c r="P43" s="33">
        <v>48346</v>
      </c>
      <c r="Q43" s="33">
        <v>54777</v>
      </c>
      <c r="R43" s="33">
        <v>12059</v>
      </c>
      <c r="S43" s="30">
        <v>5044</v>
      </c>
      <c r="T43" s="30">
        <v>1184</v>
      </c>
      <c r="U43" s="32">
        <v>591650</v>
      </c>
    </row>
    <row r="44" spans="1:21" ht="16.5" customHeight="1" x14ac:dyDescent="0.25">
      <c r="A44" s="7"/>
      <c r="B44" s="7"/>
      <c r="C44" s="7" t="s">
        <v>367</v>
      </c>
      <c r="D44" s="7"/>
      <c r="E44" s="7"/>
      <c r="F44" s="7"/>
      <c r="G44" s="7"/>
      <c r="H44" s="7"/>
      <c r="I44" s="7"/>
      <c r="J44" s="7"/>
      <c r="K44" s="7"/>
      <c r="L44" s="9"/>
      <c r="M44" s="10"/>
      <c r="N44" s="10"/>
      <c r="O44" s="10"/>
      <c r="P44" s="10"/>
      <c r="Q44" s="10"/>
      <c r="R44" s="10"/>
      <c r="S44" s="10"/>
      <c r="T44" s="10"/>
      <c r="U44" s="10"/>
    </row>
    <row r="45" spans="1:21" ht="16.5" customHeight="1" x14ac:dyDescent="0.25">
      <c r="A45" s="7"/>
      <c r="B45" s="7"/>
      <c r="C45" s="7"/>
      <c r="D45" s="7" t="s">
        <v>368</v>
      </c>
      <c r="E45" s="7"/>
      <c r="F45" s="7"/>
      <c r="G45" s="7"/>
      <c r="H45" s="7"/>
      <c r="I45" s="7"/>
      <c r="J45" s="7"/>
      <c r="K45" s="7"/>
      <c r="L45" s="9" t="s">
        <v>369</v>
      </c>
      <c r="M45" s="16">
        <v>99.8</v>
      </c>
      <c r="N45" s="21">
        <v>117</v>
      </c>
      <c r="O45" s="21">
        <v>120.8</v>
      </c>
      <c r="P45" s="16">
        <v>81.400000000000006</v>
      </c>
      <c r="Q45" s="16">
        <v>95.4</v>
      </c>
      <c r="R45" s="16">
        <v>90</v>
      </c>
      <c r="S45" s="16">
        <v>72.8</v>
      </c>
      <c r="T45" s="16">
        <v>26.1</v>
      </c>
      <c r="U45" s="21">
        <v>104.9</v>
      </c>
    </row>
    <row r="46" spans="1:21" ht="16.5" customHeight="1" x14ac:dyDescent="0.25">
      <c r="A46" s="7"/>
      <c r="B46" s="7"/>
      <c r="C46" s="7" t="s">
        <v>370</v>
      </c>
      <c r="D46" s="7"/>
      <c r="E46" s="7"/>
      <c r="F46" s="7"/>
      <c r="G46" s="7"/>
      <c r="H46" s="7"/>
      <c r="I46" s="7"/>
      <c r="J46" s="7"/>
      <c r="K46" s="7"/>
      <c r="L46" s="9"/>
      <c r="M46" s="10"/>
      <c r="N46" s="10"/>
      <c r="O46" s="10"/>
      <c r="P46" s="10"/>
      <c r="Q46" s="10"/>
      <c r="R46" s="10"/>
      <c r="S46" s="10"/>
      <c r="T46" s="10"/>
      <c r="U46" s="10"/>
    </row>
    <row r="47" spans="1:21" ht="16.5" customHeight="1" x14ac:dyDescent="0.25">
      <c r="A47" s="7"/>
      <c r="B47" s="7"/>
      <c r="C47" s="7"/>
      <c r="D47" s="7" t="s">
        <v>368</v>
      </c>
      <c r="E47" s="7"/>
      <c r="F47" s="7"/>
      <c r="G47" s="7"/>
      <c r="H47" s="7"/>
      <c r="I47" s="7"/>
      <c r="J47" s="7"/>
      <c r="K47" s="7"/>
      <c r="L47" s="9" t="s">
        <v>369</v>
      </c>
      <c r="M47" s="21">
        <v>152.4</v>
      </c>
      <c r="N47" s="21">
        <v>178.8</v>
      </c>
      <c r="O47" s="21">
        <v>162.6</v>
      </c>
      <c r="P47" s="21">
        <v>144.19999999999999</v>
      </c>
      <c r="Q47" s="21">
        <v>139.9</v>
      </c>
      <c r="R47" s="21">
        <v>133.30000000000001</v>
      </c>
      <c r="S47" s="21">
        <v>134.80000000000001</v>
      </c>
      <c r="T47" s="16">
        <v>78.099999999999994</v>
      </c>
      <c r="U47" s="21">
        <v>158.19999999999999</v>
      </c>
    </row>
    <row r="48" spans="1:21" ht="16.5" customHeight="1" x14ac:dyDescent="0.25">
      <c r="A48" s="7"/>
      <c r="B48" s="7"/>
      <c r="C48" s="7" t="s">
        <v>371</v>
      </c>
      <c r="D48" s="7"/>
      <c r="E48" s="7"/>
      <c r="F48" s="7"/>
      <c r="G48" s="7"/>
      <c r="H48" s="7"/>
      <c r="I48" s="7"/>
      <c r="J48" s="7"/>
      <c r="K48" s="7"/>
      <c r="L48" s="9"/>
      <c r="M48" s="10"/>
      <c r="N48" s="10"/>
      <c r="O48" s="10"/>
      <c r="P48" s="10"/>
      <c r="Q48" s="10"/>
      <c r="R48" s="10"/>
      <c r="S48" s="10"/>
      <c r="T48" s="10"/>
      <c r="U48" s="10"/>
    </row>
    <row r="49" spans="1:21" ht="16.5" customHeight="1" x14ac:dyDescent="0.25">
      <c r="A49" s="7"/>
      <c r="B49" s="7"/>
      <c r="C49" s="7"/>
      <c r="D49" s="7" t="s">
        <v>368</v>
      </c>
      <c r="E49" s="7"/>
      <c r="F49" s="7"/>
      <c r="G49" s="7"/>
      <c r="H49" s="7"/>
      <c r="I49" s="7"/>
      <c r="J49" s="7"/>
      <c r="K49" s="7"/>
      <c r="L49" s="9" t="s">
        <v>369</v>
      </c>
      <c r="M49" s="21">
        <v>107</v>
      </c>
      <c r="N49" s="21">
        <v>131.80000000000001</v>
      </c>
      <c r="O49" s="21">
        <v>106.7</v>
      </c>
      <c r="P49" s="21">
        <v>135.69999999999999</v>
      </c>
      <c r="Q49" s="21">
        <v>134.30000000000001</v>
      </c>
      <c r="R49" s="21">
        <v>151.80000000000001</v>
      </c>
      <c r="S49" s="21">
        <v>140.9</v>
      </c>
      <c r="T49" s="16">
        <v>28.9</v>
      </c>
      <c r="U49" s="21">
        <v>119</v>
      </c>
    </row>
    <row r="50" spans="1:21" ht="16.5" customHeight="1" x14ac:dyDescent="0.25">
      <c r="A50" s="7"/>
      <c r="B50" s="7"/>
      <c r="C50" s="7" t="s">
        <v>372</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368</v>
      </c>
      <c r="E51" s="7"/>
      <c r="F51" s="7"/>
      <c r="G51" s="7"/>
      <c r="H51" s="7"/>
      <c r="I51" s="7"/>
      <c r="J51" s="7"/>
      <c r="K51" s="7"/>
      <c r="L51" s="9" t="s">
        <v>369</v>
      </c>
      <c r="M51" s="21">
        <v>141.5</v>
      </c>
      <c r="N51" s="21">
        <v>169.5</v>
      </c>
      <c r="O51" s="21">
        <v>146.30000000000001</v>
      </c>
      <c r="P51" s="21">
        <v>111.7</v>
      </c>
      <c r="Q51" s="16">
        <v>76.900000000000006</v>
      </c>
      <c r="R51" s="16">
        <v>91.4</v>
      </c>
      <c r="S51" s="21">
        <v>118.7</v>
      </c>
      <c r="T51" s="16">
        <v>47.5</v>
      </c>
      <c r="U51" s="21">
        <v>139.80000000000001</v>
      </c>
    </row>
    <row r="52" spans="1:21" ht="16.5" customHeight="1" x14ac:dyDescent="0.25">
      <c r="A52" s="7"/>
      <c r="B52" s="7"/>
      <c r="C52" s="7" t="s">
        <v>373</v>
      </c>
      <c r="D52" s="7"/>
      <c r="E52" s="7"/>
      <c r="F52" s="7"/>
      <c r="G52" s="7"/>
      <c r="H52" s="7"/>
      <c r="I52" s="7"/>
      <c r="J52" s="7"/>
      <c r="K52" s="7"/>
      <c r="L52" s="9"/>
      <c r="M52" s="10"/>
      <c r="N52" s="10"/>
      <c r="O52" s="10"/>
      <c r="P52" s="10"/>
      <c r="Q52" s="10"/>
      <c r="R52" s="10"/>
      <c r="S52" s="10"/>
      <c r="T52" s="10"/>
      <c r="U52" s="10"/>
    </row>
    <row r="53" spans="1:21" ht="16.5" customHeight="1" x14ac:dyDescent="0.25">
      <c r="A53" s="7"/>
      <c r="B53" s="7"/>
      <c r="C53" s="7"/>
      <c r="D53" s="7" t="s">
        <v>368</v>
      </c>
      <c r="E53" s="7"/>
      <c r="F53" s="7"/>
      <c r="G53" s="7"/>
      <c r="H53" s="7"/>
      <c r="I53" s="7"/>
      <c r="J53" s="7"/>
      <c r="K53" s="7"/>
      <c r="L53" s="9" t="s">
        <v>369</v>
      </c>
      <c r="M53" s="16">
        <v>17.3</v>
      </c>
      <c r="N53" s="16">
        <v>32.299999999999997</v>
      </c>
      <c r="O53" s="16">
        <v>21.9</v>
      </c>
      <c r="P53" s="16">
        <v>18.100000000000001</v>
      </c>
      <c r="Q53" s="16">
        <v>30.9</v>
      </c>
      <c r="R53" s="16">
        <v>22.3</v>
      </c>
      <c r="S53" s="16">
        <v>11.7</v>
      </c>
      <c r="T53" s="26">
        <v>4.8</v>
      </c>
      <c r="U53" s="16">
        <v>23</v>
      </c>
    </row>
    <row r="54" spans="1:21" ht="16.5" customHeight="1" x14ac:dyDescent="0.25">
      <c r="A54" s="7"/>
      <c r="B54" s="7" t="s">
        <v>83</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330</v>
      </c>
      <c r="D55" s="7"/>
      <c r="E55" s="7"/>
      <c r="F55" s="7"/>
      <c r="G55" s="7"/>
      <c r="H55" s="7"/>
      <c r="I55" s="7"/>
      <c r="J55" s="7"/>
      <c r="K55" s="7"/>
      <c r="L55" s="9"/>
      <c r="M55" s="10"/>
      <c r="N55" s="10"/>
      <c r="O55" s="10"/>
      <c r="P55" s="10"/>
      <c r="Q55" s="10"/>
      <c r="R55" s="10"/>
      <c r="S55" s="10"/>
      <c r="T55" s="10"/>
      <c r="U55" s="10"/>
    </row>
    <row r="56" spans="1:21" ht="16.5" customHeight="1" x14ac:dyDescent="0.25">
      <c r="A56" s="7"/>
      <c r="B56" s="7"/>
      <c r="C56" s="7"/>
      <c r="D56" s="7" t="s">
        <v>331</v>
      </c>
      <c r="E56" s="7"/>
      <c r="F56" s="7"/>
      <c r="G56" s="7"/>
      <c r="H56" s="7"/>
      <c r="I56" s="7"/>
      <c r="J56" s="7"/>
      <c r="K56" s="7"/>
      <c r="L56" s="9" t="s">
        <v>258</v>
      </c>
      <c r="M56" s="33">
        <v>45577</v>
      </c>
      <c r="N56" s="33">
        <v>35513</v>
      </c>
      <c r="O56" s="33">
        <v>30128</v>
      </c>
      <c r="P56" s="33">
        <v>14977</v>
      </c>
      <c r="Q56" s="30">
        <v>6616</v>
      </c>
      <c r="R56" s="30">
        <v>2241</v>
      </c>
      <c r="S56" s="30">
        <v>2022</v>
      </c>
      <c r="T56" s="37">
        <v>384</v>
      </c>
      <c r="U56" s="32">
        <v>137534</v>
      </c>
    </row>
    <row r="57" spans="1:21" ht="29.4" customHeight="1" x14ac:dyDescent="0.25">
      <c r="A57" s="7"/>
      <c r="B57" s="7"/>
      <c r="C57" s="7"/>
      <c r="D57" s="93" t="s">
        <v>332</v>
      </c>
      <c r="E57" s="93"/>
      <c r="F57" s="93"/>
      <c r="G57" s="93"/>
      <c r="H57" s="93"/>
      <c r="I57" s="93"/>
      <c r="J57" s="93"/>
      <c r="K57" s="93"/>
      <c r="L57" s="9" t="s">
        <v>258</v>
      </c>
      <c r="M57" s="32">
        <v>653574</v>
      </c>
      <c r="N57" s="32">
        <v>642442</v>
      </c>
      <c r="O57" s="32">
        <v>523080</v>
      </c>
      <c r="P57" s="32">
        <v>168822</v>
      </c>
      <c r="Q57" s="32">
        <v>145033</v>
      </c>
      <c r="R57" s="33">
        <v>40752</v>
      </c>
      <c r="S57" s="33">
        <v>23836</v>
      </c>
      <c r="T57" s="30">
        <v>4861</v>
      </c>
      <c r="U57" s="34">
        <v>2202526</v>
      </c>
    </row>
    <row r="58" spans="1:21" ht="16.5" customHeight="1" x14ac:dyDescent="0.25">
      <c r="A58" s="7"/>
      <c r="B58" s="7"/>
      <c r="C58" s="7"/>
      <c r="D58" s="7" t="s">
        <v>333</v>
      </c>
      <c r="E58" s="7"/>
      <c r="F58" s="7"/>
      <c r="G58" s="7"/>
      <c r="H58" s="7"/>
      <c r="I58" s="7"/>
      <c r="J58" s="7"/>
      <c r="K58" s="7"/>
      <c r="L58" s="9" t="s">
        <v>258</v>
      </c>
      <c r="M58" s="33">
        <v>21149</v>
      </c>
      <c r="N58" s="30">
        <v>8880</v>
      </c>
      <c r="O58" s="30">
        <v>2022</v>
      </c>
      <c r="P58" s="37">
        <v>673</v>
      </c>
      <c r="Q58" s="37">
        <v>159</v>
      </c>
      <c r="R58" s="30">
        <v>1429</v>
      </c>
      <c r="S58" s="37">
        <v>248</v>
      </c>
      <c r="T58" s="38">
        <v>30</v>
      </c>
      <c r="U58" s="33">
        <v>34590</v>
      </c>
    </row>
    <row r="59" spans="1:21" ht="16.5" customHeight="1" x14ac:dyDescent="0.25">
      <c r="A59" s="7"/>
      <c r="B59" s="7"/>
      <c r="C59" s="7"/>
      <c r="D59" s="7" t="s">
        <v>334</v>
      </c>
      <c r="E59" s="7"/>
      <c r="F59" s="7"/>
      <c r="G59" s="7"/>
      <c r="H59" s="7"/>
      <c r="I59" s="7"/>
      <c r="J59" s="7"/>
      <c r="K59" s="7"/>
      <c r="L59" s="9" t="s">
        <v>258</v>
      </c>
      <c r="M59" s="33">
        <v>32978</v>
      </c>
      <c r="N59" s="33">
        <v>20109</v>
      </c>
      <c r="O59" s="33">
        <v>28624</v>
      </c>
      <c r="P59" s="30">
        <v>4126</v>
      </c>
      <c r="Q59" s="30">
        <v>6738</v>
      </c>
      <c r="R59" s="37">
        <v>457</v>
      </c>
      <c r="S59" s="37">
        <v>696</v>
      </c>
      <c r="T59" s="37">
        <v>203</v>
      </c>
      <c r="U59" s="33">
        <v>93937</v>
      </c>
    </row>
    <row r="60" spans="1:21" ht="16.5" customHeight="1" x14ac:dyDescent="0.25">
      <c r="A60" s="7"/>
      <c r="B60" s="7"/>
      <c r="C60" s="7"/>
      <c r="D60" s="7" t="s">
        <v>335</v>
      </c>
      <c r="E60" s="7"/>
      <c r="F60" s="7"/>
      <c r="G60" s="7"/>
      <c r="H60" s="7"/>
      <c r="I60" s="7"/>
      <c r="J60" s="7"/>
      <c r="K60" s="7"/>
      <c r="L60" s="9" t="s">
        <v>258</v>
      </c>
      <c r="M60" s="30">
        <v>7009</v>
      </c>
      <c r="N60" s="30">
        <v>3455</v>
      </c>
      <c r="O60" s="30">
        <v>3789</v>
      </c>
      <c r="P60" s="37">
        <v>782</v>
      </c>
      <c r="Q60" s="37">
        <v>306</v>
      </c>
      <c r="R60" s="38">
        <v>32</v>
      </c>
      <c r="S60" s="37">
        <v>219</v>
      </c>
      <c r="T60" s="38">
        <v>22</v>
      </c>
      <c r="U60" s="33">
        <v>15616</v>
      </c>
    </row>
    <row r="61" spans="1:21" ht="16.5" customHeight="1" x14ac:dyDescent="0.25">
      <c r="A61" s="7"/>
      <c r="B61" s="7"/>
      <c r="C61" s="7"/>
      <c r="D61" s="7" t="s">
        <v>336</v>
      </c>
      <c r="E61" s="7"/>
      <c r="F61" s="7"/>
      <c r="G61" s="7"/>
      <c r="H61" s="7"/>
      <c r="I61" s="7"/>
      <c r="J61" s="7"/>
      <c r="K61" s="7"/>
      <c r="L61" s="9" t="s">
        <v>258</v>
      </c>
      <c r="M61" s="30">
        <v>8416</v>
      </c>
      <c r="N61" s="30">
        <v>9521</v>
      </c>
      <c r="O61" s="33">
        <v>10274</v>
      </c>
      <c r="P61" s="30">
        <v>4149</v>
      </c>
      <c r="Q61" s="30">
        <v>1592</v>
      </c>
      <c r="R61" s="37">
        <v>718</v>
      </c>
      <c r="S61" s="37">
        <v>496</v>
      </c>
      <c r="T61" s="74" t="s">
        <v>123</v>
      </c>
      <c r="U61" s="33">
        <v>35166</v>
      </c>
    </row>
    <row r="62" spans="1:21" ht="29.4" customHeight="1" x14ac:dyDescent="0.25">
      <c r="A62" s="7"/>
      <c r="B62" s="7"/>
      <c r="C62" s="7"/>
      <c r="D62" s="93" t="s">
        <v>337</v>
      </c>
      <c r="E62" s="93"/>
      <c r="F62" s="93"/>
      <c r="G62" s="93"/>
      <c r="H62" s="93"/>
      <c r="I62" s="93"/>
      <c r="J62" s="93"/>
      <c r="K62" s="93"/>
      <c r="L62" s="9" t="s">
        <v>258</v>
      </c>
      <c r="M62" s="37">
        <v>107</v>
      </c>
      <c r="N62" s="38">
        <v>61</v>
      </c>
      <c r="O62" s="37">
        <v>101</v>
      </c>
      <c r="P62" s="31" t="s">
        <v>270</v>
      </c>
      <c r="Q62" s="38">
        <v>22</v>
      </c>
      <c r="R62" s="74" t="s">
        <v>123</v>
      </c>
      <c r="S62" s="31" t="s">
        <v>270</v>
      </c>
      <c r="T62" s="31" t="s">
        <v>270</v>
      </c>
      <c r="U62" s="37">
        <v>302</v>
      </c>
    </row>
    <row r="63" spans="1:21" ht="16.5" customHeight="1" x14ac:dyDescent="0.25">
      <c r="A63" s="7"/>
      <c r="B63" s="7"/>
      <c r="C63" s="7"/>
      <c r="D63" s="7" t="s">
        <v>338</v>
      </c>
      <c r="E63" s="7"/>
      <c r="F63" s="7"/>
      <c r="G63" s="7"/>
      <c r="H63" s="7"/>
      <c r="I63" s="7"/>
      <c r="J63" s="7"/>
      <c r="K63" s="7"/>
      <c r="L63" s="9" t="s">
        <v>258</v>
      </c>
      <c r="M63" s="38">
        <v>95</v>
      </c>
      <c r="N63" s="38">
        <v>23</v>
      </c>
      <c r="O63" s="37">
        <v>106</v>
      </c>
      <c r="P63" s="38">
        <v>19</v>
      </c>
      <c r="Q63" s="37">
        <v>117</v>
      </c>
      <c r="R63" s="74" t="s">
        <v>123</v>
      </c>
      <c r="S63" s="74" t="s">
        <v>123</v>
      </c>
      <c r="T63" s="74" t="s">
        <v>123</v>
      </c>
      <c r="U63" s="37">
        <v>360</v>
      </c>
    </row>
    <row r="64" spans="1:21" ht="16.5" customHeight="1" x14ac:dyDescent="0.25">
      <c r="A64" s="7"/>
      <c r="B64" s="7"/>
      <c r="C64" s="7"/>
      <c r="D64" s="7" t="s">
        <v>339</v>
      </c>
      <c r="E64" s="7"/>
      <c r="F64" s="7"/>
      <c r="G64" s="7"/>
      <c r="H64" s="7"/>
      <c r="I64" s="7"/>
      <c r="J64" s="7"/>
      <c r="K64" s="7"/>
      <c r="L64" s="9" t="s">
        <v>258</v>
      </c>
      <c r="M64" s="32">
        <v>768906</v>
      </c>
      <c r="N64" s="32">
        <v>720006</v>
      </c>
      <c r="O64" s="32">
        <v>598122</v>
      </c>
      <c r="P64" s="32">
        <v>193607</v>
      </c>
      <c r="Q64" s="32">
        <v>160583</v>
      </c>
      <c r="R64" s="33">
        <v>45629</v>
      </c>
      <c r="S64" s="33">
        <v>27522</v>
      </c>
      <c r="T64" s="30">
        <v>5504</v>
      </c>
      <c r="U64" s="34">
        <v>2520031</v>
      </c>
    </row>
    <row r="65" spans="1:21" ht="16.5" customHeight="1" x14ac:dyDescent="0.25">
      <c r="A65" s="7"/>
      <c r="B65" s="7"/>
      <c r="C65" s="7" t="s">
        <v>340</v>
      </c>
      <c r="D65" s="7"/>
      <c r="E65" s="7"/>
      <c r="F65" s="7"/>
      <c r="G65" s="7"/>
      <c r="H65" s="7"/>
      <c r="I65" s="7"/>
      <c r="J65" s="7"/>
      <c r="K65" s="7"/>
      <c r="L65" s="9"/>
      <c r="M65" s="10"/>
      <c r="N65" s="10"/>
      <c r="O65" s="10"/>
      <c r="P65" s="10"/>
      <c r="Q65" s="10"/>
      <c r="R65" s="10"/>
      <c r="S65" s="10"/>
      <c r="T65" s="10"/>
      <c r="U65" s="10"/>
    </row>
    <row r="66" spans="1:21" ht="29.4" customHeight="1" x14ac:dyDescent="0.25">
      <c r="A66" s="7"/>
      <c r="B66" s="7"/>
      <c r="C66" s="7"/>
      <c r="D66" s="93" t="s">
        <v>341</v>
      </c>
      <c r="E66" s="93"/>
      <c r="F66" s="93"/>
      <c r="G66" s="93"/>
      <c r="H66" s="93"/>
      <c r="I66" s="93"/>
      <c r="J66" s="93"/>
      <c r="K66" s="93"/>
      <c r="L66" s="9" t="s">
        <v>258</v>
      </c>
      <c r="M66" s="32">
        <v>371049</v>
      </c>
      <c r="N66" s="32">
        <v>339343</v>
      </c>
      <c r="O66" s="32">
        <v>262926</v>
      </c>
      <c r="P66" s="32">
        <v>111931</v>
      </c>
      <c r="Q66" s="33">
        <v>77835</v>
      </c>
      <c r="R66" s="33">
        <v>22946</v>
      </c>
      <c r="S66" s="33">
        <v>19015</v>
      </c>
      <c r="T66" s="30">
        <v>5892</v>
      </c>
      <c r="U66" s="34">
        <v>1211004</v>
      </c>
    </row>
    <row r="67" spans="1:21" ht="29.4" customHeight="1" x14ac:dyDescent="0.25">
      <c r="A67" s="7"/>
      <c r="B67" s="7"/>
      <c r="C67" s="7"/>
      <c r="D67" s="93" t="s">
        <v>342</v>
      </c>
      <c r="E67" s="93"/>
      <c r="F67" s="93"/>
      <c r="G67" s="93"/>
      <c r="H67" s="93"/>
      <c r="I67" s="93"/>
      <c r="J67" s="93"/>
      <c r="K67" s="93"/>
      <c r="L67" s="9" t="s">
        <v>258</v>
      </c>
      <c r="M67" s="33">
        <v>64717</v>
      </c>
      <c r="N67" s="33">
        <v>47488</v>
      </c>
      <c r="O67" s="33">
        <v>39213</v>
      </c>
      <c r="P67" s="33">
        <v>23578</v>
      </c>
      <c r="Q67" s="33">
        <v>17026</v>
      </c>
      <c r="R67" s="30">
        <v>5659</v>
      </c>
      <c r="S67" s="30">
        <v>2672</v>
      </c>
      <c r="T67" s="30">
        <v>1386</v>
      </c>
      <c r="U67" s="32">
        <v>201755</v>
      </c>
    </row>
    <row r="68" spans="1:21" ht="16.5" customHeight="1" x14ac:dyDescent="0.25">
      <c r="A68" s="7"/>
      <c r="B68" s="7"/>
      <c r="C68" s="7"/>
      <c r="D68" s="7" t="s">
        <v>343</v>
      </c>
      <c r="E68" s="7"/>
      <c r="F68" s="7"/>
      <c r="G68" s="7"/>
      <c r="H68" s="7"/>
      <c r="I68" s="7"/>
      <c r="J68" s="7"/>
      <c r="K68" s="7"/>
      <c r="L68" s="9" t="s">
        <v>258</v>
      </c>
      <c r="M68" s="32">
        <v>706215</v>
      </c>
      <c r="N68" s="32">
        <v>666360</v>
      </c>
      <c r="O68" s="32">
        <v>479664</v>
      </c>
      <c r="P68" s="32">
        <v>213414</v>
      </c>
      <c r="Q68" s="32">
        <v>141923</v>
      </c>
      <c r="R68" s="33">
        <v>38166</v>
      </c>
      <c r="S68" s="33">
        <v>29615</v>
      </c>
      <c r="T68" s="33">
        <v>11302</v>
      </c>
      <c r="U68" s="34">
        <v>2286760</v>
      </c>
    </row>
    <row r="69" spans="1:21" ht="16.5" customHeight="1" x14ac:dyDescent="0.25">
      <c r="A69" s="7"/>
      <c r="B69" s="7"/>
      <c r="C69" s="7"/>
      <c r="D69" s="7" t="s">
        <v>344</v>
      </c>
      <c r="E69" s="7"/>
      <c r="F69" s="7"/>
      <c r="G69" s="7"/>
      <c r="H69" s="7"/>
      <c r="I69" s="7"/>
      <c r="J69" s="7"/>
      <c r="K69" s="7"/>
      <c r="L69" s="9" t="s">
        <v>258</v>
      </c>
      <c r="M69" s="30">
        <v>2705</v>
      </c>
      <c r="N69" s="30">
        <v>2711</v>
      </c>
      <c r="O69" s="30">
        <v>1741</v>
      </c>
      <c r="P69" s="37">
        <v>980</v>
      </c>
      <c r="Q69" s="37">
        <v>440</v>
      </c>
      <c r="R69" s="37">
        <v>184</v>
      </c>
      <c r="S69" s="37">
        <v>172</v>
      </c>
      <c r="T69" s="38">
        <v>27</v>
      </c>
      <c r="U69" s="30">
        <v>8960</v>
      </c>
    </row>
    <row r="70" spans="1:21" ht="16.5" customHeight="1" x14ac:dyDescent="0.25">
      <c r="A70" s="7"/>
      <c r="B70" s="7"/>
      <c r="C70" s="7"/>
      <c r="D70" s="7" t="s">
        <v>345</v>
      </c>
      <c r="E70" s="7"/>
      <c r="F70" s="7"/>
      <c r="G70" s="7"/>
      <c r="H70" s="7"/>
      <c r="I70" s="7"/>
      <c r="J70" s="7"/>
      <c r="K70" s="7"/>
      <c r="L70" s="9" t="s">
        <v>258</v>
      </c>
      <c r="M70" s="33">
        <v>11669</v>
      </c>
      <c r="N70" s="33">
        <v>12930</v>
      </c>
      <c r="O70" s="30">
        <v>7177</v>
      </c>
      <c r="P70" s="30">
        <v>2172</v>
      </c>
      <c r="Q70" s="31" t="s">
        <v>270</v>
      </c>
      <c r="R70" s="31" t="s">
        <v>270</v>
      </c>
      <c r="S70" s="37">
        <v>419</v>
      </c>
      <c r="T70" s="31" t="s">
        <v>270</v>
      </c>
      <c r="U70" s="33">
        <v>36390</v>
      </c>
    </row>
    <row r="71" spans="1:21" ht="16.5" customHeight="1" x14ac:dyDescent="0.25">
      <c r="A71" s="7"/>
      <c r="B71" s="7"/>
      <c r="C71" s="7"/>
      <c r="D71" s="7" t="s">
        <v>346</v>
      </c>
      <c r="E71" s="7"/>
      <c r="F71" s="7"/>
      <c r="G71" s="7"/>
      <c r="H71" s="7"/>
      <c r="I71" s="7"/>
      <c r="J71" s="7"/>
      <c r="K71" s="7"/>
      <c r="L71" s="9" t="s">
        <v>258</v>
      </c>
      <c r="M71" s="30">
        <v>3406</v>
      </c>
      <c r="N71" s="30">
        <v>3593</v>
      </c>
      <c r="O71" s="30">
        <v>1239</v>
      </c>
      <c r="P71" s="38">
        <v>80</v>
      </c>
      <c r="Q71" s="31" t="s">
        <v>270</v>
      </c>
      <c r="R71" s="31" t="s">
        <v>270</v>
      </c>
      <c r="S71" s="38">
        <v>86</v>
      </c>
      <c r="T71" s="31" t="s">
        <v>270</v>
      </c>
      <c r="U71" s="30">
        <v>8869</v>
      </c>
    </row>
    <row r="72" spans="1:21" ht="16.5" customHeight="1" x14ac:dyDescent="0.25">
      <c r="A72" s="7"/>
      <c r="B72" s="7"/>
      <c r="C72" s="7"/>
      <c r="D72" s="7" t="s">
        <v>347</v>
      </c>
      <c r="E72" s="7"/>
      <c r="F72" s="7"/>
      <c r="G72" s="7"/>
      <c r="H72" s="7"/>
      <c r="I72" s="7"/>
      <c r="J72" s="7"/>
      <c r="K72" s="7"/>
      <c r="L72" s="9" t="s">
        <v>258</v>
      </c>
      <c r="M72" s="30">
        <v>9780</v>
      </c>
      <c r="N72" s="33">
        <v>10673</v>
      </c>
      <c r="O72" s="33">
        <v>11126</v>
      </c>
      <c r="P72" s="30">
        <v>4059</v>
      </c>
      <c r="Q72" s="30">
        <v>1871</v>
      </c>
      <c r="R72" s="37">
        <v>804</v>
      </c>
      <c r="S72" s="37">
        <v>519</v>
      </c>
      <c r="T72" s="74" t="s">
        <v>123</v>
      </c>
      <c r="U72" s="33">
        <v>38832</v>
      </c>
    </row>
    <row r="73" spans="1:21" ht="29.4" customHeight="1" x14ac:dyDescent="0.25">
      <c r="A73" s="7"/>
      <c r="B73" s="7"/>
      <c r="C73" s="7"/>
      <c r="D73" s="93" t="s">
        <v>348</v>
      </c>
      <c r="E73" s="93"/>
      <c r="F73" s="93"/>
      <c r="G73" s="93"/>
      <c r="H73" s="93"/>
      <c r="I73" s="93"/>
      <c r="J73" s="93"/>
      <c r="K73" s="93"/>
      <c r="L73" s="9" t="s">
        <v>258</v>
      </c>
      <c r="M73" s="34">
        <v>1169541</v>
      </c>
      <c r="N73" s="34">
        <v>1083099</v>
      </c>
      <c r="O73" s="32">
        <v>803086</v>
      </c>
      <c r="P73" s="32">
        <v>356214</v>
      </c>
      <c r="Q73" s="32">
        <v>241092</v>
      </c>
      <c r="R73" s="33">
        <v>68207</v>
      </c>
      <c r="S73" s="33">
        <v>52497</v>
      </c>
      <c r="T73" s="33">
        <v>18648</v>
      </c>
      <c r="U73" s="34">
        <v>3792570</v>
      </c>
    </row>
    <row r="74" spans="1:21" ht="16.5" customHeight="1" x14ac:dyDescent="0.25">
      <c r="A74" s="7"/>
      <c r="B74" s="7"/>
      <c r="C74" s="7" t="s">
        <v>349</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350</v>
      </c>
      <c r="E75" s="7"/>
      <c r="F75" s="7"/>
      <c r="G75" s="7"/>
      <c r="H75" s="7"/>
      <c r="I75" s="7"/>
      <c r="J75" s="7"/>
      <c r="K75" s="7"/>
      <c r="L75" s="9" t="s">
        <v>258</v>
      </c>
      <c r="M75" s="32">
        <v>716300</v>
      </c>
      <c r="N75" s="32">
        <v>696574</v>
      </c>
      <c r="O75" s="32">
        <v>486109</v>
      </c>
      <c r="P75" s="32">
        <v>300625</v>
      </c>
      <c r="Q75" s="32">
        <v>216095</v>
      </c>
      <c r="R75" s="33">
        <v>74013</v>
      </c>
      <c r="S75" s="33">
        <v>47013</v>
      </c>
      <c r="T75" s="30">
        <v>5891</v>
      </c>
      <c r="U75" s="34">
        <v>2542734</v>
      </c>
    </row>
    <row r="76" spans="1:21" ht="29.4" customHeight="1" x14ac:dyDescent="0.25">
      <c r="A76" s="7"/>
      <c r="B76" s="7"/>
      <c r="C76" s="7"/>
      <c r="D76" s="93" t="s">
        <v>351</v>
      </c>
      <c r="E76" s="93"/>
      <c r="F76" s="93"/>
      <c r="G76" s="93"/>
      <c r="H76" s="93"/>
      <c r="I76" s="93"/>
      <c r="J76" s="93"/>
      <c r="K76" s="93"/>
      <c r="L76" s="9" t="s">
        <v>258</v>
      </c>
      <c r="M76" s="30">
        <v>6792</v>
      </c>
      <c r="N76" s="30">
        <v>6661</v>
      </c>
      <c r="O76" s="30">
        <v>3690</v>
      </c>
      <c r="P76" s="30">
        <v>2953</v>
      </c>
      <c r="Q76" s="30">
        <v>1349</v>
      </c>
      <c r="R76" s="37">
        <v>485</v>
      </c>
      <c r="S76" s="37">
        <v>324</v>
      </c>
      <c r="T76" s="38">
        <v>55</v>
      </c>
      <c r="U76" s="33">
        <v>22309</v>
      </c>
    </row>
    <row r="77" spans="1:21" ht="16.5" customHeight="1" x14ac:dyDescent="0.25">
      <c r="A77" s="7"/>
      <c r="B77" s="7"/>
      <c r="C77" s="7"/>
      <c r="D77" s="7" t="s">
        <v>352</v>
      </c>
      <c r="E77" s="7"/>
      <c r="F77" s="7"/>
      <c r="G77" s="7"/>
      <c r="H77" s="7"/>
      <c r="I77" s="7"/>
      <c r="J77" s="7"/>
      <c r="K77" s="7"/>
      <c r="L77" s="9" t="s">
        <v>258</v>
      </c>
      <c r="M77" s="32">
        <v>723092</v>
      </c>
      <c r="N77" s="32">
        <v>703235</v>
      </c>
      <c r="O77" s="32">
        <v>489799</v>
      </c>
      <c r="P77" s="32">
        <v>303578</v>
      </c>
      <c r="Q77" s="32">
        <v>217444</v>
      </c>
      <c r="R77" s="33">
        <v>74498</v>
      </c>
      <c r="S77" s="33">
        <v>47337</v>
      </c>
      <c r="T77" s="30">
        <v>5946</v>
      </c>
      <c r="U77" s="34">
        <v>2565043</v>
      </c>
    </row>
    <row r="78" spans="1:21" ht="16.5" customHeight="1" x14ac:dyDescent="0.25">
      <c r="A78" s="7"/>
      <c r="B78" s="7"/>
      <c r="C78" s="7" t="s">
        <v>353</v>
      </c>
      <c r="D78" s="7"/>
      <c r="E78" s="7"/>
      <c r="F78" s="7"/>
      <c r="G78" s="7"/>
      <c r="H78" s="7"/>
      <c r="I78" s="7"/>
      <c r="J78" s="7"/>
      <c r="K78" s="7"/>
      <c r="L78" s="9"/>
      <c r="M78" s="10"/>
      <c r="N78" s="10"/>
      <c r="O78" s="10"/>
      <c r="P78" s="10"/>
      <c r="Q78" s="10"/>
      <c r="R78" s="10"/>
      <c r="S78" s="10"/>
      <c r="T78" s="10"/>
      <c r="U78" s="10"/>
    </row>
    <row r="79" spans="1:21" ht="29.4" customHeight="1" x14ac:dyDescent="0.25">
      <c r="A79" s="7"/>
      <c r="B79" s="7"/>
      <c r="C79" s="7"/>
      <c r="D79" s="93" t="s">
        <v>354</v>
      </c>
      <c r="E79" s="93"/>
      <c r="F79" s="93"/>
      <c r="G79" s="93"/>
      <c r="H79" s="93"/>
      <c r="I79" s="93"/>
      <c r="J79" s="93"/>
      <c r="K79" s="93"/>
      <c r="L79" s="9" t="s">
        <v>258</v>
      </c>
      <c r="M79" s="32">
        <v>941820</v>
      </c>
      <c r="N79" s="32">
        <v>912712</v>
      </c>
      <c r="O79" s="32">
        <v>675029</v>
      </c>
      <c r="P79" s="32">
        <v>240664</v>
      </c>
      <c r="Q79" s="32">
        <v>121281</v>
      </c>
      <c r="R79" s="33">
        <v>42461</v>
      </c>
      <c r="S79" s="33">
        <v>40650</v>
      </c>
      <c r="T79" s="30">
        <v>8931</v>
      </c>
      <c r="U79" s="34">
        <v>2983777</v>
      </c>
    </row>
    <row r="80" spans="1:21" ht="29.4" customHeight="1" x14ac:dyDescent="0.25">
      <c r="A80" s="7"/>
      <c r="B80" s="7"/>
      <c r="C80" s="7"/>
      <c r="D80" s="93" t="s">
        <v>355</v>
      </c>
      <c r="E80" s="93"/>
      <c r="F80" s="93"/>
      <c r="G80" s="93"/>
      <c r="H80" s="93"/>
      <c r="I80" s="93"/>
      <c r="J80" s="93"/>
      <c r="K80" s="93"/>
      <c r="L80" s="9" t="s">
        <v>258</v>
      </c>
      <c r="M80" s="30">
        <v>3575</v>
      </c>
      <c r="N80" s="37">
        <v>932</v>
      </c>
      <c r="O80" s="37">
        <v>128</v>
      </c>
      <c r="P80" s="31" t="s">
        <v>270</v>
      </c>
      <c r="Q80" s="37">
        <v>203</v>
      </c>
      <c r="R80" s="31" t="s">
        <v>270</v>
      </c>
      <c r="S80" s="31" t="s">
        <v>270</v>
      </c>
      <c r="T80" s="74">
        <v>7</v>
      </c>
      <c r="U80" s="30">
        <v>5159</v>
      </c>
    </row>
    <row r="81" spans="1:21" ht="29.4" customHeight="1" x14ac:dyDescent="0.25">
      <c r="A81" s="7"/>
      <c r="B81" s="7"/>
      <c r="C81" s="7"/>
      <c r="D81" s="93" t="s">
        <v>356</v>
      </c>
      <c r="E81" s="93"/>
      <c r="F81" s="93"/>
      <c r="G81" s="93"/>
      <c r="H81" s="93"/>
      <c r="I81" s="93"/>
      <c r="J81" s="93"/>
      <c r="K81" s="93"/>
      <c r="L81" s="9" t="s">
        <v>258</v>
      </c>
      <c r="M81" s="33">
        <v>11955</v>
      </c>
      <c r="N81" s="33">
        <v>11933</v>
      </c>
      <c r="O81" s="30">
        <v>8195</v>
      </c>
      <c r="P81" s="30">
        <v>3146</v>
      </c>
      <c r="Q81" s="30">
        <v>1134</v>
      </c>
      <c r="R81" s="37">
        <v>564</v>
      </c>
      <c r="S81" s="37">
        <v>351</v>
      </c>
      <c r="T81" s="37">
        <v>170</v>
      </c>
      <c r="U81" s="33">
        <v>37449</v>
      </c>
    </row>
    <row r="82" spans="1:21" ht="29.4" customHeight="1" x14ac:dyDescent="0.25">
      <c r="A82" s="7"/>
      <c r="B82" s="7"/>
      <c r="C82" s="7"/>
      <c r="D82" s="93" t="s">
        <v>337</v>
      </c>
      <c r="E82" s="93"/>
      <c r="F82" s="93"/>
      <c r="G82" s="93"/>
      <c r="H82" s="93"/>
      <c r="I82" s="93"/>
      <c r="J82" s="93"/>
      <c r="K82" s="93"/>
      <c r="L82" s="9" t="s">
        <v>258</v>
      </c>
      <c r="M82" s="30">
        <v>2538</v>
      </c>
      <c r="N82" s="30">
        <v>6607</v>
      </c>
      <c r="O82" s="30">
        <v>2212</v>
      </c>
      <c r="P82" s="30">
        <v>1434</v>
      </c>
      <c r="Q82" s="37">
        <v>742</v>
      </c>
      <c r="R82" s="37">
        <v>135</v>
      </c>
      <c r="S82" s="37">
        <v>120</v>
      </c>
      <c r="T82" s="38">
        <v>22</v>
      </c>
      <c r="U82" s="33">
        <v>13810</v>
      </c>
    </row>
    <row r="83" spans="1:21" ht="29.4" customHeight="1" x14ac:dyDescent="0.25">
      <c r="A83" s="7"/>
      <c r="B83" s="7"/>
      <c r="C83" s="7"/>
      <c r="D83" s="93" t="s">
        <v>357</v>
      </c>
      <c r="E83" s="93"/>
      <c r="F83" s="93"/>
      <c r="G83" s="93"/>
      <c r="H83" s="93"/>
      <c r="I83" s="93"/>
      <c r="J83" s="93"/>
      <c r="K83" s="93"/>
      <c r="L83" s="9" t="s">
        <v>258</v>
      </c>
      <c r="M83" s="37">
        <v>285</v>
      </c>
      <c r="N83" s="38">
        <v>53</v>
      </c>
      <c r="O83" s="37">
        <v>460</v>
      </c>
      <c r="P83" s="31" t="s">
        <v>270</v>
      </c>
      <c r="Q83" s="38">
        <v>98</v>
      </c>
      <c r="R83" s="31" t="s">
        <v>270</v>
      </c>
      <c r="S83" s="31" t="s">
        <v>270</v>
      </c>
      <c r="T83" s="37">
        <v>153</v>
      </c>
      <c r="U83" s="30">
        <v>1163</v>
      </c>
    </row>
    <row r="84" spans="1:21" ht="29.4" customHeight="1" x14ac:dyDescent="0.25">
      <c r="A84" s="7"/>
      <c r="B84" s="7"/>
      <c r="C84" s="7"/>
      <c r="D84" s="93" t="s">
        <v>351</v>
      </c>
      <c r="E84" s="93"/>
      <c r="F84" s="93"/>
      <c r="G84" s="93"/>
      <c r="H84" s="93"/>
      <c r="I84" s="93"/>
      <c r="J84" s="93"/>
      <c r="K84" s="93"/>
      <c r="L84" s="9" t="s">
        <v>258</v>
      </c>
      <c r="M84" s="30">
        <v>4015</v>
      </c>
      <c r="N84" s="30">
        <v>3054</v>
      </c>
      <c r="O84" s="30">
        <v>2435</v>
      </c>
      <c r="P84" s="37">
        <v>716</v>
      </c>
      <c r="Q84" s="37">
        <v>482</v>
      </c>
      <c r="R84" s="37">
        <v>146</v>
      </c>
      <c r="S84" s="38">
        <v>98</v>
      </c>
      <c r="T84" s="38">
        <v>32</v>
      </c>
      <c r="U84" s="33">
        <v>10979</v>
      </c>
    </row>
    <row r="85" spans="1:21" ht="16.5" customHeight="1" x14ac:dyDescent="0.25">
      <c r="A85" s="7"/>
      <c r="B85" s="7"/>
      <c r="C85" s="7"/>
      <c r="D85" s="7" t="s">
        <v>358</v>
      </c>
      <c r="E85" s="7"/>
      <c r="F85" s="7"/>
      <c r="G85" s="7"/>
      <c r="H85" s="7"/>
      <c r="I85" s="7"/>
      <c r="J85" s="7"/>
      <c r="K85" s="7"/>
      <c r="L85" s="9" t="s">
        <v>258</v>
      </c>
      <c r="M85" s="32">
        <v>964188</v>
      </c>
      <c r="N85" s="32">
        <v>935291</v>
      </c>
      <c r="O85" s="32">
        <v>688460</v>
      </c>
      <c r="P85" s="32">
        <v>246054</v>
      </c>
      <c r="Q85" s="32">
        <v>123941</v>
      </c>
      <c r="R85" s="33">
        <v>43338</v>
      </c>
      <c r="S85" s="33">
        <v>41521</v>
      </c>
      <c r="T85" s="30">
        <v>9315</v>
      </c>
      <c r="U85" s="34">
        <v>3052337</v>
      </c>
    </row>
    <row r="86" spans="1:21" ht="16.5" customHeight="1" x14ac:dyDescent="0.25">
      <c r="A86" s="7"/>
      <c r="B86" s="7"/>
      <c r="C86" s="7" t="s">
        <v>359</v>
      </c>
      <c r="D86" s="7"/>
      <c r="E86" s="7"/>
      <c r="F86" s="7"/>
      <c r="G86" s="7"/>
      <c r="H86" s="7"/>
      <c r="I86" s="7"/>
      <c r="J86" s="7"/>
      <c r="K86" s="7"/>
      <c r="L86" s="9"/>
      <c r="M86" s="10"/>
      <c r="N86" s="10"/>
      <c r="O86" s="10"/>
      <c r="P86" s="10"/>
      <c r="Q86" s="10"/>
      <c r="R86" s="10"/>
      <c r="S86" s="10"/>
      <c r="T86" s="10"/>
      <c r="U86" s="10"/>
    </row>
    <row r="87" spans="1:21" ht="29.4" customHeight="1" x14ac:dyDescent="0.25">
      <c r="A87" s="7"/>
      <c r="B87" s="7"/>
      <c r="C87" s="7"/>
      <c r="D87" s="93" t="s">
        <v>360</v>
      </c>
      <c r="E87" s="93"/>
      <c r="F87" s="93"/>
      <c r="G87" s="93"/>
      <c r="H87" s="93"/>
      <c r="I87" s="93"/>
      <c r="J87" s="93"/>
      <c r="K87" s="93"/>
      <c r="L87" s="9" t="s">
        <v>258</v>
      </c>
      <c r="M87" s="33">
        <v>19863</v>
      </c>
      <c r="N87" s="33">
        <v>14970</v>
      </c>
      <c r="O87" s="33">
        <v>10885</v>
      </c>
      <c r="P87" s="30">
        <v>8631</v>
      </c>
      <c r="Q87" s="30">
        <v>5526</v>
      </c>
      <c r="R87" s="30">
        <v>1311</v>
      </c>
      <c r="S87" s="37">
        <v>283</v>
      </c>
      <c r="T87" s="38">
        <v>34</v>
      </c>
      <c r="U87" s="33">
        <v>61506</v>
      </c>
    </row>
    <row r="88" spans="1:21" ht="29.4" customHeight="1" x14ac:dyDescent="0.25">
      <c r="A88" s="7"/>
      <c r="B88" s="7"/>
      <c r="C88" s="7"/>
      <c r="D88" s="93" t="s">
        <v>361</v>
      </c>
      <c r="E88" s="93"/>
      <c r="F88" s="93"/>
      <c r="G88" s="93"/>
      <c r="H88" s="93"/>
      <c r="I88" s="93"/>
      <c r="J88" s="93"/>
      <c r="K88" s="93"/>
      <c r="L88" s="9" t="s">
        <v>258</v>
      </c>
      <c r="M88" s="33">
        <v>86355</v>
      </c>
      <c r="N88" s="32">
        <v>144733</v>
      </c>
      <c r="O88" s="33">
        <v>77402</v>
      </c>
      <c r="P88" s="33">
        <v>27167</v>
      </c>
      <c r="Q88" s="33">
        <v>43579</v>
      </c>
      <c r="R88" s="30">
        <v>9967</v>
      </c>
      <c r="S88" s="30">
        <v>2859</v>
      </c>
      <c r="T88" s="37">
        <v>519</v>
      </c>
      <c r="U88" s="32">
        <v>392593</v>
      </c>
    </row>
    <row r="89" spans="1:21" ht="29.4" customHeight="1" x14ac:dyDescent="0.25">
      <c r="A89" s="7"/>
      <c r="B89" s="7"/>
      <c r="C89" s="7"/>
      <c r="D89" s="93" t="s">
        <v>362</v>
      </c>
      <c r="E89" s="93"/>
      <c r="F89" s="93"/>
      <c r="G89" s="93"/>
      <c r="H89" s="93"/>
      <c r="I89" s="93"/>
      <c r="J89" s="93"/>
      <c r="K89" s="93"/>
      <c r="L89" s="9" t="s">
        <v>258</v>
      </c>
      <c r="M89" s="30">
        <v>1971</v>
      </c>
      <c r="N89" s="30">
        <v>2868</v>
      </c>
      <c r="O89" s="30">
        <v>1666</v>
      </c>
      <c r="P89" s="37">
        <v>604</v>
      </c>
      <c r="Q89" s="37">
        <v>486</v>
      </c>
      <c r="R89" s="38">
        <v>75</v>
      </c>
      <c r="S89" s="38">
        <v>38</v>
      </c>
      <c r="T89" s="37">
        <v>219</v>
      </c>
      <c r="U89" s="30">
        <v>7927</v>
      </c>
    </row>
    <row r="90" spans="1:21" ht="29.4" customHeight="1" x14ac:dyDescent="0.25">
      <c r="A90" s="7"/>
      <c r="B90" s="7"/>
      <c r="C90" s="7"/>
      <c r="D90" s="93" t="s">
        <v>363</v>
      </c>
      <c r="E90" s="93"/>
      <c r="F90" s="93"/>
      <c r="G90" s="93"/>
      <c r="H90" s="93"/>
      <c r="I90" s="93"/>
      <c r="J90" s="93"/>
      <c r="K90" s="93"/>
      <c r="L90" s="9" t="s">
        <v>258</v>
      </c>
      <c r="M90" s="38">
        <v>81</v>
      </c>
      <c r="N90" s="31" t="s">
        <v>270</v>
      </c>
      <c r="O90" s="38">
        <v>41</v>
      </c>
      <c r="P90" s="31" t="s">
        <v>270</v>
      </c>
      <c r="Q90" s="31" t="s">
        <v>270</v>
      </c>
      <c r="R90" s="74" t="s">
        <v>123</v>
      </c>
      <c r="S90" s="74" t="s">
        <v>123</v>
      </c>
      <c r="T90" s="38">
        <v>11</v>
      </c>
      <c r="U90" s="37">
        <v>197</v>
      </c>
    </row>
    <row r="91" spans="1:21" ht="16.5" customHeight="1" x14ac:dyDescent="0.25">
      <c r="A91" s="7"/>
      <c r="B91" s="7"/>
      <c r="C91" s="7"/>
      <c r="D91" s="7" t="s">
        <v>365</v>
      </c>
      <c r="E91" s="7"/>
      <c r="F91" s="7"/>
      <c r="G91" s="7"/>
      <c r="H91" s="7"/>
      <c r="I91" s="7"/>
      <c r="J91" s="7"/>
      <c r="K91" s="7"/>
      <c r="L91" s="9" t="s">
        <v>258</v>
      </c>
      <c r="M91" s="30">
        <v>4263</v>
      </c>
      <c r="N91" s="31" t="s">
        <v>270</v>
      </c>
      <c r="O91" s="30">
        <v>3602</v>
      </c>
      <c r="P91" s="31" t="s">
        <v>270</v>
      </c>
      <c r="Q91" s="31" t="s">
        <v>270</v>
      </c>
      <c r="R91" s="37">
        <v>158</v>
      </c>
      <c r="S91" s="37">
        <v>219</v>
      </c>
      <c r="T91" s="38">
        <v>28</v>
      </c>
      <c r="U91" s="33">
        <v>14444</v>
      </c>
    </row>
    <row r="92" spans="1:21" ht="16.5" customHeight="1" x14ac:dyDescent="0.25">
      <c r="A92" s="7"/>
      <c r="B92" s="7"/>
      <c r="C92" s="7"/>
      <c r="D92" s="7" t="s">
        <v>366</v>
      </c>
      <c r="E92" s="7"/>
      <c r="F92" s="7"/>
      <c r="G92" s="7"/>
      <c r="H92" s="7"/>
      <c r="I92" s="7"/>
      <c r="J92" s="7"/>
      <c r="K92" s="7"/>
      <c r="L92" s="9" t="s">
        <v>258</v>
      </c>
      <c r="M92" s="32">
        <v>112533</v>
      </c>
      <c r="N92" s="32">
        <v>166915</v>
      </c>
      <c r="O92" s="33">
        <v>93596</v>
      </c>
      <c r="P92" s="33">
        <v>37678</v>
      </c>
      <c r="Q92" s="33">
        <v>50209</v>
      </c>
      <c r="R92" s="33">
        <v>11511</v>
      </c>
      <c r="S92" s="30">
        <v>3398</v>
      </c>
      <c r="T92" s="37">
        <v>812</v>
      </c>
      <c r="U92" s="32">
        <v>476667</v>
      </c>
    </row>
    <row r="93" spans="1:21" ht="16.5" customHeight="1" x14ac:dyDescent="0.25">
      <c r="A93" s="7"/>
      <c r="B93" s="7"/>
      <c r="C93" s="7" t="s">
        <v>367</v>
      </c>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368</v>
      </c>
      <c r="E94" s="7"/>
      <c r="F94" s="7"/>
      <c r="G94" s="7"/>
      <c r="H94" s="7"/>
      <c r="I94" s="7"/>
      <c r="J94" s="7"/>
      <c r="K94" s="7"/>
      <c r="L94" s="9" t="s">
        <v>369</v>
      </c>
      <c r="M94" s="16">
        <v>94.6</v>
      </c>
      <c r="N94" s="21">
        <v>108.3</v>
      </c>
      <c r="O94" s="21">
        <v>116.6</v>
      </c>
      <c r="P94" s="16">
        <v>73.400000000000006</v>
      </c>
      <c r="Q94" s="16">
        <v>91.3</v>
      </c>
      <c r="R94" s="16">
        <v>85</v>
      </c>
      <c r="S94" s="16">
        <v>64.400000000000006</v>
      </c>
      <c r="T94" s="16">
        <v>22.5</v>
      </c>
      <c r="U94" s="16">
        <v>98.7</v>
      </c>
    </row>
    <row r="95" spans="1:21" ht="16.5" customHeight="1" x14ac:dyDescent="0.25">
      <c r="A95" s="7"/>
      <c r="B95" s="7"/>
      <c r="C95" s="7" t="s">
        <v>370</v>
      </c>
      <c r="D95" s="7"/>
      <c r="E95" s="7"/>
      <c r="F95" s="7"/>
      <c r="G95" s="7"/>
      <c r="H95" s="7"/>
      <c r="I95" s="7"/>
      <c r="J95" s="7"/>
      <c r="K95" s="7"/>
      <c r="L95" s="9"/>
      <c r="M95" s="10"/>
      <c r="N95" s="10"/>
      <c r="O95" s="10"/>
      <c r="P95" s="10"/>
      <c r="Q95" s="10"/>
      <c r="R95" s="10"/>
      <c r="S95" s="10"/>
      <c r="T95" s="10"/>
      <c r="U95" s="10"/>
    </row>
    <row r="96" spans="1:21" ht="16.5" customHeight="1" x14ac:dyDescent="0.25">
      <c r="A96" s="7"/>
      <c r="B96" s="7"/>
      <c r="C96" s="7"/>
      <c r="D96" s="7" t="s">
        <v>368</v>
      </c>
      <c r="E96" s="7"/>
      <c r="F96" s="7"/>
      <c r="G96" s="7"/>
      <c r="H96" s="7"/>
      <c r="I96" s="7"/>
      <c r="J96" s="7"/>
      <c r="K96" s="7"/>
      <c r="L96" s="9" t="s">
        <v>369</v>
      </c>
      <c r="M96" s="21">
        <v>143.9</v>
      </c>
      <c r="N96" s="21">
        <v>162.80000000000001</v>
      </c>
      <c r="O96" s="21">
        <v>156.5</v>
      </c>
      <c r="P96" s="21">
        <v>135</v>
      </c>
      <c r="Q96" s="21">
        <v>137</v>
      </c>
      <c r="R96" s="21">
        <v>127</v>
      </c>
      <c r="S96" s="21">
        <v>122.8</v>
      </c>
      <c r="T96" s="16">
        <v>76.2</v>
      </c>
      <c r="U96" s="21">
        <v>148.6</v>
      </c>
    </row>
    <row r="97" spans="1:21" ht="16.5" customHeight="1" x14ac:dyDescent="0.25">
      <c r="A97" s="7"/>
      <c r="B97" s="7"/>
      <c r="C97" s="7" t="s">
        <v>371</v>
      </c>
      <c r="D97" s="7"/>
      <c r="E97" s="7"/>
      <c r="F97" s="7"/>
      <c r="G97" s="7"/>
      <c r="H97" s="7"/>
      <c r="I97" s="7"/>
      <c r="J97" s="7"/>
      <c r="K97" s="7"/>
      <c r="L97" s="9"/>
      <c r="M97" s="10"/>
      <c r="N97" s="10"/>
      <c r="O97" s="10"/>
      <c r="P97" s="10"/>
      <c r="Q97" s="10"/>
      <c r="R97" s="10"/>
      <c r="S97" s="10"/>
      <c r="T97" s="10"/>
      <c r="U97" s="10"/>
    </row>
    <row r="98" spans="1:21" ht="16.5" customHeight="1" x14ac:dyDescent="0.25">
      <c r="A98" s="7"/>
      <c r="B98" s="7"/>
      <c r="C98" s="7"/>
      <c r="D98" s="7" t="s">
        <v>368</v>
      </c>
      <c r="E98" s="7"/>
      <c r="F98" s="7"/>
      <c r="G98" s="7"/>
      <c r="H98" s="7"/>
      <c r="I98" s="7"/>
      <c r="J98" s="7"/>
      <c r="K98" s="7"/>
      <c r="L98" s="9" t="s">
        <v>369</v>
      </c>
      <c r="M98" s="16">
        <v>89</v>
      </c>
      <c r="N98" s="21">
        <v>105.7</v>
      </c>
      <c r="O98" s="16">
        <v>95.5</v>
      </c>
      <c r="P98" s="21">
        <v>115</v>
      </c>
      <c r="Q98" s="21">
        <v>123.6</v>
      </c>
      <c r="R98" s="21">
        <v>138.69999999999999</v>
      </c>
      <c r="S98" s="21">
        <v>110.8</v>
      </c>
      <c r="T98" s="16">
        <v>24.3</v>
      </c>
      <c r="U98" s="21">
        <v>100.5</v>
      </c>
    </row>
    <row r="99" spans="1:21" ht="16.5" customHeight="1" x14ac:dyDescent="0.25">
      <c r="A99" s="7"/>
      <c r="B99" s="7"/>
      <c r="C99" s="7" t="s">
        <v>372</v>
      </c>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c r="D100" s="7" t="s">
        <v>368</v>
      </c>
      <c r="E100" s="7"/>
      <c r="F100" s="7"/>
      <c r="G100" s="7"/>
      <c r="H100" s="7"/>
      <c r="I100" s="7"/>
      <c r="J100" s="7"/>
      <c r="K100" s="7"/>
      <c r="L100" s="9" t="s">
        <v>369</v>
      </c>
      <c r="M100" s="21">
        <v>118.6</v>
      </c>
      <c r="N100" s="21">
        <v>140.6</v>
      </c>
      <c r="O100" s="21">
        <v>134.19999999999999</v>
      </c>
      <c r="P100" s="16">
        <v>93.2</v>
      </c>
      <c r="Q100" s="16">
        <v>70.5</v>
      </c>
      <c r="R100" s="16">
        <v>80.7</v>
      </c>
      <c r="S100" s="16">
        <v>97.1</v>
      </c>
      <c r="T100" s="16">
        <v>38.1</v>
      </c>
      <c r="U100" s="21">
        <v>119.6</v>
      </c>
    </row>
    <row r="101" spans="1:21" ht="16.5" customHeight="1" x14ac:dyDescent="0.25">
      <c r="A101" s="7"/>
      <c r="B101" s="7"/>
      <c r="C101" s="7" t="s">
        <v>373</v>
      </c>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c r="D102" s="7" t="s">
        <v>368</v>
      </c>
      <c r="E102" s="7"/>
      <c r="F102" s="7"/>
      <c r="G102" s="7"/>
      <c r="H102" s="7"/>
      <c r="I102" s="7"/>
      <c r="J102" s="7"/>
      <c r="K102" s="7"/>
      <c r="L102" s="9" t="s">
        <v>369</v>
      </c>
      <c r="M102" s="16">
        <v>13.8</v>
      </c>
      <c r="N102" s="16">
        <v>25.1</v>
      </c>
      <c r="O102" s="16">
        <v>18.2</v>
      </c>
      <c r="P102" s="16">
        <v>14.3</v>
      </c>
      <c r="Q102" s="16">
        <v>28.5</v>
      </c>
      <c r="R102" s="16">
        <v>21.4</v>
      </c>
      <c r="S102" s="26">
        <v>8</v>
      </c>
      <c r="T102" s="26">
        <v>3.3</v>
      </c>
      <c r="U102" s="16">
        <v>18.7</v>
      </c>
    </row>
    <row r="103" spans="1:21" ht="16.5" customHeight="1" x14ac:dyDescent="0.25">
      <c r="A103" s="7"/>
      <c r="B103" s="7" t="s">
        <v>85</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330</v>
      </c>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c r="D105" s="7" t="s">
        <v>331</v>
      </c>
      <c r="E105" s="7"/>
      <c r="F105" s="7"/>
      <c r="G105" s="7"/>
      <c r="H105" s="7"/>
      <c r="I105" s="7"/>
      <c r="J105" s="7"/>
      <c r="K105" s="7"/>
      <c r="L105" s="9" t="s">
        <v>258</v>
      </c>
      <c r="M105" s="33">
        <v>49692</v>
      </c>
      <c r="N105" s="33">
        <v>37777</v>
      </c>
      <c r="O105" s="33">
        <v>31653</v>
      </c>
      <c r="P105" s="33">
        <v>14288</v>
      </c>
      <c r="Q105" s="30">
        <v>7476</v>
      </c>
      <c r="R105" s="30">
        <v>2442</v>
      </c>
      <c r="S105" s="30">
        <v>2096</v>
      </c>
      <c r="T105" s="37">
        <v>450</v>
      </c>
      <c r="U105" s="32">
        <v>145929</v>
      </c>
    </row>
    <row r="106" spans="1:21" ht="16.5" customHeight="1" x14ac:dyDescent="0.25">
      <c r="A106" s="7"/>
      <c r="B106" s="7"/>
      <c r="C106" s="7"/>
      <c r="D106" s="7" t="s">
        <v>374</v>
      </c>
      <c r="E106" s="7"/>
      <c r="F106" s="7"/>
      <c r="G106" s="7"/>
      <c r="H106" s="7"/>
      <c r="I106" s="7"/>
      <c r="J106" s="7"/>
      <c r="K106" s="7"/>
      <c r="L106" s="9" t="s">
        <v>258</v>
      </c>
      <c r="M106" s="32">
        <v>604111</v>
      </c>
      <c r="N106" s="32">
        <v>616716</v>
      </c>
      <c r="O106" s="32">
        <v>475375</v>
      </c>
      <c r="P106" s="32">
        <v>159941</v>
      </c>
      <c r="Q106" s="32">
        <v>138967</v>
      </c>
      <c r="R106" s="33">
        <v>36146</v>
      </c>
      <c r="S106" s="33">
        <v>20837</v>
      </c>
      <c r="T106" s="30">
        <v>3436</v>
      </c>
      <c r="U106" s="34">
        <v>2055612</v>
      </c>
    </row>
    <row r="107" spans="1:21" ht="16.5" customHeight="1" x14ac:dyDescent="0.25">
      <c r="A107" s="7"/>
      <c r="B107" s="7"/>
      <c r="C107" s="7"/>
      <c r="D107" s="7" t="s">
        <v>333</v>
      </c>
      <c r="E107" s="7"/>
      <c r="F107" s="7"/>
      <c r="G107" s="7"/>
      <c r="H107" s="7"/>
      <c r="I107" s="7"/>
      <c r="J107" s="7"/>
      <c r="K107" s="7"/>
      <c r="L107" s="9" t="s">
        <v>258</v>
      </c>
      <c r="M107" s="33">
        <v>23652</v>
      </c>
      <c r="N107" s="30">
        <v>9744</v>
      </c>
      <c r="O107" s="30">
        <v>2063</v>
      </c>
      <c r="P107" s="37">
        <v>338</v>
      </c>
      <c r="Q107" s="37">
        <v>206</v>
      </c>
      <c r="R107" s="30">
        <v>1660</v>
      </c>
      <c r="S107" s="37">
        <v>321</v>
      </c>
      <c r="T107" s="38">
        <v>57</v>
      </c>
      <c r="U107" s="33">
        <v>38043</v>
      </c>
    </row>
    <row r="108" spans="1:21" ht="16.5" customHeight="1" x14ac:dyDescent="0.25">
      <c r="A108" s="7"/>
      <c r="B108" s="7"/>
      <c r="C108" s="7"/>
      <c r="D108" s="7" t="s">
        <v>334</v>
      </c>
      <c r="E108" s="7"/>
      <c r="F108" s="7"/>
      <c r="G108" s="7"/>
      <c r="H108" s="7"/>
      <c r="I108" s="7"/>
      <c r="J108" s="7"/>
      <c r="K108" s="7"/>
      <c r="L108" s="9" t="s">
        <v>258</v>
      </c>
      <c r="M108" s="33">
        <v>33409</v>
      </c>
      <c r="N108" s="33">
        <v>19229</v>
      </c>
      <c r="O108" s="33">
        <v>25468</v>
      </c>
      <c r="P108" s="30">
        <v>3333</v>
      </c>
      <c r="Q108" s="30">
        <v>6324</v>
      </c>
      <c r="R108" s="37">
        <v>466</v>
      </c>
      <c r="S108" s="37">
        <v>593</v>
      </c>
      <c r="T108" s="37">
        <v>143</v>
      </c>
      <c r="U108" s="33">
        <v>88970</v>
      </c>
    </row>
    <row r="109" spans="1:21" ht="16.5" customHeight="1" x14ac:dyDescent="0.25">
      <c r="A109" s="7"/>
      <c r="B109" s="7"/>
      <c r="C109" s="7"/>
      <c r="D109" s="7" t="s">
        <v>335</v>
      </c>
      <c r="E109" s="7"/>
      <c r="F109" s="7"/>
      <c r="G109" s="7"/>
      <c r="H109" s="7"/>
      <c r="I109" s="7"/>
      <c r="J109" s="7"/>
      <c r="K109" s="7"/>
      <c r="L109" s="9" t="s">
        <v>258</v>
      </c>
      <c r="M109" s="30">
        <v>6591</v>
      </c>
      <c r="N109" s="30">
        <v>4500</v>
      </c>
      <c r="O109" s="30">
        <v>3076</v>
      </c>
      <c r="P109" s="37">
        <v>549</v>
      </c>
      <c r="Q109" s="37">
        <v>355</v>
      </c>
      <c r="R109" s="38">
        <v>25</v>
      </c>
      <c r="S109" s="37">
        <v>204</v>
      </c>
      <c r="T109" s="38">
        <v>40</v>
      </c>
      <c r="U109" s="33">
        <v>15340</v>
      </c>
    </row>
    <row r="110" spans="1:21" ht="16.5" customHeight="1" x14ac:dyDescent="0.25">
      <c r="A110" s="7"/>
      <c r="B110" s="7"/>
      <c r="C110" s="7"/>
      <c r="D110" s="7" t="s">
        <v>375</v>
      </c>
      <c r="E110" s="7"/>
      <c r="F110" s="7"/>
      <c r="G110" s="7"/>
      <c r="H110" s="7"/>
      <c r="I110" s="7"/>
      <c r="J110" s="7"/>
      <c r="K110" s="7"/>
      <c r="L110" s="9" t="s">
        <v>258</v>
      </c>
      <c r="M110" s="33">
        <v>28858</v>
      </c>
      <c r="N110" s="33">
        <v>10081</v>
      </c>
      <c r="O110" s="33">
        <v>21743</v>
      </c>
      <c r="P110" s="30">
        <v>1662</v>
      </c>
      <c r="Q110" s="30">
        <v>3960</v>
      </c>
      <c r="R110" s="30">
        <v>5206</v>
      </c>
      <c r="S110" s="37">
        <v>332</v>
      </c>
      <c r="T110" s="30">
        <v>1067</v>
      </c>
      <c r="U110" s="33">
        <v>72924</v>
      </c>
    </row>
    <row r="111" spans="1:21" ht="16.5" customHeight="1" x14ac:dyDescent="0.25">
      <c r="A111" s="7"/>
      <c r="B111" s="7"/>
      <c r="C111" s="7"/>
      <c r="D111" s="7" t="s">
        <v>336</v>
      </c>
      <c r="E111" s="7"/>
      <c r="F111" s="7"/>
      <c r="G111" s="7"/>
      <c r="H111" s="7"/>
      <c r="I111" s="7"/>
      <c r="J111" s="7"/>
      <c r="K111" s="7"/>
      <c r="L111" s="9" t="s">
        <v>258</v>
      </c>
      <c r="M111" s="30">
        <v>8371</v>
      </c>
      <c r="N111" s="30">
        <v>9381</v>
      </c>
      <c r="O111" s="33">
        <v>10675</v>
      </c>
      <c r="P111" s="30">
        <v>5439</v>
      </c>
      <c r="Q111" s="30">
        <v>1661</v>
      </c>
      <c r="R111" s="37">
        <v>791</v>
      </c>
      <c r="S111" s="37">
        <v>298</v>
      </c>
      <c r="T111" s="38">
        <v>60</v>
      </c>
      <c r="U111" s="33">
        <v>36676</v>
      </c>
    </row>
    <row r="112" spans="1:21" ht="29.4" customHeight="1" x14ac:dyDescent="0.25">
      <c r="A112" s="7"/>
      <c r="B112" s="7"/>
      <c r="C112" s="7"/>
      <c r="D112" s="93" t="s">
        <v>337</v>
      </c>
      <c r="E112" s="93"/>
      <c r="F112" s="93"/>
      <c r="G112" s="93"/>
      <c r="H112" s="93"/>
      <c r="I112" s="93"/>
      <c r="J112" s="93"/>
      <c r="K112" s="93"/>
      <c r="L112" s="9" t="s">
        <v>258</v>
      </c>
      <c r="M112" s="38">
        <v>89</v>
      </c>
      <c r="N112" s="38">
        <v>53</v>
      </c>
      <c r="O112" s="37">
        <v>139</v>
      </c>
      <c r="P112" s="31" t="s">
        <v>270</v>
      </c>
      <c r="Q112" s="38">
        <v>24</v>
      </c>
      <c r="R112" s="74" t="s">
        <v>123</v>
      </c>
      <c r="S112" s="31" t="s">
        <v>270</v>
      </c>
      <c r="T112" s="31" t="s">
        <v>270</v>
      </c>
      <c r="U112" s="37">
        <v>316</v>
      </c>
    </row>
    <row r="113" spans="1:21" ht="16.5" customHeight="1" x14ac:dyDescent="0.25">
      <c r="A113" s="7"/>
      <c r="B113" s="7"/>
      <c r="C113" s="7"/>
      <c r="D113" s="7" t="s">
        <v>339</v>
      </c>
      <c r="E113" s="7"/>
      <c r="F113" s="7"/>
      <c r="G113" s="7"/>
      <c r="H113" s="7"/>
      <c r="I113" s="7"/>
      <c r="J113" s="7"/>
      <c r="K113" s="7"/>
      <c r="L113" s="9" t="s">
        <v>258</v>
      </c>
      <c r="M113" s="32">
        <v>754774</v>
      </c>
      <c r="N113" s="32">
        <v>707480</v>
      </c>
      <c r="O113" s="32">
        <v>570193</v>
      </c>
      <c r="P113" s="32">
        <v>185587</v>
      </c>
      <c r="Q113" s="32">
        <v>158973</v>
      </c>
      <c r="R113" s="33">
        <v>46736</v>
      </c>
      <c r="S113" s="33">
        <v>24689</v>
      </c>
      <c r="T113" s="30">
        <v>5258</v>
      </c>
      <c r="U113" s="34">
        <v>2453810</v>
      </c>
    </row>
    <row r="114" spans="1:21" ht="16.5" customHeight="1" x14ac:dyDescent="0.25">
      <c r="A114" s="7"/>
      <c r="B114" s="7"/>
      <c r="C114" s="7" t="s">
        <v>340</v>
      </c>
      <c r="D114" s="7"/>
      <c r="E114" s="7"/>
      <c r="F114" s="7"/>
      <c r="G114" s="7"/>
      <c r="H114" s="7"/>
      <c r="I114" s="7"/>
      <c r="J114" s="7"/>
      <c r="K114" s="7"/>
      <c r="L114" s="9"/>
      <c r="M114" s="10"/>
      <c r="N114" s="10"/>
      <c r="O114" s="10"/>
      <c r="P114" s="10"/>
      <c r="Q114" s="10"/>
      <c r="R114" s="10"/>
      <c r="S114" s="10"/>
      <c r="T114" s="10"/>
      <c r="U114" s="10"/>
    </row>
    <row r="115" spans="1:21" ht="29.4" customHeight="1" x14ac:dyDescent="0.25">
      <c r="A115" s="7"/>
      <c r="B115" s="7"/>
      <c r="C115" s="7"/>
      <c r="D115" s="93" t="s">
        <v>341</v>
      </c>
      <c r="E115" s="93"/>
      <c r="F115" s="93"/>
      <c r="G115" s="93"/>
      <c r="H115" s="93"/>
      <c r="I115" s="93"/>
      <c r="J115" s="93"/>
      <c r="K115" s="93"/>
      <c r="L115" s="9" t="s">
        <v>258</v>
      </c>
      <c r="M115" s="32">
        <v>362340</v>
      </c>
      <c r="N115" s="32">
        <v>324302</v>
      </c>
      <c r="O115" s="32">
        <v>250995</v>
      </c>
      <c r="P115" s="32">
        <v>103771</v>
      </c>
      <c r="Q115" s="33">
        <v>73485</v>
      </c>
      <c r="R115" s="33">
        <v>21544</v>
      </c>
      <c r="S115" s="33">
        <v>18430</v>
      </c>
      <c r="T115" s="30">
        <v>5247</v>
      </c>
      <c r="U115" s="34">
        <v>1160169</v>
      </c>
    </row>
    <row r="116" spans="1:21" ht="29.4" customHeight="1" x14ac:dyDescent="0.25">
      <c r="A116" s="7"/>
      <c r="B116" s="7"/>
      <c r="C116" s="7"/>
      <c r="D116" s="93" t="s">
        <v>342</v>
      </c>
      <c r="E116" s="93"/>
      <c r="F116" s="93"/>
      <c r="G116" s="93"/>
      <c r="H116" s="93"/>
      <c r="I116" s="93"/>
      <c r="J116" s="93"/>
      <c r="K116" s="93"/>
      <c r="L116" s="9" t="s">
        <v>258</v>
      </c>
      <c r="M116" s="33">
        <v>69445</v>
      </c>
      <c r="N116" s="33">
        <v>51663</v>
      </c>
      <c r="O116" s="33">
        <v>42262</v>
      </c>
      <c r="P116" s="33">
        <v>23097</v>
      </c>
      <c r="Q116" s="33">
        <v>17197</v>
      </c>
      <c r="R116" s="30">
        <v>5920</v>
      </c>
      <c r="S116" s="30">
        <v>2829</v>
      </c>
      <c r="T116" s="30">
        <v>1523</v>
      </c>
      <c r="U116" s="32">
        <v>213957</v>
      </c>
    </row>
    <row r="117" spans="1:21" ht="16.5" customHeight="1" x14ac:dyDescent="0.25">
      <c r="A117" s="7"/>
      <c r="B117" s="7"/>
      <c r="C117" s="7"/>
      <c r="D117" s="7" t="s">
        <v>343</v>
      </c>
      <c r="E117" s="7"/>
      <c r="F117" s="7"/>
      <c r="G117" s="7"/>
      <c r="H117" s="7"/>
      <c r="I117" s="7"/>
      <c r="J117" s="7"/>
      <c r="K117" s="7"/>
      <c r="L117" s="9" t="s">
        <v>258</v>
      </c>
      <c r="M117" s="32">
        <v>722743</v>
      </c>
      <c r="N117" s="32">
        <v>653347</v>
      </c>
      <c r="O117" s="32">
        <v>477990</v>
      </c>
      <c r="P117" s="32">
        <v>209412</v>
      </c>
      <c r="Q117" s="32">
        <v>139600</v>
      </c>
      <c r="R117" s="33">
        <v>36023</v>
      </c>
      <c r="S117" s="33">
        <v>29723</v>
      </c>
      <c r="T117" s="33">
        <v>11363</v>
      </c>
      <c r="U117" s="34">
        <v>2280313</v>
      </c>
    </row>
    <row r="118" spans="1:21" ht="16.5" customHeight="1" x14ac:dyDescent="0.25">
      <c r="A118" s="7"/>
      <c r="B118" s="7"/>
      <c r="C118" s="7"/>
      <c r="D118" s="7" t="s">
        <v>345</v>
      </c>
      <c r="E118" s="7"/>
      <c r="F118" s="7"/>
      <c r="G118" s="7"/>
      <c r="H118" s="7"/>
      <c r="I118" s="7"/>
      <c r="J118" s="7"/>
      <c r="K118" s="7"/>
      <c r="L118" s="9" t="s">
        <v>258</v>
      </c>
      <c r="M118" s="33">
        <v>11366</v>
      </c>
      <c r="N118" s="33">
        <v>10495</v>
      </c>
      <c r="O118" s="30">
        <v>6116</v>
      </c>
      <c r="P118" s="30">
        <v>1963</v>
      </c>
      <c r="Q118" s="30">
        <v>1286</v>
      </c>
      <c r="R118" s="37">
        <v>342</v>
      </c>
      <c r="S118" s="37">
        <v>229</v>
      </c>
      <c r="T118" s="38">
        <v>52</v>
      </c>
      <c r="U118" s="33">
        <v>31856</v>
      </c>
    </row>
    <row r="119" spans="1:21" ht="16.5" customHeight="1" x14ac:dyDescent="0.25">
      <c r="A119" s="7"/>
      <c r="B119" s="7"/>
      <c r="C119" s="7"/>
      <c r="D119" s="7" t="s">
        <v>346</v>
      </c>
      <c r="E119" s="7"/>
      <c r="F119" s="7"/>
      <c r="G119" s="7"/>
      <c r="H119" s="7"/>
      <c r="I119" s="7"/>
      <c r="J119" s="7"/>
      <c r="K119" s="7"/>
      <c r="L119" s="9" t="s">
        <v>258</v>
      </c>
      <c r="M119" s="30">
        <v>4203</v>
      </c>
      <c r="N119" s="30">
        <v>3752</v>
      </c>
      <c r="O119" s="30">
        <v>1559</v>
      </c>
      <c r="P119" s="38">
        <v>91</v>
      </c>
      <c r="Q119" s="37">
        <v>572</v>
      </c>
      <c r="R119" s="38">
        <v>31</v>
      </c>
      <c r="S119" s="37">
        <v>146</v>
      </c>
      <c r="T119" s="38">
        <v>12</v>
      </c>
      <c r="U119" s="33">
        <v>10366</v>
      </c>
    </row>
    <row r="120" spans="1:21" ht="16.5" customHeight="1" x14ac:dyDescent="0.25">
      <c r="A120" s="7"/>
      <c r="B120" s="7"/>
      <c r="C120" s="7"/>
      <c r="D120" s="7" t="s">
        <v>347</v>
      </c>
      <c r="E120" s="7"/>
      <c r="F120" s="7"/>
      <c r="G120" s="7"/>
      <c r="H120" s="7"/>
      <c r="I120" s="7"/>
      <c r="J120" s="7"/>
      <c r="K120" s="7"/>
      <c r="L120" s="9" t="s">
        <v>258</v>
      </c>
      <c r="M120" s="33">
        <v>10490</v>
      </c>
      <c r="N120" s="33">
        <v>10616</v>
      </c>
      <c r="O120" s="33">
        <v>10944</v>
      </c>
      <c r="P120" s="30">
        <v>5084</v>
      </c>
      <c r="Q120" s="30">
        <v>1836</v>
      </c>
      <c r="R120" s="37">
        <v>838</v>
      </c>
      <c r="S120" s="37">
        <v>388</v>
      </c>
      <c r="T120" s="38">
        <v>64</v>
      </c>
      <c r="U120" s="33">
        <v>40259</v>
      </c>
    </row>
    <row r="121" spans="1:21" ht="29.4" customHeight="1" x14ac:dyDescent="0.25">
      <c r="A121" s="7"/>
      <c r="B121" s="7"/>
      <c r="C121" s="7"/>
      <c r="D121" s="93" t="s">
        <v>348</v>
      </c>
      <c r="E121" s="93"/>
      <c r="F121" s="93"/>
      <c r="G121" s="93"/>
      <c r="H121" s="93"/>
      <c r="I121" s="93"/>
      <c r="J121" s="93"/>
      <c r="K121" s="93"/>
      <c r="L121" s="9" t="s">
        <v>258</v>
      </c>
      <c r="M121" s="34">
        <v>1180588</v>
      </c>
      <c r="N121" s="34">
        <v>1054175</v>
      </c>
      <c r="O121" s="32">
        <v>789866</v>
      </c>
      <c r="P121" s="32">
        <v>343417</v>
      </c>
      <c r="Q121" s="32">
        <v>233976</v>
      </c>
      <c r="R121" s="33">
        <v>64698</v>
      </c>
      <c r="S121" s="33">
        <v>51744</v>
      </c>
      <c r="T121" s="33">
        <v>18261</v>
      </c>
      <c r="U121" s="34">
        <v>3736920</v>
      </c>
    </row>
    <row r="122" spans="1:21" ht="16.5" customHeight="1" x14ac:dyDescent="0.25">
      <c r="A122" s="7"/>
      <c r="B122" s="7"/>
      <c r="C122" s="7" t="s">
        <v>376</v>
      </c>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c r="D123" s="7" t="s">
        <v>377</v>
      </c>
      <c r="E123" s="7"/>
      <c r="F123" s="7"/>
      <c r="G123" s="7"/>
      <c r="H123" s="7"/>
      <c r="I123" s="7"/>
      <c r="J123" s="7"/>
      <c r="K123" s="7"/>
      <c r="L123" s="9" t="s">
        <v>258</v>
      </c>
      <c r="M123" s="32">
        <v>681471</v>
      </c>
      <c r="N123" s="32">
        <v>662747</v>
      </c>
      <c r="O123" s="32">
        <v>464175</v>
      </c>
      <c r="P123" s="32">
        <v>287372</v>
      </c>
      <c r="Q123" s="32">
        <v>206387</v>
      </c>
      <c r="R123" s="33">
        <v>71392</v>
      </c>
      <c r="S123" s="33">
        <v>44023</v>
      </c>
      <c r="T123" s="30">
        <v>5252</v>
      </c>
      <c r="U123" s="34">
        <v>2422896</v>
      </c>
    </row>
    <row r="124" spans="1:21" ht="16.5" customHeight="1" x14ac:dyDescent="0.25">
      <c r="A124" s="7"/>
      <c r="B124" s="7"/>
      <c r="C124" s="7" t="s">
        <v>353</v>
      </c>
      <c r="D124" s="7"/>
      <c r="E124" s="7"/>
      <c r="F124" s="7"/>
      <c r="G124" s="7"/>
      <c r="H124" s="7"/>
      <c r="I124" s="7"/>
      <c r="J124" s="7"/>
      <c r="K124" s="7"/>
      <c r="L124" s="9"/>
      <c r="M124" s="10"/>
      <c r="N124" s="10"/>
      <c r="O124" s="10"/>
      <c r="P124" s="10"/>
      <c r="Q124" s="10"/>
      <c r="R124" s="10"/>
      <c r="S124" s="10"/>
      <c r="T124" s="10"/>
      <c r="U124" s="10"/>
    </row>
    <row r="125" spans="1:21" ht="29.4" customHeight="1" x14ac:dyDescent="0.25">
      <c r="A125" s="7"/>
      <c r="B125" s="7"/>
      <c r="C125" s="7"/>
      <c r="D125" s="93" t="s">
        <v>354</v>
      </c>
      <c r="E125" s="93"/>
      <c r="F125" s="93"/>
      <c r="G125" s="93"/>
      <c r="H125" s="93"/>
      <c r="I125" s="93"/>
      <c r="J125" s="93"/>
      <c r="K125" s="93"/>
      <c r="L125" s="9" t="s">
        <v>258</v>
      </c>
      <c r="M125" s="32">
        <v>930625</v>
      </c>
      <c r="N125" s="32">
        <v>915793</v>
      </c>
      <c r="O125" s="32">
        <v>675476</v>
      </c>
      <c r="P125" s="32">
        <v>230349</v>
      </c>
      <c r="Q125" s="32">
        <v>130969</v>
      </c>
      <c r="R125" s="33">
        <v>42519</v>
      </c>
      <c r="S125" s="33">
        <v>44072</v>
      </c>
      <c r="T125" s="30">
        <v>8657</v>
      </c>
      <c r="U125" s="34">
        <v>2978616</v>
      </c>
    </row>
    <row r="126" spans="1:21" ht="29.4" customHeight="1" x14ac:dyDescent="0.25">
      <c r="A126" s="7"/>
      <c r="B126" s="7"/>
      <c r="C126" s="7"/>
      <c r="D126" s="93" t="s">
        <v>356</v>
      </c>
      <c r="E126" s="93"/>
      <c r="F126" s="93"/>
      <c r="G126" s="93"/>
      <c r="H126" s="93"/>
      <c r="I126" s="93"/>
      <c r="J126" s="93"/>
      <c r="K126" s="93"/>
      <c r="L126" s="9" t="s">
        <v>258</v>
      </c>
      <c r="M126" s="33">
        <v>12068</v>
      </c>
      <c r="N126" s="33">
        <v>11687</v>
      </c>
      <c r="O126" s="30">
        <v>8022</v>
      </c>
      <c r="P126" s="30">
        <v>2541</v>
      </c>
      <c r="Q126" s="30">
        <v>1181</v>
      </c>
      <c r="R126" s="37">
        <v>591</v>
      </c>
      <c r="S126" s="37">
        <v>359</v>
      </c>
      <c r="T126" s="37">
        <v>110</v>
      </c>
      <c r="U126" s="33">
        <v>36563</v>
      </c>
    </row>
    <row r="127" spans="1:21" ht="29.4" customHeight="1" x14ac:dyDescent="0.25">
      <c r="A127" s="7"/>
      <c r="B127" s="7"/>
      <c r="C127" s="7"/>
      <c r="D127" s="93" t="s">
        <v>337</v>
      </c>
      <c r="E127" s="93"/>
      <c r="F127" s="93"/>
      <c r="G127" s="93"/>
      <c r="H127" s="93"/>
      <c r="I127" s="93"/>
      <c r="J127" s="93"/>
      <c r="K127" s="93"/>
      <c r="L127" s="9" t="s">
        <v>258</v>
      </c>
      <c r="M127" s="30">
        <v>2877</v>
      </c>
      <c r="N127" s="30">
        <v>8155</v>
      </c>
      <c r="O127" s="30">
        <v>2633</v>
      </c>
      <c r="P127" s="30">
        <v>1414</v>
      </c>
      <c r="Q127" s="37">
        <v>987</v>
      </c>
      <c r="R127" s="38">
        <v>80</v>
      </c>
      <c r="S127" s="37">
        <v>179</v>
      </c>
      <c r="T127" s="38">
        <v>51</v>
      </c>
      <c r="U127" s="33">
        <v>16378</v>
      </c>
    </row>
    <row r="128" spans="1:21" ht="16.5" customHeight="1" x14ac:dyDescent="0.25">
      <c r="A128" s="7"/>
      <c r="B128" s="7"/>
      <c r="C128" s="7"/>
      <c r="D128" s="7" t="s">
        <v>358</v>
      </c>
      <c r="E128" s="7"/>
      <c r="F128" s="7"/>
      <c r="G128" s="7"/>
      <c r="H128" s="7"/>
      <c r="I128" s="7"/>
      <c r="J128" s="7"/>
      <c r="K128" s="7"/>
      <c r="L128" s="9" t="s">
        <v>258</v>
      </c>
      <c r="M128" s="32">
        <v>945910</v>
      </c>
      <c r="N128" s="32">
        <v>935745</v>
      </c>
      <c r="O128" s="32">
        <v>686713</v>
      </c>
      <c r="P128" s="32">
        <v>234341</v>
      </c>
      <c r="Q128" s="32">
        <v>133169</v>
      </c>
      <c r="R128" s="33">
        <v>43210</v>
      </c>
      <c r="S128" s="33">
        <v>44615</v>
      </c>
      <c r="T128" s="30">
        <v>8893</v>
      </c>
      <c r="U128" s="34">
        <v>3032756</v>
      </c>
    </row>
    <row r="129" spans="1:21" ht="16.5" customHeight="1" x14ac:dyDescent="0.25">
      <c r="A129" s="7"/>
      <c r="B129" s="7"/>
      <c r="C129" s="7" t="s">
        <v>359</v>
      </c>
      <c r="D129" s="7"/>
      <c r="E129" s="7"/>
      <c r="F129" s="7"/>
      <c r="G129" s="7"/>
      <c r="H129" s="7"/>
      <c r="I129" s="7"/>
      <c r="J129" s="7"/>
      <c r="K129" s="7"/>
      <c r="L129" s="9"/>
      <c r="M129" s="10"/>
      <c r="N129" s="10"/>
      <c r="O129" s="10"/>
      <c r="P129" s="10"/>
      <c r="Q129" s="10"/>
      <c r="R129" s="10"/>
      <c r="S129" s="10"/>
      <c r="T129" s="10"/>
      <c r="U129" s="10"/>
    </row>
    <row r="130" spans="1:21" ht="29.4" customHeight="1" x14ac:dyDescent="0.25">
      <c r="A130" s="7"/>
      <c r="B130" s="7"/>
      <c r="C130" s="7"/>
      <c r="D130" s="93" t="s">
        <v>360</v>
      </c>
      <c r="E130" s="93"/>
      <c r="F130" s="93"/>
      <c r="G130" s="93"/>
      <c r="H130" s="93"/>
      <c r="I130" s="93"/>
      <c r="J130" s="93"/>
      <c r="K130" s="93"/>
      <c r="L130" s="9" t="s">
        <v>258</v>
      </c>
      <c r="M130" s="33">
        <v>23341</v>
      </c>
      <c r="N130" s="33">
        <v>18554</v>
      </c>
      <c r="O130" s="33">
        <v>13273</v>
      </c>
      <c r="P130" s="30">
        <v>9061</v>
      </c>
      <c r="Q130" s="30">
        <v>6361</v>
      </c>
      <c r="R130" s="30">
        <v>1420</v>
      </c>
      <c r="S130" s="37">
        <v>285</v>
      </c>
      <c r="T130" s="37">
        <v>117</v>
      </c>
      <c r="U130" s="33">
        <v>72412</v>
      </c>
    </row>
    <row r="131" spans="1:21" ht="29.4" customHeight="1" x14ac:dyDescent="0.25">
      <c r="A131" s="7"/>
      <c r="B131" s="7"/>
      <c r="C131" s="7"/>
      <c r="D131" s="93" t="s">
        <v>361</v>
      </c>
      <c r="E131" s="93"/>
      <c r="F131" s="93"/>
      <c r="G131" s="93"/>
      <c r="H131" s="93"/>
      <c r="I131" s="93"/>
      <c r="J131" s="93"/>
      <c r="K131" s="93"/>
      <c r="L131" s="9" t="s">
        <v>258</v>
      </c>
      <c r="M131" s="33">
        <v>83353</v>
      </c>
      <c r="N131" s="32">
        <v>139778</v>
      </c>
      <c r="O131" s="33">
        <v>76323</v>
      </c>
      <c r="P131" s="33">
        <v>28055</v>
      </c>
      <c r="Q131" s="33">
        <v>39950</v>
      </c>
      <c r="R131" s="30">
        <v>6876</v>
      </c>
      <c r="S131" s="30">
        <v>2991</v>
      </c>
      <c r="T131" s="37">
        <v>627</v>
      </c>
      <c r="U131" s="32">
        <v>377963</v>
      </c>
    </row>
    <row r="132" spans="1:21" ht="29.4" customHeight="1" x14ac:dyDescent="0.25">
      <c r="A132" s="7"/>
      <c r="B132" s="7"/>
      <c r="C132" s="7"/>
      <c r="D132" s="93" t="s">
        <v>362</v>
      </c>
      <c r="E132" s="93"/>
      <c r="F132" s="93"/>
      <c r="G132" s="93"/>
      <c r="H132" s="93"/>
      <c r="I132" s="93"/>
      <c r="J132" s="93"/>
      <c r="K132" s="93"/>
      <c r="L132" s="9" t="s">
        <v>258</v>
      </c>
      <c r="M132" s="30">
        <v>2212</v>
      </c>
      <c r="N132" s="31" t="s">
        <v>270</v>
      </c>
      <c r="O132" s="30">
        <v>1405</v>
      </c>
      <c r="P132" s="37">
        <v>774</v>
      </c>
      <c r="Q132" s="31" t="s">
        <v>270</v>
      </c>
      <c r="R132" s="31" t="s">
        <v>270</v>
      </c>
      <c r="S132" s="38">
        <v>19</v>
      </c>
      <c r="T132" s="38">
        <v>14</v>
      </c>
      <c r="U132" s="30">
        <v>8663</v>
      </c>
    </row>
    <row r="133" spans="1:21" ht="16.5" customHeight="1" x14ac:dyDescent="0.25">
      <c r="A133" s="7"/>
      <c r="B133" s="7"/>
      <c r="C133" s="7"/>
      <c r="D133" s="7" t="s">
        <v>366</v>
      </c>
      <c r="E133" s="7"/>
      <c r="F133" s="7"/>
      <c r="G133" s="7"/>
      <c r="H133" s="7"/>
      <c r="I133" s="7"/>
      <c r="J133" s="7"/>
      <c r="K133" s="7"/>
      <c r="L133" s="9" t="s">
        <v>258</v>
      </c>
      <c r="M133" s="32">
        <v>108925</v>
      </c>
      <c r="N133" s="32">
        <v>161859</v>
      </c>
      <c r="O133" s="33">
        <v>91043</v>
      </c>
      <c r="P133" s="33">
        <v>37971</v>
      </c>
      <c r="Q133" s="33">
        <v>46949</v>
      </c>
      <c r="R133" s="30">
        <v>8392</v>
      </c>
      <c r="S133" s="30">
        <v>3295</v>
      </c>
      <c r="T133" s="37">
        <v>788</v>
      </c>
      <c r="U133" s="32">
        <v>459232</v>
      </c>
    </row>
    <row r="134" spans="1:21" ht="16.5" customHeight="1" x14ac:dyDescent="0.25">
      <c r="A134" s="7"/>
      <c r="B134" s="7"/>
      <c r="C134" s="7" t="s">
        <v>367</v>
      </c>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c r="D135" s="7" t="s">
        <v>368</v>
      </c>
      <c r="E135" s="7"/>
      <c r="F135" s="7"/>
      <c r="G135" s="7"/>
      <c r="H135" s="7"/>
      <c r="I135" s="7"/>
      <c r="J135" s="7"/>
      <c r="K135" s="7"/>
      <c r="L135" s="9" t="s">
        <v>369</v>
      </c>
      <c r="M135" s="16">
        <v>93.8</v>
      </c>
      <c r="N135" s="21">
        <v>108.4</v>
      </c>
      <c r="O135" s="21">
        <v>112.8</v>
      </c>
      <c r="P135" s="16">
        <v>71.2</v>
      </c>
      <c r="Q135" s="16">
        <v>91.2</v>
      </c>
      <c r="R135" s="16">
        <v>87.9</v>
      </c>
      <c r="S135" s="16">
        <v>58.3</v>
      </c>
      <c r="T135" s="16">
        <v>21.4</v>
      </c>
      <c r="U135" s="16">
        <v>97.4</v>
      </c>
    </row>
    <row r="136" spans="1:21" ht="16.5" customHeight="1" x14ac:dyDescent="0.25">
      <c r="A136" s="7"/>
      <c r="B136" s="7"/>
      <c r="C136" s="7" t="s">
        <v>370</v>
      </c>
      <c r="D136" s="7"/>
      <c r="E136" s="7"/>
      <c r="F136" s="7"/>
      <c r="G136" s="7"/>
      <c r="H136" s="7"/>
      <c r="I136" s="7"/>
      <c r="J136" s="7"/>
      <c r="K136" s="7"/>
      <c r="L136" s="9"/>
      <c r="M136" s="10"/>
      <c r="N136" s="10"/>
      <c r="O136" s="10"/>
      <c r="P136" s="10"/>
      <c r="Q136" s="10"/>
      <c r="R136" s="10"/>
      <c r="S136" s="10"/>
      <c r="T136" s="10"/>
      <c r="U136" s="10"/>
    </row>
    <row r="137" spans="1:21" ht="16.5" customHeight="1" x14ac:dyDescent="0.25">
      <c r="A137" s="7"/>
      <c r="B137" s="7"/>
      <c r="C137" s="7"/>
      <c r="D137" s="7" t="s">
        <v>368</v>
      </c>
      <c r="E137" s="7"/>
      <c r="F137" s="7"/>
      <c r="G137" s="7"/>
      <c r="H137" s="7"/>
      <c r="I137" s="7"/>
      <c r="J137" s="7"/>
      <c r="K137" s="7"/>
      <c r="L137" s="9" t="s">
        <v>369</v>
      </c>
      <c r="M137" s="21">
        <v>146.69999999999999</v>
      </c>
      <c r="N137" s="21">
        <v>161.5</v>
      </c>
      <c r="O137" s="21">
        <v>156.30000000000001</v>
      </c>
      <c r="P137" s="21">
        <v>131.80000000000001</v>
      </c>
      <c r="Q137" s="21">
        <v>134.30000000000001</v>
      </c>
      <c r="R137" s="21">
        <v>121.7</v>
      </c>
      <c r="S137" s="21">
        <v>122.1</v>
      </c>
      <c r="T137" s="16">
        <v>74.3</v>
      </c>
      <c r="U137" s="21">
        <v>148.4</v>
      </c>
    </row>
    <row r="138" spans="1:21" ht="16.5" customHeight="1" x14ac:dyDescent="0.25">
      <c r="A138" s="7"/>
      <c r="B138" s="7"/>
      <c r="C138" s="7" t="s">
        <v>371</v>
      </c>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c r="C139" s="7"/>
      <c r="D139" s="7" t="s">
        <v>368</v>
      </c>
      <c r="E139" s="7"/>
      <c r="F139" s="7"/>
      <c r="G139" s="7"/>
      <c r="H139" s="7"/>
      <c r="I139" s="7"/>
      <c r="J139" s="7"/>
      <c r="K139" s="7"/>
      <c r="L139" s="9" t="s">
        <v>369</v>
      </c>
      <c r="M139" s="16">
        <v>84.7</v>
      </c>
      <c r="N139" s="21">
        <v>101.5</v>
      </c>
      <c r="O139" s="16">
        <v>91.9</v>
      </c>
      <c r="P139" s="21">
        <v>110.3</v>
      </c>
      <c r="Q139" s="21">
        <v>118.4</v>
      </c>
      <c r="R139" s="21">
        <v>134.30000000000001</v>
      </c>
      <c r="S139" s="21">
        <v>103.9</v>
      </c>
      <c r="T139" s="16">
        <v>21.4</v>
      </c>
      <c r="U139" s="16">
        <v>96.2</v>
      </c>
    </row>
    <row r="140" spans="1:21" ht="16.5" customHeight="1" x14ac:dyDescent="0.25">
      <c r="A140" s="7"/>
      <c r="B140" s="7"/>
      <c r="C140" s="7" t="s">
        <v>372</v>
      </c>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c r="D141" s="7" t="s">
        <v>368</v>
      </c>
      <c r="E141" s="7"/>
      <c r="F141" s="7"/>
      <c r="G141" s="7"/>
      <c r="H141" s="7"/>
      <c r="I141" s="7"/>
      <c r="J141" s="7"/>
      <c r="K141" s="7"/>
      <c r="L141" s="9" t="s">
        <v>369</v>
      </c>
      <c r="M141" s="21">
        <v>117.6</v>
      </c>
      <c r="N141" s="21">
        <v>143.4</v>
      </c>
      <c r="O141" s="21">
        <v>135.9</v>
      </c>
      <c r="P141" s="16">
        <v>89.9</v>
      </c>
      <c r="Q141" s="16">
        <v>76.400000000000006</v>
      </c>
      <c r="R141" s="16">
        <v>81.3</v>
      </c>
      <c r="S141" s="21">
        <v>105.3</v>
      </c>
      <c r="T141" s="16">
        <v>36.200000000000003</v>
      </c>
      <c r="U141" s="21">
        <v>120.4</v>
      </c>
    </row>
    <row r="142" spans="1:21" ht="16.5" customHeight="1" x14ac:dyDescent="0.25">
      <c r="A142" s="7"/>
      <c r="B142" s="7"/>
      <c r="C142" s="7" t="s">
        <v>373</v>
      </c>
      <c r="D142" s="7"/>
      <c r="E142" s="7"/>
      <c r="F142" s="7"/>
      <c r="G142" s="7"/>
      <c r="H142" s="7"/>
      <c r="I142" s="7"/>
      <c r="J142" s="7"/>
      <c r="K142" s="7"/>
      <c r="L142" s="9"/>
      <c r="M142" s="10"/>
      <c r="N142" s="10"/>
      <c r="O142" s="10"/>
      <c r="P142" s="10"/>
      <c r="Q142" s="10"/>
      <c r="R142" s="10"/>
      <c r="S142" s="10"/>
      <c r="T142" s="10"/>
      <c r="U142" s="10"/>
    </row>
    <row r="143" spans="1:21" ht="16.5" customHeight="1" x14ac:dyDescent="0.25">
      <c r="A143" s="7"/>
      <c r="B143" s="7"/>
      <c r="C143" s="7"/>
      <c r="D143" s="7" t="s">
        <v>368</v>
      </c>
      <c r="E143" s="7"/>
      <c r="F143" s="7"/>
      <c r="G143" s="7"/>
      <c r="H143" s="7"/>
      <c r="I143" s="7"/>
      <c r="J143" s="7"/>
      <c r="K143" s="7"/>
      <c r="L143" s="9" t="s">
        <v>369</v>
      </c>
      <c r="M143" s="16">
        <v>13.5</v>
      </c>
      <c r="N143" s="16">
        <v>24.8</v>
      </c>
      <c r="O143" s="16">
        <v>18</v>
      </c>
      <c r="P143" s="16">
        <v>14.6</v>
      </c>
      <c r="Q143" s="16">
        <v>26.9</v>
      </c>
      <c r="R143" s="16">
        <v>15.8</v>
      </c>
      <c r="S143" s="26">
        <v>7.8</v>
      </c>
      <c r="T143" s="26">
        <v>3.2</v>
      </c>
      <c r="U143" s="16">
        <v>18.2</v>
      </c>
    </row>
    <row r="144" spans="1:21" ht="16.5" customHeight="1" x14ac:dyDescent="0.25">
      <c r="A144" s="7"/>
      <c r="B144" s="7" t="s">
        <v>86</v>
      </c>
      <c r="C144" s="7"/>
      <c r="D144" s="7"/>
      <c r="E144" s="7"/>
      <c r="F144" s="7"/>
      <c r="G144" s="7"/>
      <c r="H144" s="7"/>
      <c r="I144" s="7"/>
      <c r="J144" s="7"/>
      <c r="K144" s="7"/>
      <c r="L144" s="9"/>
      <c r="M144" s="10"/>
      <c r="N144" s="10"/>
      <c r="O144" s="10"/>
      <c r="P144" s="10"/>
      <c r="Q144" s="10"/>
      <c r="R144" s="10"/>
      <c r="S144" s="10"/>
      <c r="T144" s="10"/>
      <c r="U144" s="10"/>
    </row>
    <row r="145" spans="1:21" ht="16.5" customHeight="1" x14ac:dyDescent="0.25">
      <c r="A145" s="7"/>
      <c r="B145" s="7"/>
      <c r="C145" s="7" t="s">
        <v>330</v>
      </c>
      <c r="D145" s="7"/>
      <c r="E145" s="7"/>
      <c r="F145" s="7"/>
      <c r="G145" s="7"/>
      <c r="H145" s="7"/>
      <c r="I145" s="7"/>
      <c r="J145" s="7"/>
      <c r="K145" s="7"/>
      <c r="L145" s="9"/>
      <c r="M145" s="10"/>
      <c r="N145" s="10"/>
      <c r="O145" s="10"/>
      <c r="P145" s="10"/>
      <c r="Q145" s="10"/>
      <c r="R145" s="10"/>
      <c r="S145" s="10"/>
      <c r="T145" s="10"/>
      <c r="U145" s="10"/>
    </row>
    <row r="146" spans="1:21" ht="16.5" customHeight="1" x14ac:dyDescent="0.25">
      <c r="A146" s="7"/>
      <c r="B146" s="7"/>
      <c r="C146" s="7"/>
      <c r="D146" s="7" t="s">
        <v>378</v>
      </c>
      <c r="E146" s="7"/>
      <c r="F146" s="7"/>
      <c r="G146" s="7"/>
      <c r="H146" s="7"/>
      <c r="I146" s="7"/>
      <c r="J146" s="7"/>
      <c r="K146" s="7"/>
      <c r="L146" s="9" t="s">
        <v>258</v>
      </c>
      <c r="M146" s="33">
        <v>48990</v>
      </c>
      <c r="N146" s="33">
        <v>37567</v>
      </c>
      <c r="O146" s="33">
        <v>30038</v>
      </c>
      <c r="P146" s="33">
        <v>12456</v>
      </c>
      <c r="Q146" s="30">
        <v>7441</v>
      </c>
      <c r="R146" s="30">
        <v>2626</v>
      </c>
      <c r="S146" s="30">
        <v>1759</v>
      </c>
      <c r="T146" s="37">
        <v>301</v>
      </c>
      <c r="U146" s="32">
        <v>141196</v>
      </c>
    </row>
    <row r="147" spans="1:21" ht="16.5" customHeight="1" x14ac:dyDescent="0.25">
      <c r="A147" s="7"/>
      <c r="B147" s="7"/>
      <c r="C147" s="7"/>
      <c r="D147" s="7" t="s">
        <v>374</v>
      </c>
      <c r="E147" s="7"/>
      <c r="F147" s="7"/>
      <c r="G147" s="7"/>
      <c r="H147" s="7"/>
      <c r="I147" s="7"/>
      <c r="J147" s="7"/>
      <c r="K147" s="7"/>
      <c r="L147" s="9" t="s">
        <v>258</v>
      </c>
      <c r="M147" s="32">
        <v>604625</v>
      </c>
      <c r="N147" s="32">
        <v>622340</v>
      </c>
      <c r="O147" s="32">
        <v>476267</v>
      </c>
      <c r="P147" s="32">
        <v>150310</v>
      </c>
      <c r="Q147" s="32">
        <v>142202</v>
      </c>
      <c r="R147" s="33">
        <v>41195</v>
      </c>
      <c r="S147" s="33">
        <v>18318</v>
      </c>
      <c r="T147" s="30">
        <v>2621</v>
      </c>
      <c r="U147" s="34">
        <v>2057973</v>
      </c>
    </row>
    <row r="148" spans="1:21" ht="16.5" customHeight="1" x14ac:dyDescent="0.25">
      <c r="A148" s="7"/>
      <c r="B148" s="7"/>
      <c r="C148" s="7"/>
      <c r="D148" s="7" t="s">
        <v>333</v>
      </c>
      <c r="E148" s="7"/>
      <c r="F148" s="7"/>
      <c r="G148" s="7"/>
      <c r="H148" s="7"/>
      <c r="I148" s="7"/>
      <c r="J148" s="7"/>
      <c r="K148" s="7"/>
      <c r="L148" s="9" t="s">
        <v>258</v>
      </c>
      <c r="M148" s="33">
        <v>24669</v>
      </c>
      <c r="N148" s="33">
        <v>10292</v>
      </c>
      <c r="O148" s="30">
        <v>2037</v>
      </c>
      <c r="P148" s="37">
        <v>349</v>
      </c>
      <c r="Q148" s="37">
        <v>325</v>
      </c>
      <c r="R148" s="30">
        <v>1788</v>
      </c>
      <c r="S148" s="37">
        <v>379</v>
      </c>
      <c r="T148" s="38">
        <v>43</v>
      </c>
      <c r="U148" s="33">
        <v>39882</v>
      </c>
    </row>
    <row r="149" spans="1:21" ht="16.5" customHeight="1" x14ac:dyDescent="0.25">
      <c r="A149" s="7"/>
      <c r="B149" s="7"/>
      <c r="C149" s="7"/>
      <c r="D149" s="7" t="s">
        <v>334</v>
      </c>
      <c r="E149" s="7"/>
      <c r="F149" s="7"/>
      <c r="G149" s="7"/>
      <c r="H149" s="7"/>
      <c r="I149" s="7"/>
      <c r="J149" s="7"/>
      <c r="K149" s="7"/>
      <c r="L149" s="9" t="s">
        <v>258</v>
      </c>
      <c r="M149" s="33">
        <v>30294</v>
      </c>
      <c r="N149" s="33">
        <v>17056</v>
      </c>
      <c r="O149" s="33">
        <v>21808</v>
      </c>
      <c r="P149" s="30">
        <v>1909</v>
      </c>
      <c r="Q149" s="30">
        <v>5084</v>
      </c>
      <c r="R149" s="37">
        <v>598</v>
      </c>
      <c r="S149" s="37">
        <v>532</v>
      </c>
      <c r="T149" s="38">
        <v>52</v>
      </c>
      <c r="U149" s="33">
        <v>77336</v>
      </c>
    </row>
    <row r="150" spans="1:21" ht="16.5" customHeight="1" x14ac:dyDescent="0.25">
      <c r="A150" s="7"/>
      <c r="B150" s="7"/>
      <c r="C150" s="7"/>
      <c r="D150" s="7" t="s">
        <v>335</v>
      </c>
      <c r="E150" s="7"/>
      <c r="F150" s="7"/>
      <c r="G150" s="7"/>
      <c r="H150" s="7"/>
      <c r="I150" s="7"/>
      <c r="J150" s="7"/>
      <c r="K150" s="7"/>
      <c r="L150" s="9" t="s">
        <v>258</v>
      </c>
      <c r="M150" s="30">
        <v>6615</v>
      </c>
      <c r="N150" s="30">
        <v>4086</v>
      </c>
      <c r="O150" s="30">
        <v>2465</v>
      </c>
      <c r="P150" s="31" t="s">
        <v>270</v>
      </c>
      <c r="Q150" s="37">
        <v>250</v>
      </c>
      <c r="R150" s="38">
        <v>27</v>
      </c>
      <c r="S150" s="37">
        <v>155</v>
      </c>
      <c r="T150" s="31" t="s">
        <v>270</v>
      </c>
      <c r="U150" s="33">
        <v>13752</v>
      </c>
    </row>
    <row r="151" spans="1:21" ht="16.5" customHeight="1" x14ac:dyDescent="0.25">
      <c r="A151" s="7"/>
      <c r="B151" s="7"/>
      <c r="C151" s="7"/>
      <c r="D151" s="7" t="s">
        <v>375</v>
      </c>
      <c r="E151" s="7"/>
      <c r="F151" s="7"/>
      <c r="G151" s="7"/>
      <c r="H151" s="7"/>
      <c r="I151" s="7"/>
      <c r="J151" s="7"/>
      <c r="K151" s="7"/>
      <c r="L151" s="9" t="s">
        <v>258</v>
      </c>
      <c r="M151" s="33">
        <v>22629</v>
      </c>
      <c r="N151" s="30">
        <v>7063</v>
      </c>
      <c r="O151" s="33">
        <v>17855</v>
      </c>
      <c r="P151" s="30">
        <v>1361</v>
      </c>
      <c r="Q151" s="30">
        <v>2847</v>
      </c>
      <c r="R151" s="30">
        <v>3323</v>
      </c>
      <c r="S151" s="37">
        <v>229</v>
      </c>
      <c r="T151" s="37">
        <v>854</v>
      </c>
      <c r="U151" s="33">
        <v>56181</v>
      </c>
    </row>
    <row r="152" spans="1:21" ht="16.5" customHeight="1" x14ac:dyDescent="0.25">
      <c r="A152" s="7"/>
      <c r="B152" s="7"/>
      <c r="C152" s="7"/>
      <c r="D152" s="7" t="s">
        <v>336</v>
      </c>
      <c r="E152" s="7"/>
      <c r="F152" s="7"/>
      <c r="G152" s="7"/>
      <c r="H152" s="7"/>
      <c r="I152" s="7"/>
      <c r="J152" s="7"/>
      <c r="K152" s="7"/>
      <c r="L152" s="9" t="s">
        <v>258</v>
      </c>
      <c r="M152" s="30">
        <v>8366</v>
      </c>
      <c r="N152" s="30">
        <v>9407</v>
      </c>
      <c r="O152" s="33">
        <v>10584</v>
      </c>
      <c r="P152" s="30">
        <v>3659</v>
      </c>
      <c r="Q152" s="30">
        <v>2109</v>
      </c>
      <c r="R152" s="37">
        <v>889</v>
      </c>
      <c r="S152" s="37">
        <v>417</v>
      </c>
      <c r="T152" s="38">
        <v>59</v>
      </c>
      <c r="U152" s="33">
        <v>35489</v>
      </c>
    </row>
    <row r="153" spans="1:21" ht="29.4" customHeight="1" x14ac:dyDescent="0.25">
      <c r="A153" s="7"/>
      <c r="B153" s="7"/>
      <c r="C153" s="7"/>
      <c r="D153" s="93" t="s">
        <v>337</v>
      </c>
      <c r="E153" s="93"/>
      <c r="F153" s="93"/>
      <c r="G153" s="93"/>
      <c r="H153" s="93"/>
      <c r="I153" s="93"/>
      <c r="J153" s="93"/>
      <c r="K153" s="93"/>
      <c r="L153" s="9" t="s">
        <v>258</v>
      </c>
      <c r="M153" s="38">
        <v>94</v>
      </c>
      <c r="N153" s="38">
        <v>49</v>
      </c>
      <c r="O153" s="37">
        <v>175</v>
      </c>
      <c r="P153" s="31" t="s">
        <v>270</v>
      </c>
      <c r="Q153" s="38">
        <v>32</v>
      </c>
      <c r="R153" s="74" t="s">
        <v>123</v>
      </c>
      <c r="S153" s="31" t="s">
        <v>270</v>
      </c>
      <c r="T153" s="74" t="s">
        <v>123</v>
      </c>
      <c r="U153" s="37">
        <v>357</v>
      </c>
    </row>
    <row r="154" spans="1:21" ht="16.5" customHeight="1" x14ac:dyDescent="0.25">
      <c r="A154" s="7"/>
      <c r="B154" s="7"/>
      <c r="C154" s="7"/>
      <c r="D154" s="7" t="s">
        <v>339</v>
      </c>
      <c r="E154" s="7"/>
      <c r="F154" s="7"/>
      <c r="G154" s="7"/>
      <c r="H154" s="7"/>
      <c r="I154" s="7"/>
      <c r="J154" s="7"/>
      <c r="K154" s="7"/>
      <c r="L154" s="9" t="s">
        <v>258</v>
      </c>
      <c r="M154" s="32">
        <v>746282</v>
      </c>
      <c r="N154" s="32">
        <v>707860</v>
      </c>
      <c r="O154" s="32">
        <v>561229</v>
      </c>
      <c r="P154" s="32">
        <v>170190</v>
      </c>
      <c r="Q154" s="32">
        <v>160290</v>
      </c>
      <c r="R154" s="33">
        <v>50446</v>
      </c>
      <c r="S154" s="33">
        <v>21804</v>
      </c>
      <c r="T154" s="30">
        <v>3943</v>
      </c>
      <c r="U154" s="34">
        <v>2422166</v>
      </c>
    </row>
    <row r="155" spans="1:21" ht="16.5" customHeight="1" x14ac:dyDescent="0.25">
      <c r="A155" s="7"/>
      <c r="B155" s="7"/>
      <c r="C155" s="7" t="s">
        <v>340</v>
      </c>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c r="D156" s="7" t="s">
        <v>379</v>
      </c>
      <c r="E156" s="7"/>
      <c r="F156" s="7"/>
      <c r="G156" s="7"/>
      <c r="H156" s="7"/>
      <c r="I156" s="7"/>
      <c r="J156" s="7"/>
      <c r="K156" s="7"/>
      <c r="L156" s="9" t="s">
        <v>258</v>
      </c>
      <c r="M156" s="34">
        <v>1128050</v>
      </c>
      <c r="N156" s="34">
        <v>1000483</v>
      </c>
      <c r="O156" s="32">
        <v>739643</v>
      </c>
      <c r="P156" s="32">
        <v>324943</v>
      </c>
      <c r="Q156" s="32">
        <v>222347</v>
      </c>
      <c r="R156" s="33">
        <v>62467</v>
      </c>
      <c r="S156" s="33">
        <v>49414</v>
      </c>
      <c r="T156" s="33">
        <v>17136</v>
      </c>
      <c r="U156" s="34">
        <v>3544697</v>
      </c>
    </row>
    <row r="157" spans="1:21" ht="16.5" customHeight="1" x14ac:dyDescent="0.25">
      <c r="A157" s="7"/>
      <c r="B157" s="7"/>
      <c r="C157" s="7"/>
      <c r="D157" s="7" t="s">
        <v>345</v>
      </c>
      <c r="E157" s="7"/>
      <c r="F157" s="7"/>
      <c r="G157" s="7"/>
      <c r="H157" s="7"/>
      <c r="I157" s="7"/>
      <c r="J157" s="7"/>
      <c r="K157" s="7"/>
      <c r="L157" s="9" t="s">
        <v>258</v>
      </c>
      <c r="M157" s="33">
        <v>10966</v>
      </c>
      <c r="N157" s="33">
        <v>10247</v>
      </c>
      <c r="O157" s="30">
        <v>6611</v>
      </c>
      <c r="P157" s="30">
        <v>1736</v>
      </c>
      <c r="Q157" s="30">
        <v>1430</v>
      </c>
      <c r="R157" s="37">
        <v>642</v>
      </c>
      <c r="S157" s="37">
        <v>385</v>
      </c>
      <c r="T157" s="38">
        <v>75</v>
      </c>
      <c r="U157" s="33">
        <v>32093</v>
      </c>
    </row>
    <row r="158" spans="1:21" ht="16.5" customHeight="1" x14ac:dyDescent="0.25">
      <c r="A158" s="7"/>
      <c r="B158" s="7"/>
      <c r="C158" s="7"/>
      <c r="D158" s="7" t="s">
        <v>346</v>
      </c>
      <c r="E158" s="7"/>
      <c r="F158" s="7"/>
      <c r="G158" s="7"/>
      <c r="H158" s="7"/>
      <c r="I158" s="7"/>
      <c r="J158" s="7"/>
      <c r="K158" s="7"/>
      <c r="L158" s="9" t="s">
        <v>258</v>
      </c>
      <c r="M158" s="30">
        <v>4535</v>
      </c>
      <c r="N158" s="30">
        <v>3828</v>
      </c>
      <c r="O158" s="30">
        <v>1333</v>
      </c>
      <c r="P158" s="38">
        <v>51</v>
      </c>
      <c r="Q158" s="37">
        <v>604</v>
      </c>
      <c r="R158" s="38">
        <v>46</v>
      </c>
      <c r="S158" s="37">
        <v>100</v>
      </c>
      <c r="T158" s="38">
        <v>13</v>
      </c>
      <c r="U158" s="33">
        <v>10510</v>
      </c>
    </row>
    <row r="159" spans="1:21" ht="16.5" customHeight="1" x14ac:dyDescent="0.25">
      <c r="A159" s="7"/>
      <c r="B159" s="7"/>
      <c r="C159" s="7"/>
      <c r="D159" s="7" t="s">
        <v>347</v>
      </c>
      <c r="E159" s="7"/>
      <c r="F159" s="7"/>
      <c r="G159" s="7"/>
      <c r="H159" s="7"/>
      <c r="I159" s="7"/>
      <c r="J159" s="7"/>
      <c r="K159" s="7"/>
      <c r="L159" s="9" t="s">
        <v>258</v>
      </c>
      <c r="M159" s="30">
        <v>9955</v>
      </c>
      <c r="N159" s="30">
        <v>9679</v>
      </c>
      <c r="O159" s="33">
        <v>10818</v>
      </c>
      <c r="P159" s="30">
        <v>3906</v>
      </c>
      <c r="Q159" s="30">
        <v>1893</v>
      </c>
      <c r="R159" s="30">
        <v>1013</v>
      </c>
      <c r="S159" s="37">
        <v>377</v>
      </c>
      <c r="T159" s="38">
        <v>51</v>
      </c>
      <c r="U159" s="33">
        <v>37692</v>
      </c>
    </row>
    <row r="160" spans="1:21" ht="29.4" customHeight="1" x14ac:dyDescent="0.25">
      <c r="A160" s="7"/>
      <c r="B160" s="7"/>
      <c r="C160" s="7"/>
      <c r="D160" s="93" t="s">
        <v>348</v>
      </c>
      <c r="E160" s="93"/>
      <c r="F160" s="93"/>
      <c r="G160" s="93"/>
      <c r="H160" s="93"/>
      <c r="I160" s="93"/>
      <c r="J160" s="93"/>
      <c r="K160" s="93"/>
      <c r="L160" s="9" t="s">
        <v>258</v>
      </c>
      <c r="M160" s="34">
        <v>1153506</v>
      </c>
      <c r="N160" s="34">
        <v>1024237</v>
      </c>
      <c r="O160" s="32">
        <v>758405</v>
      </c>
      <c r="P160" s="32">
        <v>330636</v>
      </c>
      <c r="Q160" s="32">
        <v>226274</v>
      </c>
      <c r="R160" s="33">
        <v>64168</v>
      </c>
      <c r="S160" s="33">
        <v>50276</v>
      </c>
      <c r="T160" s="33">
        <v>17275</v>
      </c>
      <c r="U160" s="34">
        <v>3624992</v>
      </c>
    </row>
    <row r="161" spans="1:21" ht="16.5" customHeight="1" x14ac:dyDescent="0.25">
      <c r="A161" s="7"/>
      <c r="B161" s="7"/>
      <c r="C161" s="7" t="s">
        <v>376</v>
      </c>
      <c r="D161" s="7"/>
      <c r="E161" s="7"/>
      <c r="F161" s="7"/>
      <c r="G161" s="7"/>
      <c r="H161" s="7"/>
      <c r="I161" s="7"/>
      <c r="J161" s="7"/>
      <c r="K161" s="7"/>
      <c r="L161" s="9"/>
      <c r="M161" s="10"/>
      <c r="N161" s="10"/>
      <c r="O161" s="10"/>
      <c r="P161" s="10"/>
      <c r="Q161" s="10"/>
      <c r="R161" s="10"/>
      <c r="S161" s="10"/>
      <c r="T161" s="10"/>
      <c r="U161" s="10"/>
    </row>
    <row r="162" spans="1:21" ht="16.5" customHeight="1" x14ac:dyDescent="0.25">
      <c r="A162" s="7"/>
      <c r="B162" s="7"/>
      <c r="C162" s="7"/>
      <c r="D162" s="7" t="s">
        <v>377</v>
      </c>
      <c r="E162" s="7"/>
      <c r="F162" s="7"/>
      <c r="G162" s="7"/>
      <c r="H162" s="7"/>
      <c r="I162" s="7"/>
      <c r="J162" s="7"/>
      <c r="K162" s="7"/>
      <c r="L162" s="9" t="s">
        <v>258</v>
      </c>
      <c r="M162" s="32">
        <v>650761</v>
      </c>
      <c r="N162" s="32">
        <v>632058</v>
      </c>
      <c r="O162" s="32">
        <v>434856</v>
      </c>
      <c r="P162" s="32">
        <v>264776</v>
      </c>
      <c r="Q162" s="32">
        <v>200377</v>
      </c>
      <c r="R162" s="33">
        <v>71113</v>
      </c>
      <c r="S162" s="33">
        <v>43405</v>
      </c>
      <c r="T162" s="30">
        <v>5266</v>
      </c>
      <c r="U162" s="34">
        <v>2302682</v>
      </c>
    </row>
    <row r="163" spans="1:21" ht="16.5" customHeight="1" x14ac:dyDescent="0.25">
      <c r="A163" s="7"/>
      <c r="B163" s="7"/>
      <c r="C163" s="7" t="s">
        <v>353</v>
      </c>
      <c r="D163" s="7"/>
      <c r="E163" s="7"/>
      <c r="F163" s="7"/>
      <c r="G163" s="7"/>
      <c r="H163" s="7"/>
      <c r="I163" s="7"/>
      <c r="J163" s="7"/>
      <c r="K163" s="7"/>
      <c r="L163" s="9"/>
      <c r="M163" s="10"/>
      <c r="N163" s="10"/>
      <c r="O163" s="10"/>
      <c r="P163" s="10"/>
      <c r="Q163" s="10"/>
      <c r="R163" s="10"/>
      <c r="S163" s="10"/>
      <c r="T163" s="10"/>
      <c r="U163" s="10"/>
    </row>
    <row r="164" spans="1:21" ht="29.4" customHeight="1" x14ac:dyDescent="0.25">
      <c r="A164" s="7"/>
      <c r="B164" s="7"/>
      <c r="C164" s="7"/>
      <c r="D164" s="93" t="s">
        <v>354</v>
      </c>
      <c r="E164" s="93"/>
      <c r="F164" s="93"/>
      <c r="G164" s="93"/>
      <c r="H164" s="93"/>
      <c r="I164" s="93"/>
      <c r="J164" s="93"/>
      <c r="K164" s="93"/>
      <c r="L164" s="9" t="s">
        <v>258</v>
      </c>
      <c r="M164" s="32">
        <v>901280</v>
      </c>
      <c r="N164" s="32">
        <v>885735</v>
      </c>
      <c r="O164" s="32">
        <v>634773</v>
      </c>
      <c r="P164" s="32">
        <v>215090</v>
      </c>
      <c r="Q164" s="32">
        <v>125500</v>
      </c>
      <c r="R164" s="33">
        <v>42903</v>
      </c>
      <c r="S164" s="33">
        <v>41381</v>
      </c>
      <c r="T164" s="30">
        <v>8183</v>
      </c>
      <c r="U164" s="34">
        <v>2855039</v>
      </c>
    </row>
    <row r="165" spans="1:21" ht="29.4" customHeight="1" x14ac:dyDescent="0.25">
      <c r="A165" s="7"/>
      <c r="B165" s="7"/>
      <c r="C165" s="7"/>
      <c r="D165" s="93" t="s">
        <v>356</v>
      </c>
      <c r="E165" s="93"/>
      <c r="F165" s="93"/>
      <c r="G165" s="93"/>
      <c r="H165" s="93"/>
      <c r="I165" s="93"/>
      <c r="J165" s="93"/>
      <c r="K165" s="93"/>
      <c r="L165" s="9" t="s">
        <v>258</v>
      </c>
      <c r="M165" s="33">
        <v>11201</v>
      </c>
      <c r="N165" s="33">
        <v>10088</v>
      </c>
      <c r="O165" s="30">
        <v>7287</v>
      </c>
      <c r="P165" s="30">
        <v>1916</v>
      </c>
      <c r="Q165" s="30">
        <v>1122</v>
      </c>
      <c r="R165" s="37">
        <v>558</v>
      </c>
      <c r="S165" s="37">
        <v>396</v>
      </c>
      <c r="T165" s="37">
        <v>135</v>
      </c>
      <c r="U165" s="33">
        <v>32707</v>
      </c>
    </row>
    <row r="166" spans="1:21" ht="29.4" customHeight="1" x14ac:dyDescent="0.25">
      <c r="A166" s="7"/>
      <c r="B166" s="7"/>
      <c r="C166" s="7"/>
      <c r="D166" s="93" t="s">
        <v>337</v>
      </c>
      <c r="E166" s="93"/>
      <c r="F166" s="93"/>
      <c r="G166" s="93"/>
      <c r="H166" s="93"/>
      <c r="I166" s="93"/>
      <c r="J166" s="93"/>
      <c r="K166" s="93"/>
      <c r="L166" s="9" t="s">
        <v>258</v>
      </c>
      <c r="M166" s="30">
        <v>3041</v>
      </c>
      <c r="N166" s="30">
        <v>9033</v>
      </c>
      <c r="O166" s="30">
        <v>2404</v>
      </c>
      <c r="P166" s="30">
        <v>1204</v>
      </c>
      <c r="Q166" s="37">
        <v>875</v>
      </c>
      <c r="R166" s="37">
        <v>139</v>
      </c>
      <c r="S166" s="37">
        <v>164</v>
      </c>
      <c r="T166" s="38">
        <v>51</v>
      </c>
      <c r="U166" s="33">
        <v>16911</v>
      </c>
    </row>
    <row r="167" spans="1:21" ht="16.5" customHeight="1" x14ac:dyDescent="0.25">
      <c r="A167" s="7"/>
      <c r="B167" s="7"/>
      <c r="C167" s="7"/>
      <c r="D167" s="7" t="s">
        <v>358</v>
      </c>
      <c r="E167" s="7"/>
      <c r="F167" s="7"/>
      <c r="G167" s="7"/>
      <c r="H167" s="7"/>
      <c r="I167" s="7"/>
      <c r="J167" s="7"/>
      <c r="K167" s="7"/>
      <c r="L167" s="9" t="s">
        <v>258</v>
      </c>
      <c r="M167" s="32">
        <v>915937</v>
      </c>
      <c r="N167" s="32">
        <v>904918</v>
      </c>
      <c r="O167" s="32">
        <v>645123</v>
      </c>
      <c r="P167" s="32">
        <v>218236</v>
      </c>
      <c r="Q167" s="32">
        <v>127506</v>
      </c>
      <c r="R167" s="33">
        <v>43614</v>
      </c>
      <c r="S167" s="33">
        <v>41949</v>
      </c>
      <c r="T167" s="30">
        <v>8464</v>
      </c>
      <c r="U167" s="34">
        <v>2905947</v>
      </c>
    </row>
    <row r="168" spans="1:21" ht="16.5" customHeight="1" x14ac:dyDescent="0.25">
      <c r="A168" s="7"/>
      <c r="B168" s="7"/>
      <c r="C168" s="7" t="s">
        <v>359</v>
      </c>
      <c r="D168" s="7"/>
      <c r="E168" s="7"/>
      <c r="F168" s="7"/>
      <c r="G168" s="7"/>
      <c r="H168" s="7"/>
      <c r="I168" s="7"/>
      <c r="J168" s="7"/>
      <c r="K168" s="7"/>
      <c r="L168" s="9"/>
      <c r="M168" s="10"/>
      <c r="N168" s="10"/>
      <c r="O168" s="10"/>
      <c r="P168" s="10"/>
      <c r="Q168" s="10"/>
      <c r="R168" s="10"/>
      <c r="S168" s="10"/>
      <c r="T168" s="10"/>
      <c r="U168" s="10"/>
    </row>
    <row r="169" spans="1:21" ht="29.4" customHeight="1" x14ac:dyDescent="0.25">
      <c r="A169" s="7"/>
      <c r="B169" s="7"/>
      <c r="C169" s="7"/>
      <c r="D169" s="93" t="s">
        <v>360</v>
      </c>
      <c r="E169" s="93"/>
      <c r="F169" s="93"/>
      <c r="G169" s="93"/>
      <c r="H169" s="93"/>
      <c r="I169" s="93"/>
      <c r="J169" s="93"/>
      <c r="K169" s="93"/>
      <c r="L169" s="9" t="s">
        <v>258</v>
      </c>
      <c r="M169" s="33">
        <v>25329</v>
      </c>
      <c r="N169" s="33">
        <v>19369</v>
      </c>
      <c r="O169" s="33">
        <v>13042</v>
      </c>
      <c r="P169" s="30">
        <v>8182</v>
      </c>
      <c r="Q169" s="30">
        <v>5296</v>
      </c>
      <c r="R169" s="30">
        <v>1282</v>
      </c>
      <c r="S169" s="37">
        <v>316</v>
      </c>
      <c r="T169" s="37">
        <v>149</v>
      </c>
      <c r="U169" s="33">
        <v>72966</v>
      </c>
    </row>
    <row r="170" spans="1:21" ht="29.4" customHeight="1" x14ac:dyDescent="0.25">
      <c r="A170" s="7"/>
      <c r="B170" s="7"/>
      <c r="C170" s="7"/>
      <c r="D170" s="93" t="s">
        <v>361</v>
      </c>
      <c r="E170" s="93"/>
      <c r="F170" s="93"/>
      <c r="G170" s="93"/>
      <c r="H170" s="93"/>
      <c r="I170" s="93"/>
      <c r="J170" s="93"/>
      <c r="K170" s="93"/>
      <c r="L170" s="9" t="s">
        <v>258</v>
      </c>
      <c r="M170" s="33">
        <v>75364</v>
      </c>
      <c r="N170" s="32">
        <v>129012</v>
      </c>
      <c r="O170" s="33">
        <v>68014</v>
      </c>
      <c r="P170" s="33">
        <v>23518</v>
      </c>
      <c r="Q170" s="33">
        <v>32265</v>
      </c>
      <c r="R170" s="30">
        <v>4148</v>
      </c>
      <c r="S170" s="30">
        <v>2589</v>
      </c>
      <c r="T170" s="37">
        <v>642</v>
      </c>
      <c r="U170" s="32">
        <v>335559</v>
      </c>
    </row>
    <row r="171" spans="1:21" ht="29.4" customHeight="1" x14ac:dyDescent="0.25">
      <c r="A171" s="7"/>
      <c r="B171" s="7"/>
      <c r="C171" s="7"/>
      <c r="D171" s="93" t="s">
        <v>362</v>
      </c>
      <c r="E171" s="93"/>
      <c r="F171" s="93"/>
      <c r="G171" s="93"/>
      <c r="H171" s="93"/>
      <c r="I171" s="93"/>
      <c r="J171" s="93"/>
      <c r="K171" s="93"/>
      <c r="L171" s="9" t="s">
        <v>258</v>
      </c>
      <c r="M171" s="30">
        <v>2273</v>
      </c>
      <c r="N171" s="30">
        <v>2606</v>
      </c>
      <c r="O171" s="30">
        <v>1317</v>
      </c>
      <c r="P171" s="30">
        <v>1229</v>
      </c>
      <c r="Q171" s="37">
        <v>804</v>
      </c>
      <c r="R171" s="31" t="s">
        <v>270</v>
      </c>
      <c r="S171" s="74">
        <v>9</v>
      </c>
      <c r="T171" s="31" t="s">
        <v>270</v>
      </c>
      <c r="U171" s="30">
        <v>8322</v>
      </c>
    </row>
    <row r="172" spans="1:21" ht="16.5" customHeight="1" x14ac:dyDescent="0.25">
      <c r="A172" s="7"/>
      <c r="B172" s="7"/>
      <c r="C172" s="7"/>
      <c r="D172" s="7" t="s">
        <v>366</v>
      </c>
      <c r="E172" s="7"/>
      <c r="F172" s="7"/>
      <c r="G172" s="7"/>
      <c r="H172" s="7"/>
      <c r="I172" s="7"/>
      <c r="J172" s="7"/>
      <c r="K172" s="7"/>
      <c r="L172" s="9" t="s">
        <v>258</v>
      </c>
      <c r="M172" s="32">
        <v>103006</v>
      </c>
      <c r="N172" s="32">
        <v>150994</v>
      </c>
      <c r="O172" s="33">
        <v>82413</v>
      </c>
      <c r="P172" s="33">
        <v>33015</v>
      </c>
      <c r="Q172" s="33">
        <v>38371</v>
      </c>
      <c r="R172" s="30">
        <v>5511</v>
      </c>
      <c r="S172" s="30">
        <v>2914</v>
      </c>
      <c r="T172" s="37">
        <v>800</v>
      </c>
      <c r="U172" s="32">
        <v>417032</v>
      </c>
    </row>
    <row r="173" spans="1:21" ht="16.5" customHeight="1" x14ac:dyDescent="0.25">
      <c r="A173" s="7"/>
      <c r="B173" s="7"/>
      <c r="C173" s="7" t="s">
        <v>367</v>
      </c>
      <c r="D173" s="7"/>
      <c r="E173" s="7"/>
      <c r="F173" s="7"/>
      <c r="G173" s="7"/>
      <c r="H173" s="7"/>
      <c r="I173" s="7"/>
      <c r="J173" s="7"/>
      <c r="K173" s="7"/>
      <c r="L173" s="9"/>
      <c r="M173" s="10"/>
      <c r="N173" s="10"/>
      <c r="O173" s="10"/>
      <c r="P173" s="10"/>
      <c r="Q173" s="10"/>
      <c r="R173" s="10"/>
      <c r="S173" s="10"/>
      <c r="T173" s="10"/>
      <c r="U173" s="10"/>
    </row>
    <row r="174" spans="1:21" ht="16.5" customHeight="1" x14ac:dyDescent="0.25">
      <c r="A174" s="7"/>
      <c r="B174" s="7"/>
      <c r="C174" s="7"/>
      <c r="D174" s="7" t="s">
        <v>368</v>
      </c>
      <c r="E174" s="7"/>
      <c r="F174" s="7"/>
      <c r="G174" s="7"/>
      <c r="H174" s="7"/>
      <c r="I174" s="7"/>
      <c r="J174" s="7"/>
      <c r="K174" s="7"/>
      <c r="L174" s="9" t="s">
        <v>369</v>
      </c>
      <c r="M174" s="16">
        <v>94.3</v>
      </c>
      <c r="N174" s="21">
        <v>110.8</v>
      </c>
      <c r="O174" s="21">
        <v>113</v>
      </c>
      <c r="P174" s="16">
        <v>65.8</v>
      </c>
      <c r="Q174" s="16">
        <v>92.8</v>
      </c>
      <c r="R174" s="16">
        <v>96.1</v>
      </c>
      <c r="S174" s="16">
        <v>52.4</v>
      </c>
      <c r="T174" s="16">
        <v>16</v>
      </c>
      <c r="U174" s="16">
        <v>97.8</v>
      </c>
    </row>
    <row r="175" spans="1:21" ht="16.5" customHeight="1" x14ac:dyDescent="0.25">
      <c r="A175" s="7"/>
      <c r="B175" s="7"/>
      <c r="C175" s="7" t="s">
        <v>370</v>
      </c>
      <c r="D175" s="7"/>
      <c r="E175" s="7"/>
      <c r="F175" s="7"/>
      <c r="G175" s="7"/>
      <c r="H175" s="7"/>
      <c r="I175" s="7"/>
      <c r="J175" s="7"/>
      <c r="K175" s="7"/>
      <c r="L175" s="9"/>
      <c r="M175" s="10"/>
      <c r="N175" s="10"/>
      <c r="O175" s="10"/>
      <c r="P175" s="10"/>
      <c r="Q175" s="10"/>
      <c r="R175" s="10"/>
      <c r="S175" s="10"/>
      <c r="T175" s="10"/>
      <c r="U175" s="10"/>
    </row>
    <row r="176" spans="1:21" ht="16.5" customHeight="1" x14ac:dyDescent="0.25">
      <c r="A176" s="7"/>
      <c r="B176" s="7"/>
      <c r="C176" s="7"/>
      <c r="D176" s="7" t="s">
        <v>368</v>
      </c>
      <c r="E176" s="7"/>
      <c r="F176" s="7"/>
      <c r="G176" s="7"/>
      <c r="H176" s="7"/>
      <c r="I176" s="7"/>
      <c r="J176" s="7"/>
      <c r="K176" s="7"/>
      <c r="L176" s="9" t="s">
        <v>369</v>
      </c>
      <c r="M176" s="21">
        <v>145.69999999999999</v>
      </c>
      <c r="N176" s="21">
        <v>160.4</v>
      </c>
      <c r="O176" s="21">
        <v>152.69999999999999</v>
      </c>
      <c r="P176" s="21">
        <v>127.9</v>
      </c>
      <c r="Q176" s="21">
        <v>130.9</v>
      </c>
      <c r="R176" s="21">
        <v>122.3</v>
      </c>
      <c r="S176" s="21">
        <v>120.9</v>
      </c>
      <c r="T176" s="16">
        <v>70</v>
      </c>
      <c r="U176" s="21">
        <v>146.30000000000001</v>
      </c>
    </row>
    <row r="177" spans="1:21" ht="16.5" customHeight="1" x14ac:dyDescent="0.25">
      <c r="A177" s="7"/>
      <c r="B177" s="7"/>
      <c r="C177" s="7" t="s">
        <v>371</v>
      </c>
      <c r="D177" s="7"/>
      <c r="E177" s="7"/>
      <c r="F177" s="7"/>
      <c r="G177" s="7"/>
      <c r="H177" s="7"/>
      <c r="I177" s="7"/>
      <c r="J177" s="7"/>
      <c r="K177" s="7"/>
      <c r="L177" s="9"/>
      <c r="M177" s="10"/>
      <c r="N177" s="10"/>
      <c r="O177" s="10"/>
      <c r="P177" s="10"/>
      <c r="Q177" s="10"/>
      <c r="R177" s="10"/>
      <c r="S177" s="10"/>
      <c r="T177" s="10"/>
      <c r="U177" s="10"/>
    </row>
    <row r="178" spans="1:21" ht="16.5" customHeight="1" x14ac:dyDescent="0.25">
      <c r="A178" s="7"/>
      <c r="B178" s="7"/>
      <c r="C178" s="7"/>
      <c r="D178" s="7" t="s">
        <v>368</v>
      </c>
      <c r="E178" s="7"/>
      <c r="F178" s="7"/>
      <c r="G178" s="7"/>
      <c r="H178" s="7"/>
      <c r="I178" s="7"/>
      <c r="J178" s="7"/>
      <c r="K178" s="7"/>
      <c r="L178" s="9" t="s">
        <v>369</v>
      </c>
      <c r="M178" s="16">
        <v>82.2</v>
      </c>
      <c r="N178" s="16">
        <v>99</v>
      </c>
      <c r="O178" s="16">
        <v>87.6</v>
      </c>
      <c r="P178" s="21">
        <v>102.4</v>
      </c>
      <c r="Q178" s="21">
        <v>116</v>
      </c>
      <c r="R178" s="21">
        <v>135.5</v>
      </c>
      <c r="S178" s="21">
        <v>104.4</v>
      </c>
      <c r="T178" s="16">
        <v>21.3</v>
      </c>
      <c r="U178" s="16">
        <v>93</v>
      </c>
    </row>
    <row r="179" spans="1:21" ht="16.5" customHeight="1" x14ac:dyDescent="0.25">
      <c r="A179" s="7"/>
      <c r="B179" s="7"/>
      <c r="C179" s="7" t="s">
        <v>372</v>
      </c>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c r="D180" s="7" t="s">
        <v>368</v>
      </c>
      <c r="E180" s="7"/>
      <c r="F180" s="7"/>
      <c r="G180" s="7"/>
      <c r="H180" s="7"/>
      <c r="I180" s="7"/>
      <c r="J180" s="7"/>
      <c r="K180" s="7"/>
      <c r="L180" s="9" t="s">
        <v>369</v>
      </c>
      <c r="M180" s="21">
        <v>115.7</v>
      </c>
      <c r="N180" s="21">
        <v>141.69999999999999</v>
      </c>
      <c r="O180" s="21">
        <v>129.9</v>
      </c>
      <c r="P180" s="16">
        <v>84.4</v>
      </c>
      <c r="Q180" s="16">
        <v>73.8</v>
      </c>
      <c r="R180" s="16">
        <v>83.1</v>
      </c>
      <c r="S180" s="21">
        <v>100.9</v>
      </c>
      <c r="T180" s="16">
        <v>34.299999999999997</v>
      </c>
      <c r="U180" s="21">
        <v>117.3</v>
      </c>
    </row>
    <row r="181" spans="1:21" ht="16.5" customHeight="1" x14ac:dyDescent="0.25">
      <c r="A181" s="7"/>
      <c r="B181" s="7"/>
      <c r="C181" s="7" t="s">
        <v>373</v>
      </c>
      <c r="D181" s="7"/>
      <c r="E181" s="7"/>
      <c r="F181" s="7"/>
      <c r="G181" s="7"/>
      <c r="H181" s="7"/>
      <c r="I181" s="7"/>
      <c r="J181" s="7"/>
      <c r="K181" s="7"/>
      <c r="L181" s="9"/>
      <c r="M181" s="10"/>
      <c r="N181" s="10"/>
      <c r="O181" s="10"/>
      <c r="P181" s="10"/>
      <c r="Q181" s="10"/>
      <c r="R181" s="10"/>
      <c r="S181" s="10"/>
      <c r="T181" s="10"/>
      <c r="U181" s="10"/>
    </row>
    <row r="182" spans="1:21" ht="16.5" customHeight="1" x14ac:dyDescent="0.25">
      <c r="A182" s="7"/>
      <c r="B182" s="7"/>
      <c r="C182" s="7"/>
      <c r="D182" s="7" t="s">
        <v>368</v>
      </c>
      <c r="E182" s="7"/>
      <c r="F182" s="7"/>
      <c r="G182" s="7"/>
      <c r="H182" s="7"/>
      <c r="I182" s="7"/>
      <c r="J182" s="7"/>
      <c r="K182" s="7"/>
      <c r="L182" s="9" t="s">
        <v>369</v>
      </c>
      <c r="M182" s="16">
        <v>13</v>
      </c>
      <c r="N182" s="16">
        <v>23.6</v>
      </c>
      <c r="O182" s="16">
        <v>16.600000000000001</v>
      </c>
      <c r="P182" s="16">
        <v>12.8</v>
      </c>
      <c r="Q182" s="16">
        <v>22.2</v>
      </c>
      <c r="R182" s="16">
        <v>10.5</v>
      </c>
      <c r="S182" s="26">
        <v>7</v>
      </c>
      <c r="T182" s="26">
        <v>3.2</v>
      </c>
      <c r="U182" s="16">
        <v>16.8</v>
      </c>
    </row>
    <row r="183" spans="1:21" ht="16.5" customHeight="1" x14ac:dyDescent="0.25">
      <c r="A183" s="7"/>
      <c r="B183" s="7" t="s">
        <v>87</v>
      </c>
      <c r="C183" s="7"/>
      <c r="D183" s="7"/>
      <c r="E183" s="7"/>
      <c r="F183" s="7"/>
      <c r="G183" s="7"/>
      <c r="H183" s="7"/>
      <c r="I183" s="7"/>
      <c r="J183" s="7"/>
      <c r="K183" s="7"/>
      <c r="L183" s="9"/>
      <c r="M183" s="10"/>
      <c r="N183" s="10"/>
      <c r="O183" s="10"/>
      <c r="P183" s="10"/>
      <c r="Q183" s="10"/>
      <c r="R183" s="10"/>
      <c r="S183" s="10"/>
      <c r="T183" s="10"/>
      <c r="U183" s="10"/>
    </row>
    <row r="184" spans="1:21" ht="16.5" customHeight="1" x14ac:dyDescent="0.25">
      <c r="A184" s="7"/>
      <c r="B184" s="7"/>
      <c r="C184" s="7" t="s">
        <v>330</v>
      </c>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c r="D185" s="7" t="s">
        <v>378</v>
      </c>
      <c r="E185" s="7"/>
      <c r="F185" s="7"/>
      <c r="G185" s="7"/>
      <c r="H185" s="7"/>
      <c r="I185" s="7"/>
      <c r="J185" s="7"/>
      <c r="K185" s="7"/>
      <c r="L185" s="9" t="s">
        <v>258</v>
      </c>
      <c r="M185" s="33">
        <v>47630</v>
      </c>
      <c r="N185" s="33">
        <v>36865</v>
      </c>
      <c r="O185" s="33">
        <v>30287</v>
      </c>
      <c r="P185" s="33">
        <v>11979</v>
      </c>
      <c r="Q185" s="30">
        <v>7554</v>
      </c>
      <c r="R185" s="30">
        <v>2988</v>
      </c>
      <c r="S185" s="30">
        <v>1402</v>
      </c>
      <c r="T185" s="37">
        <v>323</v>
      </c>
      <c r="U185" s="32">
        <v>139050</v>
      </c>
    </row>
    <row r="186" spans="1:21" ht="16.5" customHeight="1" x14ac:dyDescent="0.25">
      <c r="A186" s="7"/>
      <c r="B186" s="7"/>
      <c r="C186" s="7"/>
      <c r="D186" s="7" t="s">
        <v>374</v>
      </c>
      <c r="E186" s="7"/>
      <c r="F186" s="7"/>
      <c r="G186" s="7"/>
      <c r="H186" s="7"/>
      <c r="I186" s="7"/>
      <c r="J186" s="7"/>
      <c r="K186" s="7"/>
      <c r="L186" s="9" t="s">
        <v>258</v>
      </c>
      <c r="M186" s="32">
        <v>593899</v>
      </c>
      <c r="N186" s="32">
        <v>628571</v>
      </c>
      <c r="O186" s="32">
        <v>476824</v>
      </c>
      <c r="P186" s="32">
        <v>146666</v>
      </c>
      <c r="Q186" s="32">
        <v>148799</v>
      </c>
      <c r="R186" s="33">
        <v>41602</v>
      </c>
      <c r="S186" s="33">
        <v>16587</v>
      </c>
      <c r="T186" s="30">
        <v>3329</v>
      </c>
      <c r="U186" s="34">
        <v>2056276</v>
      </c>
    </row>
    <row r="187" spans="1:21" ht="16.5" customHeight="1" x14ac:dyDescent="0.25">
      <c r="A187" s="7"/>
      <c r="B187" s="7"/>
      <c r="C187" s="7"/>
      <c r="D187" s="7" t="s">
        <v>333</v>
      </c>
      <c r="E187" s="7"/>
      <c r="F187" s="7"/>
      <c r="G187" s="7"/>
      <c r="H187" s="7"/>
      <c r="I187" s="7"/>
      <c r="J187" s="7"/>
      <c r="K187" s="7"/>
      <c r="L187" s="9" t="s">
        <v>258</v>
      </c>
      <c r="M187" s="33">
        <v>23527</v>
      </c>
      <c r="N187" s="33">
        <v>10684</v>
      </c>
      <c r="O187" s="30">
        <v>2249</v>
      </c>
      <c r="P187" s="37">
        <v>481</v>
      </c>
      <c r="Q187" s="37">
        <v>324</v>
      </c>
      <c r="R187" s="30">
        <v>2048</v>
      </c>
      <c r="S187" s="37">
        <v>313</v>
      </c>
      <c r="T187" s="38">
        <v>44</v>
      </c>
      <c r="U187" s="33">
        <v>39671</v>
      </c>
    </row>
    <row r="188" spans="1:21" ht="16.5" customHeight="1" x14ac:dyDescent="0.25">
      <c r="A188" s="7"/>
      <c r="B188" s="7"/>
      <c r="C188" s="7"/>
      <c r="D188" s="7" t="s">
        <v>334</v>
      </c>
      <c r="E188" s="7"/>
      <c r="F188" s="7"/>
      <c r="G188" s="7"/>
      <c r="H188" s="7"/>
      <c r="I188" s="7"/>
      <c r="J188" s="7"/>
      <c r="K188" s="7"/>
      <c r="L188" s="9" t="s">
        <v>258</v>
      </c>
      <c r="M188" s="33">
        <v>24617</v>
      </c>
      <c r="N188" s="33">
        <v>15031</v>
      </c>
      <c r="O188" s="33">
        <v>19773</v>
      </c>
      <c r="P188" s="30">
        <v>1453</v>
      </c>
      <c r="Q188" s="30">
        <v>3577</v>
      </c>
      <c r="R188" s="37">
        <v>741</v>
      </c>
      <c r="S188" s="37">
        <v>433</v>
      </c>
      <c r="T188" s="38">
        <v>71</v>
      </c>
      <c r="U188" s="33">
        <v>65696</v>
      </c>
    </row>
    <row r="189" spans="1:21" ht="16.5" customHeight="1" x14ac:dyDescent="0.25">
      <c r="A189" s="7"/>
      <c r="B189" s="7"/>
      <c r="C189" s="7"/>
      <c r="D189" s="7" t="s">
        <v>335</v>
      </c>
      <c r="E189" s="7"/>
      <c r="F189" s="7"/>
      <c r="G189" s="7"/>
      <c r="H189" s="7"/>
      <c r="I189" s="7"/>
      <c r="J189" s="7"/>
      <c r="K189" s="7"/>
      <c r="L189" s="9" t="s">
        <v>258</v>
      </c>
      <c r="M189" s="30">
        <v>3994</v>
      </c>
      <c r="N189" s="30">
        <v>3420</v>
      </c>
      <c r="O189" s="30">
        <v>1941</v>
      </c>
      <c r="P189" s="38">
        <v>71</v>
      </c>
      <c r="Q189" s="37">
        <v>255</v>
      </c>
      <c r="R189" s="38">
        <v>31</v>
      </c>
      <c r="S189" s="31" t="s">
        <v>270</v>
      </c>
      <c r="T189" s="31" t="s">
        <v>270</v>
      </c>
      <c r="U189" s="30">
        <v>9834</v>
      </c>
    </row>
    <row r="190" spans="1:21" ht="16.5" customHeight="1" x14ac:dyDescent="0.25">
      <c r="A190" s="7"/>
      <c r="B190" s="7"/>
      <c r="C190" s="7"/>
      <c r="D190" s="7" t="s">
        <v>375</v>
      </c>
      <c r="E190" s="7"/>
      <c r="F190" s="7"/>
      <c r="G190" s="7"/>
      <c r="H190" s="7"/>
      <c r="I190" s="7"/>
      <c r="J190" s="7"/>
      <c r="K190" s="7"/>
      <c r="L190" s="9" t="s">
        <v>258</v>
      </c>
      <c r="M190" s="33">
        <v>18259</v>
      </c>
      <c r="N190" s="30">
        <v>5700</v>
      </c>
      <c r="O190" s="33">
        <v>15750</v>
      </c>
      <c r="P190" s="30">
        <v>1238</v>
      </c>
      <c r="Q190" s="30">
        <v>2699</v>
      </c>
      <c r="R190" s="30">
        <v>2655</v>
      </c>
      <c r="S190" s="37">
        <v>211</v>
      </c>
      <c r="T190" s="37">
        <v>695</v>
      </c>
      <c r="U190" s="33">
        <v>47207</v>
      </c>
    </row>
    <row r="191" spans="1:21" ht="16.5" customHeight="1" x14ac:dyDescent="0.25">
      <c r="A191" s="7"/>
      <c r="B191" s="7"/>
      <c r="C191" s="7"/>
      <c r="D191" s="7" t="s">
        <v>336</v>
      </c>
      <c r="E191" s="7"/>
      <c r="F191" s="7"/>
      <c r="G191" s="7"/>
      <c r="H191" s="7"/>
      <c r="I191" s="7"/>
      <c r="J191" s="7"/>
      <c r="K191" s="7"/>
      <c r="L191" s="9" t="s">
        <v>258</v>
      </c>
      <c r="M191" s="30">
        <v>7480</v>
      </c>
      <c r="N191" s="30">
        <v>8623</v>
      </c>
      <c r="O191" s="30">
        <v>8653</v>
      </c>
      <c r="P191" s="30">
        <v>4391</v>
      </c>
      <c r="Q191" s="30">
        <v>2495</v>
      </c>
      <c r="R191" s="37">
        <v>615</v>
      </c>
      <c r="S191" s="37">
        <v>339</v>
      </c>
      <c r="T191" s="37">
        <v>113</v>
      </c>
      <c r="U191" s="33">
        <v>32708</v>
      </c>
    </row>
    <row r="192" spans="1:21" ht="29.4" customHeight="1" x14ac:dyDescent="0.25">
      <c r="A192" s="7"/>
      <c r="B192" s="7"/>
      <c r="C192" s="7"/>
      <c r="D192" s="93" t="s">
        <v>337</v>
      </c>
      <c r="E192" s="93"/>
      <c r="F192" s="93"/>
      <c r="G192" s="93"/>
      <c r="H192" s="93"/>
      <c r="I192" s="93"/>
      <c r="J192" s="93"/>
      <c r="K192" s="93"/>
      <c r="L192" s="9" t="s">
        <v>258</v>
      </c>
      <c r="M192" s="38">
        <v>59</v>
      </c>
      <c r="N192" s="38">
        <v>50</v>
      </c>
      <c r="O192" s="37">
        <v>196</v>
      </c>
      <c r="P192" s="31" t="s">
        <v>270</v>
      </c>
      <c r="Q192" s="38">
        <v>29</v>
      </c>
      <c r="R192" s="74" t="s">
        <v>123</v>
      </c>
      <c r="S192" s="31" t="s">
        <v>270</v>
      </c>
      <c r="T192" s="74" t="s">
        <v>123</v>
      </c>
      <c r="U192" s="37">
        <v>346</v>
      </c>
    </row>
    <row r="193" spans="1:21" ht="16.5" customHeight="1" x14ac:dyDescent="0.25">
      <c r="A193" s="7"/>
      <c r="B193" s="7"/>
      <c r="C193" s="7"/>
      <c r="D193" s="7" t="s">
        <v>339</v>
      </c>
      <c r="E193" s="7"/>
      <c r="F193" s="7"/>
      <c r="G193" s="7"/>
      <c r="H193" s="7"/>
      <c r="I193" s="7"/>
      <c r="J193" s="7"/>
      <c r="K193" s="7"/>
      <c r="L193" s="9" t="s">
        <v>258</v>
      </c>
      <c r="M193" s="32">
        <v>719465</v>
      </c>
      <c r="N193" s="32">
        <v>708945</v>
      </c>
      <c r="O193" s="32">
        <v>555673</v>
      </c>
      <c r="P193" s="32">
        <v>166302</v>
      </c>
      <c r="Q193" s="32">
        <v>165733</v>
      </c>
      <c r="R193" s="33">
        <v>50680</v>
      </c>
      <c r="S193" s="33">
        <v>19402</v>
      </c>
      <c r="T193" s="30">
        <v>4588</v>
      </c>
      <c r="U193" s="34">
        <v>2390788</v>
      </c>
    </row>
    <row r="194" spans="1:21" ht="16.5" customHeight="1" x14ac:dyDescent="0.25">
      <c r="A194" s="7"/>
      <c r="B194" s="7"/>
      <c r="C194" s="7" t="s">
        <v>340</v>
      </c>
      <c r="D194" s="7"/>
      <c r="E194" s="7"/>
      <c r="F194" s="7"/>
      <c r="G194" s="7"/>
      <c r="H194" s="7"/>
      <c r="I194" s="7"/>
      <c r="J194" s="7"/>
      <c r="K194" s="7"/>
      <c r="L194" s="9"/>
      <c r="M194" s="10"/>
      <c r="N194" s="10"/>
      <c r="O194" s="10"/>
      <c r="P194" s="10"/>
      <c r="Q194" s="10"/>
      <c r="R194" s="10"/>
      <c r="S194" s="10"/>
      <c r="T194" s="10"/>
      <c r="U194" s="10"/>
    </row>
    <row r="195" spans="1:21" ht="16.5" customHeight="1" x14ac:dyDescent="0.25">
      <c r="A195" s="7"/>
      <c r="B195" s="7"/>
      <c r="C195" s="7"/>
      <c r="D195" s="7" t="s">
        <v>379</v>
      </c>
      <c r="E195" s="7"/>
      <c r="F195" s="7"/>
      <c r="G195" s="7"/>
      <c r="H195" s="7"/>
      <c r="I195" s="7"/>
      <c r="J195" s="7"/>
      <c r="K195" s="7"/>
      <c r="L195" s="9" t="s">
        <v>258</v>
      </c>
      <c r="M195" s="34">
        <v>1080484</v>
      </c>
      <c r="N195" s="32">
        <v>958529</v>
      </c>
      <c r="O195" s="32">
        <v>699007</v>
      </c>
      <c r="P195" s="32">
        <v>297981</v>
      </c>
      <c r="Q195" s="32">
        <v>211056</v>
      </c>
      <c r="R195" s="33">
        <v>56871</v>
      </c>
      <c r="S195" s="33">
        <v>45977</v>
      </c>
      <c r="T195" s="33">
        <v>15968</v>
      </c>
      <c r="U195" s="34">
        <v>3365874</v>
      </c>
    </row>
    <row r="196" spans="1:21" ht="16.5" customHeight="1" x14ac:dyDescent="0.25">
      <c r="A196" s="7"/>
      <c r="B196" s="7"/>
      <c r="C196" s="7"/>
      <c r="D196" s="7" t="s">
        <v>345</v>
      </c>
      <c r="E196" s="7"/>
      <c r="F196" s="7"/>
      <c r="G196" s="7"/>
      <c r="H196" s="7"/>
      <c r="I196" s="7"/>
      <c r="J196" s="7"/>
      <c r="K196" s="7"/>
      <c r="L196" s="9" t="s">
        <v>258</v>
      </c>
      <c r="M196" s="33">
        <v>11553</v>
      </c>
      <c r="N196" s="33">
        <v>10115</v>
      </c>
      <c r="O196" s="30">
        <v>6916</v>
      </c>
      <c r="P196" s="30">
        <v>1324</v>
      </c>
      <c r="Q196" s="30">
        <v>1542</v>
      </c>
      <c r="R196" s="37">
        <v>460</v>
      </c>
      <c r="S196" s="37">
        <v>401</v>
      </c>
      <c r="T196" s="37">
        <v>109</v>
      </c>
      <c r="U196" s="33">
        <v>32419</v>
      </c>
    </row>
    <row r="197" spans="1:21" ht="16.5" customHeight="1" x14ac:dyDescent="0.25">
      <c r="A197" s="7"/>
      <c r="B197" s="7"/>
      <c r="C197" s="7"/>
      <c r="D197" s="7" t="s">
        <v>346</v>
      </c>
      <c r="E197" s="7"/>
      <c r="F197" s="7"/>
      <c r="G197" s="7"/>
      <c r="H197" s="7"/>
      <c r="I197" s="7"/>
      <c r="J197" s="7"/>
      <c r="K197" s="7"/>
      <c r="L197" s="9" t="s">
        <v>258</v>
      </c>
      <c r="M197" s="30">
        <v>5123</v>
      </c>
      <c r="N197" s="30">
        <v>3637</v>
      </c>
      <c r="O197" s="30">
        <v>1528</v>
      </c>
      <c r="P197" s="38">
        <v>56</v>
      </c>
      <c r="Q197" s="37">
        <v>506</v>
      </c>
      <c r="R197" s="38">
        <v>69</v>
      </c>
      <c r="S197" s="38">
        <v>96</v>
      </c>
      <c r="T197" s="74">
        <v>8</v>
      </c>
      <c r="U197" s="33">
        <v>11023</v>
      </c>
    </row>
    <row r="198" spans="1:21" ht="16.5" customHeight="1" x14ac:dyDescent="0.25">
      <c r="A198" s="7"/>
      <c r="B198" s="7"/>
      <c r="C198" s="7"/>
      <c r="D198" s="7" t="s">
        <v>347</v>
      </c>
      <c r="E198" s="7"/>
      <c r="F198" s="7"/>
      <c r="G198" s="7"/>
      <c r="H198" s="7"/>
      <c r="I198" s="7"/>
      <c r="J198" s="7"/>
      <c r="K198" s="7"/>
      <c r="L198" s="9" t="s">
        <v>258</v>
      </c>
      <c r="M198" s="30">
        <v>9424</v>
      </c>
      <c r="N198" s="30">
        <v>9919</v>
      </c>
      <c r="O198" s="30">
        <v>9436</v>
      </c>
      <c r="P198" s="30">
        <v>4513</v>
      </c>
      <c r="Q198" s="30">
        <v>2562</v>
      </c>
      <c r="R198" s="37">
        <v>607</v>
      </c>
      <c r="S198" s="37">
        <v>385</v>
      </c>
      <c r="T198" s="37">
        <v>109</v>
      </c>
      <c r="U198" s="33">
        <v>36955</v>
      </c>
    </row>
    <row r="199" spans="1:21" ht="29.4" customHeight="1" x14ac:dyDescent="0.25">
      <c r="A199" s="7"/>
      <c r="B199" s="7"/>
      <c r="C199" s="7"/>
      <c r="D199" s="93" t="s">
        <v>348</v>
      </c>
      <c r="E199" s="93"/>
      <c r="F199" s="93"/>
      <c r="G199" s="93"/>
      <c r="H199" s="93"/>
      <c r="I199" s="93"/>
      <c r="J199" s="93"/>
      <c r="K199" s="93"/>
      <c r="L199" s="9" t="s">
        <v>258</v>
      </c>
      <c r="M199" s="34">
        <v>1106583</v>
      </c>
      <c r="N199" s="32">
        <v>982200</v>
      </c>
      <c r="O199" s="32">
        <v>716887</v>
      </c>
      <c r="P199" s="32">
        <v>303874</v>
      </c>
      <c r="Q199" s="32">
        <v>215665</v>
      </c>
      <c r="R199" s="33">
        <v>58007</v>
      </c>
      <c r="S199" s="33">
        <v>46859</v>
      </c>
      <c r="T199" s="33">
        <v>16194</v>
      </c>
      <c r="U199" s="34">
        <v>3446271</v>
      </c>
    </row>
    <row r="200" spans="1:21" ht="16.5" customHeight="1" x14ac:dyDescent="0.25">
      <c r="A200" s="7"/>
      <c r="B200" s="7"/>
      <c r="C200" s="7" t="s">
        <v>376</v>
      </c>
      <c r="D200" s="7"/>
      <c r="E200" s="7"/>
      <c r="F200" s="7"/>
      <c r="G200" s="7"/>
      <c r="H200" s="7"/>
      <c r="I200" s="7"/>
      <c r="J200" s="7"/>
      <c r="K200" s="7"/>
      <c r="L200" s="9"/>
      <c r="M200" s="10"/>
      <c r="N200" s="10"/>
      <c r="O200" s="10"/>
      <c r="P200" s="10"/>
      <c r="Q200" s="10"/>
      <c r="R200" s="10"/>
      <c r="S200" s="10"/>
      <c r="T200" s="10"/>
      <c r="U200" s="10"/>
    </row>
    <row r="201" spans="1:21" ht="16.5" customHeight="1" x14ac:dyDescent="0.25">
      <c r="A201" s="7"/>
      <c r="B201" s="7"/>
      <c r="C201" s="7"/>
      <c r="D201" s="7" t="s">
        <v>377</v>
      </c>
      <c r="E201" s="7"/>
      <c r="F201" s="7"/>
      <c r="G201" s="7"/>
      <c r="H201" s="7"/>
      <c r="I201" s="7"/>
      <c r="J201" s="7"/>
      <c r="K201" s="7"/>
      <c r="L201" s="9" t="s">
        <v>258</v>
      </c>
      <c r="M201" s="32">
        <v>625983</v>
      </c>
      <c r="N201" s="32">
        <v>602225</v>
      </c>
      <c r="O201" s="32">
        <v>398347</v>
      </c>
      <c r="P201" s="32">
        <v>232191</v>
      </c>
      <c r="Q201" s="32">
        <v>194241</v>
      </c>
      <c r="R201" s="33">
        <v>63806</v>
      </c>
      <c r="S201" s="33">
        <v>41130</v>
      </c>
      <c r="T201" s="30">
        <v>4729</v>
      </c>
      <c r="U201" s="34">
        <v>2162652</v>
      </c>
    </row>
    <row r="202" spans="1:21" ht="16.5" customHeight="1" x14ac:dyDescent="0.25">
      <c r="A202" s="7"/>
      <c r="B202" s="7"/>
      <c r="C202" s="7" t="s">
        <v>353</v>
      </c>
      <c r="D202" s="7"/>
      <c r="E202" s="7"/>
      <c r="F202" s="7"/>
      <c r="G202" s="7"/>
      <c r="H202" s="7"/>
      <c r="I202" s="7"/>
      <c r="J202" s="7"/>
      <c r="K202" s="7"/>
      <c r="L202" s="9"/>
      <c r="M202" s="10"/>
      <c r="N202" s="10"/>
      <c r="O202" s="10"/>
      <c r="P202" s="10"/>
      <c r="Q202" s="10"/>
      <c r="R202" s="10"/>
      <c r="S202" s="10"/>
      <c r="T202" s="10"/>
      <c r="U202" s="10"/>
    </row>
    <row r="203" spans="1:21" ht="29.4" customHeight="1" x14ac:dyDescent="0.25">
      <c r="A203" s="7"/>
      <c r="B203" s="7"/>
      <c r="C203" s="7"/>
      <c r="D203" s="93" t="s">
        <v>354</v>
      </c>
      <c r="E203" s="93"/>
      <c r="F203" s="93"/>
      <c r="G203" s="93"/>
      <c r="H203" s="93"/>
      <c r="I203" s="93"/>
      <c r="J203" s="93"/>
      <c r="K203" s="93"/>
      <c r="L203" s="9" t="s">
        <v>258</v>
      </c>
      <c r="M203" s="32">
        <v>865074</v>
      </c>
      <c r="N203" s="32">
        <v>844076</v>
      </c>
      <c r="O203" s="32">
        <v>598799</v>
      </c>
      <c r="P203" s="32">
        <v>182696</v>
      </c>
      <c r="Q203" s="32">
        <v>122785</v>
      </c>
      <c r="R203" s="33">
        <v>44269</v>
      </c>
      <c r="S203" s="33">
        <v>37644</v>
      </c>
      <c r="T203" s="30">
        <v>8493</v>
      </c>
      <c r="U203" s="34">
        <v>2703836</v>
      </c>
    </row>
    <row r="204" spans="1:21" ht="29.4" customHeight="1" x14ac:dyDescent="0.25">
      <c r="A204" s="7"/>
      <c r="B204" s="7"/>
      <c r="C204" s="7"/>
      <c r="D204" s="93" t="s">
        <v>356</v>
      </c>
      <c r="E204" s="93"/>
      <c r="F204" s="93"/>
      <c r="G204" s="93"/>
      <c r="H204" s="93"/>
      <c r="I204" s="93"/>
      <c r="J204" s="93"/>
      <c r="K204" s="93"/>
      <c r="L204" s="9" t="s">
        <v>258</v>
      </c>
      <c r="M204" s="30">
        <v>9801</v>
      </c>
      <c r="N204" s="30">
        <v>9054</v>
      </c>
      <c r="O204" s="30">
        <v>5994</v>
      </c>
      <c r="P204" s="30">
        <v>1515</v>
      </c>
      <c r="Q204" s="30">
        <v>1105</v>
      </c>
      <c r="R204" s="37">
        <v>516</v>
      </c>
      <c r="S204" s="37">
        <v>307</v>
      </c>
      <c r="T204" s="38">
        <v>99</v>
      </c>
      <c r="U204" s="33">
        <v>28390</v>
      </c>
    </row>
    <row r="205" spans="1:21" ht="29.4" customHeight="1" x14ac:dyDescent="0.25">
      <c r="A205" s="7"/>
      <c r="B205" s="7"/>
      <c r="C205" s="7"/>
      <c r="D205" s="93" t="s">
        <v>337</v>
      </c>
      <c r="E205" s="93"/>
      <c r="F205" s="93"/>
      <c r="G205" s="93"/>
      <c r="H205" s="93"/>
      <c r="I205" s="93"/>
      <c r="J205" s="93"/>
      <c r="K205" s="93"/>
      <c r="L205" s="9" t="s">
        <v>258</v>
      </c>
      <c r="M205" s="30">
        <v>2928</v>
      </c>
      <c r="N205" s="30">
        <v>7790</v>
      </c>
      <c r="O205" s="30">
        <v>2245</v>
      </c>
      <c r="P205" s="30">
        <v>1073</v>
      </c>
      <c r="Q205" s="31" t="s">
        <v>270</v>
      </c>
      <c r="R205" s="31" t="s">
        <v>270</v>
      </c>
      <c r="S205" s="37">
        <v>134</v>
      </c>
      <c r="T205" s="38">
        <v>42</v>
      </c>
      <c r="U205" s="33">
        <v>14903</v>
      </c>
    </row>
    <row r="206" spans="1:21" ht="16.5" customHeight="1" x14ac:dyDescent="0.25">
      <c r="A206" s="7"/>
      <c r="B206" s="7"/>
      <c r="C206" s="7"/>
      <c r="D206" s="7" t="s">
        <v>358</v>
      </c>
      <c r="E206" s="7"/>
      <c r="F206" s="7"/>
      <c r="G206" s="7"/>
      <c r="H206" s="7"/>
      <c r="I206" s="7"/>
      <c r="J206" s="7"/>
      <c r="K206" s="7"/>
      <c r="L206" s="9" t="s">
        <v>258</v>
      </c>
      <c r="M206" s="32">
        <v>878248</v>
      </c>
      <c r="N206" s="32">
        <v>861037</v>
      </c>
      <c r="O206" s="32">
        <v>607801</v>
      </c>
      <c r="P206" s="32">
        <v>185314</v>
      </c>
      <c r="Q206" s="32">
        <v>124501</v>
      </c>
      <c r="R206" s="33">
        <v>44883</v>
      </c>
      <c r="S206" s="33">
        <v>38097</v>
      </c>
      <c r="T206" s="30">
        <v>8668</v>
      </c>
      <c r="U206" s="34">
        <v>2748548</v>
      </c>
    </row>
    <row r="207" spans="1:21" ht="16.5" customHeight="1" x14ac:dyDescent="0.25">
      <c r="A207" s="7"/>
      <c r="B207" s="7"/>
      <c r="C207" s="7" t="s">
        <v>359</v>
      </c>
      <c r="D207" s="7"/>
      <c r="E207" s="7"/>
      <c r="F207" s="7"/>
      <c r="G207" s="7"/>
      <c r="H207" s="7"/>
      <c r="I207" s="7"/>
      <c r="J207" s="7"/>
      <c r="K207" s="7"/>
      <c r="L207" s="9"/>
      <c r="M207" s="10"/>
      <c r="N207" s="10"/>
      <c r="O207" s="10"/>
      <c r="P207" s="10"/>
      <c r="Q207" s="10"/>
      <c r="R207" s="10"/>
      <c r="S207" s="10"/>
      <c r="T207" s="10"/>
      <c r="U207" s="10"/>
    </row>
    <row r="208" spans="1:21" ht="29.4" customHeight="1" x14ac:dyDescent="0.25">
      <c r="A208" s="7"/>
      <c r="B208" s="7"/>
      <c r="C208" s="7"/>
      <c r="D208" s="93" t="s">
        <v>360</v>
      </c>
      <c r="E208" s="93"/>
      <c r="F208" s="93"/>
      <c r="G208" s="93"/>
      <c r="H208" s="93"/>
      <c r="I208" s="93"/>
      <c r="J208" s="93"/>
      <c r="K208" s="93"/>
      <c r="L208" s="9" t="s">
        <v>258</v>
      </c>
      <c r="M208" s="33">
        <v>25361</v>
      </c>
      <c r="N208" s="33">
        <v>18362</v>
      </c>
      <c r="O208" s="33">
        <v>11848</v>
      </c>
      <c r="P208" s="30">
        <v>6302</v>
      </c>
      <c r="Q208" s="30">
        <v>5568</v>
      </c>
      <c r="R208" s="31" t="s">
        <v>270</v>
      </c>
      <c r="S208" s="37">
        <v>383</v>
      </c>
      <c r="T208" s="31" t="s">
        <v>270</v>
      </c>
      <c r="U208" s="33">
        <v>69322</v>
      </c>
    </row>
    <row r="209" spans="1:21" ht="29.4" customHeight="1" x14ac:dyDescent="0.25">
      <c r="A209" s="7"/>
      <c r="B209" s="7"/>
      <c r="C209" s="7"/>
      <c r="D209" s="93" t="s">
        <v>361</v>
      </c>
      <c r="E209" s="93"/>
      <c r="F209" s="93"/>
      <c r="G209" s="93"/>
      <c r="H209" s="93"/>
      <c r="I209" s="93"/>
      <c r="J209" s="93"/>
      <c r="K209" s="93"/>
      <c r="L209" s="9" t="s">
        <v>258</v>
      </c>
      <c r="M209" s="33">
        <v>71590</v>
      </c>
      <c r="N209" s="32">
        <v>119962</v>
      </c>
      <c r="O209" s="33">
        <v>66395</v>
      </c>
      <c r="P209" s="33">
        <v>21066</v>
      </c>
      <c r="Q209" s="33">
        <v>27196</v>
      </c>
      <c r="R209" s="30">
        <v>3280</v>
      </c>
      <c r="S209" s="30">
        <v>2548</v>
      </c>
      <c r="T209" s="37">
        <v>459</v>
      </c>
      <c r="U209" s="32">
        <v>312496</v>
      </c>
    </row>
    <row r="210" spans="1:21" ht="29.4" customHeight="1" x14ac:dyDescent="0.25">
      <c r="A210" s="7"/>
      <c r="B210" s="7"/>
      <c r="C210" s="7"/>
      <c r="D210" s="93" t="s">
        <v>362</v>
      </c>
      <c r="E210" s="93"/>
      <c r="F210" s="93"/>
      <c r="G210" s="93"/>
      <c r="H210" s="93"/>
      <c r="I210" s="93"/>
      <c r="J210" s="93"/>
      <c r="K210" s="93"/>
      <c r="L210" s="9" t="s">
        <v>258</v>
      </c>
      <c r="M210" s="30">
        <v>2049</v>
      </c>
      <c r="N210" s="31" t="s">
        <v>270</v>
      </c>
      <c r="O210" s="30">
        <v>1181</v>
      </c>
      <c r="P210" s="31" t="s">
        <v>270</v>
      </c>
      <c r="Q210" s="37">
        <v>486</v>
      </c>
      <c r="R210" s="31" t="s">
        <v>270</v>
      </c>
      <c r="S210" s="38">
        <v>42</v>
      </c>
      <c r="T210" s="31" t="s">
        <v>270</v>
      </c>
      <c r="U210" s="30">
        <v>6026</v>
      </c>
    </row>
    <row r="211" spans="1:21" ht="16.5" customHeight="1" x14ac:dyDescent="0.25">
      <c r="A211" s="7"/>
      <c r="B211" s="7"/>
      <c r="C211" s="7"/>
      <c r="D211" s="7" t="s">
        <v>366</v>
      </c>
      <c r="E211" s="7"/>
      <c r="F211" s="7"/>
      <c r="G211" s="7"/>
      <c r="H211" s="7"/>
      <c r="I211" s="7"/>
      <c r="J211" s="7"/>
      <c r="K211" s="7"/>
      <c r="L211" s="9" t="s">
        <v>258</v>
      </c>
      <c r="M211" s="33">
        <v>99001</v>
      </c>
      <c r="N211" s="32">
        <v>139957</v>
      </c>
      <c r="O211" s="33">
        <v>79424</v>
      </c>
      <c r="P211" s="33">
        <v>27945</v>
      </c>
      <c r="Q211" s="33">
        <v>33250</v>
      </c>
      <c r="R211" s="30">
        <v>4727</v>
      </c>
      <c r="S211" s="30">
        <v>2973</v>
      </c>
      <c r="T211" s="37">
        <v>568</v>
      </c>
      <c r="U211" s="32">
        <v>387844</v>
      </c>
    </row>
    <row r="212" spans="1:21" ht="16.5" customHeight="1" x14ac:dyDescent="0.25">
      <c r="A212" s="7"/>
      <c r="B212" s="7"/>
      <c r="C212" s="7" t="s">
        <v>367</v>
      </c>
      <c r="D212" s="7"/>
      <c r="E212" s="7"/>
      <c r="F212" s="7"/>
      <c r="G212" s="7"/>
      <c r="H212" s="7"/>
      <c r="I212" s="7"/>
      <c r="J212" s="7"/>
      <c r="K212" s="7"/>
      <c r="L212" s="9"/>
      <c r="M212" s="10"/>
      <c r="N212" s="10"/>
      <c r="O212" s="10"/>
      <c r="P212" s="10"/>
      <c r="Q212" s="10"/>
      <c r="R212" s="10"/>
      <c r="S212" s="10"/>
      <c r="T212" s="10"/>
      <c r="U212" s="10"/>
    </row>
    <row r="213" spans="1:21" ht="16.5" customHeight="1" x14ac:dyDescent="0.25">
      <c r="A213" s="7"/>
      <c r="B213" s="7"/>
      <c r="C213" s="7"/>
      <c r="D213" s="7" t="s">
        <v>368</v>
      </c>
      <c r="E213" s="7"/>
      <c r="F213" s="7"/>
      <c r="G213" s="7"/>
      <c r="H213" s="7"/>
      <c r="I213" s="7"/>
      <c r="J213" s="7"/>
      <c r="K213" s="7"/>
      <c r="L213" s="9" t="s">
        <v>369</v>
      </c>
      <c r="M213" s="16">
        <v>92.3</v>
      </c>
      <c r="N213" s="21">
        <v>113.5</v>
      </c>
      <c r="O213" s="21">
        <v>113.8</v>
      </c>
      <c r="P213" s="16">
        <v>64.8</v>
      </c>
      <c r="Q213" s="16">
        <v>96.5</v>
      </c>
      <c r="R213" s="16">
        <v>97.6</v>
      </c>
      <c r="S213" s="16">
        <v>47.7</v>
      </c>
      <c r="T213" s="16">
        <v>18.7</v>
      </c>
      <c r="U213" s="16">
        <v>98</v>
      </c>
    </row>
    <row r="214" spans="1:21" ht="16.5" customHeight="1" x14ac:dyDescent="0.25">
      <c r="A214" s="7"/>
      <c r="B214" s="7"/>
      <c r="C214" s="7" t="s">
        <v>370</v>
      </c>
      <c r="D214" s="7"/>
      <c r="E214" s="7"/>
      <c r="F214" s="7"/>
      <c r="G214" s="7"/>
      <c r="H214" s="7"/>
      <c r="I214" s="7"/>
      <c r="J214" s="7"/>
      <c r="K214" s="7"/>
      <c r="L214" s="9"/>
      <c r="M214" s="10"/>
      <c r="N214" s="10"/>
      <c r="O214" s="10"/>
      <c r="P214" s="10"/>
      <c r="Q214" s="10"/>
      <c r="R214" s="10"/>
      <c r="S214" s="10"/>
      <c r="T214" s="10"/>
      <c r="U214" s="10"/>
    </row>
    <row r="215" spans="1:21" ht="16.5" customHeight="1" x14ac:dyDescent="0.25">
      <c r="A215" s="7"/>
      <c r="B215" s="7"/>
      <c r="C215" s="7"/>
      <c r="D215" s="7" t="s">
        <v>368</v>
      </c>
      <c r="E215" s="7"/>
      <c r="F215" s="7"/>
      <c r="G215" s="7"/>
      <c r="H215" s="7"/>
      <c r="I215" s="7"/>
      <c r="J215" s="7"/>
      <c r="K215" s="7"/>
      <c r="L215" s="9" t="s">
        <v>369</v>
      </c>
      <c r="M215" s="21">
        <v>141.9</v>
      </c>
      <c r="N215" s="21">
        <v>157.30000000000001</v>
      </c>
      <c r="O215" s="21">
        <v>146.80000000000001</v>
      </c>
      <c r="P215" s="21">
        <v>118.3</v>
      </c>
      <c r="Q215" s="21">
        <v>125.6</v>
      </c>
      <c r="R215" s="21">
        <v>111.8</v>
      </c>
      <c r="S215" s="21">
        <v>115.3</v>
      </c>
      <c r="T215" s="16">
        <v>66.099999999999994</v>
      </c>
      <c r="U215" s="21">
        <v>141.30000000000001</v>
      </c>
    </row>
    <row r="216" spans="1:21" ht="16.5" customHeight="1" x14ac:dyDescent="0.25">
      <c r="A216" s="7"/>
      <c r="B216" s="7"/>
      <c r="C216" s="7" t="s">
        <v>371</v>
      </c>
      <c r="D216" s="7"/>
      <c r="E216" s="7"/>
      <c r="F216" s="7"/>
      <c r="G216" s="7"/>
      <c r="H216" s="7"/>
      <c r="I216" s="7"/>
      <c r="J216" s="7"/>
      <c r="K216" s="7"/>
      <c r="L216" s="9"/>
      <c r="M216" s="10"/>
      <c r="N216" s="10"/>
      <c r="O216" s="10"/>
      <c r="P216" s="10"/>
      <c r="Q216" s="10"/>
      <c r="R216" s="10"/>
      <c r="S216" s="10"/>
      <c r="T216" s="10"/>
      <c r="U216" s="10"/>
    </row>
    <row r="217" spans="1:21" ht="16.5" customHeight="1" x14ac:dyDescent="0.25">
      <c r="A217" s="7"/>
      <c r="B217" s="7"/>
      <c r="C217" s="7"/>
      <c r="D217" s="7" t="s">
        <v>368</v>
      </c>
      <c r="E217" s="7"/>
      <c r="F217" s="7"/>
      <c r="G217" s="7"/>
      <c r="H217" s="7"/>
      <c r="I217" s="7"/>
      <c r="J217" s="7"/>
      <c r="K217" s="7"/>
      <c r="L217" s="9" t="s">
        <v>369</v>
      </c>
      <c r="M217" s="16">
        <v>80.3</v>
      </c>
      <c r="N217" s="16">
        <v>96.4</v>
      </c>
      <c r="O217" s="16">
        <v>81.599999999999994</v>
      </c>
      <c r="P217" s="16">
        <v>90.4</v>
      </c>
      <c r="Q217" s="21">
        <v>113.1</v>
      </c>
      <c r="R217" s="21">
        <v>122.9</v>
      </c>
      <c r="S217" s="21">
        <v>101.2</v>
      </c>
      <c r="T217" s="16">
        <v>19.3</v>
      </c>
      <c r="U217" s="16">
        <v>88.7</v>
      </c>
    </row>
    <row r="218" spans="1:21" ht="16.5" customHeight="1" x14ac:dyDescent="0.25">
      <c r="A218" s="7"/>
      <c r="B218" s="7"/>
      <c r="C218" s="7" t="s">
        <v>372</v>
      </c>
      <c r="D218" s="7"/>
      <c r="E218" s="7"/>
      <c r="F218" s="7"/>
      <c r="G218" s="7"/>
      <c r="H218" s="7"/>
      <c r="I218" s="7"/>
      <c r="J218" s="7"/>
      <c r="K218" s="7"/>
      <c r="L218" s="9"/>
      <c r="M218" s="10"/>
      <c r="N218" s="10"/>
      <c r="O218" s="10"/>
      <c r="P218" s="10"/>
      <c r="Q218" s="10"/>
      <c r="R218" s="10"/>
      <c r="S218" s="10"/>
      <c r="T218" s="10"/>
      <c r="U218" s="10"/>
    </row>
    <row r="219" spans="1:21" ht="16.5" customHeight="1" x14ac:dyDescent="0.25">
      <c r="A219" s="7"/>
      <c r="B219" s="7"/>
      <c r="C219" s="7"/>
      <c r="D219" s="7" t="s">
        <v>368</v>
      </c>
      <c r="E219" s="7"/>
      <c r="F219" s="7"/>
      <c r="G219" s="7"/>
      <c r="H219" s="7"/>
      <c r="I219" s="7"/>
      <c r="J219" s="7"/>
      <c r="K219" s="7"/>
      <c r="L219" s="9" t="s">
        <v>369</v>
      </c>
      <c r="M219" s="21">
        <v>112.6</v>
      </c>
      <c r="N219" s="21">
        <v>137.9</v>
      </c>
      <c r="O219" s="21">
        <v>124.5</v>
      </c>
      <c r="P219" s="16">
        <v>72.2</v>
      </c>
      <c r="Q219" s="16">
        <v>72.5</v>
      </c>
      <c r="R219" s="16">
        <v>86.5</v>
      </c>
      <c r="S219" s="16">
        <v>93.7</v>
      </c>
      <c r="T219" s="16">
        <v>35.4</v>
      </c>
      <c r="U219" s="21">
        <v>112.7</v>
      </c>
    </row>
    <row r="220" spans="1:21" ht="16.5" customHeight="1" x14ac:dyDescent="0.25">
      <c r="A220" s="7"/>
      <c r="B220" s="7"/>
      <c r="C220" s="7" t="s">
        <v>373</v>
      </c>
      <c r="D220" s="7"/>
      <c r="E220" s="7"/>
      <c r="F220" s="7"/>
      <c r="G220" s="7"/>
      <c r="H220" s="7"/>
      <c r="I220" s="7"/>
      <c r="J220" s="7"/>
      <c r="K220" s="7"/>
      <c r="L220" s="9"/>
      <c r="M220" s="10"/>
      <c r="N220" s="10"/>
      <c r="O220" s="10"/>
      <c r="P220" s="10"/>
      <c r="Q220" s="10"/>
      <c r="R220" s="10"/>
      <c r="S220" s="10"/>
      <c r="T220" s="10"/>
      <c r="U220" s="10"/>
    </row>
    <row r="221" spans="1:21" ht="16.5" customHeight="1" x14ac:dyDescent="0.25">
      <c r="A221" s="7"/>
      <c r="B221" s="7"/>
      <c r="C221" s="7"/>
      <c r="D221" s="7" t="s">
        <v>368</v>
      </c>
      <c r="E221" s="7"/>
      <c r="F221" s="7"/>
      <c r="G221" s="7"/>
      <c r="H221" s="7"/>
      <c r="I221" s="7"/>
      <c r="J221" s="7"/>
      <c r="K221" s="7"/>
      <c r="L221" s="9" t="s">
        <v>369</v>
      </c>
      <c r="M221" s="16">
        <v>12.7</v>
      </c>
      <c r="N221" s="16">
        <v>22.4</v>
      </c>
      <c r="O221" s="16">
        <v>16.3</v>
      </c>
      <c r="P221" s="16">
        <v>10.9</v>
      </c>
      <c r="Q221" s="16">
        <v>19.399999999999999</v>
      </c>
      <c r="R221" s="26">
        <v>9.1</v>
      </c>
      <c r="S221" s="26">
        <v>7.3</v>
      </c>
      <c r="T221" s="26">
        <v>2.2999999999999998</v>
      </c>
      <c r="U221" s="16">
        <v>15.9</v>
      </c>
    </row>
    <row r="222" spans="1:21" ht="16.5" customHeight="1" x14ac:dyDescent="0.25">
      <c r="A222" s="7"/>
      <c r="B222" s="7" t="s">
        <v>88</v>
      </c>
      <c r="C222" s="7"/>
      <c r="D222" s="7"/>
      <c r="E222" s="7"/>
      <c r="F222" s="7"/>
      <c r="G222" s="7"/>
      <c r="H222" s="7"/>
      <c r="I222" s="7"/>
      <c r="J222" s="7"/>
      <c r="K222" s="7"/>
      <c r="L222" s="9"/>
      <c r="M222" s="10"/>
      <c r="N222" s="10"/>
      <c r="O222" s="10"/>
      <c r="P222" s="10"/>
      <c r="Q222" s="10"/>
      <c r="R222" s="10"/>
      <c r="S222" s="10"/>
      <c r="T222" s="10"/>
      <c r="U222" s="10"/>
    </row>
    <row r="223" spans="1:21" ht="16.5" customHeight="1" x14ac:dyDescent="0.25">
      <c r="A223" s="7"/>
      <c r="B223" s="7"/>
      <c r="C223" s="7" t="s">
        <v>330</v>
      </c>
      <c r="D223" s="7"/>
      <c r="E223" s="7"/>
      <c r="F223" s="7"/>
      <c r="G223" s="7"/>
      <c r="H223" s="7"/>
      <c r="I223" s="7"/>
      <c r="J223" s="7"/>
      <c r="K223" s="7"/>
      <c r="L223" s="9"/>
      <c r="M223" s="10"/>
      <c r="N223" s="10"/>
      <c r="O223" s="10"/>
      <c r="P223" s="10"/>
      <c r="Q223" s="10"/>
      <c r="R223" s="10"/>
      <c r="S223" s="10"/>
      <c r="T223" s="10"/>
      <c r="U223" s="10"/>
    </row>
    <row r="224" spans="1:21" ht="16.5" customHeight="1" x14ac:dyDescent="0.25">
      <c r="A224" s="7"/>
      <c r="B224" s="7"/>
      <c r="C224" s="7"/>
      <c r="D224" s="7" t="s">
        <v>378</v>
      </c>
      <c r="E224" s="7"/>
      <c r="F224" s="7"/>
      <c r="G224" s="7"/>
      <c r="H224" s="7"/>
      <c r="I224" s="7"/>
      <c r="J224" s="7"/>
      <c r="K224" s="7"/>
      <c r="L224" s="9" t="s">
        <v>258</v>
      </c>
      <c r="M224" s="33">
        <v>45608</v>
      </c>
      <c r="N224" s="33">
        <v>36287</v>
      </c>
      <c r="O224" s="33">
        <v>29506</v>
      </c>
      <c r="P224" s="33">
        <v>11672</v>
      </c>
      <c r="Q224" s="30">
        <v>7404</v>
      </c>
      <c r="R224" s="30">
        <v>2745</v>
      </c>
      <c r="S224" s="30">
        <v>1454</v>
      </c>
      <c r="T224" s="37">
        <v>296</v>
      </c>
      <c r="U224" s="32">
        <v>135106</v>
      </c>
    </row>
    <row r="225" spans="1:21" ht="16.5" customHeight="1" x14ac:dyDescent="0.25">
      <c r="A225" s="7"/>
      <c r="B225" s="7"/>
      <c r="C225" s="7"/>
      <c r="D225" s="7" t="s">
        <v>374</v>
      </c>
      <c r="E225" s="7"/>
      <c r="F225" s="7"/>
      <c r="G225" s="7"/>
      <c r="H225" s="7"/>
      <c r="I225" s="7"/>
      <c r="J225" s="7"/>
      <c r="K225" s="7"/>
      <c r="L225" s="9" t="s">
        <v>258</v>
      </c>
      <c r="M225" s="32">
        <v>604587</v>
      </c>
      <c r="N225" s="32">
        <v>625849</v>
      </c>
      <c r="O225" s="32">
        <v>464750</v>
      </c>
      <c r="P225" s="32">
        <v>142428</v>
      </c>
      <c r="Q225" s="32">
        <v>149622</v>
      </c>
      <c r="R225" s="33">
        <v>39456</v>
      </c>
      <c r="S225" s="33">
        <v>15832</v>
      </c>
      <c r="T225" s="30">
        <v>2898</v>
      </c>
      <c r="U225" s="34">
        <v>2045423</v>
      </c>
    </row>
    <row r="226" spans="1:21" ht="16.5" customHeight="1" x14ac:dyDescent="0.25">
      <c r="A226" s="7"/>
      <c r="B226" s="7"/>
      <c r="C226" s="7"/>
      <c r="D226" s="7" t="s">
        <v>333</v>
      </c>
      <c r="E226" s="7"/>
      <c r="F226" s="7"/>
      <c r="G226" s="7"/>
      <c r="H226" s="7"/>
      <c r="I226" s="7"/>
      <c r="J226" s="7"/>
      <c r="K226" s="7"/>
      <c r="L226" s="9" t="s">
        <v>258</v>
      </c>
      <c r="M226" s="33">
        <v>24001</v>
      </c>
      <c r="N226" s="30">
        <v>9396</v>
      </c>
      <c r="O226" s="30">
        <v>2007</v>
      </c>
      <c r="P226" s="37">
        <v>211</v>
      </c>
      <c r="Q226" s="37">
        <v>216</v>
      </c>
      <c r="R226" s="30">
        <v>2351</v>
      </c>
      <c r="S226" s="37">
        <v>253</v>
      </c>
      <c r="T226" s="38">
        <v>37</v>
      </c>
      <c r="U226" s="33">
        <v>38472</v>
      </c>
    </row>
    <row r="227" spans="1:21" ht="16.5" customHeight="1" x14ac:dyDescent="0.25">
      <c r="A227" s="7"/>
      <c r="B227" s="7"/>
      <c r="C227" s="7"/>
      <c r="D227" s="7" t="s">
        <v>334</v>
      </c>
      <c r="E227" s="7"/>
      <c r="F227" s="7"/>
      <c r="G227" s="7"/>
      <c r="H227" s="7"/>
      <c r="I227" s="7"/>
      <c r="J227" s="7"/>
      <c r="K227" s="7"/>
      <c r="L227" s="9" t="s">
        <v>258</v>
      </c>
      <c r="M227" s="33">
        <v>18833</v>
      </c>
      <c r="N227" s="33">
        <v>11530</v>
      </c>
      <c r="O227" s="33">
        <v>17106</v>
      </c>
      <c r="P227" s="30">
        <v>1032</v>
      </c>
      <c r="Q227" s="30">
        <v>2348</v>
      </c>
      <c r="R227" s="37">
        <v>620</v>
      </c>
      <c r="S227" s="37">
        <v>346</v>
      </c>
      <c r="T227" s="38">
        <v>55</v>
      </c>
      <c r="U227" s="33">
        <v>51870</v>
      </c>
    </row>
    <row r="228" spans="1:21" ht="16.5" customHeight="1" x14ac:dyDescent="0.25">
      <c r="A228" s="7"/>
      <c r="B228" s="7"/>
      <c r="C228" s="7"/>
      <c r="D228" s="7" t="s">
        <v>335</v>
      </c>
      <c r="E228" s="7"/>
      <c r="F228" s="7"/>
      <c r="G228" s="7"/>
      <c r="H228" s="7"/>
      <c r="I228" s="7"/>
      <c r="J228" s="7"/>
      <c r="K228" s="7"/>
      <c r="L228" s="9" t="s">
        <v>258</v>
      </c>
      <c r="M228" s="30">
        <v>2971</v>
      </c>
      <c r="N228" s="30">
        <v>3647</v>
      </c>
      <c r="O228" s="30">
        <v>1009</v>
      </c>
      <c r="P228" s="37">
        <v>101</v>
      </c>
      <c r="Q228" s="37">
        <v>252</v>
      </c>
      <c r="R228" s="38">
        <v>24</v>
      </c>
      <c r="S228" s="38">
        <v>75</v>
      </c>
      <c r="T228" s="74">
        <v>9</v>
      </c>
      <c r="U228" s="30">
        <v>8088</v>
      </c>
    </row>
    <row r="229" spans="1:21" ht="16.5" customHeight="1" x14ac:dyDescent="0.25">
      <c r="A229" s="7"/>
      <c r="B229" s="7"/>
      <c r="C229" s="7"/>
      <c r="D229" s="7" t="s">
        <v>375</v>
      </c>
      <c r="E229" s="7"/>
      <c r="F229" s="7"/>
      <c r="G229" s="7"/>
      <c r="H229" s="7"/>
      <c r="I229" s="7"/>
      <c r="J229" s="7"/>
      <c r="K229" s="7"/>
      <c r="L229" s="9" t="s">
        <v>258</v>
      </c>
      <c r="M229" s="33">
        <v>17699</v>
      </c>
      <c r="N229" s="30">
        <v>4538</v>
      </c>
      <c r="O229" s="33">
        <v>13811</v>
      </c>
      <c r="P229" s="30">
        <v>1105</v>
      </c>
      <c r="Q229" s="30">
        <v>2578</v>
      </c>
      <c r="R229" s="30">
        <v>2828</v>
      </c>
      <c r="S229" s="37">
        <v>223</v>
      </c>
      <c r="T229" s="37">
        <v>531</v>
      </c>
      <c r="U229" s="33">
        <v>43313</v>
      </c>
    </row>
    <row r="230" spans="1:21" ht="16.5" customHeight="1" x14ac:dyDescent="0.25">
      <c r="A230" s="7"/>
      <c r="B230" s="7"/>
      <c r="C230" s="7"/>
      <c r="D230" s="7" t="s">
        <v>336</v>
      </c>
      <c r="E230" s="7"/>
      <c r="F230" s="7"/>
      <c r="G230" s="7"/>
      <c r="H230" s="7"/>
      <c r="I230" s="7"/>
      <c r="J230" s="7"/>
      <c r="K230" s="7"/>
      <c r="L230" s="9" t="s">
        <v>258</v>
      </c>
      <c r="M230" s="30">
        <v>8243</v>
      </c>
      <c r="N230" s="30">
        <v>7739</v>
      </c>
      <c r="O230" s="30">
        <v>9718</v>
      </c>
      <c r="P230" s="30">
        <v>3493</v>
      </c>
      <c r="Q230" s="30">
        <v>2581</v>
      </c>
      <c r="R230" s="37">
        <v>626</v>
      </c>
      <c r="S230" s="74" t="s">
        <v>123</v>
      </c>
      <c r="T230" s="74" t="s">
        <v>123</v>
      </c>
      <c r="U230" s="33">
        <v>32675</v>
      </c>
    </row>
    <row r="231" spans="1:21" ht="29.4" customHeight="1" x14ac:dyDescent="0.25">
      <c r="A231" s="7"/>
      <c r="B231" s="7"/>
      <c r="C231" s="7"/>
      <c r="D231" s="93" t="s">
        <v>337</v>
      </c>
      <c r="E231" s="93"/>
      <c r="F231" s="93"/>
      <c r="G231" s="93"/>
      <c r="H231" s="93"/>
      <c r="I231" s="93"/>
      <c r="J231" s="93"/>
      <c r="K231" s="93"/>
      <c r="L231" s="9" t="s">
        <v>258</v>
      </c>
      <c r="M231" s="38">
        <v>85</v>
      </c>
      <c r="N231" s="38">
        <v>81</v>
      </c>
      <c r="O231" s="37">
        <v>160</v>
      </c>
      <c r="P231" s="74" t="s">
        <v>123</v>
      </c>
      <c r="Q231" s="74" t="s">
        <v>123</v>
      </c>
      <c r="R231" s="74" t="s">
        <v>123</v>
      </c>
      <c r="S231" s="74" t="s">
        <v>123</v>
      </c>
      <c r="T231" s="74" t="s">
        <v>123</v>
      </c>
      <c r="U231" s="37">
        <v>372</v>
      </c>
    </row>
    <row r="232" spans="1:21" ht="16.5" customHeight="1" x14ac:dyDescent="0.25">
      <c r="A232" s="7"/>
      <c r="B232" s="7"/>
      <c r="C232" s="7"/>
      <c r="D232" s="7" t="s">
        <v>339</v>
      </c>
      <c r="E232" s="7"/>
      <c r="F232" s="7"/>
      <c r="G232" s="7"/>
      <c r="H232" s="7"/>
      <c r="I232" s="7"/>
      <c r="J232" s="7"/>
      <c r="K232" s="7"/>
      <c r="L232" s="9" t="s">
        <v>258</v>
      </c>
      <c r="M232" s="32">
        <v>722027</v>
      </c>
      <c r="N232" s="32">
        <v>699066</v>
      </c>
      <c r="O232" s="32">
        <v>538067</v>
      </c>
      <c r="P232" s="32">
        <v>160087</v>
      </c>
      <c r="Q232" s="32">
        <v>165132</v>
      </c>
      <c r="R232" s="33">
        <v>48650</v>
      </c>
      <c r="S232" s="33">
        <v>18435</v>
      </c>
      <c r="T232" s="30">
        <v>3855</v>
      </c>
      <c r="U232" s="34">
        <v>2355319</v>
      </c>
    </row>
    <row r="233" spans="1:21" ht="16.5" customHeight="1" x14ac:dyDescent="0.25">
      <c r="A233" s="7"/>
      <c r="B233" s="7"/>
      <c r="C233" s="7" t="s">
        <v>340</v>
      </c>
      <c r="D233" s="7"/>
      <c r="E233" s="7"/>
      <c r="F233" s="7"/>
      <c r="G233" s="7"/>
      <c r="H233" s="7"/>
      <c r="I233" s="7"/>
      <c r="J233" s="7"/>
      <c r="K233" s="7"/>
      <c r="L233" s="9"/>
      <c r="M233" s="10"/>
      <c r="N233" s="10"/>
      <c r="O233" s="10"/>
      <c r="P233" s="10"/>
      <c r="Q233" s="10"/>
      <c r="R233" s="10"/>
      <c r="S233" s="10"/>
      <c r="T233" s="10"/>
      <c r="U233" s="10"/>
    </row>
    <row r="234" spans="1:21" ht="16.5" customHeight="1" x14ac:dyDescent="0.25">
      <c r="A234" s="7"/>
      <c r="B234" s="7"/>
      <c r="C234" s="7"/>
      <c r="D234" s="7" t="s">
        <v>379</v>
      </c>
      <c r="E234" s="7"/>
      <c r="F234" s="7"/>
      <c r="G234" s="7"/>
      <c r="H234" s="7"/>
      <c r="I234" s="7"/>
      <c r="J234" s="7"/>
      <c r="K234" s="7"/>
      <c r="L234" s="9" t="s">
        <v>258</v>
      </c>
      <c r="M234" s="34">
        <v>1022717</v>
      </c>
      <c r="N234" s="32">
        <v>911866</v>
      </c>
      <c r="O234" s="32">
        <v>644569</v>
      </c>
      <c r="P234" s="32">
        <v>270117</v>
      </c>
      <c r="Q234" s="32">
        <v>201957</v>
      </c>
      <c r="R234" s="33">
        <v>54102</v>
      </c>
      <c r="S234" s="33">
        <v>42513</v>
      </c>
      <c r="T234" s="33">
        <v>14867</v>
      </c>
      <c r="U234" s="34">
        <v>3162710</v>
      </c>
    </row>
    <row r="235" spans="1:21" ht="16.5" customHeight="1" x14ac:dyDescent="0.25">
      <c r="A235" s="7"/>
      <c r="B235" s="7"/>
      <c r="C235" s="7"/>
      <c r="D235" s="7" t="s">
        <v>345</v>
      </c>
      <c r="E235" s="7"/>
      <c r="F235" s="7"/>
      <c r="G235" s="7"/>
      <c r="H235" s="7"/>
      <c r="I235" s="7"/>
      <c r="J235" s="7"/>
      <c r="K235" s="7"/>
      <c r="L235" s="9" t="s">
        <v>258</v>
      </c>
      <c r="M235" s="33">
        <v>12246</v>
      </c>
      <c r="N235" s="33">
        <v>11789</v>
      </c>
      <c r="O235" s="30">
        <v>6520</v>
      </c>
      <c r="P235" s="30">
        <v>1232</v>
      </c>
      <c r="Q235" s="30">
        <v>1301</v>
      </c>
      <c r="R235" s="37">
        <v>297</v>
      </c>
      <c r="S235" s="37">
        <v>367</v>
      </c>
      <c r="T235" s="38">
        <v>42</v>
      </c>
      <c r="U235" s="33">
        <v>33793</v>
      </c>
    </row>
    <row r="236" spans="1:21" ht="16.5" customHeight="1" x14ac:dyDescent="0.25">
      <c r="A236" s="7"/>
      <c r="B236" s="7"/>
      <c r="C236" s="7"/>
      <c r="D236" s="7" t="s">
        <v>346</v>
      </c>
      <c r="E236" s="7"/>
      <c r="F236" s="7"/>
      <c r="G236" s="7"/>
      <c r="H236" s="7"/>
      <c r="I236" s="7"/>
      <c r="J236" s="7"/>
      <c r="K236" s="7"/>
      <c r="L236" s="9" t="s">
        <v>258</v>
      </c>
      <c r="M236" s="30">
        <v>5865</v>
      </c>
      <c r="N236" s="30">
        <v>3771</v>
      </c>
      <c r="O236" s="30">
        <v>1778</v>
      </c>
      <c r="P236" s="38">
        <v>67</v>
      </c>
      <c r="Q236" s="37">
        <v>402</v>
      </c>
      <c r="R236" s="38">
        <v>65</v>
      </c>
      <c r="S236" s="74" t="s">
        <v>123</v>
      </c>
      <c r="T236" s="74" t="s">
        <v>123</v>
      </c>
      <c r="U236" s="33">
        <v>12050</v>
      </c>
    </row>
    <row r="237" spans="1:21" ht="16.5" customHeight="1" x14ac:dyDescent="0.25">
      <c r="A237" s="7"/>
      <c r="B237" s="7"/>
      <c r="C237" s="7"/>
      <c r="D237" s="7" t="s">
        <v>347</v>
      </c>
      <c r="E237" s="7"/>
      <c r="F237" s="7"/>
      <c r="G237" s="7"/>
      <c r="H237" s="7"/>
      <c r="I237" s="7"/>
      <c r="J237" s="7"/>
      <c r="K237" s="7"/>
      <c r="L237" s="9" t="s">
        <v>258</v>
      </c>
      <c r="M237" s="33">
        <v>10114</v>
      </c>
      <c r="N237" s="30">
        <v>8593</v>
      </c>
      <c r="O237" s="33">
        <v>10370</v>
      </c>
      <c r="P237" s="30">
        <v>3496</v>
      </c>
      <c r="Q237" s="30">
        <v>2687</v>
      </c>
      <c r="R237" s="37">
        <v>633</v>
      </c>
      <c r="S237" s="74" t="s">
        <v>123</v>
      </c>
      <c r="T237" s="74" t="s">
        <v>123</v>
      </c>
      <c r="U237" s="33">
        <v>36236</v>
      </c>
    </row>
    <row r="238" spans="1:21" ht="29.4" customHeight="1" x14ac:dyDescent="0.25">
      <c r="A238" s="7"/>
      <c r="B238" s="7"/>
      <c r="C238" s="7"/>
      <c r="D238" s="93" t="s">
        <v>348</v>
      </c>
      <c r="E238" s="93"/>
      <c r="F238" s="93"/>
      <c r="G238" s="93"/>
      <c r="H238" s="93"/>
      <c r="I238" s="93"/>
      <c r="J238" s="93"/>
      <c r="K238" s="93"/>
      <c r="L238" s="9" t="s">
        <v>258</v>
      </c>
      <c r="M238" s="34">
        <v>1050941</v>
      </c>
      <c r="N238" s="32">
        <v>936019</v>
      </c>
      <c r="O238" s="32">
        <v>663237</v>
      </c>
      <c r="P238" s="32">
        <v>274912</v>
      </c>
      <c r="Q238" s="32">
        <v>206348</v>
      </c>
      <c r="R238" s="33">
        <v>55097</v>
      </c>
      <c r="S238" s="33">
        <v>43271</v>
      </c>
      <c r="T238" s="33">
        <v>14964</v>
      </c>
      <c r="U238" s="34">
        <v>3244789</v>
      </c>
    </row>
    <row r="239" spans="1:21" ht="16.5" customHeight="1" x14ac:dyDescent="0.25">
      <c r="A239" s="7"/>
      <c r="B239" s="7"/>
      <c r="C239" s="7" t="s">
        <v>376</v>
      </c>
      <c r="D239" s="7"/>
      <c r="E239" s="7"/>
      <c r="F239" s="7"/>
      <c r="G239" s="7"/>
      <c r="H239" s="7"/>
      <c r="I239" s="7"/>
      <c r="J239" s="7"/>
      <c r="K239" s="7"/>
      <c r="L239" s="9"/>
      <c r="M239" s="10"/>
      <c r="N239" s="10"/>
      <c r="O239" s="10"/>
      <c r="P239" s="10"/>
      <c r="Q239" s="10"/>
      <c r="R239" s="10"/>
      <c r="S239" s="10"/>
      <c r="T239" s="10"/>
      <c r="U239" s="10"/>
    </row>
    <row r="240" spans="1:21" ht="16.5" customHeight="1" x14ac:dyDescent="0.25">
      <c r="A240" s="7"/>
      <c r="B240" s="7"/>
      <c r="C240" s="7"/>
      <c r="D240" s="7" t="s">
        <v>377</v>
      </c>
      <c r="E240" s="7"/>
      <c r="F240" s="7"/>
      <c r="G240" s="7"/>
      <c r="H240" s="7"/>
      <c r="I240" s="7"/>
      <c r="J240" s="7"/>
      <c r="K240" s="7"/>
      <c r="L240" s="9" t="s">
        <v>258</v>
      </c>
      <c r="M240" s="32">
        <v>602119</v>
      </c>
      <c r="N240" s="32">
        <v>562050</v>
      </c>
      <c r="O240" s="32">
        <v>368640</v>
      </c>
      <c r="P240" s="32">
        <v>213877</v>
      </c>
      <c r="Q240" s="32">
        <v>189817</v>
      </c>
      <c r="R240" s="33">
        <v>58906</v>
      </c>
      <c r="S240" s="33">
        <v>37298</v>
      </c>
      <c r="T240" s="30">
        <v>4399</v>
      </c>
      <c r="U240" s="34">
        <v>2037106</v>
      </c>
    </row>
    <row r="241" spans="1:21" ht="16.5" customHeight="1" x14ac:dyDescent="0.25">
      <c r="A241" s="7"/>
      <c r="B241" s="7"/>
      <c r="C241" s="7" t="s">
        <v>353</v>
      </c>
      <c r="D241" s="7"/>
      <c r="E241" s="7"/>
      <c r="F241" s="7"/>
      <c r="G241" s="7"/>
      <c r="H241" s="7"/>
      <c r="I241" s="7"/>
      <c r="J241" s="7"/>
      <c r="K241" s="7"/>
      <c r="L241" s="9"/>
      <c r="M241" s="10"/>
      <c r="N241" s="10"/>
      <c r="O241" s="10"/>
      <c r="P241" s="10"/>
      <c r="Q241" s="10"/>
      <c r="R241" s="10"/>
      <c r="S241" s="10"/>
      <c r="T241" s="10"/>
      <c r="U241" s="10"/>
    </row>
    <row r="242" spans="1:21" ht="29.4" customHeight="1" x14ac:dyDescent="0.25">
      <c r="A242" s="7"/>
      <c r="B242" s="7"/>
      <c r="C242" s="7"/>
      <c r="D242" s="93" t="s">
        <v>354</v>
      </c>
      <c r="E242" s="93"/>
      <c r="F242" s="93"/>
      <c r="G242" s="93"/>
      <c r="H242" s="93"/>
      <c r="I242" s="93"/>
      <c r="J242" s="93"/>
      <c r="K242" s="93"/>
      <c r="L242" s="9" t="s">
        <v>258</v>
      </c>
      <c r="M242" s="32">
        <v>836560</v>
      </c>
      <c r="N242" s="32">
        <v>811127</v>
      </c>
      <c r="O242" s="32">
        <v>583753</v>
      </c>
      <c r="P242" s="32">
        <v>161019</v>
      </c>
      <c r="Q242" s="32">
        <v>114465</v>
      </c>
      <c r="R242" s="33">
        <v>42354</v>
      </c>
      <c r="S242" s="33">
        <v>33648</v>
      </c>
      <c r="T242" s="30">
        <v>8347</v>
      </c>
      <c r="U242" s="34">
        <v>2591273</v>
      </c>
    </row>
    <row r="243" spans="1:21" ht="29.4" customHeight="1" x14ac:dyDescent="0.25">
      <c r="A243" s="7"/>
      <c r="B243" s="7"/>
      <c r="C243" s="7"/>
      <c r="D243" s="93" t="s">
        <v>356</v>
      </c>
      <c r="E243" s="93"/>
      <c r="F243" s="93"/>
      <c r="G243" s="93"/>
      <c r="H243" s="93"/>
      <c r="I243" s="93"/>
      <c r="J243" s="93"/>
      <c r="K243" s="93"/>
      <c r="L243" s="9" t="s">
        <v>258</v>
      </c>
      <c r="M243" s="30">
        <v>8589</v>
      </c>
      <c r="N243" s="30">
        <v>7311</v>
      </c>
      <c r="O243" s="30">
        <v>5012</v>
      </c>
      <c r="P243" s="30">
        <v>1145</v>
      </c>
      <c r="Q243" s="37">
        <v>929</v>
      </c>
      <c r="R243" s="37">
        <v>263</v>
      </c>
      <c r="S243" s="37">
        <v>243</v>
      </c>
      <c r="T243" s="38">
        <v>90</v>
      </c>
      <c r="U243" s="33">
        <v>23582</v>
      </c>
    </row>
    <row r="244" spans="1:21" ht="29.4" customHeight="1" x14ac:dyDescent="0.25">
      <c r="A244" s="7"/>
      <c r="B244" s="7"/>
      <c r="C244" s="7"/>
      <c r="D244" s="93" t="s">
        <v>337</v>
      </c>
      <c r="E244" s="93"/>
      <c r="F244" s="93"/>
      <c r="G244" s="93"/>
      <c r="H244" s="93"/>
      <c r="I244" s="93"/>
      <c r="J244" s="93"/>
      <c r="K244" s="93"/>
      <c r="L244" s="9" t="s">
        <v>258</v>
      </c>
      <c r="M244" s="30">
        <v>2797</v>
      </c>
      <c r="N244" s="30">
        <v>6772</v>
      </c>
      <c r="O244" s="30">
        <v>1796</v>
      </c>
      <c r="P244" s="74" t="s">
        <v>123</v>
      </c>
      <c r="Q244" s="74" t="s">
        <v>123</v>
      </c>
      <c r="R244" s="74" t="s">
        <v>123</v>
      </c>
      <c r="S244" s="74" t="s">
        <v>123</v>
      </c>
      <c r="T244" s="38">
        <v>35</v>
      </c>
      <c r="U244" s="33">
        <v>13153</v>
      </c>
    </row>
    <row r="245" spans="1:21" ht="16.5" customHeight="1" x14ac:dyDescent="0.25">
      <c r="A245" s="7"/>
      <c r="B245" s="7"/>
      <c r="C245" s="7"/>
      <c r="D245" s="7" t="s">
        <v>358</v>
      </c>
      <c r="E245" s="7"/>
      <c r="F245" s="7"/>
      <c r="G245" s="7"/>
      <c r="H245" s="7"/>
      <c r="I245" s="7"/>
      <c r="J245" s="7"/>
      <c r="K245" s="7"/>
      <c r="L245" s="9" t="s">
        <v>258</v>
      </c>
      <c r="M245" s="32">
        <v>848252</v>
      </c>
      <c r="N245" s="32">
        <v>825270</v>
      </c>
      <c r="O245" s="32">
        <v>591128</v>
      </c>
      <c r="P245" s="32">
        <v>163099</v>
      </c>
      <c r="Q245" s="32">
        <v>115953</v>
      </c>
      <c r="R245" s="33">
        <v>42733</v>
      </c>
      <c r="S245" s="33">
        <v>34058</v>
      </c>
      <c r="T245" s="30">
        <v>8511</v>
      </c>
      <c r="U245" s="34">
        <v>2629005</v>
      </c>
    </row>
    <row r="246" spans="1:21" ht="16.5" customHeight="1" x14ac:dyDescent="0.25">
      <c r="A246" s="7"/>
      <c r="B246" s="7"/>
      <c r="C246" s="7" t="s">
        <v>359</v>
      </c>
      <c r="D246" s="7"/>
      <c r="E246" s="7"/>
      <c r="F246" s="7"/>
      <c r="G246" s="7"/>
      <c r="H246" s="7"/>
      <c r="I246" s="7"/>
      <c r="J246" s="7"/>
      <c r="K246" s="7"/>
      <c r="L246" s="9"/>
      <c r="M246" s="10"/>
      <c r="N246" s="10"/>
      <c r="O246" s="10"/>
      <c r="P246" s="10"/>
      <c r="Q246" s="10"/>
      <c r="R246" s="10"/>
      <c r="S246" s="10"/>
      <c r="T246" s="10"/>
      <c r="U246" s="10"/>
    </row>
    <row r="247" spans="1:21" ht="29.4" customHeight="1" x14ac:dyDescent="0.25">
      <c r="A247" s="7"/>
      <c r="B247" s="7"/>
      <c r="C247" s="7"/>
      <c r="D247" s="93" t="s">
        <v>360</v>
      </c>
      <c r="E247" s="93"/>
      <c r="F247" s="93"/>
      <c r="G247" s="93"/>
      <c r="H247" s="93"/>
      <c r="I247" s="93"/>
      <c r="J247" s="93"/>
      <c r="K247" s="93"/>
      <c r="L247" s="9" t="s">
        <v>258</v>
      </c>
      <c r="M247" s="33">
        <v>24924</v>
      </c>
      <c r="N247" s="33">
        <v>16603</v>
      </c>
      <c r="O247" s="30">
        <v>9704</v>
      </c>
      <c r="P247" s="30">
        <v>4809</v>
      </c>
      <c r="Q247" s="30">
        <v>5577</v>
      </c>
      <c r="R247" s="30">
        <v>1093</v>
      </c>
      <c r="S247" s="37">
        <v>462</v>
      </c>
      <c r="T247" s="38">
        <v>50</v>
      </c>
      <c r="U247" s="33">
        <v>63221</v>
      </c>
    </row>
    <row r="248" spans="1:21" ht="29.4" customHeight="1" x14ac:dyDescent="0.25">
      <c r="A248" s="7"/>
      <c r="B248" s="7"/>
      <c r="C248" s="7"/>
      <c r="D248" s="93" t="s">
        <v>361</v>
      </c>
      <c r="E248" s="93"/>
      <c r="F248" s="93"/>
      <c r="G248" s="93"/>
      <c r="H248" s="93"/>
      <c r="I248" s="93"/>
      <c r="J248" s="93"/>
      <c r="K248" s="93"/>
      <c r="L248" s="9" t="s">
        <v>258</v>
      </c>
      <c r="M248" s="33">
        <v>65808</v>
      </c>
      <c r="N248" s="32">
        <v>110308</v>
      </c>
      <c r="O248" s="33">
        <v>60150</v>
      </c>
      <c r="P248" s="33">
        <v>16145</v>
      </c>
      <c r="Q248" s="33">
        <v>24510</v>
      </c>
      <c r="R248" s="30">
        <v>3812</v>
      </c>
      <c r="S248" s="30">
        <v>2436</v>
      </c>
      <c r="T248" s="37">
        <v>510</v>
      </c>
      <c r="U248" s="32">
        <v>283679</v>
      </c>
    </row>
    <row r="249" spans="1:21" ht="29.4" customHeight="1" x14ac:dyDescent="0.25">
      <c r="A249" s="7"/>
      <c r="B249" s="7"/>
      <c r="C249" s="7"/>
      <c r="D249" s="93" t="s">
        <v>362</v>
      </c>
      <c r="E249" s="93"/>
      <c r="F249" s="93"/>
      <c r="G249" s="93"/>
      <c r="H249" s="93"/>
      <c r="I249" s="93"/>
      <c r="J249" s="93"/>
      <c r="K249" s="93"/>
      <c r="L249" s="9" t="s">
        <v>258</v>
      </c>
      <c r="M249" s="30">
        <v>2310</v>
      </c>
      <c r="N249" s="74" t="s">
        <v>123</v>
      </c>
      <c r="O249" s="30">
        <v>1537</v>
      </c>
      <c r="P249" s="74" t="s">
        <v>123</v>
      </c>
      <c r="Q249" s="37">
        <v>343</v>
      </c>
      <c r="R249" s="38">
        <v>56</v>
      </c>
      <c r="S249" s="38">
        <v>28</v>
      </c>
      <c r="T249" s="74" t="s">
        <v>123</v>
      </c>
      <c r="U249" s="30">
        <v>5964</v>
      </c>
    </row>
    <row r="250" spans="1:21" ht="16.5" customHeight="1" x14ac:dyDescent="0.25">
      <c r="A250" s="7"/>
      <c r="B250" s="7"/>
      <c r="C250" s="7"/>
      <c r="D250" s="7" t="s">
        <v>366</v>
      </c>
      <c r="E250" s="7"/>
      <c r="F250" s="7"/>
      <c r="G250" s="7"/>
      <c r="H250" s="7"/>
      <c r="I250" s="7"/>
      <c r="J250" s="7"/>
      <c r="K250" s="7"/>
      <c r="L250" s="9" t="s">
        <v>258</v>
      </c>
      <c r="M250" s="33">
        <v>93059</v>
      </c>
      <c r="N250" s="32">
        <v>128394</v>
      </c>
      <c r="O250" s="33">
        <v>71434</v>
      </c>
      <c r="P250" s="33">
        <v>21271</v>
      </c>
      <c r="Q250" s="33">
        <v>30430</v>
      </c>
      <c r="R250" s="30">
        <v>4961</v>
      </c>
      <c r="S250" s="30">
        <v>2926</v>
      </c>
      <c r="T250" s="37">
        <v>567</v>
      </c>
      <c r="U250" s="32">
        <v>353042</v>
      </c>
    </row>
    <row r="251" spans="1:21" ht="16.5" customHeight="1" x14ac:dyDescent="0.25">
      <c r="A251" s="7"/>
      <c r="B251" s="7"/>
      <c r="C251" s="7" t="s">
        <v>367</v>
      </c>
      <c r="D251" s="7"/>
      <c r="E251" s="7"/>
      <c r="F251" s="7"/>
      <c r="G251" s="7"/>
      <c r="H251" s="7"/>
      <c r="I251" s="7"/>
      <c r="J251" s="7"/>
      <c r="K251" s="7"/>
      <c r="L251" s="9"/>
      <c r="M251" s="10"/>
      <c r="N251" s="10"/>
      <c r="O251" s="10"/>
      <c r="P251" s="10"/>
      <c r="Q251" s="10"/>
      <c r="R251" s="10"/>
      <c r="S251" s="10"/>
      <c r="T251" s="10"/>
      <c r="U251" s="10"/>
    </row>
    <row r="252" spans="1:21" ht="16.5" customHeight="1" x14ac:dyDescent="0.25">
      <c r="A252" s="7"/>
      <c r="B252" s="7"/>
      <c r="C252" s="7"/>
      <c r="D252" s="7" t="s">
        <v>368</v>
      </c>
      <c r="E252" s="7"/>
      <c r="F252" s="7"/>
      <c r="G252" s="7"/>
      <c r="H252" s="7"/>
      <c r="I252" s="7"/>
      <c r="J252" s="7"/>
      <c r="K252" s="7"/>
      <c r="L252" s="9" t="s">
        <v>369</v>
      </c>
      <c r="M252" s="16">
        <v>94.1</v>
      </c>
      <c r="N252" s="21">
        <v>116.6</v>
      </c>
      <c r="O252" s="21">
        <v>111.9</v>
      </c>
      <c r="P252" s="16">
        <v>61.5</v>
      </c>
      <c r="Q252" s="16">
        <v>97</v>
      </c>
      <c r="R252" s="16">
        <v>94</v>
      </c>
      <c r="S252" s="16">
        <v>46.9</v>
      </c>
      <c r="T252" s="16">
        <v>15.8</v>
      </c>
      <c r="U252" s="16">
        <v>98.4</v>
      </c>
    </row>
    <row r="253" spans="1:21" ht="16.5" customHeight="1" x14ac:dyDescent="0.25">
      <c r="A253" s="7"/>
      <c r="B253" s="7"/>
      <c r="C253" s="7" t="s">
        <v>370</v>
      </c>
      <c r="D253" s="7"/>
      <c r="E253" s="7"/>
      <c r="F253" s="7"/>
      <c r="G253" s="7"/>
      <c r="H253" s="7"/>
      <c r="I253" s="7"/>
      <c r="J253" s="7"/>
      <c r="K253" s="7"/>
      <c r="L253" s="9"/>
      <c r="M253" s="10"/>
      <c r="N253" s="10"/>
      <c r="O253" s="10"/>
      <c r="P253" s="10"/>
      <c r="Q253" s="10"/>
      <c r="R253" s="10"/>
      <c r="S253" s="10"/>
      <c r="T253" s="10"/>
      <c r="U253" s="10"/>
    </row>
    <row r="254" spans="1:21" ht="16.5" customHeight="1" x14ac:dyDescent="0.25">
      <c r="A254" s="7"/>
      <c r="B254" s="7"/>
      <c r="C254" s="7"/>
      <c r="D254" s="7" t="s">
        <v>368</v>
      </c>
      <c r="E254" s="7"/>
      <c r="F254" s="7"/>
      <c r="G254" s="7"/>
      <c r="H254" s="7"/>
      <c r="I254" s="7"/>
      <c r="J254" s="7"/>
      <c r="K254" s="7"/>
      <c r="L254" s="9" t="s">
        <v>369</v>
      </c>
      <c r="M254" s="21">
        <v>137</v>
      </c>
      <c r="N254" s="21">
        <v>156.1</v>
      </c>
      <c r="O254" s="21">
        <v>137.9</v>
      </c>
      <c r="P254" s="21">
        <v>105.6</v>
      </c>
      <c r="Q254" s="21">
        <v>121.2</v>
      </c>
      <c r="R254" s="21">
        <v>106.5</v>
      </c>
      <c r="S254" s="21">
        <v>110.1</v>
      </c>
      <c r="T254" s="16">
        <v>61.3</v>
      </c>
      <c r="U254" s="21">
        <v>135.5</v>
      </c>
    </row>
    <row r="255" spans="1:21" ht="16.5" customHeight="1" x14ac:dyDescent="0.25">
      <c r="A255" s="7"/>
      <c r="B255" s="7"/>
      <c r="C255" s="7" t="s">
        <v>371</v>
      </c>
      <c r="D255" s="7"/>
      <c r="E255" s="7"/>
      <c r="F255" s="7"/>
      <c r="G255" s="7"/>
      <c r="H255" s="7"/>
      <c r="I255" s="7"/>
      <c r="J255" s="7"/>
      <c r="K255" s="7"/>
      <c r="L255" s="9"/>
      <c r="M255" s="10"/>
      <c r="N255" s="10"/>
      <c r="O255" s="10"/>
      <c r="P255" s="10"/>
      <c r="Q255" s="10"/>
      <c r="R255" s="10"/>
      <c r="S255" s="10"/>
      <c r="T255" s="10"/>
      <c r="U255" s="10"/>
    </row>
    <row r="256" spans="1:21" ht="16.5" customHeight="1" x14ac:dyDescent="0.25">
      <c r="A256" s="7"/>
      <c r="B256" s="7"/>
      <c r="C256" s="7"/>
      <c r="D256" s="7" t="s">
        <v>368</v>
      </c>
      <c r="E256" s="7"/>
      <c r="F256" s="7"/>
      <c r="G256" s="7"/>
      <c r="H256" s="7"/>
      <c r="I256" s="7"/>
      <c r="J256" s="7"/>
      <c r="K256" s="7"/>
      <c r="L256" s="9" t="s">
        <v>369</v>
      </c>
      <c r="M256" s="16">
        <v>78.5</v>
      </c>
      <c r="N256" s="16">
        <v>93.7</v>
      </c>
      <c r="O256" s="16">
        <v>76.7</v>
      </c>
      <c r="P256" s="16">
        <v>82.1</v>
      </c>
      <c r="Q256" s="21">
        <v>111.5</v>
      </c>
      <c r="R256" s="21">
        <v>113.8</v>
      </c>
      <c r="S256" s="16">
        <v>94.9</v>
      </c>
      <c r="T256" s="16">
        <v>18</v>
      </c>
      <c r="U256" s="16">
        <v>85.1</v>
      </c>
    </row>
    <row r="257" spans="1:21" ht="16.5" customHeight="1" x14ac:dyDescent="0.25">
      <c r="A257" s="7"/>
      <c r="B257" s="7"/>
      <c r="C257" s="7" t="s">
        <v>372</v>
      </c>
      <c r="D257" s="7"/>
      <c r="E257" s="7"/>
      <c r="F257" s="7"/>
      <c r="G257" s="7"/>
      <c r="H257" s="7"/>
      <c r="I257" s="7"/>
      <c r="J257" s="7"/>
      <c r="K257" s="7"/>
      <c r="L257" s="9"/>
      <c r="M257" s="10"/>
      <c r="N257" s="10"/>
      <c r="O257" s="10"/>
      <c r="P257" s="10"/>
      <c r="Q257" s="10"/>
      <c r="R257" s="10"/>
      <c r="S257" s="10"/>
      <c r="T257" s="10"/>
      <c r="U257" s="10"/>
    </row>
    <row r="258" spans="1:21" ht="16.5" customHeight="1" x14ac:dyDescent="0.25">
      <c r="A258" s="7"/>
      <c r="B258" s="7"/>
      <c r="C258" s="7"/>
      <c r="D258" s="7" t="s">
        <v>368</v>
      </c>
      <c r="E258" s="7"/>
      <c r="F258" s="7"/>
      <c r="G258" s="7"/>
      <c r="H258" s="7"/>
      <c r="I258" s="7"/>
      <c r="J258" s="7"/>
      <c r="K258" s="7"/>
      <c r="L258" s="9" t="s">
        <v>369</v>
      </c>
      <c r="M258" s="21">
        <v>110.6</v>
      </c>
      <c r="N258" s="21">
        <v>137.6</v>
      </c>
      <c r="O258" s="21">
        <v>122.9</v>
      </c>
      <c r="P258" s="16">
        <v>62.6</v>
      </c>
      <c r="Q258" s="16">
        <v>68.099999999999994</v>
      </c>
      <c r="R258" s="16">
        <v>82.6</v>
      </c>
      <c r="S258" s="16">
        <v>86.7</v>
      </c>
      <c r="T258" s="16">
        <v>34.9</v>
      </c>
      <c r="U258" s="21">
        <v>109.8</v>
      </c>
    </row>
    <row r="259" spans="1:21" ht="16.5" customHeight="1" x14ac:dyDescent="0.25">
      <c r="A259" s="7"/>
      <c r="B259" s="7"/>
      <c r="C259" s="7" t="s">
        <v>373</v>
      </c>
      <c r="D259" s="7"/>
      <c r="E259" s="7"/>
      <c r="F259" s="7"/>
      <c r="G259" s="7"/>
      <c r="H259" s="7"/>
      <c r="I259" s="7"/>
      <c r="J259" s="7"/>
      <c r="K259" s="7"/>
      <c r="L259" s="9"/>
      <c r="M259" s="10"/>
      <c r="N259" s="10"/>
      <c r="O259" s="10"/>
      <c r="P259" s="10"/>
      <c r="Q259" s="10"/>
      <c r="R259" s="10"/>
      <c r="S259" s="10"/>
      <c r="T259" s="10"/>
      <c r="U259" s="10"/>
    </row>
    <row r="260" spans="1:21" ht="16.5" customHeight="1" x14ac:dyDescent="0.25">
      <c r="A260" s="7"/>
      <c r="B260" s="7"/>
      <c r="C260" s="7"/>
      <c r="D260" s="7" t="s">
        <v>368</v>
      </c>
      <c r="E260" s="7"/>
      <c r="F260" s="7"/>
      <c r="G260" s="7"/>
      <c r="H260" s="7"/>
      <c r="I260" s="7"/>
      <c r="J260" s="7"/>
      <c r="K260" s="7"/>
      <c r="L260" s="9" t="s">
        <v>369</v>
      </c>
      <c r="M260" s="16">
        <v>12.1</v>
      </c>
      <c r="N260" s="16">
        <v>21.4</v>
      </c>
      <c r="O260" s="16">
        <v>14.9</v>
      </c>
      <c r="P260" s="26">
        <v>8.1999999999999993</v>
      </c>
      <c r="Q260" s="16">
        <v>17.899999999999999</v>
      </c>
      <c r="R260" s="26">
        <v>9.6</v>
      </c>
      <c r="S260" s="26">
        <v>7.4</v>
      </c>
      <c r="T260" s="26">
        <v>2.2999999999999998</v>
      </c>
      <c r="U260" s="16">
        <v>14.7</v>
      </c>
    </row>
    <row r="261" spans="1:21" ht="16.5" customHeight="1" x14ac:dyDescent="0.25">
      <c r="A261" s="7"/>
      <c r="B261" s="7" t="s">
        <v>89</v>
      </c>
      <c r="C261" s="7"/>
      <c r="D261" s="7"/>
      <c r="E261" s="7"/>
      <c r="F261" s="7"/>
      <c r="G261" s="7"/>
      <c r="H261" s="7"/>
      <c r="I261" s="7"/>
      <c r="J261" s="7"/>
      <c r="K261" s="7"/>
      <c r="L261" s="9"/>
      <c r="M261" s="10"/>
      <c r="N261" s="10"/>
      <c r="O261" s="10"/>
      <c r="P261" s="10"/>
      <c r="Q261" s="10"/>
      <c r="R261" s="10"/>
      <c r="S261" s="10"/>
      <c r="T261" s="10"/>
      <c r="U261" s="10"/>
    </row>
    <row r="262" spans="1:21" ht="16.5" customHeight="1" x14ac:dyDescent="0.25">
      <c r="A262" s="7"/>
      <c r="B262" s="7"/>
      <c r="C262" s="7" t="s">
        <v>330</v>
      </c>
      <c r="D262" s="7"/>
      <c r="E262" s="7"/>
      <c r="F262" s="7"/>
      <c r="G262" s="7"/>
      <c r="H262" s="7"/>
      <c r="I262" s="7"/>
      <c r="J262" s="7"/>
      <c r="K262" s="7"/>
      <c r="L262" s="9"/>
      <c r="M262" s="10"/>
      <c r="N262" s="10"/>
      <c r="O262" s="10"/>
      <c r="P262" s="10"/>
      <c r="Q262" s="10"/>
      <c r="R262" s="10"/>
      <c r="S262" s="10"/>
      <c r="T262" s="10"/>
      <c r="U262" s="10"/>
    </row>
    <row r="263" spans="1:21" ht="16.5" customHeight="1" x14ac:dyDescent="0.25">
      <c r="A263" s="7"/>
      <c r="B263" s="7"/>
      <c r="C263" s="7"/>
      <c r="D263" s="7" t="s">
        <v>378</v>
      </c>
      <c r="E263" s="7"/>
      <c r="F263" s="7"/>
      <c r="G263" s="7"/>
      <c r="H263" s="7"/>
      <c r="I263" s="7"/>
      <c r="J263" s="7"/>
      <c r="K263" s="7"/>
      <c r="L263" s="9" t="s">
        <v>258</v>
      </c>
      <c r="M263" s="33">
        <v>44760</v>
      </c>
      <c r="N263" s="33">
        <v>34570</v>
      </c>
      <c r="O263" s="33">
        <v>28934</v>
      </c>
      <c r="P263" s="33">
        <v>10286</v>
      </c>
      <c r="Q263" s="30">
        <v>7089</v>
      </c>
      <c r="R263" s="30">
        <v>2079</v>
      </c>
      <c r="S263" s="30">
        <v>1409</v>
      </c>
      <c r="T263" s="37">
        <v>272</v>
      </c>
      <c r="U263" s="32">
        <v>129400</v>
      </c>
    </row>
    <row r="264" spans="1:21" ht="16.5" customHeight="1" x14ac:dyDescent="0.25">
      <c r="A264" s="7"/>
      <c r="B264" s="7"/>
      <c r="C264" s="7"/>
      <c r="D264" s="7" t="s">
        <v>374</v>
      </c>
      <c r="E264" s="7"/>
      <c r="F264" s="7"/>
      <c r="G264" s="7"/>
      <c r="H264" s="7"/>
      <c r="I264" s="7"/>
      <c r="J264" s="7"/>
      <c r="K264" s="7"/>
      <c r="L264" s="9" t="s">
        <v>258</v>
      </c>
      <c r="M264" s="32">
        <v>600329</v>
      </c>
      <c r="N264" s="32">
        <v>624664</v>
      </c>
      <c r="O264" s="32">
        <v>451764</v>
      </c>
      <c r="P264" s="32">
        <v>138137</v>
      </c>
      <c r="Q264" s="32">
        <v>146239</v>
      </c>
      <c r="R264" s="33">
        <v>35829</v>
      </c>
      <c r="S264" s="33">
        <v>17260</v>
      </c>
      <c r="T264" s="30">
        <v>2334</v>
      </c>
      <c r="U264" s="34">
        <v>2016555</v>
      </c>
    </row>
    <row r="265" spans="1:21" ht="16.5" customHeight="1" x14ac:dyDescent="0.25">
      <c r="A265" s="7"/>
      <c r="B265" s="7"/>
      <c r="C265" s="7"/>
      <c r="D265" s="7" t="s">
        <v>333</v>
      </c>
      <c r="E265" s="7"/>
      <c r="F265" s="7"/>
      <c r="G265" s="7"/>
      <c r="H265" s="7"/>
      <c r="I265" s="7"/>
      <c r="J265" s="7"/>
      <c r="K265" s="7"/>
      <c r="L265" s="9" t="s">
        <v>258</v>
      </c>
      <c r="M265" s="33">
        <v>24540</v>
      </c>
      <c r="N265" s="33">
        <v>10141</v>
      </c>
      <c r="O265" s="30">
        <v>2091</v>
      </c>
      <c r="P265" s="37">
        <v>190</v>
      </c>
      <c r="Q265" s="37">
        <v>197</v>
      </c>
      <c r="R265" s="30">
        <v>2246</v>
      </c>
      <c r="S265" s="37">
        <v>291</v>
      </c>
      <c r="T265" s="38">
        <v>64</v>
      </c>
      <c r="U265" s="33">
        <v>39760</v>
      </c>
    </row>
    <row r="266" spans="1:21" ht="16.5" customHeight="1" x14ac:dyDescent="0.25">
      <c r="A266" s="7"/>
      <c r="B266" s="7"/>
      <c r="C266" s="7"/>
      <c r="D266" s="7" t="s">
        <v>334</v>
      </c>
      <c r="E266" s="7"/>
      <c r="F266" s="7"/>
      <c r="G266" s="7"/>
      <c r="H266" s="7"/>
      <c r="I266" s="7"/>
      <c r="J266" s="7"/>
      <c r="K266" s="7"/>
      <c r="L266" s="9" t="s">
        <v>258</v>
      </c>
      <c r="M266" s="33">
        <v>16363</v>
      </c>
      <c r="N266" s="30">
        <v>9519</v>
      </c>
      <c r="O266" s="33">
        <v>13971</v>
      </c>
      <c r="P266" s="37">
        <v>774</v>
      </c>
      <c r="Q266" s="30">
        <v>1709</v>
      </c>
      <c r="R266" s="37">
        <v>246</v>
      </c>
      <c r="S266" s="37">
        <v>343</v>
      </c>
      <c r="T266" s="38">
        <v>24</v>
      </c>
      <c r="U266" s="33">
        <v>42949</v>
      </c>
    </row>
    <row r="267" spans="1:21" ht="16.5" customHeight="1" x14ac:dyDescent="0.25">
      <c r="A267" s="7"/>
      <c r="B267" s="7"/>
      <c r="C267" s="7"/>
      <c r="D267" s="7" t="s">
        <v>335</v>
      </c>
      <c r="E267" s="7"/>
      <c r="F267" s="7"/>
      <c r="G267" s="7"/>
      <c r="H267" s="7"/>
      <c r="I267" s="7"/>
      <c r="J267" s="7"/>
      <c r="K267" s="7"/>
      <c r="L267" s="9" t="s">
        <v>258</v>
      </c>
      <c r="M267" s="30">
        <v>2530</v>
      </c>
      <c r="N267" s="30">
        <v>2611</v>
      </c>
      <c r="O267" s="37">
        <v>711</v>
      </c>
      <c r="P267" s="37">
        <v>119</v>
      </c>
      <c r="Q267" s="37">
        <v>231</v>
      </c>
      <c r="R267" s="38">
        <v>25</v>
      </c>
      <c r="S267" s="38">
        <v>51</v>
      </c>
      <c r="T267" s="74">
        <v>6</v>
      </c>
      <c r="U267" s="30">
        <v>6284</v>
      </c>
    </row>
    <row r="268" spans="1:21" ht="16.5" customHeight="1" x14ac:dyDescent="0.25">
      <c r="A268" s="7"/>
      <c r="B268" s="7"/>
      <c r="C268" s="7"/>
      <c r="D268" s="7" t="s">
        <v>375</v>
      </c>
      <c r="E268" s="7"/>
      <c r="F268" s="7"/>
      <c r="G268" s="7"/>
      <c r="H268" s="7"/>
      <c r="I268" s="7"/>
      <c r="J268" s="7"/>
      <c r="K268" s="7"/>
      <c r="L268" s="9" t="s">
        <v>258</v>
      </c>
      <c r="M268" s="33">
        <v>14511</v>
      </c>
      <c r="N268" s="30">
        <v>2755</v>
      </c>
      <c r="O268" s="33">
        <v>11129</v>
      </c>
      <c r="P268" s="37">
        <v>743</v>
      </c>
      <c r="Q268" s="30">
        <v>2794</v>
      </c>
      <c r="R268" s="30">
        <v>2808</v>
      </c>
      <c r="S268" s="37">
        <v>160</v>
      </c>
      <c r="T268" s="37">
        <v>539</v>
      </c>
      <c r="U268" s="33">
        <v>35440</v>
      </c>
    </row>
    <row r="269" spans="1:21" ht="16.5" customHeight="1" x14ac:dyDescent="0.25">
      <c r="A269" s="7"/>
      <c r="B269" s="7"/>
      <c r="C269" s="7"/>
      <c r="D269" s="7" t="s">
        <v>336</v>
      </c>
      <c r="E269" s="7"/>
      <c r="F269" s="7"/>
      <c r="G269" s="7"/>
      <c r="H269" s="7"/>
      <c r="I269" s="7"/>
      <c r="J269" s="7"/>
      <c r="K269" s="7"/>
      <c r="L269" s="9" t="s">
        <v>258</v>
      </c>
      <c r="M269" s="30">
        <v>7514</v>
      </c>
      <c r="N269" s="30">
        <v>8348</v>
      </c>
      <c r="O269" s="30">
        <v>9970</v>
      </c>
      <c r="P269" s="30">
        <v>3042</v>
      </c>
      <c r="Q269" s="30">
        <v>2174</v>
      </c>
      <c r="R269" s="37">
        <v>605</v>
      </c>
      <c r="S269" s="37">
        <v>301</v>
      </c>
      <c r="T269" s="38">
        <v>61</v>
      </c>
      <c r="U269" s="33">
        <v>32015</v>
      </c>
    </row>
    <row r="270" spans="1:21" ht="29.4" customHeight="1" x14ac:dyDescent="0.25">
      <c r="A270" s="7"/>
      <c r="B270" s="7"/>
      <c r="C270" s="7"/>
      <c r="D270" s="93" t="s">
        <v>337</v>
      </c>
      <c r="E270" s="93"/>
      <c r="F270" s="93"/>
      <c r="G270" s="93"/>
      <c r="H270" s="93"/>
      <c r="I270" s="93"/>
      <c r="J270" s="93"/>
      <c r="K270" s="93"/>
      <c r="L270" s="9" t="s">
        <v>258</v>
      </c>
      <c r="M270" s="37">
        <v>109</v>
      </c>
      <c r="N270" s="38">
        <v>52</v>
      </c>
      <c r="O270" s="37">
        <v>153</v>
      </c>
      <c r="P270" s="38">
        <v>15</v>
      </c>
      <c r="Q270" s="38">
        <v>10</v>
      </c>
      <c r="R270" s="74" t="s">
        <v>123</v>
      </c>
      <c r="S270" s="74" t="s">
        <v>123</v>
      </c>
      <c r="T270" s="74" t="s">
        <v>123</v>
      </c>
      <c r="U270" s="37">
        <v>339</v>
      </c>
    </row>
    <row r="271" spans="1:21" ht="16.5" customHeight="1" x14ac:dyDescent="0.25">
      <c r="A271" s="7"/>
      <c r="B271" s="7"/>
      <c r="C271" s="7"/>
      <c r="D271" s="7" t="s">
        <v>339</v>
      </c>
      <c r="E271" s="7"/>
      <c r="F271" s="7"/>
      <c r="G271" s="7"/>
      <c r="H271" s="7"/>
      <c r="I271" s="7"/>
      <c r="J271" s="7"/>
      <c r="K271" s="7"/>
      <c r="L271" s="9" t="s">
        <v>258</v>
      </c>
      <c r="M271" s="32">
        <v>710656</v>
      </c>
      <c r="N271" s="32">
        <v>692659</v>
      </c>
      <c r="O271" s="32">
        <v>518722</v>
      </c>
      <c r="P271" s="32">
        <v>153306</v>
      </c>
      <c r="Q271" s="32">
        <v>160443</v>
      </c>
      <c r="R271" s="33">
        <v>43838</v>
      </c>
      <c r="S271" s="33">
        <v>19816</v>
      </c>
      <c r="T271" s="30">
        <v>3301</v>
      </c>
      <c r="U271" s="34">
        <v>2302742</v>
      </c>
    </row>
    <row r="272" spans="1:21" ht="16.5" customHeight="1" x14ac:dyDescent="0.25">
      <c r="A272" s="7"/>
      <c r="B272" s="7"/>
      <c r="C272" s="7" t="s">
        <v>340</v>
      </c>
      <c r="D272" s="7"/>
      <c r="E272" s="7"/>
      <c r="F272" s="7"/>
      <c r="G272" s="7"/>
      <c r="H272" s="7"/>
      <c r="I272" s="7"/>
      <c r="J272" s="7"/>
      <c r="K272" s="7"/>
      <c r="L272" s="9"/>
      <c r="M272" s="10"/>
      <c r="N272" s="10"/>
      <c r="O272" s="10"/>
      <c r="P272" s="10"/>
      <c r="Q272" s="10"/>
      <c r="R272" s="10"/>
      <c r="S272" s="10"/>
      <c r="T272" s="10"/>
      <c r="U272" s="10"/>
    </row>
    <row r="273" spans="1:21" ht="16.5" customHeight="1" x14ac:dyDescent="0.25">
      <c r="A273" s="7"/>
      <c r="B273" s="7"/>
      <c r="C273" s="7"/>
      <c r="D273" s="7" t="s">
        <v>379</v>
      </c>
      <c r="E273" s="7"/>
      <c r="F273" s="7"/>
      <c r="G273" s="7"/>
      <c r="H273" s="7"/>
      <c r="I273" s="7"/>
      <c r="J273" s="7"/>
      <c r="K273" s="7"/>
      <c r="L273" s="9" t="s">
        <v>258</v>
      </c>
      <c r="M273" s="32">
        <v>926077</v>
      </c>
      <c r="N273" s="32">
        <v>819646</v>
      </c>
      <c r="O273" s="32">
        <v>574271</v>
      </c>
      <c r="P273" s="32">
        <v>234865</v>
      </c>
      <c r="Q273" s="32">
        <v>184304</v>
      </c>
      <c r="R273" s="33">
        <v>49580</v>
      </c>
      <c r="S273" s="33">
        <v>37055</v>
      </c>
      <c r="T273" s="33">
        <v>13078</v>
      </c>
      <c r="U273" s="34">
        <v>2838876</v>
      </c>
    </row>
    <row r="274" spans="1:21" ht="16.5" customHeight="1" x14ac:dyDescent="0.25">
      <c r="A274" s="7"/>
      <c r="B274" s="7"/>
      <c r="C274" s="7"/>
      <c r="D274" s="7" t="s">
        <v>345</v>
      </c>
      <c r="E274" s="7"/>
      <c r="F274" s="7"/>
      <c r="G274" s="7"/>
      <c r="H274" s="7"/>
      <c r="I274" s="7"/>
      <c r="J274" s="7"/>
      <c r="K274" s="7"/>
      <c r="L274" s="9" t="s">
        <v>258</v>
      </c>
      <c r="M274" s="33">
        <v>13084</v>
      </c>
      <c r="N274" s="33">
        <v>10266</v>
      </c>
      <c r="O274" s="30">
        <v>6602</v>
      </c>
      <c r="P274" s="37">
        <v>799</v>
      </c>
      <c r="Q274" s="30">
        <v>1413</v>
      </c>
      <c r="R274" s="37">
        <v>454</v>
      </c>
      <c r="S274" s="37">
        <v>159</v>
      </c>
      <c r="T274" s="38">
        <v>36</v>
      </c>
      <c r="U274" s="33">
        <v>32813</v>
      </c>
    </row>
    <row r="275" spans="1:21" ht="16.5" customHeight="1" x14ac:dyDescent="0.25">
      <c r="A275" s="7"/>
      <c r="B275" s="7"/>
      <c r="C275" s="7"/>
      <c r="D275" s="7" t="s">
        <v>346</v>
      </c>
      <c r="E275" s="7"/>
      <c r="F275" s="7"/>
      <c r="G275" s="7"/>
      <c r="H275" s="7"/>
      <c r="I275" s="7"/>
      <c r="J275" s="7"/>
      <c r="K275" s="7"/>
      <c r="L275" s="9" t="s">
        <v>258</v>
      </c>
      <c r="M275" s="30">
        <v>5914</v>
      </c>
      <c r="N275" s="30">
        <v>3868</v>
      </c>
      <c r="O275" s="30">
        <v>1390</v>
      </c>
      <c r="P275" s="38">
        <v>99</v>
      </c>
      <c r="Q275" s="37">
        <v>543</v>
      </c>
      <c r="R275" s="37">
        <v>135</v>
      </c>
      <c r="S275" s="38">
        <v>97</v>
      </c>
      <c r="T275" s="74">
        <v>3</v>
      </c>
      <c r="U275" s="33">
        <v>12049</v>
      </c>
    </row>
    <row r="276" spans="1:21" ht="16.5" customHeight="1" x14ac:dyDescent="0.25">
      <c r="A276" s="7"/>
      <c r="B276" s="7"/>
      <c r="C276" s="7"/>
      <c r="D276" s="7" t="s">
        <v>347</v>
      </c>
      <c r="E276" s="7"/>
      <c r="F276" s="7"/>
      <c r="G276" s="7"/>
      <c r="H276" s="7"/>
      <c r="I276" s="7"/>
      <c r="J276" s="7"/>
      <c r="K276" s="7"/>
      <c r="L276" s="9" t="s">
        <v>258</v>
      </c>
      <c r="M276" s="30">
        <v>9496</v>
      </c>
      <c r="N276" s="30">
        <v>8528</v>
      </c>
      <c r="O276" s="33">
        <v>10021</v>
      </c>
      <c r="P276" s="30">
        <v>2940</v>
      </c>
      <c r="Q276" s="30">
        <v>2281</v>
      </c>
      <c r="R276" s="37">
        <v>604</v>
      </c>
      <c r="S276" s="37">
        <v>223</v>
      </c>
      <c r="T276" s="38">
        <v>78</v>
      </c>
      <c r="U276" s="33">
        <v>34171</v>
      </c>
    </row>
    <row r="277" spans="1:21" ht="29.4" customHeight="1" x14ac:dyDescent="0.25">
      <c r="A277" s="7"/>
      <c r="B277" s="7"/>
      <c r="C277" s="7"/>
      <c r="D277" s="93" t="s">
        <v>348</v>
      </c>
      <c r="E277" s="93"/>
      <c r="F277" s="93"/>
      <c r="G277" s="93"/>
      <c r="H277" s="93"/>
      <c r="I277" s="93"/>
      <c r="J277" s="93"/>
      <c r="K277" s="93"/>
      <c r="L277" s="9" t="s">
        <v>258</v>
      </c>
      <c r="M277" s="32">
        <v>954570</v>
      </c>
      <c r="N277" s="32">
        <v>842309</v>
      </c>
      <c r="O277" s="32">
        <v>592284</v>
      </c>
      <c r="P277" s="32">
        <v>238704</v>
      </c>
      <c r="Q277" s="32">
        <v>188541</v>
      </c>
      <c r="R277" s="33">
        <v>50773</v>
      </c>
      <c r="S277" s="33">
        <v>37534</v>
      </c>
      <c r="T277" s="33">
        <v>13195</v>
      </c>
      <c r="U277" s="34">
        <v>2917909</v>
      </c>
    </row>
    <row r="278" spans="1:21" ht="16.5" customHeight="1" x14ac:dyDescent="0.25">
      <c r="A278" s="7"/>
      <c r="B278" s="7"/>
      <c r="C278" s="7" t="s">
        <v>376</v>
      </c>
      <c r="D278" s="7"/>
      <c r="E278" s="7"/>
      <c r="F278" s="7"/>
      <c r="G278" s="7"/>
      <c r="H278" s="7"/>
      <c r="I278" s="7"/>
      <c r="J278" s="7"/>
      <c r="K278" s="7"/>
      <c r="L278" s="9"/>
      <c r="M278" s="10"/>
      <c r="N278" s="10"/>
      <c r="O278" s="10"/>
      <c r="P278" s="10"/>
      <c r="Q278" s="10"/>
      <c r="R278" s="10"/>
      <c r="S278" s="10"/>
      <c r="T278" s="10"/>
      <c r="U278" s="10"/>
    </row>
    <row r="279" spans="1:21" ht="16.5" customHeight="1" x14ac:dyDescent="0.25">
      <c r="A279" s="7"/>
      <c r="B279" s="7"/>
      <c r="C279" s="7"/>
      <c r="D279" s="7" t="s">
        <v>377</v>
      </c>
      <c r="E279" s="7"/>
      <c r="F279" s="7"/>
      <c r="G279" s="7"/>
      <c r="H279" s="7"/>
      <c r="I279" s="7"/>
      <c r="J279" s="7"/>
      <c r="K279" s="7"/>
      <c r="L279" s="9" t="s">
        <v>258</v>
      </c>
      <c r="M279" s="32">
        <v>566498</v>
      </c>
      <c r="N279" s="32">
        <v>513822</v>
      </c>
      <c r="O279" s="32">
        <v>324159</v>
      </c>
      <c r="P279" s="32">
        <v>197334</v>
      </c>
      <c r="Q279" s="32">
        <v>175392</v>
      </c>
      <c r="R279" s="33">
        <v>54968</v>
      </c>
      <c r="S279" s="33">
        <v>34830</v>
      </c>
      <c r="T279" s="30">
        <v>3275</v>
      </c>
      <c r="U279" s="34">
        <v>1870276</v>
      </c>
    </row>
    <row r="280" spans="1:21" ht="16.5" customHeight="1" x14ac:dyDescent="0.25">
      <c r="A280" s="7"/>
      <c r="B280" s="7"/>
      <c r="C280" s="7" t="s">
        <v>353</v>
      </c>
      <c r="D280" s="7"/>
      <c r="E280" s="7"/>
      <c r="F280" s="7"/>
      <c r="G280" s="7"/>
      <c r="H280" s="7"/>
      <c r="I280" s="7"/>
      <c r="J280" s="7"/>
      <c r="K280" s="7"/>
      <c r="L280" s="9"/>
      <c r="M280" s="10"/>
      <c r="N280" s="10"/>
      <c r="O280" s="10"/>
      <c r="P280" s="10"/>
      <c r="Q280" s="10"/>
      <c r="R280" s="10"/>
      <c r="S280" s="10"/>
      <c r="T280" s="10"/>
      <c r="U280" s="10"/>
    </row>
    <row r="281" spans="1:21" ht="29.4" customHeight="1" x14ac:dyDescent="0.25">
      <c r="A281" s="7"/>
      <c r="B281" s="7"/>
      <c r="C281" s="7"/>
      <c r="D281" s="93" t="s">
        <v>354</v>
      </c>
      <c r="E281" s="93"/>
      <c r="F281" s="93"/>
      <c r="G281" s="93"/>
      <c r="H281" s="93"/>
      <c r="I281" s="93"/>
      <c r="J281" s="93"/>
      <c r="K281" s="93"/>
      <c r="L281" s="9" t="s">
        <v>258</v>
      </c>
      <c r="M281" s="32">
        <v>776850</v>
      </c>
      <c r="N281" s="32">
        <v>726324</v>
      </c>
      <c r="O281" s="32">
        <v>529816</v>
      </c>
      <c r="P281" s="32">
        <v>139895</v>
      </c>
      <c r="Q281" s="32">
        <v>102717</v>
      </c>
      <c r="R281" s="33">
        <v>36805</v>
      </c>
      <c r="S281" s="33">
        <v>29740</v>
      </c>
      <c r="T281" s="30">
        <v>7582</v>
      </c>
      <c r="U281" s="34">
        <v>2349730</v>
      </c>
    </row>
    <row r="282" spans="1:21" ht="29.4" customHeight="1" x14ac:dyDescent="0.25">
      <c r="A282" s="7"/>
      <c r="B282" s="7"/>
      <c r="C282" s="7"/>
      <c r="D282" s="93" t="s">
        <v>356</v>
      </c>
      <c r="E282" s="93"/>
      <c r="F282" s="93"/>
      <c r="G282" s="93"/>
      <c r="H282" s="93"/>
      <c r="I282" s="93"/>
      <c r="J282" s="93"/>
      <c r="K282" s="93"/>
      <c r="L282" s="9" t="s">
        <v>258</v>
      </c>
      <c r="M282" s="30">
        <v>7922</v>
      </c>
      <c r="N282" s="30">
        <v>5969</v>
      </c>
      <c r="O282" s="30">
        <v>3968</v>
      </c>
      <c r="P282" s="30">
        <v>1237</v>
      </c>
      <c r="Q282" s="37">
        <v>721</v>
      </c>
      <c r="R282" s="37">
        <v>180</v>
      </c>
      <c r="S282" s="37">
        <v>124</v>
      </c>
      <c r="T282" s="38">
        <v>79</v>
      </c>
      <c r="U282" s="33">
        <v>20201</v>
      </c>
    </row>
    <row r="283" spans="1:21" ht="29.4" customHeight="1" x14ac:dyDescent="0.25">
      <c r="A283" s="7"/>
      <c r="B283" s="7"/>
      <c r="C283" s="7"/>
      <c r="D283" s="93" t="s">
        <v>337</v>
      </c>
      <c r="E283" s="93"/>
      <c r="F283" s="93"/>
      <c r="G283" s="93"/>
      <c r="H283" s="93"/>
      <c r="I283" s="93"/>
      <c r="J283" s="93"/>
      <c r="K283" s="93"/>
      <c r="L283" s="9" t="s">
        <v>258</v>
      </c>
      <c r="M283" s="30">
        <v>2665</v>
      </c>
      <c r="N283" s="30">
        <v>5776</v>
      </c>
      <c r="O283" s="30">
        <v>1716</v>
      </c>
      <c r="P283" s="37">
        <v>815</v>
      </c>
      <c r="Q283" s="37">
        <v>720</v>
      </c>
      <c r="R283" s="37">
        <v>104</v>
      </c>
      <c r="S283" s="37">
        <v>196</v>
      </c>
      <c r="T283" s="38">
        <v>28</v>
      </c>
      <c r="U283" s="33">
        <v>12020</v>
      </c>
    </row>
    <row r="284" spans="1:21" ht="16.5" customHeight="1" x14ac:dyDescent="0.25">
      <c r="A284" s="7"/>
      <c r="B284" s="7"/>
      <c r="C284" s="7"/>
      <c r="D284" s="7" t="s">
        <v>358</v>
      </c>
      <c r="E284" s="7"/>
      <c r="F284" s="7"/>
      <c r="G284" s="7"/>
      <c r="H284" s="7"/>
      <c r="I284" s="7"/>
      <c r="J284" s="7"/>
      <c r="K284" s="7"/>
      <c r="L284" s="9" t="s">
        <v>258</v>
      </c>
      <c r="M284" s="32">
        <v>787724</v>
      </c>
      <c r="N284" s="32">
        <v>738103</v>
      </c>
      <c r="O284" s="32">
        <v>535824</v>
      </c>
      <c r="P284" s="32">
        <v>141967</v>
      </c>
      <c r="Q284" s="32">
        <v>104173</v>
      </c>
      <c r="R284" s="33">
        <v>37092</v>
      </c>
      <c r="S284" s="33">
        <v>30061</v>
      </c>
      <c r="T284" s="30">
        <v>7709</v>
      </c>
      <c r="U284" s="34">
        <v>2382654</v>
      </c>
    </row>
    <row r="285" spans="1:21" ht="16.5" customHeight="1" x14ac:dyDescent="0.25">
      <c r="A285" s="7"/>
      <c r="B285" s="7"/>
      <c r="C285" s="7" t="s">
        <v>359</v>
      </c>
      <c r="D285" s="7"/>
      <c r="E285" s="7"/>
      <c r="F285" s="7"/>
      <c r="G285" s="7"/>
      <c r="H285" s="7"/>
      <c r="I285" s="7"/>
      <c r="J285" s="7"/>
      <c r="K285" s="7"/>
      <c r="L285" s="9"/>
      <c r="M285" s="10"/>
      <c r="N285" s="10"/>
      <c r="O285" s="10"/>
      <c r="P285" s="10"/>
      <c r="Q285" s="10"/>
      <c r="R285" s="10"/>
      <c r="S285" s="10"/>
      <c r="T285" s="10"/>
      <c r="U285" s="10"/>
    </row>
    <row r="286" spans="1:21" ht="29.4" customHeight="1" x14ac:dyDescent="0.25">
      <c r="A286" s="7"/>
      <c r="B286" s="7"/>
      <c r="C286" s="7"/>
      <c r="D286" s="93" t="s">
        <v>360</v>
      </c>
      <c r="E286" s="93"/>
      <c r="F286" s="93"/>
      <c r="G286" s="93"/>
      <c r="H286" s="93"/>
      <c r="I286" s="93"/>
      <c r="J286" s="93"/>
      <c r="K286" s="93"/>
      <c r="L286" s="9" t="s">
        <v>258</v>
      </c>
      <c r="M286" s="33">
        <v>22524</v>
      </c>
      <c r="N286" s="33">
        <v>15664</v>
      </c>
      <c r="O286" s="30">
        <v>7305</v>
      </c>
      <c r="P286" s="30">
        <v>4123</v>
      </c>
      <c r="Q286" s="30">
        <v>5872</v>
      </c>
      <c r="R286" s="37">
        <v>782</v>
      </c>
      <c r="S286" s="37">
        <v>466</v>
      </c>
      <c r="T286" s="38">
        <v>37</v>
      </c>
      <c r="U286" s="33">
        <v>56773</v>
      </c>
    </row>
    <row r="287" spans="1:21" ht="29.4" customHeight="1" x14ac:dyDescent="0.25">
      <c r="A287" s="7"/>
      <c r="B287" s="7"/>
      <c r="C287" s="7"/>
      <c r="D287" s="93" t="s">
        <v>361</v>
      </c>
      <c r="E287" s="93"/>
      <c r="F287" s="93"/>
      <c r="G287" s="93"/>
      <c r="H287" s="93"/>
      <c r="I287" s="93"/>
      <c r="J287" s="93"/>
      <c r="K287" s="93"/>
      <c r="L287" s="9" t="s">
        <v>258</v>
      </c>
      <c r="M287" s="33">
        <v>58089</v>
      </c>
      <c r="N287" s="32">
        <v>100454</v>
      </c>
      <c r="O287" s="33">
        <v>46928</v>
      </c>
      <c r="P287" s="33">
        <v>15084</v>
      </c>
      <c r="Q287" s="33">
        <v>21544</v>
      </c>
      <c r="R287" s="30">
        <v>3340</v>
      </c>
      <c r="S287" s="30">
        <v>2502</v>
      </c>
      <c r="T287" s="37">
        <v>701</v>
      </c>
      <c r="U287" s="32">
        <v>248641</v>
      </c>
    </row>
    <row r="288" spans="1:21" ht="29.4" customHeight="1" x14ac:dyDescent="0.25">
      <c r="A288" s="7"/>
      <c r="B288" s="7"/>
      <c r="C288" s="7"/>
      <c r="D288" s="93" t="s">
        <v>362</v>
      </c>
      <c r="E288" s="93"/>
      <c r="F288" s="93"/>
      <c r="G288" s="93"/>
      <c r="H288" s="93"/>
      <c r="I288" s="93"/>
      <c r="J288" s="93"/>
      <c r="K288" s="93"/>
      <c r="L288" s="9" t="s">
        <v>258</v>
      </c>
      <c r="M288" s="30">
        <v>2042</v>
      </c>
      <c r="N288" s="30">
        <v>1522</v>
      </c>
      <c r="O288" s="30">
        <v>2072</v>
      </c>
      <c r="P288" s="37">
        <v>196</v>
      </c>
      <c r="Q288" s="37">
        <v>229</v>
      </c>
      <c r="R288" s="38">
        <v>65</v>
      </c>
      <c r="S288" s="38">
        <v>27</v>
      </c>
      <c r="T288" s="38">
        <v>55</v>
      </c>
      <c r="U288" s="30">
        <v>6208</v>
      </c>
    </row>
    <row r="289" spans="1:21" ht="16.5" customHeight="1" x14ac:dyDescent="0.25">
      <c r="A289" s="7"/>
      <c r="B289" s="7"/>
      <c r="C289" s="7"/>
      <c r="D289" s="7" t="s">
        <v>366</v>
      </c>
      <c r="E289" s="7"/>
      <c r="F289" s="7"/>
      <c r="G289" s="7"/>
      <c r="H289" s="7"/>
      <c r="I289" s="7"/>
      <c r="J289" s="7"/>
      <c r="K289" s="7"/>
      <c r="L289" s="9" t="s">
        <v>258</v>
      </c>
      <c r="M289" s="33">
        <v>82766</v>
      </c>
      <c r="N289" s="32">
        <v>117642</v>
      </c>
      <c r="O289" s="33">
        <v>56389</v>
      </c>
      <c r="P289" s="33">
        <v>19525</v>
      </c>
      <c r="Q289" s="33">
        <v>27645</v>
      </c>
      <c r="R289" s="30">
        <v>4187</v>
      </c>
      <c r="S289" s="30">
        <v>2995</v>
      </c>
      <c r="T289" s="37">
        <v>798</v>
      </c>
      <c r="U289" s="32">
        <v>311946</v>
      </c>
    </row>
    <row r="290" spans="1:21" ht="16.5" customHeight="1" x14ac:dyDescent="0.25">
      <c r="A290" s="7"/>
      <c r="B290" s="7"/>
      <c r="C290" s="7" t="s">
        <v>367</v>
      </c>
      <c r="D290" s="7"/>
      <c r="E290" s="7"/>
      <c r="F290" s="7"/>
      <c r="G290" s="7"/>
      <c r="H290" s="7"/>
      <c r="I290" s="7"/>
      <c r="J290" s="7"/>
      <c r="K290" s="7"/>
      <c r="L290" s="9"/>
      <c r="M290" s="10"/>
      <c r="N290" s="10"/>
      <c r="O290" s="10"/>
      <c r="P290" s="10"/>
      <c r="Q290" s="10"/>
      <c r="R290" s="10"/>
      <c r="S290" s="10"/>
      <c r="T290" s="10"/>
      <c r="U290" s="10"/>
    </row>
    <row r="291" spans="1:21" ht="16.5" customHeight="1" x14ac:dyDescent="0.25">
      <c r="A291" s="7"/>
      <c r="B291" s="7"/>
      <c r="C291" s="7"/>
      <c r="D291" s="7" t="s">
        <v>368</v>
      </c>
      <c r="E291" s="7"/>
      <c r="F291" s="7"/>
      <c r="G291" s="7"/>
      <c r="H291" s="7"/>
      <c r="I291" s="7"/>
      <c r="J291" s="7"/>
      <c r="K291" s="7"/>
      <c r="L291" s="9" t="s">
        <v>369</v>
      </c>
      <c r="M291" s="16">
        <v>93.9</v>
      </c>
      <c r="N291" s="21">
        <v>117.7</v>
      </c>
      <c r="O291" s="21">
        <v>109.2</v>
      </c>
      <c r="P291" s="16">
        <v>59.4</v>
      </c>
      <c r="Q291" s="16">
        <v>94.9</v>
      </c>
      <c r="R291" s="16">
        <v>85.1</v>
      </c>
      <c r="S291" s="16">
        <v>51.1</v>
      </c>
      <c r="T291" s="16">
        <v>13.5</v>
      </c>
      <c r="U291" s="16">
        <v>97.5</v>
      </c>
    </row>
    <row r="292" spans="1:21" ht="16.5" customHeight="1" x14ac:dyDescent="0.25">
      <c r="A292" s="7"/>
      <c r="B292" s="7"/>
      <c r="C292" s="7" t="s">
        <v>370</v>
      </c>
      <c r="D292" s="7"/>
      <c r="E292" s="7"/>
      <c r="F292" s="7"/>
      <c r="G292" s="7"/>
      <c r="H292" s="7"/>
      <c r="I292" s="7"/>
      <c r="J292" s="7"/>
      <c r="K292" s="7"/>
      <c r="L292" s="9"/>
      <c r="M292" s="10"/>
      <c r="N292" s="10"/>
      <c r="O292" s="10"/>
      <c r="P292" s="10"/>
      <c r="Q292" s="10"/>
      <c r="R292" s="10"/>
      <c r="S292" s="10"/>
      <c r="T292" s="10"/>
      <c r="U292" s="10"/>
    </row>
    <row r="293" spans="1:21" ht="16.5" customHeight="1" x14ac:dyDescent="0.25">
      <c r="A293" s="7"/>
      <c r="B293" s="7"/>
      <c r="C293" s="7"/>
      <c r="D293" s="7" t="s">
        <v>368</v>
      </c>
      <c r="E293" s="7"/>
      <c r="F293" s="7"/>
      <c r="G293" s="7"/>
      <c r="H293" s="7"/>
      <c r="I293" s="7"/>
      <c r="J293" s="7"/>
      <c r="K293" s="7"/>
      <c r="L293" s="9" t="s">
        <v>369</v>
      </c>
      <c r="M293" s="21">
        <v>126.2</v>
      </c>
      <c r="N293" s="21">
        <v>143.1</v>
      </c>
      <c r="O293" s="21">
        <v>124.7</v>
      </c>
      <c r="P293" s="16">
        <v>92.5</v>
      </c>
      <c r="Q293" s="21">
        <v>111.5</v>
      </c>
      <c r="R293" s="16">
        <v>98.5</v>
      </c>
      <c r="S293" s="16">
        <v>96.8</v>
      </c>
      <c r="T293" s="16">
        <v>54</v>
      </c>
      <c r="U293" s="21">
        <v>123.5</v>
      </c>
    </row>
    <row r="294" spans="1:21" ht="16.5" customHeight="1" x14ac:dyDescent="0.25">
      <c r="A294" s="7"/>
      <c r="B294" s="7"/>
      <c r="C294" s="7" t="s">
        <v>371</v>
      </c>
      <c r="D294" s="7"/>
      <c r="E294" s="7"/>
      <c r="F294" s="7"/>
      <c r="G294" s="7"/>
      <c r="H294" s="7"/>
      <c r="I294" s="7"/>
      <c r="J294" s="7"/>
      <c r="K294" s="7"/>
      <c r="L294" s="9"/>
      <c r="M294" s="10"/>
      <c r="N294" s="10"/>
      <c r="O294" s="10"/>
      <c r="P294" s="10"/>
      <c r="Q294" s="10"/>
      <c r="R294" s="10"/>
      <c r="S294" s="10"/>
      <c r="T294" s="10"/>
      <c r="U294" s="10"/>
    </row>
    <row r="295" spans="1:21" ht="16.5" customHeight="1" x14ac:dyDescent="0.25">
      <c r="A295" s="7"/>
      <c r="B295" s="7"/>
      <c r="C295" s="7"/>
      <c r="D295" s="7" t="s">
        <v>368</v>
      </c>
      <c r="E295" s="7"/>
      <c r="F295" s="7"/>
      <c r="G295" s="7"/>
      <c r="H295" s="7"/>
      <c r="I295" s="7"/>
      <c r="J295" s="7"/>
      <c r="K295" s="7"/>
      <c r="L295" s="9" t="s">
        <v>369</v>
      </c>
      <c r="M295" s="16">
        <v>74.900000000000006</v>
      </c>
      <c r="N295" s="16">
        <v>87.3</v>
      </c>
      <c r="O295" s="16">
        <v>68.2</v>
      </c>
      <c r="P295" s="16">
        <v>76.400000000000006</v>
      </c>
      <c r="Q295" s="21">
        <v>103.7</v>
      </c>
      <c r="R295" s="21">
        <v>106.7</v>
      </c>
      <c r="S295" s="16">
        <v>89.9</v>
      </c>
      <c r="T295" s="16">
        <v>13.4</v>
      </c>
      <c r="U295" s="16">
        <v>79.2</v>
      </c>
    </row>
    <row r="296" spans="1:21" ht="16.5" customHeight="1" x14ac:dyDescent="0.25">
      <c r="A296" s="7"/>
      <c r="B296" s="7"/>
      <c r="C296" s="7" t="s">
        <v>372</v>
      </c>
      <c r="D296" s="7"/>
      <c r="E296" s="7"/>
      <c r="F296" s="7"/>
      <c r="G296" s="7"/>
      <c r="H296" s="7"/>
      <c r="I296" s="7"/>
      <c r="J296" s="7"/>
      <c r="K296" s="7"/>
      <c r="L296" s="9"/>
      <c r="M296" s="10"/>
      <c r="N296" s="10"/>
      <c r="O296" s="10"/>
      <c r="P296" s="10"/>
      <c r="Q296" s="10"/>
      <c r="R296" s="10"/>
      <c r="S296" s="10"/>
      <c r="T296" s="10"/>
      <c r="U296" s="10"/>
    </row>
    <row r="297" spans="1:21" ht="16.5" customHeight="1" x14ac:dyDescent="0.25">
      <c r="A297" s="7"/>
      <c r="B297" s="7"/>
      <c r="C297" s="7"/>
      <c r="D297" s="7" t="s">
        <v>368</v>
      </c>
      <c r="E297" s="7"/>
      <c r="F297" s="7"/>
      <c r="G297" s="7"/>
      <c r="H297" s="7"/>
      <c r="I297" s="7"/>
      <c r="J297" s="7"/>
      <c r="K297" s="7"/>
      <c r="L297" s="9" t="s">
        <v>369</v>
      </c>
      <c r="M297" s="21">
        <v>104.1</v>
      </c>
      <c r="N297" s="21">
        <v>125.4</v>
      </c>
      <c r="O297" s="21">
        <v>112.8</v>
      </c>
      <c r="P297" s="16">
        <v>55</v>
      </c>
      <c r="Q297" s="16">
        <v>61.6</v>
      </c>
      <c r="R297" s="16">
        <v>72</v>
      </c>
      <c r="S297" s="16">
        <v>77.5</v>
      </c>
      <c r="T297" s="16">
        <v>31.6</v>
      </c>
      <c r="U297" s="21">
        <v>100.9</v>
      </c>
    </row>
    <row r="298" spans="1:21" ht="16.5" customHeight="1" x14ac:dyDescent="0.25">
      <c r="A298" s="7"/>
      <c r="B298" s="7"/>
      <c r="C298" s="7" t="s">
        <v>373</v>
      </c>
      <c r="D298" s="7"/>
      <c r="E298" s="7"/>
      <c r="F298" s="7"/>
      <c r="G298" s="7"/>
      <c r="H298" s="7"/>
      <c r="I298" s="7"/>
      <c r="J298" s="7"/>
      <c r="K298" s="7"/>
      <c r="L298" s="9"/>
      <c r="M298" s="10"/>
      <c r="N298" s="10"/>
      <c r="O298" s="10"/>
      <c r="P298" s="10"/>
      <c r="Q298" s="10"/>
      <c r="R298" s="10"/>
      <c r="S298" s="10"/>
      <c r="T298" s="10"/>
      <c r="U298" s="10"/>
    </row>
    <row r="299" spans="1:21" ht="16.5" customHeight="1" x14ac:dyDescent="0.25">
      <c r="A299" s="7"/>
      <c r="B299" s="7"/>
      <c r="C299" s="7"/>
      <c r="D299" s="7" t="s">
        <v>368</v>
      </c>
      <c r="E299" s="7"/>
      <c r="F299" s="7"/>
      <c r="G299" s="7"/>
      <c r="H299" s="7"/>
      <c r="I299" s="7"/>
      <c r="J299" s="7"/>
      <c r="K299" s="7"/>
      <c r="L299" s="9" t="s">
        <v>369</v>
      </c>
      <c r="M299" s="16">
        <v>10.9</v>
      </c>
      <c r="N299" s="16">
        <v>20</v>
      </c>
      <c r="O299" s="16">
        <v>11.9</v>
      </c>
      <c r="P299" s="26">
        <v>7.6</v>
      </c>
      <c r="Q299" s="16">
        <v>16.3</v>
      </c>
      <c r="R299" s="26">
        <v>8.1</v>
      </c>
      <c r="S299" s="26">
        <v>7.7</v>
      </c>
      <c r="T299" s="26">
        <v>3.3</v>
      </c>
      <c r="U299" s="16">
        <v>13.2</v>
      </c>
    </row>
    <row r="300" spans="1:21" ht="16.5" customHeight="1" x14ac:dyDescent="0.25">
      <c r="A300" s="7"/>
      <c r="B300" s="7" t="s">
        <v>90</v>
      </c>
      <c r="C300" s="7"/>
      <c r="D300" s="7"/>
      <c r="E300" s="7"/>
      <c r="F300" s="7"/>
      <c r="G300" s="7"/>
      <c r="H300" s="7"/>
      <c r="I300" s="7"/>
      <c r="J300" s="7"/>
      <c r="K300" s="7"/>
      <c r="L300" s="9"/>
      <c r="M300" s="10"/>
      <c r="N300" s="10"/>
      <c r="O300" s="10"/>
      <c r="P300" s="10"/>
      <c r="Q300" s="10"/>
      <c r="R300" s="10"/>
      <c r="S300" s="10"/>
      <c r="T300" s="10"/>
      <c r="U300" s="10"/>
    </row>
    <row r="301" spans="1:21" ht="16.5" customHeight="1" x14ac:dyDescent="0.25">
      <c r="A301" s="7"/>
      <c r="B301" s="7"/>
      <c r="C301" s="7" t="s">
        <v>330</v>
      </c>
      <c r="D301" s="7"/>
      <c r="E301" s="7"/>
      <c r="F301" s="7"/>
      <c r="G301" s="7"/>
      <c r="H301" s="7"/>
      <c r="I301" s="7"/>
      <c r="J301" s="7"/>
      <c r="K301" s="7"/>
      <c r="L301" s="9"/>
      <c r="M301" s="10"/>
      <c r="N301" s="10"/>
      <c r="O301" s="10"/>
      <c r="P301" s="10"/>
      <c r="Q301" s="10"/>
      <c r="R301" s="10"/>
      <c r="S301" s="10"/>
      <c r="T301" s="10"/>
      <c r="U301" s="10"/>
    </row>
    <row r="302" spans="1:21" ht="16.5" customHeight="1" x14ac:dyDescent="0.25">
      <c r="A302" s="7"/>
      <c r="B302" s="7"/>
      <c r="C302" s="7"/>
      <c r="D302" s="7" t="s">
        <v>378</v>
      </c>
      <c r="E302" s="7"/>
      <c r="F302" s="7"/>
      <c r="G302" s="7"/>
      <c r="H302" s="7"/>
      <c r="I302" s="7"/>
      <c r="J302" s="7"/>
      <c r="K302" s="7"/>
      <c r="L302" s="9" t="s">
        <v>258</v>
      </c>
      <c r="M302" s="33">
        <v>42782</v>
      </c>
      <c r="N302" s="33">
        <v>33646</v>
      </c>
      <c r="O302" s="33">
        <v>27072</v>
      </c>
      <c r="P302" s="30">
        <v>9756</v>
      </c>
      <c r="Q302" s="30">
        <v>6811</v>
      </c>
      <c r="R302" s="30">
        <v>2077</v>
      </c>
      <c r="S302" s="30">
        <v>1379</v>
      </c>
      <c r="T302" s="37">
        <v>251</v>
      </c>
      <c r="U302" s="32">
        <v>123955</v>
      </c>
    </row>
    <row r="303" spans="1:21" ht="16.5" customHeight="1" x14ac:dyDescent="0.25">
      <c r="A303" s="7"/>
      <c r="B303" s="7"/>
      <c r="C303" s="7"/>
      <c r="D303" s="7" t="s">
        <v>374</v>
      </c>
      <c r="E303" s="7"/>
      <c r="F303" s="7"/>
      <c r="G303" s="7"/>
      <c r="H303" s="7"/>
      <c r="I303" s="7"/>
      <c r="J303" s="7"/>
      <c r="K303" s="7"/>
      <c r="L303" s="9" t="s">
        <v>258</v>
      </c>
      <c r="M303" s="32">
        <v>584616</v>
      </c>
      <c r="N303" s="32">
        <v>613853</v>
      </c>
      <c r="O303" s="32">
        <v>425702</v>
      </c>
      <c r="P303" s="32">
        <v>130938</v>
      </c>
      <c r="Q303" s="32">
        <v>146219</v>
      </c>
      <c r="R303" s="33">
        <v>34483</v>
      </c>
      <c r="S303" s="33">
        <v>15895</v>
      </c>
      <c r="T303" s="30">
        <v>2074</v>
      </c>
      <c r="U303" s="34">
        <v>1953846</v>
      </c>
    </row>
    <row r="304" spans="1:21" ht="16.5" customHeight="1" x14ac:dyDescent="0.25">
      <c r="A304" s="7"/>
      <c r="B304" s="7"/>
      <c r="C304" s="7"/>
      <c r="D304" s="7" t="s">
        <v>333</v>
      </c>
      <c r="E304" s="7"/>
      <c r="F304" s="7"/>
      <c r="G304" s="7"/>
      <c r="H304" s="7"/>
      <c r="I304" s="7"/>
      <c r="J304" s="7"/>
      <c r="K304" s="7"/>
      <c r="L304" s="9" t="s">
        <v>258</v>
      </c>
      <c r="M304" s="33">
        <v>27858</v>
      </c>
      <c r="N304" s="33">
        <v>10742</v>
      </c>
      <c r="O304" s="30">
        <v>2321</v>
      </c>
      <c r="P304" s="37">
        <v>269</v>
      </c>
      <c r="Q304" s="37">
        <v>277</v>
      </c>
      <c r="R304" s="30">
        <v>2448</v>
      </c>
      <c r="S304" s="37">
        <v>423</v>
      </c>
      <c r="T304" s="38">
        <v>86</v>
      </c>
      <c r="U304" s="33">
        <v>44424</v>
      </c>
    </row>
    <row r="305" spans="1:21" ht="16.5" customHeight="1" x14ac:dyDescent="0.25">
      <c r="A305" s="7"/>
      <c r="B305" s="7"/>
      <c r="C305" s="7"/>
      <c r="D305" s="7" t="s">
        <v>334</v>
      </c>
      <c r="E305" s="7"/>
      <c r="F305" s="7"/>
      <c r="G305" s="7"/>
      <c r="H305" s="7"/>
      <c r="I305" s="7"/>
      <c r="J305" s="7"/>
      <c r="K305" s="7"/>
      <c r="L305" s="9" t="s">
        <v>258</v>
      </c>
      <c r="M305" s="33">
        <v>11995</v>
      </c>
      <c r="N305" s="30">
        <v>7875</v>
      </c>
      <c r="O305" s="33">
        <v>10844</v>
      </c>
      <c r="P305" s="37">
        <v>580</v>
      </c>
      <c r="Q305" s="30">
        <v>1166</v>
      </c>
      <c r="R305" s="37">
        <v>174</v>
      </c>
      <c r="S305" s="37">
        <v>222</v>
      </c>
      <c r="T305" s="38">
        <v>39</v>
      </c>
      <c r="U305" s="33">
        <v>32895</v>
      </c>
    </row>
    <row r="306" spans="1:21" ht="16.5" customHeight="1" x14ac:dyDescent="0.25">
      <c r="A306" s="7"/>
      <c r="B306" s="7"/>
      <c r="C306" s="7"/>
      <c r="D306" s="7" t="s">
        <v>335</v>
      </c>
      <c r="E306" s="7"/>
      <c r="F306" s="7"/>
      <c r="G306" s="7"/>
      <c r="H306" s="7"/>
      <c r="I306" s="7"/>
      <c r="J306" s="7"/>
      <c r="K306" s="7"/>
      <c r="L306" s="9" t="s">
        <v>258</v>
      </c>
      <c r="M306" s="30">
        <v>2146</v>
      </c>
      <c r="N306" s="30">
        <v>2287</v>
      </c>
      <c r="O306" s="37">
        <v>541</v>
      </c>
      <c r="P306" s="37">
        <v>241</v>
      </c>
      <c r="Q306" s="37">
        <v>238</v>
      </c>
      <c r="R306" s="31" t="s">
        <v>270</v>
      </c>
      <c r="S306" s="38">
        <v>37</v>
      </c>
      <c r="T306" s="31" t="s">
        <v>270</v>
      </c>
      <c r="U306" s="30">
        <v>5532</v>
      </c>
    </row>
    <row r="307" spans="1:21" ht="16.5" customHeight="1" x14ac:dyDescent="0.25">
      <c r="A307" s="7"/>
      <c r="B307" s="7"/>
      <c r="C307" s="7"/>
      <c r="D307" s="7" t="s">
        <v>375</v>
      </c>
      <c r="E307" s="7"/>
      <c r="F307" s="7"/>
      <c r="G307" s="7"/>
      <c r="H307" s="7"/>
      <c r="I307" s="7"/>
      <c r="J307" s="7"/>
      <c r="K307" s="7"/>
      <c r="L307" s="9" t="s">
        <v>258</v>
      </c>
      <c r="M307" s="33">
        <v>10422</v>
      </c>
      <c r="N307" s="30">
        <v>1991</v>
      </c>
      <c r="O307" s="30">
        <v>8089</v>
      </c>
      <c r="P307" s="37">
        <v>575</v>
      </c>
      <c r="Q307" s="30">
        <v>2114</v>
      </c>
      <c r="R307" s="30">
        <v>2357</v>
      </c>
      <c r="S307" s="37">
        <v>105</v>
      </c>
      <c r="T307" s="37">
        <v>398</v>
      </c>
      <c r="U307" s="33">
        <v>26051</v>
      </c>
    </row>
    <row r="308" spans="1:21" ht="16.5" customHeight="1" x14ac:dyDescent="0.25">
      <c r="A308" s="7"/>
      <c r="B308" s="7"/>
      <c r="C308" s="7"/>
      <c r="D308" s="7" t="s">
        <v>336</v>
      </c>
      <c r="E308" s="7"/>
      <c r="F308" s="7"/>
      <c r="G308" s="7"/>
      <c r="H308" s="7"/>
      <c r="I308" s="7"/>
      <c r="J308" s="7"/>
      <c r="K308" s="7"/>
      <c r="L308" s="9" t="s">
        <v>258</v>
      </c>
      <c r="M308" s="30">
        <v>6201</v>
      </c>
      <c r="N308" s="30">
        <v>8040</v>
      </c>
      <c r="O308" s="30">
        <v>9131</v>
      </c>
      <c r="P308" s="30">
        <v>3150</v>
      </c>
      <c r="Q308" s="30">
        <v>2305</v>
      </c>
      <c r="R308" s="37">
        <v>779</v>
      </c>
      <c r="S308" s="31" t="s">
        <v>270</v>
      </c>
      <c r="T308" s="31" t="s">
        <v>270</v>
      </c>
      <c r="U308" s="33">
        <v>29847</v>
      </c>
    </row>
    <row r="309" spans="1:21" ht="29.4" customHeight="1" x14ac:dyDescent="0.25">
      <c r="A309" s="7"/>
      <c r="B309" s="7"/>
      <c r="C309" s="7"/>
      <c r="D309" s="93" t="s">
        <v>337</v>
      </c>
      <c r="E309" s="93"/>
      <c r="F309" s="93"/>
      <c r="G309" s="93"/>
      <c r="H309" s="93"/>
      <c r="I309" s="93"/>
      <c r="J309" s="93"/>
      <c r="K309" s="93"/>
      <c r="L309" s="9" t="s">
        <v>258</v>
      </c>
      <c r="M309" s="38">
        <v>96</v>
      </c>
      <c r="N309" s="38">
        <v>50</v>
      </c>
      <c r="O309" s="37">
        <v>142</v>
      </c>
      <c r="P309" s="31" t="s">
        <v>270</v>
      </c>
      <c r="Q309" s="31" t="s">
        <v>270</v>
      </c>
      <c r="R309" s="74" t="s">
        <v>123</v>
      </c>
      <c r="S309" s="74" t="s">
        <v>123</v>
      </c>
      <c r="T309" s="31" t="s">
        <v>270</v>
      </c>
      <c r="U309" s="37">
        <v>298</v>
      </c>
    </row>
    <row r="310" spans="1:21" ht="16.5" customHeight="1" x14ac:dyDescent="0.25">
      <c r="A310" s="7"/>
      <c r="B310" s="7"/>
      <c r="C310" s="7"/>
      <c r="D310" s="7" t="s">
        <v>339</v>
      </c>
      <c r="E310" s="7"/>
      <c r="F310" s="7"/>
      <c r="G310" s="7"/>
      <c r="H310" s="7"/>
      <c r="I310" s="7"/>
      <c r="J310" s="7"/>
      <c r="K310" s="7"/>
      <c r="L310" s="9" t="s">
        <v>258</v>
      </c>
      <c r="M310" s="32">
        <v>686117</v>
      </c>
      <c r="N310" s="32">
        <v>678483</v>
      </c>
      <c r="O310" s="32">
        <v>483841</v>
      </c>
      <c r="P310" s="32">
        <v>145554</v>
      </c>
      <c r="Q310" s="32">
        <v>159271</v>
      </c>
      <c r="R310" s="33">
        <v>42354</v>
      </c>
      <c r="S310" s="33">
        <v>18331</v>
      </c>
      <c r="T310" s="30">
        <v>2897</v>
      </c>
      <c r="U310" s="34">
        <v>2216848</v>
      </c>
    </row>
    <row r="311" spans="1:21" ht="16.5" customHeight="1" x14ac:dyDescent="0.25">
      <c r="A311" s="7"/>
      <c r="B311" s="7"/>
      <c r="C311" s="7" t="s">
        <v>340</v>
      </c>
      <c r="D311" s="7"/>
      <c r="E311" s="7"/>
      <c r="F311" s="7"/>
      <c r="G311" s="7"/>
      <c r="H311" s="7"/>
      <c r="I311" s="7"/>
      <c r="J311" s="7"/>
      <c r="K311" s="7"/>
      <c r="L311" s="9"/>
      <c r="M311" s="10"/>
      <c r="N311" s="10"/>
      <c r="O311" s="10"/>
      <c r="P311" s="10"/>
      <c r="Q311" s="10"/>
      <c r="R311" s="10"/>
      <c r="S311" s="10"/>
      <c r="T311" s="10"/>
      <c r="U311" s="10"/>
    </row>
    <row r="312" spans="1:21" ht="16.5" customHeight="1" x14ac:dyDescent="0.25">
      <c r="A312" s="7"/>
      <c r="B312" s="7"/>
      <c r="C312" s="7"/>
      <c r="D312" s="7" t="s">
        <v>379</v>
      </c>
      <c r="E312" s="7"/>
      <c r="F312" s="7"/>
      <c r="G312" s="7"/>
      <c r="H312" s="7"/>
      <c r="I312" s="7"/>
      <c r="J312" s="7"/>
      <c r="K312" s="7"/>
      <c r="L312" s="9" t="s">
        <v>258</v>
      </c>
      <c r="M312" s="32">
        <v>848618</v>
      </c>
      <c r="N312" s="32">
        <v>740984</v>
      </c>
      <c r="O312" s="32">
        <v>522286</v>
      </c>
      <c r="P312" s="32">
        <v>206941</v>
      </c>
      <c r="Q312" s="32">
        <v>167463</v>
      </c>
      <c r="R312" s="33">
        <v>45243</v>
      </c>
      <c r="S312" s="33">
        <v>33549</v>
      </c>
      <c r="T312" s="33">
        <v>11524</v>
      </c>
      <c r="U312" s="34">
        <v>2576612</v>
      </c>
    </row>
    <row r="313" spans="1:21" ht="16.5" customHeight="1" x14ac:dyDescent="0.25">
      <c r="A313" s="7"/>
      <c r="B313" s="7"/>
      <c r="C313" s="7"/>
      <c r="D313" s="7" t="s">
        <v>345</v>
      </c>
      <c r="E313" s="7"/>
      <c r="F313" s="7"/>
      <c r="G313" s="7"/>
      <c r="H313" s="7"/>
      <c r="I313" s="7"/>
      <c r="J313" s="7"/>
      <c r="K313" s="7"/>
      <c r="L313" s="9" t="s">
        <v>258</v>
      </c>
      <c r="M313" s="33">
        <v>13033</v>
      </c>
      <c r="N313" s="30">
        <v>9465</v>
      </c>
      <c r="O313" s="30">
        <v>6124</v>
      </c>
      <c r="P313" s="37">
        <v>867</v>
      </c>
      <c r="Q313" s="30">
        <v>1407</v>
      </c>
      <c r="R313" s="37">
        <v>346</v>
      </c>
      <c r="S313" s="37">
        <v>170</v>
      </c>
      <c r="T313" s="38">
        <v>43</v>
      </c>
      <c r="U313" s="33">
        <v>31455</v>
      </c>
    </row>
    <row r="314" spans="1:21" ht="16.5" customHeight="1" x14ac:dyDescent="0.25">
      <c r="A314" s="7"/>
      <c r="B314" s="7"/>
      <c r="C314" s="7"/>
      <c r="D314" s="7" t="s">
        <v>346</v>
      </c>
      <c r="E314" s="7"/>
      <c r="F314" s="7"/>
      <c r="G314" s="7"/>
      <c r="H314" s="7"/>
      <c r="I314" s="7"/>
      <c r="J314" s="7"/>
      <c r="K314" s="7"/>
      <c r="L314" s="9" t="s">
        <v>258</v>
      </c>
      <c r="M314" s="30">
        <v>5295</v>
      </c>
      <c r="N314" s="30">
        <v>3894</v>
      </c>
      <c r="O314" s="30">
        <v>1318</v>
      </c>
      <c r="P314" s="37">
        <v>123</v>
      </c>
      <c r="Q314" s="37">
        <v>634</v>
      </c>
      <c r="R314" s="38">
        <v>94</v>
      </c>
      <c r="S314" s="31" t="s">
        <v>270</v>
      </c>
      <c r="T314" s="31" t="s">
        <v>270</v>
      </c>
      <c r="U314" s="33">
        <v>11434</v>
      </c>
    </row>
    <row r="315" spans="1:21" ht="16.5" customHeight="1" x14ac:dyDescent="0.25">
      <c r="A315" s="7"/>
      <c r="B315" s="7"/>
      <c r="C315" s="7"/>
      <c r="D315" s="7" t="s">
        <v>347</v>
      </c>
      <c r="E315" s="7"/>
      <c r="F315" s="7"/>
      <c r="G315" s="7"/>
      <c r="H315" s="7"/>
      <c r="I315" s="7"/>
      <c r="J315" s="7"/>
      <c r="K315" s="7"/>
      <c r="L315" s="9" t="s">
        <v>258</v>
      </c>
      <c r="M315" s="30">
        <v>8404</v>
      </c>
      <c r="N315" s="30">
        <v>8436</v>
      </c>
      <c r="O315" s="30">
        <v>9080</v>
      </c>
      <c r="P315" s="30">
        <v>2906</v>
      </c>
      <c r="Q315" s="30">
        <v>2279</v>
      </c>
      <c r="R315" s="37">
        <v>852</v>
      </c>
      <c r="S315" s="31" t="s">
        <v>270</v>
      </c>
      <c r="T315" s="31" t="s">
        <v>270</v>
      </c>
      <c r="U315" s="33">
        <v>32320</v>
      </c>
    </row>
    <row r="316" spans="1:21" ht="29.4" customHeight="1" x14ac:dyDescent="0.25">
      <c r="A316" s="7"/>
      <c r="B316" s="7"/>
      <c r="C316" s="7"/>
      <c r="D316" s="93" t="s">
        <v>348</v>
      </c>
      <c r="E316" s="93"/>
      <c r="F316" s="93"/>
      <c r="G316" s="93"/>
      <c r="H316" s="93"/>
      <c r="I316" s="93"/>
      <c r="J316" s="93"/>
      <c r="K316" s="93"/>
      <c r="L316" s="9" t="s">
        <v>258</v>
      </c>
      <c r="M316" s="32">
        <v>875350</v>
      </c>
      <c r="N316" s="32">
        <v>762778</v>
      </c>
      <c r="O316" s="32">
        <v>538809</v>
      </c>
      <c r="P316" s="32">
        <v>210837</v>
      </c>
      <c r="Q316" s="32">
        <v>171783</v>
      </c>
      <c r="R316" s="33">
        <v>46535</v>
      </c>
      <c r="S316" s="33">
        <v>34105</v>
      </c>
      <c r="T316" s="33">
        <v>11620</v>
      </c>
      <c r="U316" s="34">
        <v>2651821</v>
      </c>
    </row>
    <row r="317" spans="1:21" ht="16.5" customHeight="1" x14ac:dyDescent="0.25">
      <c r="A317" s="7"/>
      <c r="B317" s="7"/>
      <c r="C317" s="7" t="s">
        <v>376</v>
      </c>
      <c r="D317" s="7"/>
      <c r="E317" s="7"/>
      <c r="F317" s="7"/>
      <c r="G317" s="7"/>
      <c r="H317" s="7"/>
      <c r="I317" s="7"/>
      <c r="J317" s="7"/>
      <c r="K317" s="7"/>
      <c r="L317" s="9"/>
      <c r="M317" s="10"/>
      <c r="N317" s="10"/>
      <c r="O317" s="10"/>
      <c r="P317" s="10"/>
      <c r="Q317" s="10"/>
      <c r="R317" s="10"/>
      <c r="S317" s="10"/>
      <c r="T317" s="10"/>
      <c r="U317" s="10"/>
    </row>
    <row r="318" spans="1:21" ht="16.5" customHeight="1" x14ac:dyDescent="0.25">
      <c r="A318" s="7"/>
      <c r="B318" s="7"/>
      <c r="C318" s="7"/>
      <c r="D318" s="7" t="s">
        <v>377</v>
      </c>
      <c r="E318" s="7"/>
      <c r="F318" s="7"/>
      <c r="G318" s="7"/>
      <c r="H318" s="7"/>
      <c r="I318" s="7"/>
      <c r="J318" s="7"/>
      <c r="K318" s="7"/>
      <c r="L318" s="9" t="s">
        <v>258</v>
      </c>
      <c r="M318" s="32">
        <v>525968</v>
      </c>
      <c r="N318" s="32">
        <v>472076</v>
      </c>
      <c r="O318" s="32">
        <v>290515</v>
      </c>
      <c r="P318" s="32">
        <v>184529</v>
      </c>
      <c r="Q318" s="32">
        <v>155356</v>
      </c>
      <c r="R318" s="33">
        <v>49396</v>
      </c>
      <c r="S318" s="33">
        <v>30870</v>
      </c>
      <c r="T318" s="30">
        <v>3309</v>
      </c>
      <c r="U318" s="34">
        <v>1712018</v>
      </c>
    </row>
    <row r="319" spans="1:21" ht="16.5" customHeight="1" x14ac:dyDescent="0.25">
      <c r="A319" s="7"/>
      <c r="B319" s="7"/>
      <c r="C319" s="7" t="s">
        <v>353</v>
      </c>
      <c r="D319" s="7"/>
      <c r="E319" s="7"/>
      <c r="F319" s="7"/>
      <c r="G319" s="7"/>
      <c r="H319" s="7"/>
      <c r="I319" s="7"/>
      <c r="J319" s="7"/>
      <c r="K319" s="7"/>
      <c r="L319" s="9"/>
      <c r="M319" s="10"/>
      <c r="N319" s="10"/>
      <c r="O319" s="10"/>
      <c r="P319" s="10"/>
      <c r="Q319" s="10"/>
      <c r="R319" s="10"/>
      <c r="S319" s="10"/>
      <c r="T319" s="10"/>
      <c r="U319" s="10"/>
    </row>
    <row r="320" spans="1:21" ht="29.4" customHeight="1" x14ac:dyDescent="0.25">
      <c r="A320" s="7"/>
      <c r="B320" s="7"/>
      <c r="C320" s="7"/>
      <c r="D320" s="93" t="s">
        <v>354</v>
      </c>
      <c r="E320" s="93"/>
      <c r="F320" s="93"/>
      <c r="G320" s="93"/>
      <c r="H320" s="93"/>
      <c r="I320" s="93"/>
      <c r="J320" s="93"/>
      <c r="K320" s="93"/>
      <c r="L320" s="9" t="s">
        <v>258</v>
      </c>
      <c r="M320" s="32">
        <v>710516</v>
      </c>
      <c r="N320" s="32">
        <v>681143</v>
      </c>
      <c r="O320" s="32">
        <v>486731</v>
      </c>
      <c r="P320" s="32">
        <v>122368</v>
      </c>
      <c r="Q320" s="33">
        <v>91384</v>
      </c>
      <c r="R320" s="33">
        <v>33715</v>
      </c>
      <c r="S320" s="33">
        <v>29157</v>
      </c>
      <c r="T320" s="30">
        <v>6821</v>
      </c>
      <c r="U320" s="34">
        <v>2161834</v>
      </c>
    </row>
    <row r="321" spans="1:21" ht="29.4" customHeight="1" x14ac:dyDescent="0.25">
      <c r="A321" s="7"/>
      <c r="B321" s="7"/>
      <c r="C321" s="7"/>
      <c r="D321" s="93" t="s">
        <v>356</v>
      </c>
      <c r="E321" s="93"/>
      <c r="F321" s="93"/>
      <c r="G321" s="93"/>
      <c r="H321" s="93"/>
      <c r="I321" s="93"/>
      <c r="J321" s="93"/>
      <c r="K321" s="93"/>
      <c r="L321" s="9" t="s">
        <v>258</v>
      </c>
      <c r="M321" s="30">
        <v>6454</v>
      </c>
      <c r="N321" s="30">
        <v>4912</v>
      </c>
      <c r="O321" s="30">
        <v>3437</v>
      </c>
      <c r="P321" s="37">
        <v>974</v>
      </c>
      <c r="Q321" s="37">
        <v>495</v>
      </c>
      <c r="R321" s="37">
        <v>117</v>
      </c>
      <c r="S321" s="38">
        <v>92</v>
      </c>
      <c r="T321" s="38">
        <v>88</v>
      </c>
      <c r="U321" s="33">
        <v>16568</v>
      </c>
    </row>
    <row r="322" spans="1:21" ht="29.4" customHeight="1" x14ac:dyDescent="0.25">
      <c r="A322" s="7"/>
      <c r="B322" s="7"/>
      <c r="C322" s="7"/>
      <c r="D322" s="93" t="s">
        <v>337</v>
      </c>
      <c r="E322" s="93"/>
      <c r="F322" s="93"/>
      <c r="G322" s="93"/>
      <c r="H322" s="93"/>
      <c r="I322" s="93"/>
      <c r="J322" s="93"/>
      <c r="K322" s="93"/>
      <c r="L322" s="9" t="s">
        <v>258</v>
      </c>
      <c r="M322" s="30">
        <v>2660</v>
      </c>
      <c r="N322" s="30">
        <v>5099</v>
      </c>
      <c r="O322" s="30">
        <v>1828</v>
      </c>
      <c r="P322" s="31" t="s">
        <v>270</v>
      </c>
      <c r="Q322" s="31" t="s">
        <v>270</v>
      </c>
      <c r="R322" s="31" t="s">
        <v>270</v>
      </c>
      <c r="S322" s="31" t="s">
        <v>270</v>
      </c>
      <c r="T322" s="38">
        <v>37</v>
      </c>
      <c r="U322" s="33">
        <v>11390</v>
      </c>
    </row>
    <row r="323" spans="1:21" ht="16.5" customHeight="1" x14ac:dyDescent="0.25">
      <c r="A323" s="7"/>
      <c r="B323" s="7"/>
      <c r="C323" s="7"/>
      <c r="D323" s="7" t="s">
        <v>358</v>
      </c>
      <c r="E323" s="7"/>
      <c r="F323" s="7"/>
      <c r="G323" s="7"/>
      <c r="H323" s="7"/>
      <c r="I323" s="7"/>
      <c r="J323" s="7"/>
      <c r="K323" s="7"/>
      <c r="L323" s="9" t="s">
        <v>258</v>
      </c>
      <c r="M323" s="32">
        <v>719800</v>
      </c>
      <c r="N323" s="32">
        <v>691210</v>
      </c>
      <c r="O323" s="32">
        <v>492217</v>
      </c>
      <c r="P323" s="32">
        <v>124144</v>
      </c>
      <c r="Q323" s="33">
        <v>92585</v>
      </c>
      <c r="R323" s="33">
        <v>34007</v>
      </c>
      <c r="S323" s="33">
        <v>29355</v>
      </c>
      <c r="T323" s="30">
        <v>6958</v>
      </c>
      <c r="U323" s="34">
        <v>2190276</v>
      </c>
    </row>
    <row r="324" spans="1:21" ht="16.5" customHeight="1" x14ac:dyDescent="0.25">
      <c r="A324" s="7"/>
      <c r="B324" s="7"/>
      <c r="C324" s="7" t="s">
        <v>359</v>
      </c>
      <c r="D324" s="7"/>
      <c r="E324" s="7"/>
      <c r="F324" s="7"/>
      <c r="G324" s="7"/>
      <c r="H324" s="7"/>
      <c r="I324" s="7"/>
      <c r="J324" s="7"/>
      <c r="K324" s="7"/>
      <c r="L324" s="9"/>
      <c r="M324" s="10"/>
      <c r="N324" s="10"/>
      <c r="O324" s="10"/>
      <c r="P324" s="10"/>
      <c r="Q324" s="10"/>
      <c r="R324" s="10"/>
      <c r="S324" s="10"/>
      <c r="T324" s="10"/>
      <c r="U324" s="10"/>
    </row>
    <row r="325" spans="1:21" ht="29.4" customHeight="1" x14ac:dyDescent="0.25">
      <c r="A325" s="7"/>
      <c r="B325" s="7"/>
      <c r="C325" s="7"/>
      <c r="D325" s="93" t="s">
        <v>360</v>
      </c>
      <c r="E325" s="93"/>
      <c r="F325" s="93"/>
      <c r="G325" s="93"/>
      <c r="H325" s="93"/>
      <c r="I325" s="93"/>
      <c r="J325" s="93"/>
      <c r="K325" s="93"/>
      <c r="L325" s="9" t="s">
        <v>258</v>
      </c>
      <c r="M325" s="33">
        <v>19406</v>
      </c>
      <c r="N325" s="33">
        <v>13370</v>
      </c>
      <c r="O325" s="30">
        <v>6200</v>
      </c>
      <c r="P325" s="30">
        <v>2903</v>
      </c>
      <c r="Q325" s="30">
        <v>6027</v>
      </c>
      <c r="R325" s="37">
        <v>752</v>
      </c>
      <c r="S325" s="31" t="s">
        <v>270</v>
      </c>
      <c r="T325" s="31" t="s">
        <v>270</v>
      </c>
      <c r="U325" s="33">
        <v>49290</v>
      </c>
    </row>
    <row r="326" spans="1:21" ht="29.4" customHeight="1" x14ac:dyDescent="0.25">
      <c r="A326" s="7"/>
      <c r="B326" s="7"/>
      <c r="C326" s="7"/>
      <c r="D326" s="93" t="s">
        <v>361</v>
      </c>
      <c r="E326" s="93"/>
      <c r="F326" s="93"/>
      <c r="G326" s="93"/>
      <c r="H326" s="93"/>
      <c r="I326" s="93"/>
      <c r="J326" s="93"/>
      <c r="K326" s="93"/>
      <c r="L326" s="9" t="s">
        <v>258</v>
      </c>
      <c r="M326" s="33">
        <v>55617</v>
      </c>
      <c r="N326" s="33">
        <v>88854</v>
      </c>
      <c r="O326" s="33">
        <v>37035</v>
      </c>
      <c r="P326" s="33">
        <v>14648</v>
      </c>
      <c r="Q326" s="33">
        <v>18348</v>
      </c>
      <c r="R326" s="30">
        <v>3405</v>
      </c>
      <c r="S326" s="30">
        <v>2441</v>
      </c>
      <c r="T326" s="37">
        <v>575</v>
      </c>
      <c r="U326" s="32">
        <v>220923</v>
      </c>
    </row>
    <row r="327" spans="1:21" ht="29.4" customHeight="1" x14ac:dyDescent="0.25">
      <c r="A327" s="7"/>
      <c r="B327" s="7"/>
      <c r="C327" s="7"/>
      <c r="D327" s="93" t="s">
        <v>362</v>
      </c>
      <c r="E327" s="93"/>
      <c r="F327" s="93"/>
      <c r="G327" s="93"/>
      <c r="H327" s="93"/>
      <c r="I327" s="93"/>
      <c r="J327" s="93"/>
      <c r="K327" s="93"/>
      <c r="L327" s="9" t="s">
        <v>258</v>
      </c>
      <c r="M327" s="31" t="s">
        <v>270</v>
      </c>
      <c r="N327" s="30">
        <v>1719</v>
      </c>
      <c r="O327" s="30">
        <v>2332</v>
      </c>
      <c r="P327" s="31" t="s">
        <v>270</v>
      </c>
      <c r="Q327" s="37">
        <v>217</v>
      </c>
      <c r="R327" s="38">
        <v>66</v>
      </c>
      <c r="S327" s="31" t="s">
        <v>270</v>
      </c>
      <c r="T327" s="31" t="s">
        <v>270</v>
      </c>
      <c r="U327" s="30">
        <v>6208</v>
      </c>
    </row>
    <row r="328" spans="1:21" ht="16.5" customHeight="1" x14ac:dyDescent="0.25">
      <c r="A328" s="7"/>
      <c r="B328" s="7"/>
      <c r="C328" s="7"/>
      <c r="D328" s="7" t="s">
        <v>366</v>
      </c>
      <c r="E328" s="7"/>
      <c r="F328" s="7"/>
      <c r="G328" s="7"/>
      <c r="H328" s="7"/>
      <c r="I328" s="7"/>
      <c r="J328" s="7"/>
      <c r="K328" s="7"/>
      <c r="L328" s="9" t="s">
        <v>258</v>
      </c>
      <c r="M328" s="33">
        <v>76951</v>
      </c>
      <c r="N328" s="32">
        <v>103963</v>
      </c>
      <c r="O328" s="33">
        <v>45755</v>
      </c>
      <c r="P328" s="33">
        <v>17720</v>
      </c>
      <c r="Q328" s="33">
        <v>24592</v>
      </c>
      <c r="R328" s="30">
        <v>4223</v>
      </c>
      <c r="S328" s="30">
        <v>3028</v>
      </c>
      <c r="T328" s="37">
        <v>639</v>
      </c>
      <c r="U328" s="32">
        <v>276870</v>
      </c>
    </row>
    <row r="329" spans="1:21" ht="16.5" customHeight="1" x14ac:dyDescent="0.25">
      <c r="A329" s="7"/>
      <c r="B329" s="7"/>
      <c r="C329" s="7" t="s">
        <v>367</v>
      </c>
      <c r="D329" s="7"/>
      <c r="E329" s="7"/>
      <c r="F329" s="7"/>
      <c r="G329" s="7"/>
      <c r="H329" s="7"/>
      <c r="I329" s="7"/>
      <c r="J329" s="7"/>
      <c r="K329" s="7"/>
      <c r="L329" s="9"/>
      <c r="M329" s="10"/>
      <c r="N329" s="10"/>
      <c r="O329" s="10"/>
      <c r="P329" s="10"/>
      <c r="Q329" s="10"/>
      <c r="R329" s="10"/>
      <c r="S329" s="10"/>
      <c r="T329" s="10"/>
      <c r="U329" s="10"/>
    </row>
    <row r="330" spans="1:21" ht="16.5" customHeight="1" x14ac:dyDescent="0.25">
      <c r="A330" s="7"/>
      <c r="B330" s="7"/>
      <c r="C330" s="7"/>
      <c r="D330" s="7" t="s">
        <v>368</v>
      </c>
      <c r="E330" s="7"/>
      <c r="F330" s="7"/>
      <c r="G330" s="7"/>
      <c r="H330" s="7"/>
      <c r="I330" s="7"/>
      <c r="J330" s="7"/>
      <c r="K330" s="7"/>
      <c r="L330" s="9" t="s">
        <v>369</v>
      </c>
      <c r="M330" s="16">
        <v>91.9</v>
      </c>
      <c r="N330" s="21">
        <v>117.2</v>
      </c>
      <c r="O330" s="21">
        <v>103.1</v>
      </c>
      <c r="P330" s="16">
        <v>57.1</v>
      </c>
      <c r="Q330" s="16">
        <v>95</v>
      </c>
      <c r="R330" s="16">
        <v>82.4</v>
      </c>
      <c r="S330" s="16">
        <v>47.7</v>
      </c>
      <c r="T330" s="16">
        <v>11.9</v>
      </c>
      <c r="U330" s="16">
        <v>95.1</v>
      </c>
    </row>
    <row r="331" spans="1:21" ht="16.5" customHeight="1" x14ac:dyDescent="0.25">
      <c r="A331" s="7"/>
      <c r="B331" s="7"/>
      <c r="C331" s="7" t="s">
        <v>370</v>
      </c>
      <c r="D331" s="7"/>
      <c r="E331" s="7"/>
      <c r="F331" s="7"/>
      <c r="G331" s="7"/>
      <c r="H331" s="7"/>
      <c r="I331" s="7"/>
      <c r="J331" s="7"/>
      <c r="K331" s="7"/>
      <c r="L331" s="9"/>
      <c r="M331" s="10"/>
      <c r="N331" s="10"/>
      <c r="O331" s="10"/>
      <c r="P331" s="10"/>
      <c r="Q331" s="10"/>
      <c r="R331" s="10"/>
      <c r="S331" s="10"/>
      <c r="T331" s="10"/>
      <c r="U331" s="10"/>
    </row>
    <row r="332" spans="1:21" ht="16.5" customHeight="1" x14ac:dyDescent="0.25">
      <c r="A332" s="7"/>
      <c r="B332" s="7"/>
      <c r="C332" s="7"/>
      <c r="D332" s="7" t="s">
        <v>368</v>
      </c>
      <c r="E332" s="7"/>
      <c r="F332" s="7"/>
      <c r="G332" s="7"/>
      <c r="H332" s="7"/>
      <c r="I332" s="7"/>
      <c r="J332" s="7"/>
      <c r="K332" s="7"/>
      <c r="L332" s="9" t="s">
        <v>369</v>
      </c>
      <c r="M332" s="21">
        <v>117.3</v>
      </c>
      <c r="N332" s="21">
        <v>131.69999999999999</v>
      </c>
      <c r="O332" s="21">
        <v>114.9</v>
      </c>
      <c r="P332" s="16">
        <v>82.7</v>
      </c>
      <c r="Q332" s="21">
        <v>102.4</v>
      </c>
      <c r="R332" s="16">
        <v>90.5</v>
      </c>
      <c r="S332" s="16">
        <v>88.8</v>
      </c>
      <c r="T332" s="16">
        <v>47.9</v>
      </c>
      <c r="U332" s="21">
        <v>113.7</v>
      </c>
    </row>
    <row r="333" spans="1:21" ht="16.5" customHeight="1" x14ac:dyDescent="0.25">
      <c r="A333" s="7"/>
      <c r="B333" s="7"/>
      <c r="C333" s="7" t="s">
        <v>371</v>
      </c>
      <c r="D333" s="7"/>
      <c r="E333" s="7"/>
      <c r="F333" s="7"/>
      <c r="G333" s="7"/>
      <c r="H333" s="7"/>
      <c r="I333" s="7"/>
      <c r="J333" s="7"/>
      <c r="K333" s="7"/>
      <c r="L333" s="9"/>
      <c r="M333" s="10"/>
      <c r="N333" s="10"/>
      <c r="O333" s="10"/>
      <c r="P333" s="10"/>
      <c r="Q333" s="10"/>
      <c r="R333" s="10"/>
      <c r="S333" s="10"/>
      <c r="T333" s="10"/>
      <c r="U333" s="10"/>
    </row>
    <row r="334" spans="1:21" ht="16.5" customHeight="1" x14ac:dyDescent="0.25">
      <c r="A334" s="7"/>
      <c r="B334" s="7"/>
      <c r="C334" s="7"/>
      <c r="D334" s="7" t="s">
        <v>368</v>
      </c>
      <c r="E334" s="7"/>
      <c r="F334" s="7"/>
      <c r="G334" s="7"/>
      <c r="H334" s="7"/>
      <c r="I334" s="7"/>
      <c r="J334" s="7"/>
      <c r="K334" s="7"/>
      <c r="L334" s="9" t="s">
        <v>369</v>
      </c>
      <c r="M334" s="16">
        <v>70.5</v>
      </c>
      <c r="N334" s="16">
        <v>81.5</v>
      </c>
      <c r="O334" s="16">
        <v>61.9</v>
      </c>
      <c r="P334" s="16">
        <v>72.3</v>
      </c>
      <c r="Q334" s="16">
        <v>92.6</v>
      </c>
      <c r="R334" s="16">
        <v>96.1</v>
      </c>
      <c r="S334" s="16">
        <v>80.400000000000006</v>
      </c>
      <c r="T334" s="16">
        <v>13.6</v>
      </c>
      <c r="U334" s="16">
        <v>73.400000000000006</v>
      </c>
    </row>
    <row r="335" spans="1:21" ht="16.5" customHeight="1" x14ac:dyDescent="0.25">
      <c r="A335" s="7"/>
      <c r="B335" s="7"/>
      <c r="C335" s="7" t="s">
        <v>372</v>
      </c>
      <c r="D335" s="7"/>
      <c r="E335" s="7"/>
      <c r="F335" s="7"/>
      <c r="G335" s="7"/>
      <c r="H335" s="7"/>
      <c r="I335" s="7"/>
      <c r="J335" s="7"/>
      <c r="K335" s="7"/>
      <c r="L335" s="9"/>
      <c r="M335" s="10"/>
      <c r="N335" s="10"/>
      <c r="O335" s="10"/>
      <c r="P335" s="10"/>
      <c r="Q335" s="10"/>
      <c r="R335" s="10"/>
      <c r="S335" s="10"/>
      <c r="T335" s="10"/>
      <c r="U335" s="10"/>
    </row>
    <row r="336" spans="1:21" ht="16.5" customHeight="1" x14ac:dyDescent="0.25">
      <c r="A336" s="7"/>
      <c r="B336" s="7"/>
      <c r="C336" s="7"/>
      <c r="D336" s="7" t="s">
        <v>368</v>
      </c>
      <c r="E336" s="7"/>
      <c r="F336" s="7"/>
      <c r="G336" s="7"/>
      <c r="H336" s="7"/>
      <c r="I336" s="7"/>
      <c r="J336" s="7"/>
      <c r="K336" s="7"/>
      <c r="L336" s="9" t="s">
        <v>369</v>
      </c>
      <c r="M336" s="16">
        <v>96.4</v>
      </c>
      <c r="N336" s="21">
        <v>119.4</v>
      </c>
      <c r="O336" s="21">
        <v>104.9</v>
      </c>
      <c r="P336" s="16">
        <v>48.7</v>
      </c>
      <c r="Q336" s="16">
        <v>55.2</v>
      </c>
      <c r="R336" s="16">
        <v>66.2</v>
      </c>
      <c r="S336" s="16">
        <v>76.400000000000006</v>
      </c>
      <c r="T336" s="16">
        <v>28.7</v>
      </c>
      <c r="U336" s="16">
        <v>93.9</v>
      </c>
    </row>
    <row r="337" spans="1:21" ht="16.5" customHeight="1" x14ac:dyDescent="0.25">
      <c r="A337" s="7"/>
      <c r="B337" s="7"/>
      <c r="C337" s="7" t="s">
        <v>373</v>
      </c>
      <c r="D337" s="7"/>
      <c r="E337" s="7"/>
      <c r="F337" s="7"/>
      <c r="G337" s="7"/>
      <c r="H337" s="7"/>
      <c r="I337" s="7"/>
      <c r="J337" s="7"/>
      <c r="K337" s="7"/>
      <c r="L337" s="9"/>
      <c r="M337" s="10"/>
      <c r="N337" s="10"/>
      <c r="O337" s="10"/>
      <c r="P337" s="10"/>
      <c r="Q337" s="10"/>
      <c r="R337" s="10"/>
      <c r="S337" s="10"/>
      <c r="T337" s="10"/>
      <c r="U337" s="10"/>
    </row>
    <row r="338" spans="1:21" ht="16.5" customHeight="1" x14ac:dyDescent="0.25">
      <c r="A338" s="7"/>
      <c r="B338" s="7"/>
      <c r="C338" s="7"/>
      <c r="D338" s="7" t="s">
        <v>368</v>
      </c>
      <c r="E338" s="7"/>
      <c r="F338" s="7"/>
      <c r="G338" s="7"/>
      <c r="H338" s="7"/>
      <c r="I338" s="7"/>
      <c r="J338" s="7"/>
      <c r="K338" s="7"/>
      <c r="L338" s="9" t="s">
        <v>369</v>
      </c>
      <c r="M338" s="16">
        <v>10.3</v>
      </c>
      <c r="N338" s="16">
        <v>18</v>
      </c>
      <c r="O338" s="26">
        <v>9.8000000000000007</v>
      </c>
      <c r="P338" s="26">
        <v>6.9</v>
      </c>
      <c r="Q338" s="16">
        <v>14.7</v>
      </c>
      <c r="R338" s="26">
        <v>8.1999999999999993</v>
      </c>
      <c r="S338" s="26">
        <v>7.9</v>
      </c>
      <c r="T338" s="26">
        <v>2.6</v>
      </c>
      <c r="U338" s="16">
        <v>11.9</v>
      </c>
    </row>
    <row r="339" spans="1:21" ht="16.5" customHeight="1" x14ac:dyDescent="0.25">
      <c r="A339" s="7"/>
      <c r="B339" s="7" t="s">
        <v>91</v>
      </c>
      <c r="C339" s="7"/>
      <c r="D339" s="7"/>
      <c r="E339" s="7"/>
      <c r="F339" s="7"/>
      <c r="G339" s="7"/>
      <c r="H339" s="7"/>
      <c r="I339" s="7"/>
      <c r="J339" s="7"/>
      <c r="K339" s="7"/>
      <c r="L339" s="9"/>
      <c r="M339" s="10"/>
      <c r="N339" s="10"/>
      <c r="O339" s="10"/>
      <c r="P339" s="10"/>
      <c r="Q339" s="10"/>
      <c r="R339" s="10"/>
      <c r="S339" s="10"/>
      <c r="T339" s="10"/>
      <c r="U339" s="10"/>
    </row>
    <row r="340" spans="1:21" ht="16.5" customHeight="1" x14ac:dyDescent="0.25">
      <c r="A340" s="7"/>
      <c r="B340" s="7"/>
      <c r="C340" s="7" t="s">
        <v>330</v>
      </c>
      <c r="D340" s="7"/>
      <c r="E340" s="7"/>
      <c r="F340" s="7"/>
      <c r="G340" s="7"/>
      <c r="H340" s="7"/>
      <c r="I340" s="7"/>
      <c r="J340" s="7"/>
      <c r="K340" s="7"/>
      <c r="L340" s="9"/>
      <c r="M340" s="10"/>
      <c r="N340" s="10"/>
      <c r="O340" s="10"/>
      <c r="P340" s="10"/>
      <c r="Q340" s="10"/>
      <c r="R340" s="10"/>
      <c r="S340" s="10"/>
      <c r="T340" s="10"/>
      <c r="U340" s="10"/>
    </row>
    <row r="341" spans="1:21" ht="16.5" customHeight="1" x14ac:dyDescent="0.25">
      <c r="A341" s="7"/>
      <c r="B341" s="7"/>
      <c r="C341" s="7"/>
      <c r="D341" s="7" t="s">
        <v>378</v>
      </c>
      <c r="E341" s="7"/>
      <c r="F341" s="7"/>
      <c r="G341" s="7"/>
      <c r="H341" s="7"/>
      <c r="I341" s="7"/>
      <c r="J341" s="7"/>
      <c r="K341" s="7"/>
      <c r="L341" s="9" t="s">
        <v>258</v>
      </c>
      <c r="M341" s="33">
        <v>40822</v>
      </c>
      <c r="N341" s="33">
        <v>31180</v>
      </c>
      <c r="O341" s="33">
        <v>24188</v>
      </c>
      <c r="P341" s="30">
        <v>8944</v>
      </c>
      <c r="Q341" s="30">
        <v>7362</v>
      </c>
      <c r="R341" s="30">
        <v>2019</v>
      </c>
      <c r="S341" s="30">
        <v>1443</v>
      </c>
      <c r="T341" s="37">
        <v>226</v>
      </c>
      <c r="U341" s="32">
        <v>116335</v>
      </c>
    </row>
    <row r="342" spans="1:21" ht="16.5" customHeight="1" x14ac:dyDescent="0.25">
      <c r="A342" s="7"/>
      <c r="B342" s="7"/>
      <c r="C342" s="7"/>
      <c r="D342" s="7" t="s">
        <v>374</v>
      </c>
      <c r="E342" s="7"/>
      <c r="F342" s="7"/>
      <c r="G342" s="7"/>
      <c r="H342" s="7"/>
      <c r="I342" s="7"/>
      <c r="J342" s="7"/>
      <c r="K342" s="7"/>
      <c r="L342" s="9" t="s">
        <v>258</v>
      </c>
      <c r="M342" s="32">
        <v>577986</v>
      </c>
      <c r="N342" s="32">
        <v>595569</v>
      </c>
      <c r="O342" s="32">
        <v>401566</v>
      </c>
      <c r="P342" s="32">
        <v>127066</v>
      </c>
      <c r="Q342" s="32">
        <v>156869</v>
      </c>
      <c r="R342" s="33">
        <v>35329</v>
      </c>
      <c r="S342" s="33">
        <v>15793</v>
      </c>
      <c r="T342" s="30">
        <v>2392</v>
      </c>
      <c r="U342" s="34">
        <v>1914411</v>
      </c>
    </row>
    <row r="343" spans="1:21" ht="16.5" customHeight="1" x14ac:dyDescent="0.25">
      <c r="A343" s="7"/>
      <c r="B343" s="7"/>
      <c r="C343" s="7"/>
      <c r="D343" s="7" t="s">
        <v>333</v>
      </c>
      <c r="E343" s="7"/>
      <c r="F343" s="7"/>
      <c r="G343" s="7"/>
      <c r="H343" s="7"/>
      <c r="I343" s="7"/>
      <c r="J343" s="7"/>
      <c r="K343" s="7"/>
      <c r="L343" s="9" t="s">
        <v>258</v>
      </c>
      <c r="M343" s="33">
        <v>26746</v>
      </c>
      <c r="N343" s="33">
        <v>11591</v>
      </c>
      <c r="O343" s="30">
        <v>2224</v>
      </c>
      <c r="P343" s="37">
        <v>208</v>
      </c>
      <c r="Q343" s="37">
        <v>281</v>
      </c>
      <c r="R343" s="30">
        <v>1942</v>
      </c>
      <c r="S343" s="37">
        <v>226</v>
      </c>
      <c r="T343" s="31" t="s">
        <v>270</v>
      </c>
      <c r="U343" s="33">
        <v>43319</v>
      </c>
    </row>
    <row r="344" spans="1:21" ht="16.5" customHeight="1" x14ac:dyDescent="0.25">
      <c r="A344" s="7"/>
      <c r="B344" s="7"/>
      <c r="C344" s="7"/>
      <c r="D344" s="7" t="s">
        <v>334</v>
      </c>
      <c r="E344" s="7"/>
      <c r="F344" s="7"/>
      <c r="G344" s="7"/>
      <c r="H344" s="7"/>
      <c r="I344" s="7"/>
      <c r="J344" s="7"/>
      <c r="K344" s="7"/>
      <c r="L344" s="9" t="s">
        <v>258</v>
      </c>
      <c r="M344" s="30">
        <v>8112</v>
      </c>
      <c r="N344" s="30">
        <v>7283</v>
      </c>
      <c r="O344" s="30">
        <v>8467</v>
      </c>
      <c r="P344" s="37">
        <v>453</v>
      </c>
      <c r="Q344" s="30">
        <v>1043</v>
      </c>
      <c r="R344" s="37">
        <v>186</v>
      </c>
      <c r="S344" s="37">
        <v>174</v>
      </c>
      <c r="T344" s="38">
        <v>26</v>
      </c>
      <c r="U344" s="33">
        <v>25790</v>
      </c>
    </row>
    <row r="345" spans="1:21" ht="16.5" customHeight="1" x14ac:dyDescent="0.25">
      <c r="A345" s="7"/>
      <c r="B345" s="7"/>
      <c r="C345" s="7"/>
      <c r="D345" s="7" t="s">
        <v>335</v>
      </c>
      <c r="E345" s="7"/>
      <c r="F345" s="7"/>
      <c r="G345" s="7"/>
      <c r="H345" s="7"/>
      <c r="I345" s="7"/>
      <c r="J345" s="7"/>
      <c r="K345" s="7"/>
      <c r="L345" s="9" t="s">
        <v>258</v>
      </c>
      <c r="M345" s="30">
        <v>1256</v>
      </c>
      <c r="N345" s="30">
        <v>1844</v>
      </c>
      <c r="O345" s="37">
        <v>427</v>
      </c>
      <c r="P345" s="37">
        <v>217</v>
      </c>
      <c r="Q345" s="37">
        <v>367</v>
      </c>
      <c r="R345" s="38">
        <v>26</v>
      </c>
      <c r="S345" s="38">
        <v>15</v>
      </c>
      <c r="T345" s="31" t="s">
        <v>270</v>
      </c>
      <c r="U345" s="30">
        <v>4162</v>
      </c>
    </row>
    <row r="346" spans="1:21" ht="16.5" customHeight="1" x14ac:dyDescent="0.25">
      <c r="A346" s="7"/>
      <c r="B346" s="7"/>
      <c r="C346" s="7"/>
      <c r="D346" s="7" t="s">
        <v>375</v>
      </c>
      <c r="E346" s="7"/>
      <c r="F346" s="7"/>
      <c r="G346" s="7"/>
      <c r="H346" s="7"/>
      <c r="I346" s="7"/>
      <c r="J346" s="7"/>
      <c r="K346" s="7"/>
      <c r="L346" s="9" t="s">
        <v>258</v>
      </c>
      <c r="M346" s="37">
        <v>698</v>
      </c>
      <c r="N346" s="37">
        <v>233</v>
      </c>
      <c r="O346" s="30">
        <v>1292</v>
      </c>
      <c r="P346" s="38">
        <v>60</v>
      </c>
      <c r="Q346" s="38">
        <v>31</v>
      </c>
      <c r="R346" s="31" t="s">
        <v>270</v>
      </c>
      <c r="S346" s="38">
        <v>35</v>
      </c>
      <c r="T346" s="31" t="s">
        <v>270</v>
      </c>
      <c r="U346" s="30">
        <v>2365</v>
      </c>
    </row>
    <row r="347" spans="1:21" ht="16.5" customHeight="1" x14ac:dyDescent="0.25">
      <c r="A347" s="7"/>
      <c r="B347" s="7"/>
      <c r="C347" s="7"/>
      <c r="D347" s="7" t="s">
        <v>336</v>
      </c>
      <c r="E347" s="7"/>
      <c r="F347" s="7"/>
      <c r="G347" s="7"/>
      <c r="H347" s="7"/>
      <c r="I347" s="7"/>
      <c r="J347" s="7"/>
      <c r="K347" s="7"/>
      <c r="L347" s="9" t="s">
        <v>258</v>
      </c>
      <c r="M347" s="30">
        <v>6326</v>
      </c>
      <c r="N347" s="30">
        <v>8070</v>
      </c>
      <c r="O347" s="30">
        <v>8906</v>
      </c>
      <c r="P347" s="30">
        <v>2788</v>
      </c>
      <c r="Q347" s="30">
        <v>1972</v>
      </c>
      <c r="R347" s="37">
        <v>921</v>
      </c>
      <c r="S347" s="37">
        <v>177</v>
      </c>
      <c r="T347" s="31" t="s">
        <v>270</v>
      </c>
      <c r="U347" s="33">
        <v>29241</v>
      </c>
    </row>
    <row r="348" spans="1:21" ht="29.4" customHeight="1" x14ac:dyDescent="0.25">
      <c r="A348" s="7"/>
      <c r="B348" s="7"/>
      <c r="C348" s="7"/>
      <c r="D348" s="93" t="s">
        <v>337</v>
      </c>
      <c r="E348" s="93"/>
      <c r="F348" s="93"/>
      <c r="G348" s="93"/>
      <c r="H348" s="93"/>
      <c r="I348" s="93"/>
      <c r="J348" s="93"/>
      <c r="K348" s="93"/>
      <c r="L348" s="9" t="s">
        <v>258</v>
      </c>
      <c r="M348" s="38">
        <v>89</v>
      </c>
      <c r="N348" s="38">
        <v>60</v>
      </c>
      <c r="O348" s="37">
        <v>140</v>
      </c>
      <c r="P348" s="31" t="s">
        <v>270</v>
      </c>
      <c r="Q348" s="31" t="s">
        <v>270</v>
      </c>
      <c r="R348" s="31" t="s">
        <v>270</v>
      </c>
      <c r="S348" s="31" t="s">
        <v>270</v>
      </c>
      <c r="T348" s="31" t="s">
        <v>270</v>
      </c>
      <c r="U348" s="37">
        <v>298</v>
      </c>
    </row>
    <row r="349" spans="1:21" ht="16.5" customHeight="1" x14ac:dyDescent="0.25">
      <c r="A349" s="7"/>
      <c r="B349" s="7"/>
      <c r="C349" s="7"/>
      <c r="D349" s="7" t="s">
        <v>339</v>
      </c>
      <c r="E349" s="7"/>
      <c r="F349" s="7"/>
      <c r="G349" s="7"/>
      <c r="H349" s="7"/>
      <c r="I349" s="7"/>
      <c r="J349" s="7"/>
      <c r="K349" s="7"/>
      <c r="L349" s="9" t="s">
        <v>258</v>
      </c>
      <c r="M349" s="32">
        <v>662042</v>
      </c>
      <c r="N349" s="32">
        <v>655834</v>
      </c>
      <c r="O349" s="32">
        <v>447217</v>
      </c>
      <c r="P349" s="32">
        <v>139745</v>
      </c>
      <c r="Q349" s="32">
        <v>167927</v>
      </c>
      <c r="R349" s="33">
        <v>40426</v>
      </c>
      <c r="S349" s="33">
        <v>17870</v>
      </c>
      <c r="T349" s="30">
        <v>2834</v>
      </c>
      <c r="U349" s="34">
        <v>2136042</v>
      </c>
    </row>
    <row r="350" spans="1:21" ht="16.5" customHeight="1" x14ac:dyDescent="0.25">
      <c r="A350" s="7"/>
      <c r="B350" s="7"/>
      <c r="C350" s="7" t="s">
        <v>340</v>
      </c>
      <c r="D350" s="7"/>
      <c r="E350" s="7"/>
      <c r="F350" s="7"/>
      <c r="G350" s="7"/>
      <c r="H350" s="7"/>
      <c r="I350" s="7"/>
      <c r="J350" s="7"/>
      <c r="K350" s="7"/>
      <c r="L350" s="9"/>
      <c r="M350" s="10"/>
      <c r="N350" s="10"/>
      <c r="O350" s="10"/>
      <c r="P350" s="10"/>
      <c r="Q350" s="10"/>
      <c r="R350" s="10"/>
      <c r="S350" s="10"/>
      <c r="T350" s="10"/>
      <c r="U350" s="10"/>
    </row>
    <row r="351" spans="1:21" ht="16.5" customHeight="1" x14ac:dyDescent="0.25">
      <c r="A351" s="7"/>
      <c r="B351" s="7"/>
      <c r="C351" s="7"/>
      <c r="D351" s="7" t="s">
        <v>379</v>
      </c>
      <c r="E351" s="7"/>
      <c r="F351" s="7"/>
      <c r="G351" s="7"/>
      <c r="H351" s="7"/>
      <c r="I351" s="7"/>
      <c r="J351" s="7"/>
      <c r="K351" s="7"/>
      <c r="L351" s="9" t="s">
        <v>258</v>
      </c>
      <c r="M351" s="32">
        <v>773175</v>
      </c>
      <c r="N351" s="32">
        <v>672556</v>
      </c>
      <c r="O351" s="32">
        <v>467101</v>
      </c>
      <c r="P351" s="32">
        <v>178659</v>
      </c>
      <c r="Q351" s="32">
        <v>156920</v>
      </c>
      <c r="R351" s="33">
        <v>42226</v>
      </c>
      <c r="S351" s="33">
        <v>29846</v>
      </c>
      <c r="T351" s="33">
        <v>11046</v>
      </c>
      <c r="U351" s="34">
        <v>2333319</v>
      </c>
    </row>
    <row r="352" spans="1:21" ht="16.5" customHeight="1" x14ac:dyDescent="0.25">
      <c r="A352" s="7"/>
      <c r="B352" s="7"/>
      <c r="C352" s="7"/>
      <c r="D352" s="7" t="s">
        <v>345</v>
      </c>
      <c r="E352" s="7"/>
      <c r="F352" s="7"/>
      <c r="G352" s="7"/>
      <c r="H352" s="7"/>
      <c r="I352" s="7"/>
      <c r="J352" s="7"/>
      <c r="K352" s="7"/>
      <c r="L352" s="9" t="s">
        <v>258</v>
      </c>
      <c r="M352" s="33">
        <v>13650</v>
      </c>
      <c r="N352" s="30">
        <v>8818</v>
      </c>
      <c r="O352" s="30">
        <v>6595</v>
      </c>
      <c r="P352" s="30">
        <v>1255</v>
      </c>
      <c r="Q352" s="30">
        <v>1825</v>
      </c>
      <c r="R352" s="37">
        <v>350</v>
      </c>
      <c r="S352" s="37">
        <v>153</v>
      </c>
      <c r="T352" s="31" t="s">
        <v>270</v>
      </c>
      <c r="U352" s="33">
        <v>32724</v>
      </c>
    </row>
    <row r="353" spans="1:21" ht="16.5" customHeight="1" x14ac:dyDescent="0.25">
      <c r="A353" s="7"/>
      <c r="B353" s="7"/>
      <c r="C353" s="7"/>
      <c r="D353" s="7" t="s">
        <v>346</v>
      </c>
      <c r="E353" s="7"/>
      <c r="F353" s="7"/>
      <c r="G353" s="7"/>
      <c r="H353" s="7"/>
      <c r="I353" s="7"/>
      <c r="J353" s="7"/>
      <c r="K353" s="7"/>
      <c r="L353" s="9" t="s">
        <v>258</v>
      </c>
      <c r="M353" s="30">
        <v>4977</v>
      </c>
      <c r="N353" s="30">
        <v>4298</v>
      </c>
      <c r="O353" s="30">
        <v>1187</v>
      </c>
      <c r="P353" s="37">
        <v>166</v>
      </c>
      <c r="Q353" s="37">
        <v>717</v>
      </c>
      <c r="R353" s="37">
        <v>129</v>
      </c>
      <c r="S353" s="38">
        <v>73</v>
      </c>
      <c r="T353" s="74">
        <v>7</v>
      </c>
      <c r="U353" s="33">
        <v>11569</v>
      </c>
    </row>
    <row r="354" spans="1:21" ht="16.5" customHeight="1" x14ac:dyDescent="0.25">
      <c r="A354" s="7"/>
      <c r="B354" s="7"/>
      <c r="C354" s="7"/>
      <c r="D354" s="7" t="s">
        <v>347</v>
      </c>
      <c r="E354" s="7"/>
      <c r="F354" s="7"/>
      <c r="G354" s="7"/>
      <c r="H354" s="7"/>
      <c r="I354" s="7"/>
      <c r="J354" s="7"/>
      <c r="K354" s="7"/>
      <c r="L354" s="9" t="s">
        <v>258</v>
      </c>
      <c r="M354" s="30">
        <v>7857</v>
      </c>
      <c r="N354" s="30">
        <v>8313</v>
      </c>
      <c r="O354" s="30">
        <v>8494</v>
      </c>
      <c r="P354" s="30">
        <v>3212</v>
      </c>
      <c r="Q354" s="30">
        <v>1990</v>
      </c>
      <c r="R354" s="37">
        <v>809</v>
      </c>
      <c r="S354" s="37">
        <v>228</v>
      </c>
      <c r="T354" s="31" t="s">
        <v>270</v>
      </c>
      <c r="U354" s="33">
        <v>30983</v>
      </c>
    </row>
    <row r="355" spans="1:21" ht="29.4" customHeight="1" x14ac:dyDescent="0.25">
      <c r="A355" s="7"/>
      <c r="B355" s="7"/>
      <c r="C355" s="7"/>
      <c r="D355" s="93" t="s">
        <v>348</v>
      </c>
      <c r="E355" s="93"/>
      <c r="F355" s="93"/>
      <c r="G355" s="93"/>
      <c r="H355" s="93"/>
      <c r="I355" s="93"/>
      <c r="J355" s="93"/>
      <c r="K355" s="93"/>
      <c r="L355" s="9" t="s">
        <v>258</v>
      </c>
      <c r="M355" s="32">
        <v>799662</v>
      </c>
      <c r="N355" s="32">
        <v>693990</v>
      </c>
      <c r="O355" s="32">
        <v>483378</v>
      </c>
      <c r="P355" s="32">
        <v>183292</v>
      </c>
      <c r="Q355" s="32">
        <v>161453</v>
      </c>
      <c r="R355" s="33">
        <v>43514</v>
      </c>
      <c r="S355" s="33">
        <v>30302</v>
      </c>
      <c r="T355" s="33">
        <v>11173</v>
      </c>
      <c r="U355" s="34">
        <v>2408612</v>
      </c>
    </row>
    <row r="356" spans="1:21" ht="16.5" customHeight="1" x14ac:dyDescent="0.25">
      <c r="A356" s="7"/>
      <c r="B356" s="7"/>
      <c r="C356" s="7" t="s">
        <v>376</v>
      </c>
      <c r="D356" s="7"/>
      <c r="E356" s="7"/>
      <c r="F356" s="7"/>
      <c r="G356" s="7"/>
      <c r="H356" s="7"/>
      <c r="I356" s="7"/>
      <c r="J356" s="7"/>
      <c r="K356" s="7"/>
      <c r="L356" s="9"/>
      <c r="M356" s="10"/>
      <c r="N356" s="10"/>
      <c r="O356" s="10"/>
      <c r="P356" s="10"/>
      <c r="Q356" s="10"/>
      <c r="R356" s="10"/>
      <c r="S356" s="10"/>
      <c r="T356" s="10"/>
      <c r="U356" s="10"/>
    </row>
    <row r="357" spans="1:21" ht="16.5" customHeight="1" x14ac:dyDescent="0.25">
      <c r="A357" s="7"/>
      <c r="B357" s="7"/>
      <c r="C357" s="7"/>
      <c r="D357" s="7" t="s">
        <v>377</v>
      </c>
      <c r="E357" s="7"/>
      <c r="F357" s="7"/>
      <c r="G357" s="7"/>
      <c r="H357" s="7"/>
      <c r="I357" s="7"/>
      <c r="J357" s="7"/>
      <c r="K357" s="7"/>
      <c r="L357" s="9" t="s">
        <v>258</v>
      </c>
      <c r="M357" s="32">
        <v>483570</v>
      </c>
      <c r="N357" s="32">
        <v>427987</v>
      </c>
      <c r="O357" s="32">
        <v>244465</v>
      </c>
      <c r="P357" s="32">
        <v>182566</v>
      </c>
      <c r="Q357" s="32">
        <v>139446</v>
      </c>
      <c r="R357" s="33">
        <v>45195</v>
      </c>
      <c r="S357" s="33">
        <v>30079</v>
      </c>
      <c r="T357" s="30">
        <v>3302</v>
      </c>
      <c r="U357" s="34">
        <v>1558063</v>
      </c>
    </row>
    <row r="358" spans="1:21" ht="16.5" customHeight="1" x14ac:dyDescent="0.25">
      <c r="A358" s="7"/>
      <c r="B358" s="7"/>
      <c r="C358" s="7" t="s">
        <v>353</v>
      </c>
      <c r="D358" s="7"/>
      <c r="E358" s="7"/>
      <c r="F358" s="7"/>
      <c r="G358" s="7"/>
      <c r="H358" s="7"/>
      <c r="I358" s="7"/>
      <c r="J358" s="7"/>
      <c r="K358" s="7"/>
      <c r="L358" s="9"/>
      <c r="M358" s="10"/>
      <c r="N358" s="10"/>
      <c r="O358" s="10"/>
      <c r="P358" s="10"/>
      <c r="Q358" s="10"/>
      <c r="R358" s="10"/>
      <c r="S358" s="10"/>
      <c r="T358" s="10"/>
      <c r="U358" s="10"/>
    </row>
    <row r="359" spans="1:21" ht="29.4" customHeight="1" x14ac:dyDescent="0.25">
      <c r="A359" s="7"/>
      <c r="B359" s="7"/>
      <c r="C359" s="7"/>
      <c r="D359" s="93" t="s">
        <v>354</v>
      </c>
      <c r="E359" s="93"/>
      <c r="F359" s="93"/>
      <c r="G359" s="93"/>
      <c r="H359" s="93"/>
      <c r="I359" s="93"/>
      <c r="J359" s="93"/>
      <c r="K359" s="93"/>
      <c r="L359" s="9" t="s">
        <v>258</v>
      </c>
      <c r="M359" s="32">
        <v>734906</v>
      </c>
      <c r="N359" s="32">
        <v>696416</v>
      </c>
      <c r="O359" s="32">
        <v>456268</v>
      </c>
      <c r="P359" s="32">
        <v>112805</v>
      </c>
      <c r="Q359" s="33">
        <v>86778</v>
      </c>
      <c r="R359" s="33">
        <v>34537</v>
      </c>
      <c r="S359" s="33">
        <v>27443</v>
      </c>
      <c r="T359" s="30">
        <v>6878</v>
      </c>
      <c r="U359" s="34">
        <v>2158106</v>
      </c>
    </row>
    <row r="360" spans="1:21" ht="29.4" customHeight="1" x14ac:dyDescent="0.25">
      <c r="A360" s="7"/>
      <c r="B360" s="7"/>
      <c r="C360" s="7"/>
      <c r="D360" s="93" t="s">
        <v>356</v>
      </c>
      <c r="E360" s="93"/>
      <c r="F360" s="93"/>
      <c r="G360" s="93"/>
      <c r="H360" s="93"/>
      <c r="I360" s="93"/>
      <c r="J360" s="93"/>
      <c r="K360" s="93"/>
      <c r="L360" s="9" t="s">
        <v>258</v>
      </c>
      <c r="M360" s="30">
        <v>4219</v>
      </c>
      <c r="N360" s="30">
        <v>2442</v>
      </c>
      <c r="O360" s="30">
        <v>1802</v>
      </c>
      <c r="P360" s="37">
        <v>641</v>
      </c>
      <c r="Q360" s="37">
        <v>219</v>
      </c>
      <c r="R360" s="38">
        <v>75</v>
      </c>
      <c r="S360" s="37">
        <v>251</v>
      </c>
      <c r="T360" s="31" t="s">
        <v>270</v>
      </c>
      <c r="U360" s="30">
        <v>9670</v>
      </c>
    </row>
    <row r="361" spans="1:21" ht="29.4" customHeight="1" x14ac:dyDescent="0.25">
      <c r="A361" s="7"/>
      <c r="B361" s="7"/>
      <c r="C361" s="7"/>
      <c r="D361" s="93" t="s">
        <v>337</v>
      </c>
      <c r="E361" s="93"/>
      <c r="F361" s="93"/>
      <c r="G361" s="93"/>
      <c r="H361" s="93"/>
      <c r="I361" s="93"/>
      <c r="J361" s="93"/>
      <c r="K361" s="93"/>
      <c r="L361" s="9" t="s">
        <v>258</v>
      </c>
      <c r="M361" s="30">
        <v>2371</v>
      </c>
      <c r="N361" s="30">
        <v>5278</v>
      </c>
      <c r="O361" s="30">
        <v>1602</v>
      </c>
      <c r="P361" s="37">
        <v>942</v>
      </c>
      <c r="Q361" s="37">
        <v>611</v>
      </c>
      <c r="R361" s="37">
        <v>114</v>
      </c>
      <c r="S361" s="37">
        <v>137</v>
      </c>
      <c r="T361" s="38">
        <v>69</v>
      </c>
      <c r="U361" s="33">
        <v>11145</v>
      </c>
    </row>
    <row r="362" spans="1:21" ht="16.5" customHeight="1" x14ac:dyDescent="0.25">
      <c r="A362" s="7"/>
      <c r="B362" s="7"/>
      <c r="C362" s="7"/>
      <c r="D362" s="7" t="s">
        <v>358</v>
      </c>
      <c r="E362" s="7"/>
      <c r="F362" s="7"/>
      <c r="G362" s="7"/>
      <c r="H362" s="7"/>
      <c r="I362" s="7"/>
      <c r="J362" s="7"/>
      <c r="K362" s="7"/>
      <c r="L362" s="9" t="s">
        <v>258</v>
      </c>
      <c r="M362" s="32">
        <v>741606</v>
      </c>
      <c r="N362" s="32">
        <v>704157</v>
      </c>
      <c r="O362" s="32">
        <v>459732</v>
      </c>
      <c r="P362" s="32">
        <v>114388</v>
      </c>
      <c r="Q362" s="33">
        <v>87608</v>
      </c>
      <c r="R362" s="33">
        <v>34730</v>
      </c>
      <c r="S362" s="33">
        <v>27871</v>
      </c>
      <c r="T362" s="30">
        <v>6969</v>
      </c>
      <c r="U362" s="34">
        <v>2179161</v>
      </c>
    </row>
    <row r="363" spans="1:21" ht="16.5" customHeight="1" x14ac:dyDescent="0.25">
      <c r="A363" s="7"/>
      <c r="B363" s="7"/>
      <c r="C363" s="7" t="s">
        <v>359</v>
      </c>
      <c r="D363" s="7"/>
      <c r="E363" s="7"/>
      <c r="F363" s="7"/>
      <c r="G363" s="7"/>
      <c r="H363" s="7"/>
      <c r="I363" s="7"/>
      <c r="J363" s="7"/>
      <c r="K363" s="7"/>
      <c r="L363" s="9"/>
      <c r="M363" s="10"/>
      <c r="N363" s="10"/>
      <c r="O363" s="10"/>
      <c r="P363" s="10"/>
      <c r="Q363" s="10"/>
      <c r="R363" s="10"/>
      <c r="S363" s="10"/>
      <c r="T363" s="10"/>
      <c r="U363" s="10"/>
    </row>
    <row r="364" spans="1:21" ht="29.4" customHeight="1" x14ac:dyDescent="0.25">
      <c r="A364" s="7"/>
      <c r="B364" s="7"/>
      <c r="C364" s="7"/>
      <c r="D364" s="93" t="s">
        <v>360</v>
      </c>
      <c r="E364" s="93"/>
      <c r="F364" s="93"/>
      <c r="G364" s="93"/>
      <c r="H364" s="93"/>
      <c r="I364" s="93"/>
      <c r="J364" s="93"/>
      <c r="K364" s="93"/>
      <c r="L364" s="9" t="s">
        <v>258</v>
      </c>
      <c r="M364" s="33">
        <v>19827</v>
      </c>
      <c r="N364" s="33">
        <v>12263</v>
      </c>
      <c r="O364" s="30">
        <v>4988</v>
      </c>
      <c r="P364" s="30">
        <v>2538</v>
      </c>
      <c r="Q364" s="30">
        <v>7205</v>
      </c>
      <c r="R364" s="37">
        <v>828</v>
      </c>
      <c r="S364" s="37">
        <v>434</v>
      </c>
      <c r="T364" s="31" t="s">
        <v>270</v>
      </c>
      <c r="U364" s="33">
        <v>48123</v>
      </c>
    </row>
    <row r="365" spans="1:21" ht="29.4" customHeight="1" x14ac:dyDescent="0.25">
      <c r="A365" s="7"/>
      <c r="B365" s="7"/>
      <c r="C365" s="7"/>
      <c r="D365" s="93" t="s">
        <v>361</v>
      </c>
      <c r="E365" s="93"/>
      <c r="F365" s="93"/>
      <c r="G365" s="93"/>
      <c r="H365" s="93"/>
      <c r="I365" s="93"/>
      <c r="J365" s="93"/>
      <c r="K365" s="93"/>
      <c r="L365" s="9" t="s">
        <v>258</v>
      </c>
      <c r="M365" s="33">
        <v>54615</v>
      </c>
      <c r="N365" s="33">
        <v>80110</v>
      </c>
      <c r="O365" s="33">
        <v>30181</v>
      </c>
      <c r="P365" s="33">
        <v>13386</v>
      </c>
      <c r="Q365" s="33">
        <v>17178</v>
      </c>
      <c r="R365" s="30">
        <v>4289</v>
      </c>
      <c r="S365" s="30">
        <v>2160</v>
      </c>
      <c r="T365" s="37">
        <v>258</v>
      </c>
      <c r="U365" s="32">
        <v>202280</v>
      </c>
    </row>
    <row r="366" spans="1:21" ht="29.4" customHeight="1" x14ac:dyDescent="0.25">
      <c r="A366" s="7"/>
      <c r="B366" s="7"/>
      <c r="C366" s="7"/>
      <c r="D366" s="93" t="s">
        <v>362</v>
      </c>
      <c r="E366" s="93"/>
      <c r="F366" s="93"/>
      <c r="G366" s="93"/>
      <c r="H366" s="93"/>
      <c r="I366" s="93"/>
      <c r="J366" s="93"/>
      <c r="K366" s="93"/>
      <c r="L366" s="9" t="s">
        <v>258</v>
      </c>
      <c r="M366" s="37">
        <v>938</v>
      </c>
      <c r="N366" s="30">
        <v>1364</v>
      </c>
      <c r="O366" s="30">
        <v>1598</v>
      </c>
      <c r="P366" s="37">
        <v>381</v>
      </c>
      <c r="Q366" s="37">
        <v>204</v>
      </c>
      <c r="R366" s="31" t="s">
        <v>270</v>
      </c>
      <c r="S366" s="31" t="s">
        <v>270</v>
      </c>
      <c r="T366" s="31" t="s">
        <v>270</v>
      </c>
      <c r="U366" s="30">
        <v>4513</v>
      </c>
    </row>
    <row r="367" spans="1:21" ht="16.5" customHeight="1" x14ac:dyDescent="0.25">
      <c r="A367" s="7"/>
      <c r="B367" s="7"/>
      <c r="C367" s="7"/>
      <c r="D367" s="7" t="s">
        <v>366</v>
      </c>
      <c r="E367" s="7"/>
      <c r="F367" s="7"/>
      <c r="G367" s="7"/>
      <c r="H367" s="7"/>
      <c r="I367" s="7"/>
      <c r="J367" s="7"/>
      <c r="K367" s="7"/>
      <c r="L367" s="9" t="s">
        <v>258</v>
      </c>
      <c r="M367" s="33">
        <v>75385</v>
      </c>
      <c r="N367" s="33">
        <v>93793</v>
      </c>
      <c r="O367" s="33">
        <v>36864</v>
      </c>
      <c r="P367" s="33">
        <v>16325</v>
      </c>
      <c r="Q367" s="33">
        <v>24590</v>
      </c>
      <c r="R367" s="30">
        <v>5130</v>
      </c>
      <c r="S367" s="30">
        <v>2610</v>
      </c>
      <c r="T367" s="37">
        <v>302</v>
      </c>
      <c r="U367" s="32">
        <v>255129</v>
      </c>
    </row>
    <row r="368" spans="1:21" ht="16.5" customHeight="1" x14ac:dyDescent="0.25">
      <c r="A368" s="7"/>
      <c r="B368" s="7"/>
      <c r="C368" s="7" t="s">
        <v>367</v>
      </c>
      <c r="D368" s="7"/>
      <c r="E368" s="7"/>
      <c r="F368" s="7"/>
      <c r="G368" s="7"/>
      <c r="H368" s="7"/>
      <c r="I368" s="7"/>
      <c r="J368" s="7"/>
      <c r="K368" s="7"/>
      <c r="L368" s="9"/>
      <c r="M368" s="10"/>
      <c r="N368" s="10"/>
      <c r="O368" s="10"/>
      <c r="P368" s="10"/>
      <c r="Q368" s="10"/>
      <c r="R368" s="10"/>
      <c r="S368" s="10"/>
      <c r="T368" s="10"/>
      <c r="U368" s="10"/>
    </row>
    <row r="369" spans="1:21" ht="16.5" customHeight="1" x14ac:dyDescent="0.25">
      <c r="A369" s="7"/>
      <c r="B369" s="7"/>
      <c r="C369" s="7"/>
      <c r="D369" s="7" t="s">
        <v>368</v>
      </c>
      <c r="E369" s="7"/>
      <c r="F369" s="7"/>
      <c r="G369" s="7"/>
      <c r="H369" s="7"/>
      <c r="I369" s="7"/>
      <c r="J369" s="7"/>
      <c r="K369" s="7"/>
      <c r="L369" s="9" t="s">
        <v>369</v>
      </c>
      <c r="M369" s="16">
        <v>90.1</v>
      </c>
      <c r="N369" s="21">
        <v>115.5</v>
      </c>
      <c r="O369" s="16">
        <v>97</v>
      </c>
      <c r="P369" s="16">
        <v>56.5</v>
      </c>
      <c r="Q369" s="21">
        <v>101</v>
      </c>
      <c r="R369" s="16">
        <v>78.900000000000006</v>
      </c>
      <c r="S369" s="16">
        <v>47.1</v>
      </c>
      <c r="T369" s="16">
        <v>12</v>
      </c>
      <c r="U369" s="16">
        <v>93.3</v>
      </c>
    </row>
    <row r="370" spans="1:21" ht="16.5" customHeight="1" x14ac:dyDescent="0.25">
      <c r="A370" s="7"/>
      <c r="B370" s="7"/>
      <c r="C370" s="7" t="s">
        <v>370</v>
      </c>
      <c r="D370" s="7"/>
      <c r="E370" s="7"/>
      <c r="F370" s="7"/>
      <c r="G370" s="7"/>
      <c r="H370" s="7"/>
      <c r="I370" s="7"/>
      <c r="J370" s="7"/>
      <c r="K370" s="7"/>
      <c r="L370" s="9"/>
      <c r="M370" s="10"/>
      <c r="N370" s="10"/>
      <c r="O370" s="10"/>
      <c r="P370" s="10"/>
      <c r="Q370" s="10"/>
      <c r="R370" s="10"/>
      <c r="S370" s="10"/>
      <c r="T370" s="10"/>
      <c r="U370" s="10"/>
    </row>
    <row r="371" spans="1:21" ht="16.5" customHeight="1" x14ac:dyDescent="0.25">
      <c r="A371" s="7"/>
      <c r="B371" s="7"/>
      <c r="C371" s="7"/>
      <c r="D371" s="7" t="s">
        <v>368</v>
      </c>
      <c r="E371" s="7"/>
      <c r="F371" s="7"/>
      <c r="G371" s="7"/>
      <c r="H371" s="7"/>
      <c r="I371" s="7"/>
      <c r="J371" s="7"/>
      <c r="K371" s="7"/>
      <c r="L371" s="9" t="s">
        <v>369</v>
      </c>
      <c r="M371" s="21">
        <v>108.8</v>
      </c>
      <c r="N371" s="21">
        <v>122.2</v>
      </c>
      <c r="O371" s="21">
        <v>104.8</v>
      </c>
      <c r="P371" s="16">
        <v>74.099999999999994</v>
      </c>
      <c r="Q371" s="16">
        <v>97.1</v>
      </c>
      <c r="R371" s="16">
        <v>84.9</v>
      </c>
      <c r="S371" s="16">
        <v>79.8</v>
      </c>
      <c r="T371" s="16">
        <v>47.2</v>
      </c>
      <c r="U371" s="21">
        <v>105.2</v>
      </c>
    </row>
    <row r="372" spans="1:21" ht="16.5" customHeight="1" x14ac:dyDescent="0.25">
      <c r="A372" s="7"/>
      <c r="B372" s="7"/>
      <c r="C372" s="7" t="s">
        <v>371</v>
      </c>
      <c r="D372" s="7"/>
      <c r="E372" s="7"/>
      <c r="F372" s="7"/>
      <c r="G372" s="7"/>
      <c r="H372" s="7"/>
      <c r="I372" s="7"/>
      <c r="J372" s="7"/>
      <c r="K372" s="7"/>
      <c r="L372" s="9"/>
      <c r="M372" s="10"/>
      <c r="N372" s="10"/>
      <c r="O372" s="10"/>
      <c r="P372" s="10"/>
      <c r="Q372" s="10"/>
      <c r="R372" s="10"/>
      <c r="S372" s="10"/>
      <c r="T372" s="10"/>
      <c r="U372" s="10"/>
    </row>
    <row r="373" spans="1:21" ht="16.5" customHeight="1" x14ac:dyDescent="0.25">
      <c r="A373" s="7"/>
      <c r="B373" s="7"/>
      <c r="C373" s="7"/>
      <c r="D373" s="7" t="s">
        <v>368</v>
      </c>
      <c r="E373" s="7"/>
      <c r="F373" s="7"/>
      <c r="G373" s="7"/>
      <c r="H373" s="7"/>
      <c r="I373" s="7"/>
      <c r="J373" s="7"/>
      <c r="K373" s="7"/>
      <c r="L373" s="9" t="s">
        <v>369</v>
      </c>
      <c r="M373" s="16">
        <v>65.8</v>
      </c>
      <c r="N373" s="16">
        <v>75.400000000000006</v>
      </c>
      <c r="O373" s="16">
        <v>53</v>
      </c>
      <c r="P373" s="16">
        <v>73.8</v>
      </c>
      <c r="Q373" s="16">
        <v>83.9</v>
      </c>
      <c r="R373" s="16">
        <v>88.2</v>
      </c>
      <c r="S373" s="16">
        <v>79.2</v>
      </c>
      <c r="T373" s="16">
        <v>13.9</v>
      </c>
      <c r="U373" s="16">
        <v>68</v>
      </c>
    </row>
    <row r="374" spans="1:21" ht="16.5" customHeight="1" x14ac:dyDescent="0.25">
      <c r="A374" s="7"/>
      <c r="B374" s="7"/>
      <c r="C374" s="7" t="s">
        <v>372</v>
      </c>
      <c r="D374" s="7"/>
      <c r="E374" s="7"/>
      <c r="F374" s="7"/>
      <c r="G374" s="7"/>
      <c r="H374" s="7"/>
      <c r="I374" s="7"/>
      <c r="J374" s="7"/>
      <c r="K374" s="7"/>
      <c r="L374" s="9"/>
      <c r="M374" s="10"/>
      <c r="N374" s="10"/>
      <c r="O374" s="10"/>
      <c r="P374" s="10"/>
      <c r="Q374" s="10"/>
      <c r="R374" s="10"/>
      <c r="S374" s="10"/>
      <c r="T374" s="10"/>
      <c r="U374" s="10"/>
    </row>
    <row r="375" spans="1:21" ht="16.5" customHeight="1" x14ac:dyDescent="0.25">
      <c r="A375" s="7"/>
      <c r="B375" s="7"/>
      <c r="C375" s="7"/>
      <c r="D375" s="7" t="s">
        <v>368</v>
      </c>
      <c r="E375" s="7"/>
      <c r="F375" s="7"/>
      <c r="G375" s="7"/>
      <c r="H375" s="7"/>
      <c r="I375" s="7"/>
      <c r="J375" s="7"/>
      <c r="K375" s="7"/>
      <c r="L375" s="9" t="s">
        <v>369</v>
      </c>
      <c r="M375" s="21">
        <v>100.9</v>
      </c>
      <c r="N375" s="21">
        <v>124</v>
      </c>
      <c r="O375" s="16">
        <v>99.7</v>
      </c>
      <c r="P375" s="16">
        <v>46.3</v>
      </c>
      <c r="Q375" s="16">
        <v>52.7</v>
      </c>
      <c r="R375" s="16">
        <v>67.8</v>
      </c>
      <c r="S375" s="16">
        <v>73.400000000000006</v>
      </c>
      <c r="T375" s="16">
        <v>29.4</v>
      </c>
      <c r="U375" s="16">
        <v>95.1</v>
      </c>
    </row>
    <row r="376" spans="1:21" ht="16.5" customHeight="1" x14ac:dyDescent="0.25">
      <c r="A376" s="7"/>
      <c r="B376" s="7"/>
      <c r="C376" s="7" t="s">
        <v>373</v>
      </c>
      <c r="D376" s="7"/>
      <c r="E376" s="7"/>
      <c r="F376" s="7"/>
      <c r="G376" s="7"/>
      <c r="H376" s="7"/>
      <c r="I376" s="7"/>
      <c r="J376" s="7"/>
      <c r="K376" s="7"/>
      <c r="L376" s="9"/>
      <c r="M376" s="10"/>
      <c r="N376" s="10"/>
      <c r="O376" s="10"/>
      <c r="P376" s="10"/>
      <c r="Q376" s="10"/>
      <c r="R376" s="10"/>
      <c r="S376" s="10"/>
      <c r="T376" s="10"/>
      <c r="U376" s="10"/>
    </row>
    <row r="377" spans="1:21" ht="16.5" customHeight="1" x14ac:dyDescent="0.25">
      <c r="A377" s="14"/>
      <c r="B377" s="14"/>
      <c r="C377" s="14"/>
      <c r="D377" s="14" t="s">
        <v>368</v>
      </c>
      <c r="E377" s="14"/>
      <c r="F377" s="14"/>
      <c r="G377" s="14"/>
      <c r="H377" s="14"/>
      <c r="I377" s="14"/>
      <c r="J377" s="14"/>
      <c r="K377" s="14"/>
      <c r="L377" s="15" t="s">
        <v>369</v>
      </c>
      <c r="M377" s="17">
        <v>10.3</v>
      </c>
      <c r="N377" s="17">
        <v>16.5</v>
      </c>
      <c r="O377" s="28">
        <v>8</v>
      </c>
      <c r="P377" s="28">
        <v>6.6</v>
      </c>
      <c r="Q377" s="17">
        <v>14.8</v>
      </c>
      <c r="R377" s="17">
        <v>10</v>
      </c>
      <c r="S377" s="28">
        <v>6.9</v>
      </c>
      <c r="T377" s="28">
        <v>1.3</v>
      </c>
      <c r="U377" s="17">
        <v>11.1</v>
      </c>
    </row>
    <row r="378" spans="1:21" ht="4.5" customHeight="1" x14ac:dyDescent="0.25">
      <c r="A378" s="23"/>
      <c r="B378" s="23"/>
      <c r="C378" s="2"/>
      <c r="D378" s="2"/>
      <c r="E378" s="2"/>
      <c r="F378" s="2"/>
      <c r="G378" s="2"/>
      <c r="H378" s="2"/>
      <c r="I378" s="2"/>
      <c r="J378" s="2"/>
      <c r="K378" s="2"/>
      <c r="L378" s="2"/>
      <c r="M378" s="2"/>
      <c r="N378" s="2"/>
      <c r="O378" s="2"/>
      <c r="P378" s="2"/>
      <c r="Q378" s="2"/>
      <c r="R378" s="2"/>
      <c r="S378" s="2"/>
      <c r="T378" s="2"/>
      <c r="U378" s="2"/>
    </row>
    <row r="379" spans="1:21" ht="16.5" customHeight="1" x14ac:dyDescent="0.25">
      <c r="A379" s="23"/>
      <c r="B379" s="23"/>
      <c r="C379" s="87" t="s">
        <v>380</v>
      </c>
      <c r="D379" s="87"/>
      <c r="E379" s="87"/>
      <c r="F379" s="87"/>
      <c r="G379" s="87"/>
      <c r="H379" s="87"/>
      <c r="I379" s="87"/>
      <c r="J379" s="87"/>
      <c r="K379" s="87"/>
      <c r="L379" s="87"/>
      <c r="M379" s="87"/>
      <c r="N379" s="87"/>
      <c r="O379" s="87"/>
      <c r="P379" s="87"/>
      <c r="Q379" s="87"/>
      <c r="R379" s="87"/>
      <c r="S379" s="87"/>
      <c r="T379" s="87"/>
      <c r="U379" s="87"/>
    </row>
    <row r="380" spans="1:21" ht="4.5" customHeight="1" x14ac:dyDescent="0.25">
      <c r="A380" s="23"/>
      <c r="B380" s="23"/>
      <c r="C380" s="2"/>
      <c r="D380" s="2"/>
      <c r="E380" s="2"/>
      <c r="F380" s="2"/>
      <c r="G380" s="2"/>
      <c r="H380" s="2"/>
      <c r="I380" s="2"/>
      <c r="J380" s="2"/>
      <c r="K380" s="2"/>
      <c r="L380" s="2"/>
      <c r="M380" s="2"/>
      <c r="N380" s="2"/>
      <c r="O380" s="2"/>
      <c r="P380" s="2"/>
      <c r="Q380" s="2"/>
      <c r="R380" s="2"/>
      <c r="S380" s="2"/>
      <c r="T380" s="2"/>
      <c r="U380" s="2"/>
    </row>
    <row r="381" spans="1:21" ht="29.4" customHeight="1" x14ac:dyDescent="0.25">
      <c r="A381" s="23" t="s">
        <v>99</v>
      </c>
      <c r="B381" s="23"/>
      <c r="C381" s="87" t="s">
        <v>381</v>
      </c>
      <c r="D381" s="87"/>
      <c r="E381" s="87"/>
      <c r="F381" s="87"/>
      <c r="G381" s="87"/>
      <c r="H381" s="87"/>
      <c r="I381" s="87"/>
      <c r="J381" s="87"/>
      <c r="K381" s="87"/>
      <c r="L381" s="87"/>
      <c r="M381" s="87"/>
      <c r="N381" s="87"/>
      <c r="O381" s="87"/>
      <c r="P381" s="87"/>
      <c r="Q381" s="87"/>
      <c r="R381" s="87"/>
      <c r="S381" s="87"/>
      <c r="T381" s="87"/>
      <c r="U381" s="87"/>
    </row>
    <row r="382" spans="1:21" ht="29.4" customHeight="1" x14ac:dyDescent="0.25">
      <c r="A382" s="23" t="s">
        <v>101</v>
      </c>
      <c r="B382" s="23"/>
      <c r="C382" s="87" t="s">
        <v>382</v>
      </c>
      <c r="D382" s="87"/>
      <c r="E382" s="87"/>
      <c r="F382" s="87"/>
      <c r="G382" s="87"/>
      <c r="H382" s="87"/>
      <c r="I382" s="87"/>
      <c r="J382" s="87"/>
      <c r="K382" s="87"/>
      <c r="L382" s="87"/>
      <c r="M382" s="87"/>
      <c r="N382" s="87"/>
      <c r="O382" s="87"/>
      <c r="P382" s="87"/>
      <c r="Q382" s="87"/>
      <c r="R382" s="87"/>
      <c r="S382" s="87"/>
      <c r="T382" s="87"/>
      <c r="U382" s="87"/>
    </row>
    <row r="383" spans="1:21" ht="16.5" customHeight="1" x14ac:dyDescent="0.25">
      <c r="A383" s="23" t="s">
        <v>103</v>
      </c>
      <c r="B383" s="23"/>
      <c r="C383" s="87" t="s">
        <v>383</v>
      </c>
      <c r="D383" s="87"/>
      <c r="E383" s="87"/>
      <c r="F383" s="87"/>
      <c r="G383" s="87"/>
      <c r="H383" s="87"/>
      <c r="I383" s="87"/>
      <c r="J383" s="87"/>
      <c r="K383" s="87"/>
      <c r="L383" s="87"/>
      <c r="M383" s="87"/>
      <c r="N383" s="87"/>
      <c r="O383" s="87"/>
      <c r="P383" s="87"/>
      <c r="Q383" s="87"/>
      <c r="R383" s="87"/>
      <c r="S383" s="87"/>
      <c r="T383" s="87"/>
      <c r="U383" s="87"/>
    </row>
    <row r="384" spans="1:21" ht="16.5" customHeight="1" x14ac:dyDescent="0.25">
      <c r="A384" s="23" t="s">
        <v>105</v>
      </c>
      <c r="B384" s="23"/>
      <c r="C384" s="87" t="s">
        <v>384</v>
      </c>
      <c r="D384" s="87"/>
      <c r="E384" s="87"/>
      <c r="F384" s="87"/>
      <c r="G384" s="87"/>
      <c r="H384" s="87"/>
      <c r="I384" s="87"/>
      <c r="J384" s="87"/>
      <c r="K384" s="87"/>
      <c r="L384" s="87"/>
      <c r="M384" s="87"/>
      <c r="N384" s="87"/>
      <c r="O384" s="87"/>
      <c r="P384" s="87"/>
      <c r="Q384" s="87"/>
      <c r="R384" s="87"/>
      <c r="S384" s="87"/>
      <c r="T384" s="87"/>
      <c r="U384" s="87"/>
    </row>
    <row r="385" spans="1:21" ht="16.5" customHeight="1" x14ac:dyDescent="0.25">
      <c r="A385" s="23" t="s">
        <v>142</v>
      </c>
      <c r="B385" s="23"/>
      <c r="C385" s="87" t="s">
        <v>385</v>
      </c>
      <c r="D385" s="87"/>
      <c r="E385" s="87"/>
      <c r="F385" s="87"/>
      <c r="G385" s="87"/>
      <c r="H385" s="87"/>
      <c r="I385" s="87"/>
      <c r="J385" s="87"/>
      <c r="K385" s="87"/>
      <c r="L385" s="87"/>
      <c r="M385" s="87"/>
      <c r="N385" s="87"/>
      <c r="O385" s="87"/>
      <c r="P385" s="87"/>
      <c r="Q385" s="87"/>
      <c r="R385" s="87"/>
      <c r="S385" s="87"/>
      <c r="T385" s="87"/>
      <c r="U385" s="87"/>
    </row>
    <row r="386" spans="1:21" ht="16.5" customHeight="1" x14ac:dyDescent="0.25">
      <c r="A386" s="23" t="s">
        <v>144</v>
      </c>
      <c r="B386" s="23"/>
      <c r="C386" s="87" t="s">
        <v>386</v>
      </c>
      <c r="D386" s="87"/>
      <c r="E386" s="87"/>
      <c r="F386" s="87"/>
      <c r="G386" s="87"/>
      <c r="H386" s="87"/>
      <c r="I386" s="87"/>
      <c r="J386" s="87"/>
      <c r="K386" s="87"/>
      <c r="L386" s="87"/>
      <c r="M386" s="87"/>
      <c r="N386" s="87"/>
      <c r="O386" s="87"/>
      <c r="P386" s="87"/>
      <c r="Q386" s="87"/>
      <c r="R386" s="87"/>
      <c r="S386" s="87"/>
      <c r="T386" s="87"/>
      <c r="U386" s="87"/>
    </row>
    <row r="387" spans="1:21" ht="29.4" customHeight="1" x14ac:dyDescent="0.25">
      <c r="A387" s="23" t="s">
        <v>146</v>
      </c>
      <c r="B387" s="23"/>
      <c r="C387" s="87" t="s">
        <v>387</v>
      </c>
      <c r="D387" s="87"/>
      <c r="E387" s="87"/>
      <c r="F387" s="87"/>
      <c r="G387" s="87"/>
      <c r="H387" s="87"/>
      <c r="I387" s="87"/>
      <c r="J387" s="87"/>
      <c r="K387" s="87"/>
      <c r="L387" s="87"/>
      <c r="M387" s="87"/>
      <c r="N387" s="87"/>
      <c r="O387" s="87"/>
      <c r="P387" s="87"/>
      <c r="Q387" s="87"/>
      <c r="R387" s="87"/>
      <c r="S387" s="87"/>
      <c r="T387" s="87"/>
      <c r="U387" s="87"/>
    </row>
    <row r="388" spans="1:21" ht="29.4" customHeight="1" x14ac:dyDescent="0.25">
      <c r="A388" s="23" t="s">
        <v>148</v>
      </c>
      <c r="B388" s="23"/>
      <c r="C388" s="87" t="s">
        <v>388</v>
      </c>
      <c r="D388" s="87"/>
      <c r="E388" s="87"/>
      <c r="F388" s="87"/>
      <c r="G388" s="87"/>
      <c r="H388" s="87"/>
      <c r="I388" s="87"/>
      <c r="J388" s="87"/>
      <c r="K388" s="87"/>
      <c r="L388" s="87"/>
      <c r="M388" s="87"/>
      <c r="N388" s="87"/>
      <c r="O388" s="87"/>
      <c r="P388" s="87"/>
      <c r="Q388" s="87"/>
      <c r="R388" s="87"/>
      <c r="S388" s="87"/>
      <c r="T388" s="87"/>
      <c r="U388" s="87"/>
    </row>
    <row r="389" spans="1:21" ht="16.5" customHeight="1" x14ac:dyDescent="0.25">
      <c r="A389" s="23" t="s">
        <v>150</v>
      </c>
      <c r="B389" s="23"/>
      <c r="C389" s="87" t="s">
        <v>389</v>
      </c>
      <c r="D389" s="87"/>
      <c r="E389" s="87"/>
      <c r="F389" s="87"/>
      <c r="G389" s="87"/>
      <c r="H389" s="87"/>
      <c r="I389" s="87"/>
      <c r="J389" s="87"/>
      <c r="K389" s="87"/>
      <c r="L389" s="87"/>
      <c r="M389" s="87"/>
      <c r="N389" s="87"/>
      <c r="O389" s="87"/>
      <c r="P389" s="87"/>
      <c r="Q389" s="87"/>
      <c r="R389" s="87"/>
      <c r="S389" s="87"/>
      <c r="T389" s="87"/>
      <c r="U389" s="87"/>
    </row>
    <row r="390" spans="1:21" ht="16.5" customHeight="1" x14ac:dyDescent="0.25">
      <c r="A390" s="23" t="s">
        <v>152</v>
      </c>
      <c r="B390" s="23"/>
      <c r="C390" s="87" t="s">
        <v>390</v>
      </c>
      <c r="D390" s="87"/>
      <c r="E390" s="87"/>
      <c r="F390" s="87"/>
      <c r="G390" s="87"/>
      <c r="H390" s="87"/>
      <c r="I390" s="87"/>
      <c r="J390" s="87"/>
      <c r="K390" s="87"/>
      <c r="L390" s="87"/>
      <c r="M390" s="87"/>
      <c r="N390" s="87"/>
      <c r="O390" s="87"/>
      <c r="P390" s="87"/>
      <c r="Q390" s="87"/>
      <c r="R390" s="87"/>
      <c r="S390" s="87"/>
      <c r="T390" s="87"/>
      <c r="U390" s="87"/>
    </row>
    <row r="391" spans="1:21" ht="16.5" customHeight="1" x14ac:dyDescent="0.25">
      <c r="A391" s="23" t="s">
        <v>154</v>
      </c>
      <c r="B391" s="23"/>
      <c r="C391" s="87" t="s">
        <v>391</v>
      </c>
      <c r="D391" s="87"/>
      <c r="E391" s="87"/>
      <c r="F391" s="87"/>
      <c r="G391" s="87"/>
      <c r="H391" s="87"/>
      <c r="I391" s="87"/>
      <c r="J391" s="87"/>
      <c r="K391" s="87"/>
      <c r="L391" s="87"/>
      <c r="M391" s="87"/>
      <c r="N391" s="87"/>
      <c r="O391" s="87"/>
      <c r="P391" s="87"/>
      <c r="Q391" s="87"/>
      <c r="R391" s="87"/>
      <c r="S391" s="87"/>
      <c r="T391" s="87"/>
      <c r="U391" s="87"/>
    </row>
    <row r="392" spans="1:21" ht="16.5" customHeight="1" x14ac:dyDescent="0.25">
      <c r="A392" s="23" t="s">
        <v>156</v>
      </c>
      <c r="B392" s="23"/>
      <c r="C392" s="87" t="s">
        <v>392</v>
      </c>
      <c r="D392" s="87"/>
      <c r="E392" s="87"/>
      <c r="F392" s="87"/>
      <c r="G392" s="87"/>
      <c r="H392" s="87"/>
      <c r="I392" s="87"/>
      <c r="J392" s="87"/>
      <c r="K392" s="87"/>
      <c r="L392" s="87"/>
      <c r="M392" s="87"/>
      <c r="N392" s="87"/>
      <c r="O392" s="87"/>
      <c r="P392" s="87"/>
      <c r="Q392" s="87"/>
      <c r="R392" s="87"/>
      <c r="S392" s="87"/>
      <c r="T392" s="87"/>
      <c r="U392" s="87"/>
    </row>
    <row r="393" spans="1:21" ht="16.5" customHeight="1" x14ac:dyDescent="0.25">
      <c r="A393" s="23" t="s">
        <v>158</v>
      </c>
      <c r="B393" s="23"/>
      <c r="C393" s="87" t="s">
        <v>393</v>
      </c>
      <c r="D393" s="87"/>
      <c r="E393" s="87"/>
      <c r="F393" s="87"/>
      <c r="G393" s="87"/>
      <c r="H393" s="87"/>
      <c r="I393" s="87"/>
      <c r="J393" s="87"/>
      <c r="K393" s="87"/>
      <c r="L393" s="87"/>
      <c r="M393" s="87"/>
      <c r="N393" s="87"/>
      <c r="O393" s="87"/>
      <c r="P393" s="87"/>
      <c r="Q393" s="87"/>
      <c r="R393" s="87"/>
      <c r="S393" s="87"/>
      <c r="T393" s="87"/>
      <c r="U393" s="87"/>
    </row>
    <row r="394" spans="1:21" ht="4.5" customHeight="1" x14ac:dyDescent="0.25"/>
    <row r="395" spans="1:21" ht="42.45" customHeight="1" x14ac:dyDescent="0.25">
      <c r="A395" s="24" t="s">
        <v>107</v>
      </c>
      <c r="B395" s="23"/>
      <c r="C395" s="23"/>
      <c r="D395" s="23"/>
      <c r="E395" s="87" t="s">
        <v>394</v>
      </c>
      <c r="F395" s="87"/>
      <c r="G395" s="87"/>
      <c r="H395" s="87"/>
      <c r="I395" s="87"/>
      <c r="J395" s="87"/>
      <c r="K395" s="87"/>
      <c r="L395" s="87"/>
      <c r="M395" s="87"/>
      <c r="N395" s="87"/>
      <c r="O395" s="87"/>
      <c r="P395" s="87"/>
      <c r="Q395" s="87"/>
      <c r="R395" s="87"/>
      <c r="S395" s="87"/>
      <c r="T395" s="87"/>
      <c r="U395" s="87"/>
    </row>
  </sheetData>
  <mergeCells count="107">
    <mergeCell ref="C387:U387"/>
    <mergeCell ref="C388:U388"/>
    <mergeCell ref="C389:U389"/>
    <mergeCell ref="C390:U390"/>
    <mergeCell ref="C391:U391"/>
    <mergeCell ref="C392:U392"/>
    <mergeCell ref="C393:U393"/>
    <mergeCell ref="E395:U395"/>
    <mergeCell ref="D366:K366"/>
    <mergeCell ref="K1:U1"/>
    <mergeCell ref="C379:U379"/>
    <mergeCell ref="C381:U381"/>
    <mergeCell ref="C382:U382"/>
    <mergeCell ref="C383:U383"/>
    <mergeCell ref="C384:U384"/>
    <mergeCell ref="C385:U385"/>
    <mergeCell ref="C386:U386"/>
    <mergeCell ref="D326:K326"/>
    <mergeCell ref="D327:K327"/>
    <mergeCell ref="D348:K348"/>
    <mergeCell ref="D355:K355"/>
    <mergeCell ref="D359:K359"/>
    <mergeCell ref="D360:K360"/>
    <mergeCell ref="D361:K361"/>
    <mergeCell ref="D364:K364"/>
    <mergeCell ref="D365:K365"/>
    <mergeCell ref="D286:K286"/>
    <mergeCell ref="D287:K287"/>
    <mergeCell ref="D288:K288"/>
    <mergeCell ref="D309:K309"/>
    <mergeCell ref="D316:K316"/>
    <mergeCell ref="D320:K320"/>
    <mergeCell ref="D321:K321"/>
    <mergeCell ref="D322:K322"/>
    <mergeCell ref="D325:K325"/>
    <mergeCell ref="D244:K244"/>
    <mergeCell ref="D247:K247"/>
    <mergeCell ref="D248:K248"/>
    <mergeCell ref="D249:K249"/>
    <mergeCell ref="D270:K270"/>
    <mergeCell ref="D277:K277"/>
    <mergeCell ref="D281:K281"/>
    <mergeCell ref="D282:K282"/>
    <mergeCell ref="D283:K283"/>
    <mergeCell ref="D204:K204"/>
    <mergeCell ref="D205:K205"/>
    <mergeCell ref="D208:K208"/>
    <mergeCell ref="D209:K209"/>
    <mergeCell ref="D210:K210"/>
    <mergeCell ref="D231:K231"/>
    <mergeCell ref="D238:K238"/>
    <mergeCell ref="D242:K242"/>
    <mergeCell ref="D243:K243"/>
    <mergeCell ref="D164:K164"/>
    <mergeCell ref="D165:K165"/>
    <mergeCell ref="D166:K166"/>
    <mergeCell ref="D169:K169"/>
    <mergeCell ref="D170:K170"/>
    <mergeCell ref="D171:K171"/>
    <mergeCell ref="D192:K192"/>
    <mergeCell ref="D199:K199"/>
    <mergeCell ref="D203:K203"/>
    <mergeCell ref="D121:K121"/>
    <mergeCell ref="D125:K125"/>
    <mergeCell ref="D126:K126"/>
    <mergeCell ref="D127:K127"/>
    <mergeCell ref="D130:K130"/>
    <mergeCell ref="D131:K131"/>
    <mergeCell ref="D132:K132"/>
    <mergeCell ref="D153:K153"/>
    <mergeCell ref="D160:K160"/>
    <mergeCell ref="D83:K83"/>
    <mergeCell ref="D84:K84"/>
    <mergeCell ref="D87:K87"/>
    <mergeCell ref="D88:K88"/>
    <mergeCell ref="D89:K89"/>
    <mergeCell ref="D90:K90"/>
    <mergeCell ref="D112:K112"/>
    <mergeCell ref="D115:K115"/>
    <mergeCell ref="D116:K116"/>
    <mergeCell ref="D62:K62"/>
    <mergeCell ref="D66:K66"/>
    <mergeCell ref="D67:K67"/>
    <mergeCell ref="D73:K73"/>
    <mergeCell ref="D76:K76"/>
    <mergeCell ref="D79:K79"/>
    <mergeCell ref="D80:K80"/>
    <mergeCell ref="D81:K81"/>
    <mergeCell ref="D82:K82"/>
    <mergeCell ref="D32:K32"/>
    <mergeCell ref="D33:K33"/>
    <mergeCell ref="D34:K34"/>
    <mergeCell ref="D37:K37"/>
    <mergeCell ref="D38:K38"/>
    <mergeCell ref="D39:K39"/>
    <mergeCell ref="D40:K40"/>
    <mergeCell ref="D41:K41"/>
    <mergeCell ref="D57:K57"/>
    <mergeCell ref="D7:K7"/>
    <mergeCell ref="D12:K12"/>
    <mergeCell ref="D16:K16"/>
    <mergeCell ref="D17:K17"/>
    <mergeCell ref="D23:K23"/>
    <mergeCell ref="D26:K26"/>
    <mergeCell ref="D29:K29"/>
    <mergeCell ref="D30:K30"/>
    <mergeCell ref="D31:K31"/>
  </mergeCells>
  <pageMargins left="0.7" right="0.7" top="0.75" bottom="0.75" header="0.3" footer="0.3"/>
  <pageSetup paperSize="9" fitToHeight="0" orientation="landscape" horizontalDpi="300" verticalDpi="300"/>
  <headerFooter scaleWithDoc="0" alignWithMargins="0">
    <oddHeader>&amp;C&amp;"Arial"&amp;8TABLE 13A.10</oddHeader>
    <oddFooter>&amp;L&amp;"Arial"&amp;8REPORT ON
GOVERNMENT
SERVICES 2022&amp;R&amp;"Arial"&amp;8SERVICES FOR
MENTAL HEALTH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5"/>
  <sheetViews>
    <sheetView showGridLines="0" workbookViewId="0"/>
  </sheetViews>
  <sheetFormatPr defaultColWidth="11.44140625" defaultRowHeight="13.2" x14ac:dyDescent="0.25"/>
  <cols>
    <col min="1" max="10" width="1.88671875" customWidth="1"/>
    <col min="11" max="11" width="8.33203125" customWidth="1"/>
    <col min="12" max="12" width="5.44140625" customWidth="1"/>
    <col min="13" max="21" width="11.109375" customWidth="1"/>
  </cols>
  <sheetData>
    <row r="1" spans="1:21" ht="17.399999999999999" customHeight="1" x14ac:dyDescent="0.25">
      <c r="A1" s="8" t="s">
        <v>395</v>
      </c>
      <c r="B1" s="8"/>
      <c r="C1" s="8"/>
      <c r="D1" s="8"/>
      <c r="E1" s="8"/>
      <c r="F1" s="8"/>
      <c r="G1" s="8"/>
      <c r="H1" s="8"/>
      <c r="I1" s="8"/>
      <c r="J1" s="8"/>
      <c r="K1" s="91" t="s">
        <v>396</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397</v>
      </c>
      <c r="N2" s="13" t="s">
        <v>398</v>
      </c>
      <c r="O2" s="13" t="s">
        <v>399</v>
      </c>
      <c r="P2" s="13" t="s">
        <v>111</v>
      </c>
      <c r="Q2" s="13" t="s">
        <v>112</v>
      </c>
      <c r="R2" s="13" t="s">
        <v>113</v>
      </c>
      <c r="S2" s="13" t="s">
        <v>114</v>
      </c>
      <c r="T2" s="13" t="s">
        <v>115</v>
      </c>
      <c r="U2" s="13" t="s">
        <v>116</v>
      </c>
    </row>
    <row r="3" spans="1:21" ht="16.5" customHeight="1" x14ac:dyDescent="0.25">
      <c r="A3" s="7" t="s">
        <v>260</v>
      </c>
      <c r="B3" s="7"/>
      <c r="C3" s="7"/>
      <c r="D3" s="7"/>
      <c r="E3" s="7"/>
      <c r="F3" s="7"/>
      <c r="G3" s="7"/>
      <c r="H3" s="7"/>
      <c r="I3" s="7"/>
      <c r="J3" s="7"/>
      <c r="K3" s="7"/>
      <c r="L3" s="9" t="s">
        <v>97</v>
      </c>
      <c r="M3" s="16">
        <v>10.8</v>
      </c>
      <c r="N3" s="16">
        <v>11.7</v>
      </c>
      <c r="O3" s="16">
        <v>11.4</v>
      </c>
      <c r="P3" s="16">
        <v>11.7</v>
      </c>
      <c r="Q3" s="16">
        <v>12.1</v>
      </c>
      <c r="R3" s="16">
        <v>12.3</v>
      </c>
      <c r="S3" s="16">
        <v>12.8</v>
      </c>
      <c r="T3" s="16">
        <v>12.7</v>
      </c>
      <c r="U3" s="16">
        <v>12.4</v>
      </c>
    </row>
    <row r="4" spans="1:21" ht="16.5" customHeight="1" x14ac:dyDescent="0.25">
      <c r="A4" s="7" t="s">
        <v>400</v>
      </c>
      <c r="B4" s="7"/>
      <c r="C4" s="7"/>
      <c r="D4" s="7"/>
      <c r="E4" s="7"/>
      <c r="F4" s="7"/>
      <c r="G4" s="7"/>
      <c r="H4" s="7"/>
      <c r="I4" s="7"/>
      <c r="J4" s="7"/>
      <c r="K4" s="7"/>
      <c r="L4" s="9" t="s">
        <v>258</v>
      </c>
      <c r="M4" s="35">
        <v>11862000</v>
      </c>
      <c r="N4" s="35">
        <v>13202000</v>
      </c>
      <c r="O4" s="35">
        <v>13283000</v>
      </c>
      <c r="P4" s="35">
        <v>13931000</v>
      </c>
      <c r="Q4" s="35">
        <v>14956000</v>
      </c>
      <c r="R4" s="35">
        <v>15842000</v>
      </c>
      <c r="S4" s="35">
        <v>17131180</v>
      </c>
      <c r="T4" s="35">
        <v>17635320</v>
      </c>
      <c r="U4" s="35">
        <v>17952000</v>
      </c>
    </row>
    <row r="5" spans="1:21" ht="16.5" customHeight="1" x14ac:dyDescent="0.25">
      <c r="A5" s="7"/>
      <c r="B5" s="7" t="s">
        <v>401</v>
      </c>
      <c r="C5" s="7"/>
      <c r="D5" s="7"/>
      <c r="E5" s="7"/>
      <c r="F5" s="7"/>
      <c r="G5" s="7"/>
      <c r="H5" s="7"/>
      <c r="I5" s="7"/>
      <c r="J5" s="7"/>
      <c r="K5" s="7"/>
      <c r="L5" s="9" t="s">
        <v>258</v>
      </c>
      <c r="M5" s="35">
        <v>11280000</v>
      </c>
      <c r="N5" s="35">
        <v>12661000</v>
      </c>
      <c r="O5" s="35">
        <v>12714000</v>
      </c>
      <c r="P5" s="35">
        <v>13353000</v>
      </c>
      <c r="Q5" s="35">
        <v>14250000</v>
      </c>
      <c r="R5" s="35">
        <v>15187000</v>
      </c>
      <c r="S5" s="35">
        <v>16355184</v>
      </c>
      <c r="T5" s="35">
        <v>16875070</v>
      </c>
      <c r="U5" s="35">
        <v>17241000</v>
      </c>
    </row>
    <row r="6" spans="1:21" ht="16.5" customHeight="1" x14ac:dyDescent="0.25">
      <c r="A6" s="7"/>
      <c r="B6" s="7" t="s">
        <v>402</v>
      </c>
      <c r="C6" s="7"/>
      <c r="D6" s="7"/>
      <c r="E6" s="7"/>
      <c r="F6" s="7"/>
      <c r="G6" s="7"/>
      <c r="H6" s="7"/>
      <c r="I6" s="7"/>
      <c r="J6" s="7"/>
      <c r="K6" s="7"/>
      <c r="L6" s="9" t="s">
        <v>258</v>
      </c>
      <c r="M6" s="35">
        <v>12375000</v>
      </c>
      <c r="N6" s="35">
        <v>13678000</v>
      </c>
      <c r="O6" s="35">
        <v>13881000</v>
      </c>
      <c r="P6" s="35">
        <v>14426000</v>
      </c>
      <c r="Q6" s="35">
        <v>15614000</v>
      </c>
      <c r="R6" s="35">
        <v>16474000</v>
      </c>
      <c r="S6" s="35">
        <v>17907070</v>
      </c>
      <c r="T6" s="35">
        <v>18395705</v>
      </c>
      <c r="U6" s="35">
        <v>18663000</v>
      </c>
    </row>
    <row r="7" spans="1:21" ht="16.5" customHeight="1" x14ac:dyDescent="0.25">
      <c r="A7" s="7" t="s">
        <v>403</v>
      </c>
      <c r="B7" s="7"/>
      <c r="C7" s="7"/>
      <c r="D7" s="7"/>
      <c r="E7" s="7"/>
      <c r="F7" s="7"/>
      <c r="G7" s="7"/>
      <c r="H7" s="7"/>
      <c r="I7" s="7"/>
      <c r="J7" s="7"/>
      <c r="K7" s="7"/>
      <c r="L7" s="9" t="s">
        <v>369</v>
      </c>
      <c r="M7" s="21">
        <v>564.4</v>
      </c>
      <c r="N7" s="21">
        <v>614.79999999999995</v>
      </c>
      <c r="O7" s="21">
        <v>607.5</v>
      </c>
      <c r="P7" s="21">
        <v>628.29999999999995</v>
      </c>
      <c r="Q7" s="21">
        <v>664.3</v>
      </c>
      <c r="R7" s="21">
        <v>691.6</v>
      </c>
      <c r="S7" s="21">
        <v>735</v>
      </c>
      <c r="T7" s="21">
        <v>746.5</v>
      </c>
      <c r="U7" s="21">
        <v>749.9</v>
      </c>
    </row>
    <row r="8" spans="1:21" ht="16.5" customHeight="1" x14ac:dyDescent="0.25">
      <c r="A8" s="7"/>
      <c r="B8" s="7" t="s">
        <v>401</v>
      </c>
      <c r="C8" s="7"/>
      <c r="D8" s="7"/>
      <c r="E8" s="7"/>
      <c r="F8" s="7"/>
      <c r="G8" s="7"/>
      <c r="H8" s="7"/>
      <c r="I8" s="7"/>
      <c r="J8" s="7"/>
      <c r="K8" s="7"/>
      <c r="L8" s="9" t="s">
        <v>369</v>
      </c>
      <c r="M8" s="21">
        <v>536.70000000000005</v>
      </c>
      <c r="N8" s="21">
        <v>589.6</v>
      </c>
      <c r="O8" s="21">
        <v>581.5</v>
      </c>
      <c r="P8" s="21">
        <v>602.20000000000005</v>
      </c>
      <c r="Q8" s="21">
        <v>633</v>
      </c>
      <c r="R8" s="21">
        <v>663</v>
      </c>
      <c r="S8" s="21">
        <v>701</v>
      </c>
      <c r="T8" s="21">
        <v>714.3</v>
      </c>
      <c r="U8" s="21">
        <v>720.2</v>
      </c>
    </row>
    <row r="9" spans="1:21" ht="16.5" customHeight="1" x14ac:dyDescent="0.25">
      <c r="A9" s="14"/>
      <c r="B9" s="14" t="s">
        <v>402</v>
      </c>
      <c r="C9" s="14"/>
      <c r="D9" s="14"/>
      <c r="E9" s="14"/>
      <c r="F9" s="14"/>
      <c r="G9" s="14"/>
      <c r="H9" s="14"/>
      <c r="I9" s="14"/>
      <c r="J9" s="14"/>
      <c r="K9" s="14"/>
      <c r="L9" s="15" t="s">
        <v>369</v>
      </c>
      <c r="M9" s="22">
        <v>588.9</v>
      </c>
      <c r="N9" s="22">
        <v>636.9</v>
      </c>
      <c r="O9" s="22">
        <v>634.79999999999995</v>
      </c>
      <c r="P9" s="22">
        <v>650.6</v>
      </c>
      <c r="Q9" s="22">
        <v>693.6</v>
      </c>
      <c r="R9" s="22">
        <v>719.2</v>
      </c>
      <c r="S9" s="22">
        <v>768</v>
      </c>
      <c r="T9" s="22">
        <v>778.6</v>
      </c>
      <c r="U9" s="22">
        <v>779.6</v>
      </c>
    </row>
    <row r="10" spans="1:21" ht="4.5" customHeight="1" x14ac:dyDescent="0.25">
      <c r="A10" s="23"/>
      <c r="B10" s="23"/>
      <c r="C10" s="2"/>
      <c r="D10" s="2"/>
      <c r="E10" s="2"/>
      <c r="F10" s="2"/>
      <c r="G10" s="2"/>
      <c r="H10" s="2"/>
      <c r="I10" s="2"/>
      <c r="J10" s="2"/>
      <c r="K10" s="2"/>
      <c r="L10" s="2"/>
      <c r="M10" s="2"/>
      <c r="N10" s="2"/>
      <c r="O10" s="2"/>
      <c r="P10" s="2"/>
      <c r="Q10" s="2"/>
      <c r="R10" s="2"/>
      <c r="S10" s="2"/>
      <c r="T10" s="2"/>
      <c r="U10" s="2"/>
    </row>
    <row r="11" spans="1:21" ht="16.5" customHeight="1" x14ac:dyDescent="0.25">
      <c r="A11" s="23" t="s">
        <v>99</v>
      </c>
      <c r="B11" s="23"/>
      <c r="C11" s="87" t="s">
        <v>404</v>
      </c>
      <c r="D11" s="87"/>
      <c r="E11" s="87"/>
      <c r="F11" s="87"/>
      <c r="G11" s="87"/>
      <c r="H11" s="87"/>
      <c r="I11" s="87"/>
      <c r="J11" s="87"/>
      <c r="K11" s="87"/>
      <c r="L11" s="87"/>
      <c r="M11" s="87"/>
      <c r="N11" s="87"/>
      <c r="O11" s="87"/>
      <c r="P11" s="87"/>
      <c r="Q11" s="87"/>
      <c r="R11" s="87"/>
      <c r="S11" s="87"/>
      <c r="T11" s="87"/>
      <c r="U11" s="87"/>
    </row>
    <row r="12" spans="1:21" ht="42.45" customHeight="1" x14ac:dyDescent="0.25">
      <c r="A12" s="23" t="s">
        <v>101</v>
      </c>
      <c r="B12" s="23"/>
      <c r="C12" s="87" t="s">
        <v>405</v>
      </c>
      <c r="D12" s="87"/>
      <c r="E12" s="87"/>
      <c r="F12" s="87"/>
      <c r="G12" s="87"/>
      <c r="H12" s="87"/>
      <c r="I12" s="87"/>
      <c r="J12" s="87"/>
      <c r="K12" s="87"/>
      <c r="L12" s="87"/>
      <c r="M12" s="87"/>
      <c r="N12" s="87"/>
      <c r="O12" s="87"/>
      <c r="P12" s="87"/>
      <c r="Q12" s="87"/>
      <c r="R12" s="87"/>
      <c r="S12" s="87"/>
      <c r="T12" s="87"/>
      <c r="U12" s="87"/>
    </row>
    <row r="13" spans="1:21" ht="16.5" customHeight="1" x14ac:dyDescent="0.25">
      <c r="A13" s="23" t="s">
        <v>103</v>
      </c>
      <c r="B13" s="23"/>
      <c r="C13" s="87" t="s">
        <v>406</v>
      </c>
      <c r="D13" s="87"/>
      <c r="E13" s="87"/>
      <c r="F13" s="87"/>
      <c r="G13" s="87"/>
      <c r="H13" s="87"/>
      <c r="I13" s="87"/>
      <c r="J13" s="87"/>
      <c r="K13" s="87"/>
      <c r="L13" s="87"/>
      <c r="M13" s="87"/>
      <c r="N13" s="87"/>
      <c r="O13" s="87"/>
      <c r="P13" s="87"/>
      <c r="Q13" s="87"/>
      <c r="R13" s="87"/>
      <c r="S13" s="87"/>
      <c r="T13" s="87"/>
      <c r="U13" s="87"/>
    </row>
    <row r="14" spans="1:21" ht="4.5" customHeight="1" x14ac:dyDescent="0.25"/>
    <row r="15" spans="1:21" ht="29.4" customHeight="1" x14ac:dyDescent="0.25">
      <c r="A15" s="24" t="s">
        <v>107</v>
      </c>
      <c r="B15" s="23"/>
      <c r="C15" s="23"/>
      <c r="D15" s="23"/>
      <c r="E15" s="87" t="s">
        <v>407</v>
      </c>
      <c r="F15" s="87"/>
      <c r="G15" s="87"/>
      <c r="H15" s="87"/>
      <c r="I15" s="87"/>
      <c r="J15" s="87"/>
      <c r="K15" s="87"/>
      <c r="L15" s="87"/>
      <c r="M15" s="87"/>
      <c r="N15" s="87"/>
      <c r="O15" s="87"/>
      <c r="P15" s="87"/>
      <c r="Q15" s="87"/>
      <c r="R15" s="87"/>
      <c r="S15" s="87"/>
      <c r="T15" s="87"/>
      <c r="U15" s="87"/>
    </row>
  </sheetData>
  <mergeCells count="5">
    <mergeCell ref="K1:U1"/>
    <mergeCell ref="C11:U11"/>
    <mergeCell ref="C12:U12"/>
    <mergeCell ref="C13:U13"/>
    <mergeCell ref="E15:U15"/>
  </mergeCells>
  <pageMargins left="0.7" right="0.7" top="0.75" bottom="0.75" header="0.3" footer="0.3"/>
  <pageSetup paperSize="9" fitToHeight="0" orientation="landscape" horizontalDpi="300" verticalDpi="300"/>
  <headerFooter scaleWithDoc="0" alignWithMargins="0">
    <oddHeader>&amp;C&amp;"Arial"&amp;8TABLE 13A.11</oddHeader>
    <oddFooter>&amp;L&amp;"Arial"&amp;8REPORT ON
GOVERNMENT
SERVICES 2022&amp;R&amp;"Arial"&amp;8SERVICES FOR
MENTAL HEALTH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65"/>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408</v>
      </c>
      <c r="B1" s="8"/>
      <c r="C1" s="8"/>
      <c r="D1" s="8"/>
      <c r="E1" s="8"/>
      <c r="F1" s="8"/>
      <c r="G1" s="8"/>
      <c r="H1" s="8"/>
      <c r="I1" s="8"/>
      <c r="J1" s="8"/>
      <c r="K1" s="91" t="s">
        <v>409</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237</v>
      </c>
      <c r="N2" s="13" t="s">
        <v>172</v>
      </c>
      <c r="O2" s="13" t="s">
        <v>410</v>
      </c>
      <c r="P2" s="13" t="s">
        <v>411</v>
      </c>
      <c r="Q2" s="13" t="s">
        <v>238</v>
      </c>
      <c r="R2" s="13" t="s">
        <v>176</v>
      </c>
      <c r="S2" s="13" t="s">
        <v>177</v>
      </c>
      <c r="T2" s="13" t="s">
        <v>178</v>
      </c>
      <c r="U2" s="13" t="s">
        <v>294</v>
      </c>
    </row>
    <row r="3" spans="1:21" ht="16.5" customHeight="1" x14ac:dyDescent="0.25">
      <c r="A3" s="7" t="s">
        <v>412</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c r="M4" s="10"/>
      <c r="N4" s="10"/>
      <c r="O4" s="10"/>
      <c r="P4" s="10"/>
      <c r="Q4" s="10"/>
      <c r="R4" s="10"/>
      <c r="S4" s="10"/>
      <c r="T4" s="10"/>
      <c r="U4" s="10"/>
    </row>
    <row r="5" spans="1:21" ht="16.5" customHeight="1" x14ac:dyDescent="0.25">
      <c r="A5" s="7"/>
      <c r="B5" s="7"/>
      <c r="C5" s="7" t="s">
        <v>413</v>
      </c>
      <c r="D5" s="7"/>
      <c r="E5" s="7"/>
      <c r="F5" s="7"/>
      <c r="G5" s="7"/>
      <c r="H5" s="7"/>
      <c r="I5" s="7"/>
      <c r="J5" s="7"/>
      <c r="K5" s="7"/>
      <c r="L5" s="9" t="s">
        <v>369</v>
      </c>
      <c r="M5" s="16">
        <v>61.6</v>
      </c>
      <c r="N5" s="16">
        <v>47.9</v>
      </c>
      <c r="O5" s="16">
        <v>51.5</v>
      </c>
      <c r="P5" s="16">
        <v>67.900000000000006</v>
      </c>
      <c r="Q5" s="16">
        <v>64.900000000000006</v>
      </c>
      <c r="R5" s="16">
        <v>45.3</v>
      </c>
      <c r="S5" s="16">
        <v>63.8</v>
      </c>
      <c r="T5" s="16">
        <v>82.3</v>
      </c>
      <c r="U5" s="16">
        <v>56.8</v>
      </c>
    </row>
    <row r="6" spans="1:21" ht="16.5" customHeight="1" x14ac:dyDescent="0.25">
      <c r="A6" s="7"/>
      <c r="B6" s="7"/>
      <c r="C6" s="7" t="s">
        <v>185</v>
      </c>
      <c r="D6" s="7"/>
      <c r="E6" s="7"/>
      <c r="F6" s="7"/>
      <c r="G6" s="7"/>
      <c r="H6" s="7"/>
      <c r="I6" s="7"/>
      <c r="J6" s="7"/>
      <c r="K6" s="7"/>
      <c r="L6" s="9" t="s">
        <v>369</v>
      </c>
      <c r="M6" s="16">
        <v>39.700000000000003</v>
      </c>
      <c r="N6" s="16">
        <v>50.5</v>
      </c>
      <c r="O6" s="16">
        <v>56.8</v>
      </c>
      <c r="P6" s="16">
        <v>51.3</v>
      </c>
      <c r="Q6" s="16">
        <v>55.1</v>
      </c>
      <c r="R6" s="16">
        <v>41.7</v>
      </c>
      <c r="S6" s="16">
        <v>64.3</v>
      </c>
      <c r="T6" s="16">
        <v>83.4</v>
      </c>
      <c r="U6" s="16">
        <v>49.1</v>
      </c>
    </row>
    <row r="7" spans="1:21" ht="16.5" customHeight="1" x14ac:dyDescent="0.25">
      <c r="A7" s="7"/>
      <c r="B7" s="7"/>
      <c r="C7" s="7" t="s">
        <v>414</v>
      </c>
      <c r="D7" s="7"/>
      <c r="E7" s="7"/>
      <c r="F7" s="7"/>
      <c r="G7" s="7"/>
      <c r="H7" s="7"/>
      <c r="I7" s="7"/>
      <c r="J7" s="7"/>
      <c r="K7" s="7"/>
      <c r="L7" s="9" t="s">
        <v>369</v>
      </c>
      <c r="M7" s="26">
        <v>0.4</v>
      </c>
      <c r="N7" s="16">
        <v>17.3</v>
      </c>
      <c r="O7" s="26">
        <v>7.9</v>
      </c>
      <c r="P7" s="26">
        <v>7.7</v>
      </c>
      <c r="Q7" s="16">
        <v>12.6</v>
      </c>
      <c r="R7" s="16">
        <v>37</v>
      </c>
      <c r="S7" s="26">
        <v>2.1</v>
      </c>
      <c r="T7" s="16">
        <v>23.1</v>
      </c>
      <c r="U7" s="26">
        <v>8.9</v>
      </c>
    </row>
    <row r="8" spans="1:21" ht="16.5" customHeight="1" x14ac:dyDescent="0.25">
      <c r="A8" s="7"/>
      <c r="B8" s="7"/>
      <c r="C8" s="7" t="s">
        <v>79</v>
      </c>
      <c r="D8" s="7"/>
      <c r="E8" s="7"/>
      <c r="F8" s="7"/>
      <c r="G8" s="7"/>
      <c r="H8" s="7"/>
      <c r="I8" s="7"/>
      <c r="J8" s="7"/>
      <c r="K8" s="7"/>
      <c r="L8" s="9" t="s">
        <v>369</v>
      </c>
      <c r="M8" s="21">
        <v>101.8</v>
      </c>
      <c r="N8" s="21">
        <v>115.8</v>
      </c>
      <c r="O8" s="21">
        <v>116.2</v>
      </c>
      <c r="P8" s="21">
        <v>126.9</v>
      </c>
      <c r="Q8" s="21">
        <v>132.69999999999999</v>
      </c>
      <c r="R8" s="21">
        <v>123.9</v>
      </c>
      <c r="S8" s="21">
        <v>130.1</v>
      </c>
      <c r="T8" s="21">
        <v>188.7</v>
      </c>
      <c r="U8" s="21">
        <v>114.8</v>
      </c>
    </row>
    <row r="9" spans="1:21" ht="16.5" customHeight="1" x14ac:dyDescent="0.25">
      <c r="A9" s="7"/>
      <c r="B9" s="7" t="s">
        <v>85</v>
      </c>
      <c r="C9" s="7"/>
      <c r="D9" s="7"/>
      <c r="E9" s="7"/>
      <c r="F9" s="7"/>
      <c r="G9" s="7"/>
      <c r="H9" s="7"/>
      <c r="I9" s="7"/>
      <c r="J9" s="7"/>
      <c r="K9" s="7"/>
      <c r="L9" s="9"/>
      <c r="M9" s="10"/>
      <c r="N9" s="10"/>
      <c r="O9" s="10"/>
      <c r="P9" s="10"/>
      <c r="Q9" s="10"/>
      <c r="R9" s="10"/>
      <c r="S9" s="10"/>
      <c r="T9" s="10"/>
      <c r="U9" s="10"/>
    </row>
    <row r="10" spans="1:21" ht="16.5" customHeight="1" x14ac:dyDescent="0.25">
      <c r="A10" s="7"/>
      <c r="B10" s="7"/>
      <c r="C10" s="7" t="s">
        <v>413</v>
      </c>
      <c r="D10" s="7"/>
      <c r="E10" s="7"/>
      <c r="F10" s="7"/>
      <c r="G10" s="7"/>
      <c r="H10" s="7"/>
      <c r="I10" s="7"/>
      <c r="J10" s="7"/>
      <c r="K10" s="7"/>
      <c r="L10" s="9" t="s">
        <v>369</v>
      </c>
      <c r="M10" s="16">
        <v>61.6</v>
      </c>
      <c r="N10" s="16">
        <v>47</v>
      </c>
      <c r="O10" s="16">
        <v>51.3</v>
      </c>
      <c r="P10" s="16">
        <v>67.8</v>
      </c>
      <c r="Q10" s="16">
        <v>63.2</v>
      </c>
      <c r="R10" s="16">
        <v>42.7</v>
      </c>
      <c r="S10" s="16">
        <v>59.4</v>
      </c>
      <c r="T10" s="16">
        <v>79.400000000000006</v>
      </c>
      <c r="U10" s="16">
        <v>56.2</v>
      </c>
    </row>
    <row r="11" spans="1:21" ht="16.5" customHeight="1" x14ac:dyDescent="0.25">
      <c r="A11" s="7"/>
      <c r="B11" s="7"/>
      <c r="C11" s="7" t="s">
        <v>185</v>
      </c>
      <c r="D11" s="7"/>
      <c r="E11" s="7"/>
      <c r="F11" s="7"/>
      <c r="G11" s="7"/>
      <c r="H11" s="7"/>
      <c r="I11" s="7"/>
      <c r="J11" s="7"/>
      <c r="K11" s="7"/>
      <c r="L11" s="9" t="s">
        <v>369</v>
      </c>
      <c r="M11" s="16">
        <v>38.299999999999997</v>
      </c>
      <c r="N11" s="16">
        <v>48.7</v>
      </c>
      <c r="O11" s="16">
        <v>54.5</v>
      </c>
      <c r="P11" s="16">
        <v>50.5</v>
      </c>
      <c r="Q11" s="16">
        <v>56.8</v>
      </c>
      <c r="R11" s="16">
        <v>42.8</v>
      </c>
      <c r="S11" s="16">
        <v>59</v>
      </c>
      <c r="T11" s="16">
        <v>76.900000000000006</v>
      </c>
      <c r="U11" s="16">
        <v>47.6</v>
      </c>
    </row>
    <row r="12" spans="1:21" ht="16.5" customHeight="1" x14ac:dyDescent="0.25">
      <c r="A12" s="7"/>
      <c r="B12" s="7"/>
      <c r="C12" s="7" t="s">
        <v>414</v>
      </c>
      <c r="D12" s="7"/>
      <c r="E12" s="7"/>
      <c r="F12" s="7"/>
      <c r="G12" s="7"/>
      <c r="H12" s="7"/>
      <c r="I12" s="7"/>
      <c r="J12" s="7"/>
      <c r="K12" s="7"/>
      <c r="L12" s="9" t="s">
        <v>369</v>
      </c>
      <c r="M12" s="26">
        <v>0.6</v>
      </c>
      <c r="N12" s="16">
        <v>17.899999999999999</v>
      </c>
      <c r="O12" s="26">
        <v>6.7</v>
      </c>
      <c r="P12" s="26">
        <v>8.1999999999999993</v>
      </c>
      <c r="Q12" s="16">
        <v>12.6</v>
      </c>
      <c r="R12" s="16">
        <v>37.299999999999997</v>
      </c>
      <c r="S12" s="26">
        <v>4.8</v>
      </c>
      <c r="T12" s="16">
        <v>25.6</v>
      </c>
      <c r="U12" s="26">
        <v>9</v>
      </c>
    </row>
    <row r="13" spans="1:21" ht="16.5" customHeight="1" x14ac:dyDescent="0.25">
      <c r="A13" s="7"/>
      <c r="B13" s="7"/>
      <c r="C13" s="7" t="s">
        <v>79</v>
      </c>
      <c r="D13" s="7"/>
      <c r="E13" s="7"/>
      <c r="F13" s="7"/>
      <c r="G13" s="7"/>
      <c r="H13" s="7"/>
      <c r="I13" s="7"/>
      <c r="J13" s="7"/>
      <c r="K13" s="7"/>
      <c r="L13" s="9" t="s">
        <v>369</v>
      </c>
      <c r="M13" s="21">
        <v>100.4</v>
      </c>
      <c r="N13" s="21">
        <v>113.7</v>
      </c>
      <c r="O13" s="21">
        <v>112.5</v>
      </c>
      <c r="P13" s="21">
        <v>126.4</v>
      </c>
      <c r="Q13" s="21">
        <v>132.69999999999999</v>
      </c>
      <c r="R13" s="21">
        <v>122.8</v>
      </c>
      <c r="S13" s="21">
        <v>123.2</v>
      </c>
      <c r="T13" s="21">
        <v>181.9</v>
      </c>
      <c r="U13" s="21">
        <v>112.8</v>
      </c>
    </row>
    <row r="14" spans="1:21" ht="16.5" customHeight="1" x14ac:dyDescent="0.25">
      <c r="A14" s="7"/>
      <c r="B14" s="7" t="s">
        <v>86</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413</v>
      </c>
      <c r="D15" s="7"/>
      <c r="E15" s="7"/>
      <c r="F15" s="7"/>
      <c r="G15" s="7"/>
      <c r="H15" s="7"/>
      <c r="I15" s="7"/>
      <c r="J15" s="7"/>
      <c r="K15" s="7"/>
      <c r="L15" s="9" t="s">
        <v>369</v>
      </c>
      <c r="M15" s="16">
        <v>62.5</v>
      </c>
      <c r="N15" s="16">
        <v>44.5</v>
      </c>
      <c r="O15" s="16">
        <v>51.7</v>
      </c>
      <c r="P15" s="16">
        <v>64.400000000000006</v>
      </c>
      <c r="Q15" s="16">
        <v>61.5</v>
      </c>
      <c r="R15" s="16">
        <v>43</v>
      </c>
      <c r="S15" s="16">
        <v>50.8</v>
      </c>
      <c r="T15" s="16">
        <v>64.7</v>
      </c>
      <c r="U15" s="16">
        <v>55.2</v>
      </c>
    </row>
    <row r="16" spans="1:21" ht="16.5" customHeight="1" x14ac:dyDescent="0.25">
      <c r="A16" s="7"/>
      <c r="B16" s="7"/>
      <c r="C16" s="7" t="s">
        <v>185</v>
      </c>
      <c r="D16" s="7"/>
      <c r="E16" s="7"/>
      <c r="F16" s="7"/>
      <c r="G16" s="7"/>
      <c r="H16" s="7"/>
      <c r="I16" s="7"/>
      <c r="J16" s="7"/>
      <c r="K16" s="7"/>
      <c r="L16" s="9" t="s">
        <v>369</v>
      </c>
      <c r="M16" s="16">
        <v>37.4</v>
      </c>
      <c r="N16" s="16">
        <v>47.8</v>
      </c>
      <c r="O16" s="16">
        <v>52.2</v>
      </c>
      <c r="P16" s="16">
        <v>49.6</v>
      </c>
      <c r="Q16" s="16">
        <v>55.3</v>
      </c>
      <c r="R16" s="16">
        <v>42.2</v>
      </c>
      <c r="S16" s="16">
        <v>62.2</v>
      </c>
      <c r="T16" s="16">
        <v>64.400000000000006</v>
      </c>
      <c r="U16" s="16">
        <v>46.4</v>
      </c>
    </row>
    <row r="17" spans="1:21" ht="16.5" customHeight="1" x14ac:dyDescent="0.25">
      <c r="A17" s="7"/>
      <c r="B17" s="7"/>
      <c r="C17" s="7" t="s">
        <v>414</v>
      </c>
      <c r="D17" s="7"/>
      <c r="E17" s="7"/>
      <c r="F17" s="7"/>
      <c r="G17" s="7"/>
      <c r="H17" s="7"/>
      <c r="I17" s="7"/>
      <c r="J17" s="7"/>
      <c r="K17" s="7"/>
      <c r="L17" s="9" t="s">
        <v>369</v>
      </c>
      <c r="M17" s="26">
        <v>0.7</v>
      </c>
      <c r="N17" s="16">
        <v>17.100000000000001</v>
      </c>
      <c r="O17" s="26">
        <v>5.4</v>
      </c>
      <c r="P17" s="26">
        <v>7.9</v>
      </c>
      <c r="Q17" s="16">
        <v>11.9</v>
      </c>
      <c r="R17" s="16">
        <v>41.1</v>
      </c>
      <c r="S17" s="16">
        <v>14.4</v>
      </c>
      <c r="T17" s="16">
        <v>24.2</v>
      </c>
      <c r="U17" s="26">
        <v>8.8000000000000007</v>
      </c>
    </row>
    <row r="18" spans="1:21" ht="16.5" customHeight="1" x14ac:dyDescent="0.25">
      <c r="A18" s="7"/>
      <c r="B18" s="7"/>
      <c r="C18" s="7" t="s">
        <v>79</v>
      </c>
      <c r="D18" s="7"/>
      <c r="E18" s="7"/>
      <c r="F18" s="7"/>
      <c r="G18" s="7"/>
      <c r="H18" s="7"/>
      <c r="I18" s="7"/>
      <c r="J18" s="7"/>
      <c r="K18" s="7"/>
      <c r="L18" s="9" t="s">
        <v>369</v>
      </c>
      <c r="M18" s="21">
        <v>100.7</v>
      </c>
      <c r="N18" s="21">
        <v>109.4</v>
      </c>
      <c r="O18" s="21">
        <v>109.3</v>
      </c>
      <c r="P18" s="21">
        <v>121.9</v>
      </c>
      <c r="Q18" s="21">
        <v>128.69999999999999</v>
      </c>
      <c r="R18" s="21">
        <v>126.3</v>
      </c>
      <c r="S18" s="21">
        <v>127.4</v>
      </c>
      <c r="T18" s="21">
        <v>153.19999999999999</v>
      </c>
      <c r="U18" s="21">
        <v>110.3</v>
      </c>
    </row>
    <row r="19" spans="1:21" ht="16.5" customHeight="1" x14ac:dyDescent="0.25">
      <c r="A19" s="7"/>
      <c r="B19" s="7" t="s">
        <v>87</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413</v>
      </c>
      <c r="D20" s="7"/>
      <c r="E20" s="7"/>
      <c r="F20" s="7"/>
      <c r="G20" s="7"/>
      <c r="H20" s="7"/>
      <c r="I20" s="7"/>
      <c r="J20" s="7"/>
      <c r="K20" s="7"/>
      <c r="L20" s="9" t="s">
        <v>369</v>
      </c>
      <c r="M20" s="16">
        <v>62.7</v>
      </c>
      <c r="N20" s="16">
        <v>42.2</v>
      </c>
      <c r="O20" s="16">
        <v>54.9</v>
      </c>
      <c r="P20" s="16">
        <v>61.5</v>
      </c>
      <c r="Q20" s="16">
        <v>61.5</v>
      </c>
      <c r="R20" s="16">
        <v>43.4</v>
      </c>
      <c r="S20" s="16">
        <v>44.2</v>
      </c>
      <c r="T20" s="16">
        <v>61.3</v>
      </c>
      <c r="U20" s="16">
        <v>54.9</v>
      </c>
    </row>
    <row r="21" spans="1:21" ht="16.5" customHeight="1" x14ac:dyDescent="0.25">
      <c r="A21" s="7"/>
      <c r="B21" s="7"/>
      <c r="C21" s="7" t="s">
        <v>185</v>
      </c>
      <c r="D21" s="7"/>
      <c r="E21" s="7"/>
      <c r="F21" s="7"/>
      <c r="G21" s="7"/>
      <c r="H21" s="7"/>
      <c r="I21" s="7"/>
      <c r="J21" s="7"/>
      <c r="K21" s="7"/>
      <c r="L21" s="9" t="s">
        <v>369</v>
      </c>
      <c r="M21" s="16">
        <v>36.799999999999997</v>
      </c>
      <c r="N21" s="16">
        <v>45.8</v>
      </c>
      <c r="O21" s="16">
        <v>50.4</v>
      </c>
      <c r="P21" s="16">
        <v>48.4</v>
      </c>
      <c r="Q21" s="16">
        <v>57</v>
      </c>
      <c r="R21" s="16">
        <v>40.1</v>
      </c>
      <c r="S21" s="16">
        <v>59.2</v>
      </c>
      <c r="T21" s="16">
        <v>57.6</v>
      </c>
      <c r="U21" s="16">
        <v>45.1</v>
      </c>
    </row>
    <row r="22" spans="1:21" ht="16.5" customHeight="1" x14ac:dyDescent="0.25">
      <c r="A22" s="7"/>
      <c r="B22" s="7"/>
      <c r="C22" s="7" t="s">
        <v>414</v>
      </c>
      <c r="D22" s="7"/>
      <c r="E22" s="7"/>
      <c r="F22" s="7"/>
      <c r="G22" s="7"/>
      <c r="H22" s="7"/>
      <c r="I22" s="7"/>
      <c r="J22" s="7"/>
      <c r="K22" s="7"/>
      <c r="L22" s="9" t="s">
        <v>369</v>
      </c>
      <c r="M22" s="26">
        <v>0.9</v>
      </c>
      <c r="N22" s="16">
        <v>18</v>
      </c>
      <c r="O22" s="25" t="s">
        <v>137</v>
      </c>
      <c r="P22" s="26">
        <v>8.1</v>
      </c>
      <c r="Q22" s="26">
        <v>9.3000000000000007</v>
      </c>
      <c r="R22" s="16">
        <v>38</v>
      </c>
      <c r="S22" s="16">
        <v>15.6</v>
      </c>
      <c r="T22" s="16">
        <v>23.4</v>
      </c>
      <c r="U22" s="26">
        <v>7.7</v>
      </c>
    </row>
    <row r="23" spans="1:21" ht="16.5" customHeight="1" x14ac:dyDescent="0.25">
      <c r="A23" s="7"/>
      <c r="B23" s="7"/>
      <c r="C23" s="7" t="s">
        <v>79</v>
      </c>
      <c r="D23" s="7"/>
      <c r="E23" s="7"/>
      <c r="F23" s="7"/>
      <c r="G23" s="7"/>
      <c r="H23" s="7"/>
      <c r="I23" s="7"/>
      <c r="J23" s="7"/>
      <c r="K23" s="7"/>
      <c r="L23" s="9" t="s">
        <v>369</v>
      </c>
      <c r="M23" s="21">
        <v>100.4</v>
      </c>
      <c r="N23" s="21">
        <v>105.9</v>
      </c>
      <c r="O23" s="21">
        <v>105.3</v>
      </c>
      <c r="P23" s="21">
        <v>118</v>
      </c>
      <c r="Q23" s="21">
        <v>127.9</v>
      </c>
      <c r="R23" s="21">
        <v>121.5</v>
      </c>
      <c r="S23" s="21">
        <v>119</v>
      </c>
      <c r="T23" s="21">
        <v>142.30000000000001</v>
      </c>
      <c r="U23" s="21">
        <v>107.8</v>
      </c>
    </row>
    <row r="24" spans="1:21" ht="16.5" customHeight="1" x14ac:dyDescent="0.25">
      <c r="A24" s="7"/>
      <c r="B24" s="7" t="s">
        <v>88</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413</v>
      </c>
      <c r="D25" s="7"/>
      <c r="E25" s="7"/>
      <c r="F25" s="7"/>
      <c r="G25" s="7"/>
      <c r="H25" s="7"/>
      <c r="I25" s="7"/>
      <c r="J25" s="7"/>
      <c r="K25" s="7"/>
      <c r="L25" s="9" t="s">
        <v>369</v>
      </c>
      <c r="M25" s="16">
        <v>63.8</v>
      </c>
      <c r="N25" s="16">
        <v>40.6</v>
      </c>
      <c r="O25" s="16">
        <v>54.6</v>
      </c>
      <c r="P25" s="16">
        <v>63.9</v>
      </c>
      <c r="Q25" s="16">
        <v>57.7</v>
      </c>
      <c r="R25" s="16">
        <v>42.4</v>
      </c>
      <c r="S25" s="16">
        <v>32.200000000000003</v>
      </c>
      <c r="T25" s="16">
        <v>51.2</v>
      </c>
      <c r="U25" s="16">
        <v>54.5</v>
      </c>
    </row>
    <row r="26" spans="1:21" ht="16.5" customHeight="1" x14ac:dyDescent="0.25">
      <c r="A26" s="7"/>
      <c r="B26" s="7"/>
      <c r="C26" s="7" t="s">
        <v>185</v>
      </c>
      <c r="D26" s="7"/>
      <c r="E26" s="7"/>
      <c r="F26" s="7"/>
      <c r="G26" s="7"/>
      <c r="H26" s="7"/>
      <c r="I26" s="7"/>
      <c r="J26" s="7"/>
      <c r="K26" s="7"/>
      <c r="L26" s="9" t="s">
        <v>369</v>
      </c>
      <c r="M26" s="16">
        <v>37</v>
      </c>
      <c r="N26" s="16">
        <v>45.1</v>
      </c>
      <c r="O26" s="16">
        <v>49.9</v>
      </c>
      <c r="P26" s="16">
        <v>49.5</v>
      </c>
      <c r="Q26" s="16">
        <v>59.1</v>
      </c>
      <c r="R26" s="16">
        <v>40.700000000000003</v>
      </c>
      <c r="S26" s="16">
        <v>59.2</v>
      </c>
      <c r="T26" s="16">
        <v>56.3</v>
      </c>
      <c r="U26" s="16">
        <v>45.2</v>
      </c>
    </row>
    <row r="27" spans="1:21" ht="16.5" customHeight="1" x14ac:dyDescent="0.25">
      <c r="A27" s="7"/>
      <c r="B27" s="7"/>
      <c r="C27" s="7" t="s">
        <v>414</v>
      </c>
      <c r="D27" s="7"/>
      <c r="E27" s="7"/>
      <c r="F27" s="7"/>
      <c r="G27" s="7"/>
      <c r="H27" s="7"/>
      <c r="I27" s="7"/>
      <c r="J27" s="7"/>
      <c r="K27" s="7"/>
      <c r="L27" s="9" t="s">
        <v>369</v>
      </c>
      <c r="M27" s="26">
        <v>0.8</v>
      </c>
      <c r="N27" s="16">
        <v>18.600000000000001</v>
      </c>
      <c r="O27" s="25" t="s">
        <v>137</v>
      </c>
      <c r="P27" s="26">
        <v>8.3000000000000007</v>
      </c>
      <c r="Q27" s="16">
        <v>12.6</v>
      </c>
      <c r="R27" s="16">
        <v>37</v>
      </c>
      <c r="S27" s="16">
        <v>19.2</v>
      </c>
      <c r="T27" s="16">
        <v>21.9</v>
      </c>
      <c r="U27" s="26">
        <v>8.1</v>
      </c>
    </row>
    <row r="28" spans="1:21" ht="16.5" customHeight="1" x14ac:dyDescent="0.25">
      <c r="A28" s="7"/>
      <c r="B28" s="7"/>
      <c r="C28" s="7" t="s">
        <v>79</v>
      </c>
      <c r="D28" s="7"/>
      <c r="E28" s="7"/>
      <c r="F28" s="7"/>
      <c r="G28" s="7"/>
      <c r="H28" s="7"/>
      <c r="I28" s="7"/>
      <c r="J28" s="7"/>
      <c r="K28" s="7"/>
      <c r="L28" s="9" t="s">
        <v>369</v>
      </c>
      <c r="M28" s="21">
        <v>101.6</v>
      </c>
      <c r="N28" s="21">
        <v>104.3</v>
      </c>
      <c r="O28" s="21">
        <v>104.5</v>
      </c>
      <c r="P28" s="21">
        <v>121.6</v>
      </c>
      <c r="Q28" s="21">
        <v>129.4</v>
      </c>
      <c r="R28" s="21">
        <v>120.1</v>
      </c>
      <c r="S28" s="21">
        <v>110.6</v>
      </c>
      <c r="T28" s="21">
        <v>129.4</v>
      </c>
      <c r="U28" s="21">
        <v>107.8</v>
      </c>
    </row>
    <row r="29" spans="1:21" ht="16.5" customHeight="1" x14ac:dyDescent="0.25">
      <c r="A29" s="7"/>
      <c r="B29" s="7" t="s">
        <v>89</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413</v>
      </c>
      <c r="D30" s="7"/>
      <c r="E30" s="7"/>
      <c r="F30" s="7"/>
      <c r="G30" s="7"/>
      <c r="H30" s="7"/>
      <c r="I30" s="7"/>
      <c r="J30" s="7"/>
      <c r="K30" s="7"/>
      <c r="L30" s="9" t="s">
        <v>369</v>
      </c>
      <c r="M30" s="16">
        <v>62.9</v>
      </c>
      <c r="N30" s="16">
        <v>40.9</v>
      </c>
      <c r="O30" s="16">
        <v>52.1</v>
      </c>
      <c r="P30" s="16">
        <v>64.099999999999994</v>
      </c>
      <c r="Q30" s="16">
        <v>55.5</v>
      </c>
      <c r="R30" s="16">
        <v>43.9</v>
      </c>
      <c r="S30" s="16">
        <v>34.200000000000003</v>
      </c>
      <c r="T30" s="16">
        <v>48.5</v>
      </c>
      <c r="U30" s="16">
        <v>53.8</v>
      </c>
    </row>
    <row r="31" spans="1:21" ht="16.5" customHeight="1" x14ac:dyDescent="0.25">
      <c r="A31" s="7"/>
      <c r="B31" s="7"/>
      <c r="C31" s="7" t="s">
        <v>185</v>
      </c>
      <c r="D31" s="7"/>
      <c r="E31" s="7"/>
      <c r="F31" s="7"/>
      <c r="G31" s="7"/>
      <c r="H31" s="7"/>
      <c r="I31" s="7"/>
      <c r="J31" s="7"/>
      <c r="K31" s="7"/>
      <c r="L31" s="9" t="s">
        <v>369</v>
      </c>
      <c r="M31" s="16">
        <v>36</v>
      </c>
      <c r="N31" s="16">
        <v>45.9</v>
      </c>
      <c r="O31" s="16">
        <v>48.8</v>
      </c>
      <c r="P31" s="16">
        <v>48.8</v>
      </c>
      <c r="Q31" s="16">
        <v>60.9</v>
      </c>
      <c r="R31" s="16">
        <v>40.299999999999997</v>
      </c>
      <c r="S31" s="16">
        <v>53.5</v>
      </c>
      <c r="T31" s="16">
        <v>54.7</v>
      </c>
      <c r="U31" s="16">
        <v>44.8</v>
      </c>
    </row>
    <row r="32" spans="1:21" ht="16.5" customHeight="1" x14ac:dyDescent="0.25">
      <c r="A32" s="7"/>
      <c r="B32" s="7"/>
      <c r="C32" s="7" t="s">
        <v>414</v>
      </c>
      <c r="D32" s="7"/>
      <c r="E32" s="7"/>
      <c r="F32" s="7"/>
      <c r="G32" s="7"/>
      <c r="H32" s="7"/>
      <c r="I32" s="7"/>
      <c r="J32" s="7"/>
      <c r="K32" s="7"/>
      <c r="L32" s="9" t="s">
        <v>369</v>
      </c>
      <c r="M32" s="26">
        <v>0.7</v>
      </c>
      <c r="N32" s="16">
        <v>19.7</v>
      </c>
      <c r="O32" s="25" t="s">
        <v>137</v>
      </c>
      <c r="P32" s="26">
        <v>8.3000000000000007</v>
      </c>
      <c r="Q32" s="16">
        <v>13.2</v>
      </c>
      <c r="R32" s="16">
        <v>37.299999999999997</v>
      </c>
      <c r="S32" s="16">
        <v>19</v>
      </c>
      <c r="T32" s="16">
        <v>25.3</v>
      </c>
      <c r="U32" s="26">
        <v>8.4</v>
      </c>
    </row>
    <row r="33" spans="1:21" ht="16.5" customHeight="1" x14ac:dyDescent="0.25">
      <c r="A33" s="7"/>
      <c r="B33" s="7"/>
      <c r="C33" s="7" t="s">
        <v>79</v>
      </c>
      <c r="D33" s="7"/>
      <c r="E33" s="7"/>
      <c r="F33" s="7"/>
      <c r="G33" s="7"/>
      <c r="H33" s="7"/>
      <c r="I33" s="7"/>
      <c r="J33" s="7"/>
      <c r="K33" s="7"/>
      <c r="L33" s="9" t="s">
        <v>369</v>
      </c>
      <c r="M33" s="16">
        <v>99.6</v>
      </c>
      <c r="N33" s="21">
        <v>106.4</v>
      </c>
      <c r="O33" s="21">
        <v>100.9</v>
      </c>
      <c r="P33" s="21">
        <v>121.2</v>
      </c>
      <c r="Q33" s="21">
        <v>129.69999999999999</v>
      </c>
      <c r="R33" s="21">
        <v>121.6</v>
      </c>
      <c r="S33" s="21">
        <v>106.8</v>
      </c>
      <c r="T33" s="21">
        <v>128.5</v>
      </c>
      <c r="U33" s="21">
        <v>106.9</v>
      </c>
    </row>
    <row r="34" spans="1:21" ht="16.5" customHeight="1" x14ac:dyDescent="0.25">
      <c r="A34" s="7"/>
      <c r="B34" s="7" t="s">
        <v>90</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413</v>
      </c>
      <c r="D35" s="7"/>
      <c r="E35" s="7"/>
      <c r="F35" s="7"/>
      <c r="G35" s="7"/>
      <c r="H35" s="7"/>
      <c r="I35" s="7"/>
      <c r="J35" s="7"/>
      <c r="K35" s="7"/>
      <c r="L35" s="9" t="s">
        <v>369</v>
      </c>
      <c r="M35" s="16">
        <v>62.3</v>
      </c>
      <c r="N35" s="16">
        <v>39.9</v>
      </c>
      <c r="O35" s="16">
        <v>51.5</v>
      </c>
      <c r="P35" s="16">
        <v>65.5</v>
      </c>
      <c r="Q35" s="16">
        <v>52.5</v>
      </c>
      <c r="R35" s="16">
        <v>53</v>
      </c>
      <c r="S35" s="16">
        <v>33.9</v>
      </c>
      <c r="T35" s="16">
        <v>48</v>
      </c>
      <c r="U35" s="16">
        <v>53.3</v>
      </c>
    </row>
    <row r="36" spans="1:21" ht="16.5" customHeight="1" x14ac:dyDescent="0.25">
      <c r="A36" s="7"/>
      <c r="B36" s="7"/>
      <c r="C36" s="7" t="s">
        <v>185</v>
      </c>
      <c r="D36" s="7"/>
      <c r="E36" s="7"/>
      <c r="F36" s="7"/>
      <c r="G36" s="7"/>
      <c r="H36" s="7"/>
      <c r="I36" s="7"/>
      <c r="J36" s="7"/>
      <c r="K36" s="7"/>
      <c r="L36" s="9" t="s">
        <v>369</v>
      </c>
      <c r="M36" s="16">
        <v>39.299999999999997</v>
      </c>
      <c r="N36" s="16">
        <v>46.9</v>
      </c>
      <c r="O36" s="16">
        <v>47.6</v>
      </c>
      <c r="P36" s="16">
        <v>50.1</v>
      </c>
      <c r="Q36" s="16">
        <v>60.9</v>
      </c>
      <c r="R36" s="16">
        <v>41.5</v>
      </c>
      <c r="S36" s="16">
        <v>49.2</v>
      </c>
      <c r="T36" s="16">
        <v>55.3</v>
      </c>
      <c r="U36" s="16">
        <v>46</v>
      </c>
    </row>
    <row r="37" spans="1:21" ht="16.5" customHeight="1" x14ac:dyDescent="0.25">
      <c r="A37" s="7"/>
      <c r="B37" s="7"/>
      <c r="C37" s="7" t="s">
        <v>414</v>
      </c>
      <c r="D37" s="7"/>
      <c r="E37" s="7"/>
      <c r="F37" s="7"/>
      <c r="G37" s="7"/>
      <c r="H37" s="7"/>
      <c r="I37" s="7"/>
      <c r="J37" s="7"/>
      <c r="K37" s="7"/>
      <c r="L37" s="9" t="s">
        <v>369</v>
      </c>
      <c r="M37" s="26">
        <v>0.8</v>
      </c>
      <c r="N37" s="16">
        <v>20.5</v>
      </c>
      <c r="O37" s="25" t="s">
        <v>137</v>
      </c>
      <c r="P37" s="26">
        <v>8.5</v>
      </c>
      <c r="Q37" s="16">
        <v>10.4</v>
      </c>
      <c r="R37" s="16">
        <v>29.1</v>
      </c>
      <c r="S37" s="16">
        <v>18.100000000000001</v>
      </c>
      <c r="T37" s="26">
        <v>8.5</v>
      </c>
      <c r="U37" s="26">
        <v>8.1</v>
      </c>
    </row>
    <row r="38" spans="1:21" ht="16.5" customHeight="1" x14ac:dyDescent="0.25">
      <c r="A38" s="7"/>
      <c r="B38" s="7"/>
      <c r="C38" s="7" t="s">
        <v>79</v>
      </c>
      <c r="D38" s="7"/>
      <c r="E38" s="7"/>
      <c r="F38" s="7"/>
      <c r="G38" s="7"/>
      <c r="H38" s="7"/>
      <c r="I38" s="7"/>
      <c r="J38" s="7"/>
      <c r="K38" s="7"/>
      <c r="L38" s="9" t="s">
        <v>369</v>
      </c>
      <c r="M38" s="21">
        <v>102.4</v>
      </c>
      <c r="N38" s="21">
        <v>107.4</v>
      </c>
      <c r="O38" s="16">
        <v>99.1</v>
      </c>
      <c r="P38" s="21">
        <v>124.1</v>
      </c>
      <c r="Q38" s="21">
        <v>123.9</v>
      </c>
      <c r="R38" s="21">
        <v>123.5</v>
      </c>
      <c r="S38" s="21">
        <v>101.2</v>
      </c>
      <c r="T38" s="21">
        <v>111.9</v>
      </c>
      <c r="U38" s="21">
        <v>107.4</v>
      </c>
    </row>
    <row r="39" spans="1:21" ht="16.5" customHeight="1" x14ac:dyDescent="0.25">
      <c r="A39" s="7"/>
      <c r="B39" s="7" t="s">
        <v>415</v>
      </c>
      <c r="C39" s="7"/>
      <c r="D39" s="7"/>
      <c r="E39" s="7"/>
      <c r="F39" s="7"/>
      <c r="G39" s="7"/>
      <c r="H39" s="7"/>
      <c r="I39" s="7"/>
      <c r="J39" s="7"/>
      <c r="K39" s="7"/>
      <c r="L39" s="9"/>
      <c r="M39" s="10"/>
      <c r="N39" s="10"/>
      <c r="O39" s="10"/>
      <c r="P39" s="10"/>
      <c r="Q39" s="10"/>
      <c r="R39" s="10"/>
      <c r="S39" s="10"/>
      <c r="T39" s="10"/>
      <c r="U39" s="10"/>
    </row>
    <row r="40" spans="1:21" ht="16.5" customHeight="1" x14ac:dyDescent="0.25">
      <c r="A40" s="7"/>
      <c r="B40" s="7"/>
      <c r="C40" s="7" t="s">
        <v>413</v>
      </c>
      <c r="D40" s="7"/>
      <c r="E40" s="7"/>
      <c r="F40" s="7"/>
      <c r="G40" s="7"/>
      <c r="H40" s="7"/>
      <c r="I40" s="7"/>
      <c r="J40" s="7"/>
      <c r="K40" s="7"/>
      <c r="L40" s="9" t="s">
        <v>369</v>
      </c>
      <c r="M40" s="16">
        <v>61.4</v>
      </c>
      <c r="N40" s="16">
        <v>38.4</v>
      </c>
      <c r="O40" s="16">
        <v>55.2</v>
      </c>
      <c r="P40" s="16">
        <v>66.099999999999994</v>
      </c>
      <c r="Q40" s="16">
        <v>51.2</v>
      </c>
      <c r="R40" s="16">
        <v>47.5</v>
      </c>
      <c r="S40" s="16">
        <v>29.3</v>
      </c>
      <c r="T40" s="16">
        <v>48.1</v>
      </c>
      <c r="U40" s="16">
        <v>53.2</v>
      </c>
    </row>
    <row r="41" spans="1:21" ht="16.5" customHeight="1" x14ac:dyDescent="0.25">
      <c r="A41" s="7"/>
      <c r="B41" s="7"/>
      <c r="C41" s="7" t="s">
        <v>185</v>
      </c>
      <c r="D41" s="7"/>
      <c r="E41" s="7"/>
      <c r="F41" s="7"/>
      <c r="G41" s="7"/>
      <c r="H41" s="7"/>
      <c r="I41" s="7"/>
      <c r="J41" s="7"/>
      <c r="K41" s="7"/>
      <c r="L41" s="9" t="s">
        <v>369</v>
      </c>
      <c r="M41" s="16">
        <v>39.4</v>
      </c>
      <c r="N41" s="16">
        <v>46.4</v>
      </c>
      <c r="O41" s="16">
        <v>51.7</v>
      </c>
      <c r="P41" s="16">
        <v>50.1</v>
      </c>
      <c r="Q41" s="16">
        <v>59.7</v>
      </c>
      <c r="R41" s="16">
        <v>42.9</v>
      </c>
      <c r="S41" s="16">
        <v>51.9</v>
      </c>
      <c r="T41" s="16">
        <v>49.1</v>
      </c>
      <c r="U41" s="16">
        <v>46.6</v>
      </c>
    </row>
    <row r="42" spans="1:21" ht="16.5" customHeight="1" x14ac:dyDescent="0.25">
      <c r="A42" s="7"/>
      <c r="B42" s="7"/>
      <c r="C42" s="7" t="s">
        <v>414</v>
      </c>
      <c r="D42" s="7"/>
      <c r="E42" s="7"/>
      <c r="F42" s="7"/>
      <c r="G42" s="7"/>
      <c r="H42" s="7"/>
      <c r="I42" s="7"/>
      <c r="J42" s="7"/>
      <c r="K42" s="7"/>
      <c r="L42" s="9" t="s">
        <v>369</v>
      </c>
      <c r="M42" s="26">
        <v>0.9</v>
      </c>
      <c r="N42" s="16">
        <v>20.2</v>
      </c>
      <c r="O42" s="25" t="s">
        <v>137</v>
      </c>
      <c r="P42" s="26">
        <v>7.7</v>
      </c>
      <c r="Q42" s="26">
        <v>9.8000000000000007</v>
      </c>
      <c r="R42" s="16">
        <v>28.6</v>
      </c>
      <c r="S42" s="16">
        <v>17.600000000000001</v>
      </c>
      <c r="T42" s="26">
        <v>7.7</v>
      </c>
      <c r="U42" s="26">
        <v>7.9</v>
      </c>
    </row>
    <row r="43" spans="1:21" ht="16.5" customHeight="1" x14ac:dyDescent="0.25">
      <c r="A43" s="7"/>
      <c r="B43" s="7"/>
      <c r="C43" s="7" t="s">
        <v>79</v>
      </c>
      <c r="D43" s="7"/>
      <c r="E43" s="7"/>
      <c r="F43" s="7"/>
      <c r="G43" s="7"/>
      <c r="H43" s="7"/>
      <c r="I43" s="7"/>
      <c r="J43" s="7"/>
      <c r="K43" s="7"/>
      <c r="L43" s="9" t="s">
        <v>369</v>
      </c>
      <c r="M43" s="21">
        <v>101.7</v>
      </c>
      <c r="N43" s="21">
        <v>105.1</v>
      </c>
      <c r="O43" s="21">
        <v>106.9</v>
      </c>
      <c r="P43" s="21">
        <v>123.9</v>
      </c>
      <c r="Q43" s="21">
        <v>120.7</v>
      </c>
      <c r="R43" s="21">
        <v>119</v>
      </c>
      <c r="S43" s="16">
        <v>98.8</v>
      </c>
      <c r="T43" s="21">
        <v>104.9</v>
      </c>
      <c r="U43" s="21">
        <v>107.7</v>
      </c>
    </row>
    <row r="44" spans="1:21" ht="16.5" customHeight="1" x14ac:dyDescent="0.25">
      <c r="A44" s="7"/>
      <c r="B44" s="7" t="s">
        <v>92</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413</v>
      </c>
      <c r="D45" s="7"/>
      <c r="E45" s="7"/>
      <c r="F45" s="7"/>
      <c r="G45" s="7"/>
      <c r="H45" s="7"/>
      <c r="I45" s="7"/>
      <c r="J45" s="7"/>
      <c r="K45" s="7"/>
      <c r="L45" s="9" t="s">
        <v>369</v>
      </c>
      <c r="M45" s="16">
        <v>60.5</v>
      </c>
      <c r="N45" s="16">
        <v>39.700000000000003</v>
      </c>
      <c r="O45" s="16">
        <v>56.1</v>
      </c>
      <c r="P45" s="16">
        <v>65.7</v>
      </c>
      <c r="Q45" s="16">
        <v>55.4</v>
      </c>
      <c r="R45" s="16">
        <v>54.9</v>
      </c>
      <c r="S45" s="16">
        <v>26.8</v>
      </c>
      <c r="T45" s="16">
        <v>37.1</v>
      </c>
      <c r="U45" s="16">
        <v>53.7</v>
      </c>
    </row>
    <row r="46" spans="1:21" ht="16.5" customHeight="1" x14ac:dyDescent="0.25">
      <c r="A46" s="7"/>
      <c r="B46" s="7"/>
      <c r="C46" s="7" t="s">
        <v>185</v>
      </c>
      <c r="D46" s="7"/>
      <c r="E46" s="7"/>
      <c r="F46" s="7"/>
      <c r="G46" s="7"/>
      <c r="H46" s="7"/>
      <c r="I46" s="7"/>
      <c r="J46" s="7"/>
      <c r="K46" s="7"/>
      <c r="L46" s="9" t="s">
        <v>369</v>
      </c>
      <c r="M46" s="16">
        <v>43</v>
      </c>
      <c r="N46" s="16">
        <v>46.8</v>
      </c>
      <c r="O46" s="16">
        <v>53.8</v>
      </c>
      <c r="P46" s="16">
        <v>51.8</v>
      </c>
      <c r="Q46" s="16">
        <v>58.2</v>
      </c>
      <c r="R46" s="16">
        <v>40.1</v>
      </c>
      <c r="S46" s="16">
        <v>51.4</v>
      </c>
      <c r="T46" s="16">
        <v>49.1</v>
      </c>
      <c r="U46" s="16">
        <v>48.3</v>
      </c>
    </row>
    <row r="47" spans="1:21" ht="16.5" customHeight="1" x14ac:dyDescent="0.25">
      <c r="A47" s="7"/>
      <c r="B47" s="7"/>
      <c r="C47" s="7" t="s">
        <v>414</v>
      </c>
      <c r="D47" s="7"/>
      <c r="E47" s="7"/>
      <c r="F47" s="7"/>
      <c r="G47" s="7"/>
      <c r="H47" s="7"/>
      <c r="I47" s="7"/>
      <c r="J47" s="7"/>
      <c r="K47" s="7"/>
      <c r="L47" s="9" t="s">
        <v>369</v>
      </c>
      <c r="M47" s="26">
        <v>1.2</v>
      </c>
      <c r="N47" s="16">
        <v>21</v>
      </c>
      <c r="O47" s="25" t="s">
        <v>137</v>
      </c>
      <c r="P47" s="26">
        <v>8.8000000000000007</v>
      </c>
      <c r="Q47" s="26">
        <v>9.9</v>
      </c>
      <c r="R47" s="16">
        <v>26.8</v>
      </c>
      <c r="S47" s="16">
        <v>14.1</v>
      </c>
      <c r="T47" s="26">
        <v>6.6</v>
      </c>
      <c r="U47" s="26">
        <v>8.1999999999999993</v>
      </c>
    </row>
    <row r="48" spans="1:21" ht="16.5" customHeight="1" x14ac:dyDescent="0.25">
      <c r="A48" s="7"/>
      <c r="B48" s="7"/>
      <c r="C48" s="7" t="s">
        <v>79</v>
      </c>
      <c r="D48" s="7"/>
      <c r="E48" s="7"/>
      <c r="F48" s="7"/>
      <c r="G48" s="7"/>
      <c r="H48" s="7"/>
      <c r="I48" s="7"/>
      <c r="J48" s="7"/>
      <c r="K48" s="7"/>
      <c r="L48" s="9" t="s">
        <v>369</v>
      </c>
      <c r="M48" s="21">
        <v>104.7</v>
      </c>
      <c r="N48" s="21">
        <v>107.5</v>
      </c>
      <c r="O48" s="21">
        <v>109.9</v>
      </c>
      <c r="P48" s="21">
        <v>126.3</v>
      </c>
      <c r="Q48" s="21">
        <v>123.4</v>
      </c>
      <c r="R48" s="21">
        <v>121.8</v>
      </c>
      <c r="S48" s="16">
        <v>92.3</v>
      </c>
      <c r="T48" s="16">
        <v>92.8</v>
      </c>
      <c r="U48" s="21">
        <v>110.2</v>
      </c>
    </row>
    <row r="49" spans="1:21" ht="16.5" customHeight="1" x14ac:dyDescent="0.25">
      <c r="A49" s="7"/>
      <c r="B49" s="7" t="s">
        <v>93</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413</v>
      </c>
      <c r="D50" s="7"/>
      <c r="E50" s="7"/>
      <c r="F50" s="7"/>
      <c r="G50" s="7"/>
      <c r="H50" s="7"/>
      <c r="I50" s="7"/>
      <c r="J50" s="7"/>
      <c r="K50" s="7"/>
      <c r="L50" s="9" t="s">
        <v>369</v>
      </c>
      <c r="M50" s="16">
        <v>61.2</v>
      </c>
      <c r="N50" s="16">
        <v>39.4</v>
      </c>
      <c r="O50" s="16">
        <v>53.6</v>
      </c>
      <c r="P50" s="16">
        <v>64.099999999999994</v>
      </c>
      <c r="Q50" s="16">
        <v>62.5</v>
      </c>
      <c r="R50" s="16">
        <v>58.3</v>
      </c>
      <c r="S50" s="16">
        <v>29.8</v>
      </c>
      <c r="T50" s="16">
        <v>38</v>
      </c>
      <c r="U50" s="16">
        <v>53.8</v>
      </c>
    </row>
    <row r="51" spans="1:21" ht="16.5" customHeight="1" x14ac:dyDescent="0.25">
      <c r="A51" s="7"/>
      <c r="B51" s="7"/>
      <c r="C51" s="7" t="s">
        <v>185</v>
      </c>
      <c r="D51" s="7"/>
      <c r="E51" s="7"/>
      <c r="F51" s="7"/>
      <c r="G51" s="7"/>
      <c r="H51" s="7"/>
      <c r="I51" s="7"/>
      <c r="J51" s="7"/>
      <c r="K51" s="7"/>
      <c r="L51" s="9" t="s">
        <v>369</v>
      </c>
      <c r="M51" s="16">
        <v>43.4</v>
      </c>
      <c r="N51" s="16">
        <v>46.2</v>
      </c>
      <c r="O51" s="16">
        <v>51.6</v>
      </c>
      <c r="P51" s="16">
        <v>50.9</v>
      </c>
      <c r="Q51" s="16">
        <v>60.6</v>
      </c>
      <c r="R51" s="16">
        <v>42.3</v>
      </c>
      <c r="S51" s="16">
        <v>48.9</v>
      </c>
      <c r="T51" s="16">
        <v>44.2</v>
      </c>
      <c r="U51" s="16">
        <v>47.9</v>
      </c>
    </row>
    <row r="52" spans="1:21" ht="16.5" customHeight="1" x14ac:dyDescent="0.25">
      <c r="A52" s="7"/>
      <c r="B52" s="7"/>
      <c r="C52" s="7" t="s">
        <v>414</v>
      </c>
      <c r="D52" s="7"/>
      <c r="E52" s="7"/>
      <c r="F52" s="7"/>
      <c r="G52" s="7"/>
      <c r="H52" s="7"/>
      <c r="I52" s="7"/>
      <c r="J52" s="7"/>
      <c r="K52" s="7"/>
      <c r="L52" s="9" t="s">
        <v>369</v>
      </c>
      <c r="M52" s="26">
        <v>1.2</v>
      </c>
      <c r="N52" s="16">
        <v>21.3</v>
      </c>
      <c r="O52" s="25" t="s">
        <v>137</v>
      </c>
      <c r="P52" s="26">
        <v>8.1</v>
      </c>
      <c r="Q52" s="26">
        <v>6</v>
      </c>
      <c r="R52" s="16">
        <v>31.6</v>
      </c>
      <c r="S52" s="16">
        <v>14.1</v>
      </c>
      <c r="T52" s="26">
        <v>6.8</v>
      </c>
      <c r="U52" s="26">
        <v>8</v>
      </c>
    </row>
    <row r="53" spans="1:21" ht="16.5" customHeight="1" x14ac:dyDescent="0.25">
      <c r="A53" s="14"/>
      <c r="B53" s="14"/>
      <c r="C53" s="14" t="s">
        <v>79</v>
      </c>
      <c r="D53" s="14"/>
      <c r="E53" s="14"/>
      <c r="F53" s="14"/>
      <c r="G53" s="14"/>
      <c r="H53" s="14"/>
      <c r="I53" s="14"/>
      <c r="J53" s="14"/>
      <c r="K53" s="14"/>
      <c r="L53" s="15" t="s">
        <v>369</v>
      </c>
      <c r="M53" s="22">
        <v>105.9</v>
      </c>
      <c r="N53" s="22">
        <v>106.9</v>
      </c>
      <c r="O53" s="22">
        <v>105.3</v>
      </c>
      <c r="P53" s="22">
        <v>123</v>
      </c>
      <c r="Q53" s="22">
        <v>129.1</v>
      </c>
      <c r="R53" s="22">
        <v>132.19999999999999</v>
      </c>
      <c r="S53" s="17">
        <v>92.7</v>
      </c>
      <c r="T53" s="17">
        <v>89.1</v>
      </c>
      <c r="U53" s="22">
        <v>109.7</v>
      </c>
    </row>
    <row r="54" spans="1:21" ht="4.5" customHeight="1" x14ac:dyDescent="0.25">
      <c r="A54" s="23"/>
      <c r="B54" s="23"/>
      <c r="C54" s="2"/>
      <c r="D54" s="2"/>
      <c r="E54" s="2"/>
      <c r="F54" s="2"/>
      <c r="G54" s="2"/>
      <c r="H54" s="2"/>
      <c r="I54" s="2"/>
      <c r="J54" s="2"/>
      <c r="K54" s="2"/>
      <c r="L54" s="2"/>
      <c r="M54" s="2"/>
      <c r="N54" s="2"/>
      <c r="O54" s="2"/>
      <c r="P54" s="2"/>
      <c r="Q54" s="2"/>
      <c r="R54" s="2"/>
      <c r="S54" s="2"/>
      <c r="T54" s="2"/>
      <c r="U54" s="2"/>
    </row>
    <row r="55" spans="1:21" ht="16.5" customHeight="1" x14ac:dyDescent="0.25">
      <c r="A55" s="23"/>
      <c r="B55" s="23"/>
      <c r="C55" s="87" t="s">
        <v>416</v>
      </c>
      <c r="D55" s="87"/>
      <c r="E55" s="87"/>
      <c r="F55" s="87"/>
      <c r="G55" s="87"/>
      <c r="H55" s="87"/>
      <c r="I55" s="87"/>
      <c r="J55" s="87"/>
      <c r="K55" s="87"/>
      <c r="L55" s="87"/>
      <c r="M55" s="87"/>
      <c r="N55" s="87"/>
      <c r="O55" s="87"/>
      <c r="P55" s="87"/>
      <c r="Q55" s="87"/>
      <c r="R55" s="87"/>
      <c r="S55" s="87"/>
      <c r="T55" s="87"/>
      <c r="U55" s="87"/>
    </row>
    <row r="56" spans="1:21" ht="4.5" customHeight="1" x14ac:dyDescent="0.25">
      <c r="A56" s="23"/>
      <c r="B56" s="23"/>
      <c r="C56" s="2"/>
      <c r="D56" s="2"/>
      <c r="E56" s="2"/>
      <c r="F56" s="2"/>
      <c r="G56" s="2"/>
      <c r="H56" s="2"/>
      <c r="I56" s="2"/>
      <c r="J56" s="2"/>
      <c r="K56" s="2"/>
      <c r="L56" s="2"/>
      <c r="M56" s="2"/>
      <c r="N56" s="2"/>
      <c r="O56" s="2"/>
      <c r="P56" s="2"/>
      <c r="Q56" s="2"/>
      <c r="R56" s="2"/>
      <c r="S56" s="2"/>
      <c r="T56" s="2"/>
      <c r="U56" s="2"/>
    </row>
    <row r="57" spans="1:21" ht="29.4" customHeight="1" x14ac:dyDescent="0.25">
      <c r="A57" s="23" t="s">
        <v>99</v>
      </c>
      <c r="B57" s="23"/>
      <c r="C57" s="87" t="s">
        <v>139</v>
      </c>
      <c r="D57" s="87"/>
      <c r="E57" s="87"/>
      <c r="F57" s="87"/>
      <c r="G57" s="87"/>
      <c r="H57" s="87"/>
      <c r="I57" s="87"/>
      <c r="J57" s="87"/>
      <c r="K57" s="87"/>
      <c r="L57" s="87"/>
      <c r="M57" s="87"/>
      <c r="N57" s="87"/>
      <c r="O57" s="87"/>
      <c r="P57" s="87"/>
      <c r="Q57" s="87"/>
      <c r="R57" s="87"/>
      <c r="S57" s="87"/>
      <c r="T57" s="87"/>
      <c r="U57" s="87"/>
    </row>
    <row r="58" spans="1:21" ht="16.5" customHeight="1" x14ac:dyDescent="0.25">
      <c r="A58" s="23" t="s">
        <v>101</v>
      </c>
      <c r="B58" s="23"/>
      <c r="C58" s="87" t="s">
        <v>106</v>
      </c>
      <c r="D58" s="87"/>
      <c r="E58" s="87"/>
      <c r="F58" s="87"/>
      <c r="G58" s="87"/>
      <c r="H58" s="87"/>
      <c r="I58" s="87"/>
      <c r="J58" s="87"/>
      <c r="K58" s="87"/>
      <c r="L58" s="87"/>
      <c r="M58" s="87"/>
      <c r="N58" s="87"/>
      <c r="O58" s="87"/>
      <c r="P58" s="87"/>
      <c r="Q58" s="87"/>
      <c r="R58" s="87"/>
      <c r="S58" s="87"/>
      <c r="T58" s="87"/>
      <c r="U58" s="87"/>
    </row>
    <row r="59" spans="1:21" ht="42.45" customHeight="1" x14ac:dyDescent="0.25">
      <c r="A59" s="23" t="s">
        <v>103</v>
      </c>
      <c r="B59" s="23"/>
      <c r="C59" s="87" t="s">
        <v>417</v>
      </c>
      <c r="D59" s="87"/>
      <c r="E59" s="87"/>
      <c r="F59" s="87"/>
      <c r="G59" s="87"/>
      <c r="H59" s="87"/>
      <c r="I59" s="87"/>
      <c r="J59" s="87"/>
      <c r="K59" s="87"/>
      <c r="L59" s="87"/>
      <c r="M59" s="87"/>
      <c r="N59" s="87"/>
      <c r="O59" s="87"/>
      <c r="P59" s="87"/>
      <c r="Q59" s="87"/>
      <c r="R59" s="87"/>
      <c r="S59" s="87"/>
      <c r="T59" s="87"/>
      <c r="U59" s="87"/>
    </row>
    <row r="60" spans="1:21" ht="42.45" customHeight="1" x14ac:dyDescent="0.25">
      <c r="A60" s="23" t="s">
        <v>105</v>
      </c>
      <c r="B60" s="23"/>
      <c r="C60" s="87" t="s">
        <v>190</v>
      </c>
      <c r="D60" s="87"/>
      <c r="E60" s="87"/>
      <c r="F60" s="87"/>
      <c r="G60" s="87"/>
      <c r="H60" s="87"/>
      <c r="I60" s="87"/>
      <c r="J60" s="87"/>
      <c r="K60" s="87"/>
      <c r="L60" s="87"/>
      <c r="M60" s="87"/>
      <c r="N60" s="87"/>
      <c r="O60" s="87"/>
      <c r="P60" s="87"/>
      <c r="Q60" s="87"/>
      <c r="R60" s="87"/>
      <c r="S60" s="87"/>
      <c r="T60" s="87"/>
      <c r="U60" s="87"/>
    </row>
    <row r="61" spans="1:21" ht="29.4" customHeight="1" x14ac:dyDescent="0.25">
      <c r="A61" s="23"/>
      <c r="B61" s="23"/>
      <c r="C61" s="87" t="s">
        <v>191</v>
      </c>
      <c r="D61" s="87"/>
      <c r="E61" s="87"/>
      <c r="F61" s="87"/>
      <c r="G61" s="87"/>
      <c r="H61" s="87"/>
      <c r="I61" s="87"/>
      <c r="J61" s="87"/>
      <c r="K61" s="87"/>
      <c r="L61" s="87"/>
      <c r="M61" s="87"/>
      <c r="N61" s="87"/>
      <c r="O61" s="87"/>
      <c r="P61" s="87"/>
      <c r="Q61" s="87"/>
      <c r="R61" s="87"/>
      <c r="S61" s="87"/>
      <c r="T61" s="87"/>
      <c r="U61" s="87"/>
    </row>
    <row r="62" spans="1:21" ht="42.45" customHeight="1" x14ac:dyDescent="0.25">
      <c r="A62" s="23" t="s">
        <v>142</v>
      </c>
      <c r="B62" s="23"/>
      <c r="C62" s="87" t="s">
        <v>418</v>
      </c>
      <c r="D62" s="87"/>
      <c r="E62" s="87"/>
      <c r="F62" s="87"/>
      <c r="G62" s="87"/>
      <c r="H62" s="87"/>
      <c r="I62" s="87"/>
      <c r="J62" s="87"/>
      <c r="K62" s="87"/>
      <c r="L62" s="87"/>
      <c r="M62" s="87"/>
      <c r="N62" s="87"/>
      <c r="O62" s="87"/>
      <c r="P62" s="87"/>
      <c r="Q62" s="87"/>
      <c r="R62" s="87"/>
      <c r="S62" s="87"/>
      <c r="T62" s="87"/>
      <c r="U62" s="87"/>
    </row>
    <row r="63" spans="1:21" ht="55.2" customHeight="1" x14ac:dyDescent="0.25">
      <c r="A63" s="23" t="s">
        <v>144</v>
      </c>
      <c r="B63" s="23"/>
      <c r="C63" s="87" t="s">
        <v>419</v>
      </c>
      <c r="D63" s="87"/>
      <c r="E63" s="87"/>
      <c r="F63" s="87"/>
      <c r="G63" s="87"/>
      <c r="H63" s="87"/>
      <c r="I63" s="87"/>
      <c r="J63" s="87"/>
      <c r="K63" s="87"/>
      <c r="L63" s="87"/>
      <c r="M63" s="87"/>
      <c r="N63" s="87"/>
      <c r="O63" s="87"/>
      <c r="P63" s="87"/>
      <c r="Q63" s="87"/>
      <c r="R63" s="87"/>
      <c r="S63" s="87"/>
      <c r="T63" s="87"/>
      <c r="U63" s="87"/>
    </row>
    <row r="64" spans="1:21" ht="4.5" customHeight="1" x14ac:dyDescent="0.25"/>
    <row r="65" spans="1:21" ht="42.45" customHeight="1" x14ac:dyDescent="0.25">
      <c r="A65" s="24" t="s">
        <v>107</v>
      </c>
      <c r="B65" s="23"/>
      <c r="C65" s="23"/>
      <c r="D65" s="23"/>
      <c r="E65" s="87" t="s">
        <v>420</v>
      </c>
      <c r="F65" s="87"/>
      <c r="G65" s="87"/>
      <c r="H65" s="87"/>
      <c r="I65" s="87"/>
      <c r="J65" s="87"/>
      <c r="K65" s="87"/>
      <c r="L65" s="87"/>
      <c r="M65" s="87"/>
      <c r="N65" s="87"/>
      <c r="O65" s="87"/>
      <c r="P65" s="87"/>
      <c r="Q65" s="87"/>
      <c r="R65" s="87"/>
      <c r="S65" s="87"/>
      <c r="T65" s="87"/>
      <c r="U65" s="87"/>
    </row>
  </sheetData>
  <mergeCells count="10">
    <mergeCell ref="C60:U60"/>
    <mergeCell ref="C61:U61"/>
    <mergeCell ref="C62:U62"/>
    <mergeCell ref="C63:U63"/>
    <mergeCell ref="E65:U65"/>
    <mergeCell ref="K1:U1"/>
    <mergeCell ref="C55:U55"/>
    <mergeCell ref="C57:U57"/>
    <mergeCell ref="C58:U58"/>
    <mergeCell ref="C59:U59"/>
  </mergeCells>
  <pageMargins left="0.7" right="0.7" top="0.75" bottom="0.75" header="0.3" footer="0.3"/>
  <pageSetup paperSize="9" fitToHeight="0" orientation="landscape" horizontalDpi="300" verticalDpi="300"/>
  <headerFooter scaleWithDoc="0" alignWithMargins="0">
    <oddHeader>&amp;C&amp;"Arial"&amp;8TABLE 13A.12</oddHeader>
    <oddFooter>&amp;L&amp;"Arial"&amp;8REPORT ON
GOVERNMENT
SERVICES 2022&amp;R&amp;"Arial"&amp;8SERVICES FOR
MENTAL HEALTH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81"/>
  <sheetViews>
    <sheetView showGridLines="0" workbookViewId="0"/>
  </sheetViews>
  <sheetFormatPr defaultColWidth="11.44140625" defaultRowHeight="13.2" x14ac:dyDescent="0.25"/>
  <cols>
    <col min="1" max="11" width="1.88671875" customWidth="1"/>
    <col min="12" max="12" width="5.44140625" customWidth="1"/>
    <col min="13" max="20" width="9.33203125" customWidth="1"/>
    <col min="21" max="21" width="10.109375" customWidth="1"/>
  </cols>
  <sheetData>
    <row r="1" spans="1:21" ht="17.399999999999999" customHeight="1" x14ac:dyDescent="0.25">
      <c r="A1" s="8" t="s">
        <v>421</v>
      </c>
      <c r="B1" s="8"/>
      <c r="C1" s="8"/>
      <c r="D1" s="8"/>
      <c r="E1" s="8"/>
      <c r="F1" s="8"/>
      <c r="G1" s="8"/>
      <c r="H1" s="8"/>
      <c r="I1" s="8"/>
      <c r="J1" s="8"/>
      <c r="K1" s="91" t="s">
        <v>422</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289</v>
      </c>
      <c r="N2" s="13" t="s">
        <v>172</v>
      </c>
      <c r="O2" s="13" t="s">
        <v>423</v>
      </c>
      <c r="P2" s="13" t="s">
        <v>174</v>
      </c>
      <c r="Q2" s="13" t="s">
        <v>238</v>
      </c>
      <c r="R2" s="13" t="s">
        <v>176</v>
      </c>
      <c r="S2" s="13" t="s">
        <v>424</v>
      </c>
      <c r="T2" s="13" t="s">
        <v>178</v>
      </c>
      <c r="U2" s="13" t="s">
        <v>294</v>
      </c>
    </row>
    <row r="3" spans="1:21" ht="16.5" customHeight="1" x14ac:dyDescent="0.25">
      <c r="A3" s="7" t="s">
        <v>425</v>
      </c>
      <c r="B3" s="7"/>
      <c r="C3" s="7"/>
      <c r="D3" s="7"/>
      <c r="E3" s="7"/>
      <c r="F3" s="7"/>
      <c r="G3" s="7"/>
      <c r="H3" s="7"/>
      <c r="I3" s="7"/>
      <c r="J3" s="7"/>
      <c r="K3" s="7"/>
      <c r="L3" s="9"/>
      <c r="M3" s="10"/>
      <c r="N3" s="10"/>
      <c r="O3" s="10"/>
      <c r="P3" s="10"/>
      <c r="Q3" s="10"/>
      <c r="R3" s="10"/>
      <c r="S3" s="10"/>
      <c r="T3" s="10"/>
      <c r="U3" s="10"/>
    </row>
    <row r="4" spans="1:21" ht="16.5" customHeight="1" x14ac:dyDescent="0.25">
      <c r="A4" s="7"/>
      <c r="B4" s="7" t="s">
        <v>426</v>
      </c>
      <c r="C4" s="7"/>
      <c r="D4" s="7"/>
      <c r="E4" s="7"/>
      <c r="F4" s="7"/>
      <c r="G4" s="7"/>
      <c r="H4" s="7"/>
      <c r="I4" s="7"/>
      <c r="J4" s="7"/>
      <c r="K4" s="7"/>
      <c r="L4" s="9"/>
      <c r="M4" s="10"/>
      <c r="N4" s="10"/>
      <c r="O4" s="10"/>
      <c r="P4" s="10"/>
      <c r="Q4" s="10"/>
      <c r="R4" s="10"/>
      <c r="S4" s="10"/>
      <c r="T4" s="10"/>
      <c r="U4" s="10"/>
    </row>
    <row r="5" spans="1:21" ht="16.5" customHeight="1" x14ac:dyDescent="0.25">
      <c r="A5" s="7"/>
      <c r="B5" s="7"/>
      <c r="C5" s="7" t="s">
        <v>83</v>
      </c>
      <c r="D5" s="7"/>
      <c r="E5" s="7"/>
      <c r="F5" s="7"/>
      <c r="G5" s="7"/>
      <c r="H5" s="7"/>
      <c r="I5" s="7"/>
      <c r="J5" s="7"/>
      <c r="K5" s="7"/>
      <c r="L5" s="9" t="s">
        <v>258</v>
      </c>
      <c r="M5" s="32">
        <v>569983</v>
      </c>
      <c r="N5" s="32">
        <v>410650</v>
      </c>
      <c r="O5" s="32">
        <v>296301</v>
      </c>
      <c r="P5" s="32">
        <v>231190</v>
      </c>
      <c r="Q5" s="32">
        <v>129095</v>
      </c>
      <c r="R5" s="33">
        <v>31261</v>
      </c>
      <c r="S5" s="33">
        <v>33486</v>
      </c>
      <c r="T5" s="33">
        <v>18121</v>
      </c>
      <c r="U5" s="34">
        <v>1720087</v>
      </c>
    </row>
    <row r="6" spans="1:21" ht="16.5" customHeight="1" x14ac:dyDescent="0.25">
      <c r="A6" s="7"/>
      <c r="B6" s="7"/>
      <c r="C6" s="7" t="s">
        <v>85</v>
      </c>
      <c r="D6" s="7"/>
      <c r="E6" s="7"/>
      <c r="F6" s="7"/>
      <c r="G6" s="7"/>
      <c r="H6" s="7"/>
      <c r="I6" s="7"/>
      <c r="J6" s="7"/>
      <c r="K6" s="7"/>
      <c r="L6" s="9" t="s">
        <v>258</v>
      </c>
      <c r="M6" s="32">
        <v>574785</v>
      </c>
      <c r="N6" s="32">
        <v>395648</v>
      </c>
      <c r="O6" s="32">
        <v>287614</v>
      </c>
      <c r="P6" s="32">
        <v>232403</v>
      </c>
      <c r="Q6" s="32">
        <v>128157</v>
      </c>
      <c r="R6" s="33">
        <v>29775</v>
      </c>
      <c r="S6" s="33">
        <v>31994</v>
      </c>
      <c r="T6" s="33">
        <v>17050</v>
      </c>
      <c r="U6" s="34">
        <v>1697426</v>
      </c>
    </row>
    <row r="7" spans="1:21" ht="16.5" customHeight="1" x14ac:dyDescent="0.25">
      <c r="A7" s="7"/>
      <c r="B7" s="7"/>
      <c r="C7" s="7" t="s">
        <v>86</v>
      </c>
      <c r="D7" s="7"/>
      <c r="E7" s="7"/>
      <c r="F7" s="7"/>
      <c r="G7" s="7"/>
      <c r="H7" s="7"/>
      <c r="I7" s="7"/>
      <c r="J7" s="7"/>
      <c r="K7" s="7"/>
      <c r="L7" s="9" t="s">
        <v>258</v>
      </c>
      <c r="M7" s="32">
        <v>593437</v>
      </c>
      <c r="N7" s="32">
        <v>388415</v>
      </c>
      <c r="O7" s="32">
        <v>287050</v>
      </c>
      <c r="P7" s="32">
        <v>227002</v>
      </c>
      <c r="Q7" s="32">
        <v>122294</v>
      </c>
      <c r="R7" s="33">
        <v>29427</v>
      </c>
      <c r="S7" s="33">
        <v>31591</v>
      </c>
      <c r="T7" s="33">
        <v>14715</v>
      </c>
      <c r="U7" s="34">
        <v>1693931</v>
      </c>
    </row>
    <row r="8" spans="1:21" ht="16.5" customHeight="1" x14ac:dyDescent="0.25">
      <c r="A8" s="7"/>
      <c r="B8" s="7"/>
      <c r="C8" s="7" t="s">
        <v>87</v>
      </c>
      <c r="D8" s="7"/>
      <c r="E8" s="7"/>
      <c r="F8" s="7"/>
      <c r="G8" s="7"/>
      <c r="H8" s="7"/>
      <c r="I8" s="7"/>
      <c r="J8" s="7"/>
      <c r="K8" s="7"/>
      <c r="L8" s="9" t="s">
        <v>258</v>
      </c>
      <c r="M8" s="32">
        <v>589833</v>
      </c>
      <c r="N8" s="32">
        <v>371555</v>
      </c>
      <c r="O8" s="32">
        <v>270421</v>
      </c>
      <c r="P8" s="32">
        <v>218570</v>
      </c>
      <c r="Q8" s="32">
        <v>123929</v>
      </c>
      <c r="R8" s="33">
        <v>28915</v>
      </c>
      <c r="S8" s="33">
        <v>28213</v>
      </c>
      <c r="T8" s="33">
        <v>13316</v>
      </c>
      <c r="U8" s="34">
        <v>1644752</v>
      </c>
    </row>
    <row r="9" spans="1:21" ht="16.5" customHeight="1" x14ac:dyDescent="0.25">
      <c r="A9" s="7"/>
      <c r="B9" s="7"/>
      <c r="C9" s="7" t="s">
        <v>88</v>
      </c>
      <c r="D9" s="7"/>
      <c r="E9" s="7"/>
      <c r="F9" s="7"/>
      <c r="G9" s="7"/>
      <c r="H9" s="7"/>
      <c r="I9" s="7"/>
      <c r="J9" s="7"/>
      <c r="K9" s="7"/>
      <c r="L9" s="9" t="s">
        <v>258</v>
      </c>
      <c r="M9" s="32">
        <v>574540</v>
      </c>
      <c r="N9" s="32">
        <v>365785</v>
      </c>
      <c r="O9" s="32">
        <v>264304</v>
      </c>
      <c r="P9" s="32">
        <v>206070</v>
      </c>
      <c r="Q9" s="32">
        <v>123592</v>
      </c>
      <c r="R9" s="33">
        <v>27806</v>
      </c>
      <c r="S9" s="33">
        <v>25493</v>
      </c>
      <c r="T9" s="33">
        <v>10327</v>
      </c>
      <c r="U9" s="34">
        <v>1597917</v>
      </c>
    </row>
    <row r="10" spans="1:21" ht="16.5" customHeight="1" x14ac:dyDescent="0.25">
      <c r="A10" s="7"/>
      <c r="B10" s="7"/>
      <c r="C10" s="7" t="s">
        <v>89</v>
      </c>
      <c r="D10" s="7"/>
      <c r="E10" s="7"/>
      <c r="F10" s="7"/>
      <c r="G10" s="7"/>
      <c r="H10" s="7"/>
      <c r="I10" s="7"/>
      <c r="J10" s="7"/>
      <c r="K10" s="7"/>
      <c r="L10" s="9" t="s">
        <v>258</v>
      </c>
      <c r="M10" s="32">
        <v>571598</v>
      </c>
      <c r="N10" s="32">
        <v>350918</v>
      </c>
      <c r="O10" s="32">
        <v>250010</v>
      </c>
      <c r="P10" s="32">
        <v>200357</v>
      </c>
      <c r="Q10" s="32">
        <v>118952</v>
      </c>
      <c r="R10" s="33">
        <v>26520</v>
      </c>
      <c r="S10" s="33">
        <v>24554</v>
      </c>
      <c r="T10" s="33">
        <v>10279</v>
      </c>
      <c r="U10" s="34">
        <v>1553188</v>
      </c>
    </row>
    <row r="11" spans="1:21" ht="16.5" customHeight="1" x14ac:dyDescent="0.25">
      <c r="A11" s="7"/>
      <c r="B11" s="7"/>
      <c r="C11" s="7" t="s">
        <v>90</v>
      </c>
      <c r="D11" s="7"/>
      <c r="E11" s="7"/>
      <c r="F11" s="7"/>
      <c r="G11" s="7"/>
      <c r="H11" s="7"/>
      <c r="I11" s="7"/>
      <c r="J11" s="7"/>
      <c r="K11" s="7"/>
      <c r="L11" s="9" t="s">
        <v>258</v>
      </c>
      <c r="M11" s="32">
        <v>567255</v>
      </c>
      <c r="N11" s="32">
        <v>349444</v>
      </c>
      <c r="O11" s="32">
        <v>230097</v>
      </c>
      <c r="P11" s="32">
        <v>195461</v>
      </c>
      <c r="Q11" s="32">
        <v>111515</v>
      </c>
      <c r="R11" s="33">
        <v>27773</v>
      </c>
      <c r="S11" s="33">
        <v>23068</v>
      </c>
      <c r="T11" s="33">
        <v>11832</v>
      </c>
      <c r="U11" s="34">
        <v>1516445</v>
      </c>
    </row>
    <row r="12" spans="1:21" ht="16.5" customHeight="1" x14ac:dyDescent="0.25">
      <c r="A12" s="7"/>
      <c r="B12" s="7"/>
      <c r="C12" s="7" t="s">
        <v>91</v>
      </c>
      <c r="D12" s="7"/>
      <c r="E12" s="7"/>
      <c r="F12" s="7"/>
      <c r="G12" s="7"/>
      <c r="H12" s="7"/>
      <c r="I12" s="7"/>
      <c r="J12" s="7"/>
      <c r="K12" s="7"/>
      <c r="L12" s="9" t="s">
        <v>258</v>
      </c>
      <c r="M12" s="32">
        <v>557193</v>
      </c>
      <c r="N12" s="32">
        <v>342192</v>
      </c>
      <c r="O12" s="32">
        <v>227282</v>
      </c>
      <c r="P12" s="32">
        <v>192445</v>
      </c>
      <c r="Q12" s="32">
        <v>109927</v>
      </c>
      <c r="R12" s="33">
        <v>28749</v>
      </c>
      <c r="S12" s="33">
        <v>26097</v>
      </c>
      <c r="T12" s="33">
        <v>12943</v>
      </c>
      <c r="U12" s="34">
        <v>1496828</v>
      </c>
    </row>
    <row r="13" spans="1:21" ht="16.5" customHeight="1" x14ac:dyDescent="0.25">
      <c r="A13" s="7"/>
      <c r="B13" s="7"/>
      <c r="C13" s="7" t="s">
        <v>92</v>
      </c>
      <c r="D13" s="7"/>
      <c r="E13" s="7"/>
      <c r="F13" s="7"/>
      <c r="G13" s="7"/>
      <c r="H13" s="7"/>
      <c r="I13" s="7"/>
      <c r="J13" s="7"/>
      <c r="K13" s="7"/>
      <c r="L13" s="9" t="s">
        <v>258</v>
      </c>
      <c r="M13" s="32">
        <v>543311</v>
      </c>
      <c r="N13" s="32">
        <v>343809</v>
      </c>
      <c r="O13" s="32">
        <v>230274</v>
      </c>
      <c r="P13" s="32">
        <v>188644</v>
      </c>
      <c r="Q13" s="32">
        <v>115761</v>
      </c>
      <c r="R13" s="33">
        <v>32148</v>
      </c>
      <c r="S13" s="33">
        <v>23163</v>
      </c>
      <c r="T13" s="33">
        <v>10489</v>
      </c>
      <c r="U13" s="34">
        <v>1487599</v>
      </c>
    </row>
    <row r="14" spans="1:21" ht="16.5" customHeight="1" x14ac:dyDescent="0.25">
      <c r="A14" s="7"/>
      <c r="B14" s="7"/>
      <c r="C14" s="7" t="s">
        <v>93</v>
      </c>
      <c r="D14" s="7"/>
      <c r="E14" s="7"/>
      <c r="F14" s="7"/>
      <c r="G14" s="7"/>
      <c r="H14" s="7"/>
      <c r="I14" s="7"/>
      <c r="J14" s="7"/>
      <c r="K14" s="7"/>
      <c r="L14" s="9" t="s">
        <v>258</v>
      </c>
      <c r="M14" s="32">
        <v>536310</v>
      </c>
      <c r="N14" s="32">
        <v>345369</v>
      </c>
      <c r="O14" s="32">
        <v>228406</v>
      </c>
      <c r="P14" s="32">
        <v>177733</v>
      </c>
      <c r="Q14" s="32">
        <v>117123</v>
      </c>
      <c r="R14" s="33">
        <v>29249</v>
      </c>
      <c r="S14" s="33">
        <v>22941</v>
      </c>
      <c r="T14" s="33">
        <v>11518</v>
      </c>
      <c r="U14" s="34">
        <v>1468649</v>
      </c>
    </row>
    <row r="15" spans="1:21" ht="16.5" customHeight="1" x14ac:dyDescent="0.25">
      <c r="A15" s="7"/>
      <c r="B15" s="7" t="s">
        <v>427</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83</v>
      </c>
      <c r="D16" s="7"/>
      <c r="E16" s="7"/>
      <c r="F16" s="7"/>
      <c r="G16" s="7"/>
      <c r="H16" s="7"/>
      <c r="I16" s="7"/>
      <c r="J16" s="7"/>
      <c r="K16" s="7"/>
      <c r="L16" s="9" t="s">
        <v>258</v>
      </c>
      <c r="M16" s="32">
        <v>275411</v>
      </c>
      <c r="N16" s="33">
        <v>73396</v>
      </c>
      <c r="O16" s="32">
        <v>140527</v>
      </c>
      <c r="P16" s="33">
        <v>25532</v>
      </c>
      <c r="Q16" s="33">
        <v>31827</v>
      </c>
      <c r="R16" s="31" t="s">
        <v>137</v>
      </c>
      <c r="S16" s="30">
        <v>7271</v>
      </c>
      <c r="T16" s="31" t="s">
        <v>137</v>
      </c>
      <c r="U16" s="32">
        <v>553964</v>
      </c>
    </row>
    <row r="17" spans="1:21" ht="16.5" customHeight="1" x14ac:dyDescent="0.25">
      <c r="A17" s="7"/>
      <c r="B17" s="7"/>
      <c r="C17" s="7" t="s">
        <v>85</v>
      </c>
      <c r="D17" s="7"/>
      <c r="E17" s="7"/>
      <c r="F17" s="7"/>
      <c r="G17" s="7"/>
      <c r="H17" s="7"/>
      <c r="I17" s="7"/>
      <c r="J17" s="7"/>
      <c r="K17" s="7"/>
      <c r="L17" s="9" t="s">
        <v>258</v>
      </c>
      <c r="M17" s="32">
        <v>287912</v>
      </c>
      <c r="N17" s="33">
        <v>70372</v>
      </c>
      <c r="O17" s="32">
        <v>138729</v>
      </c>
      <c r="P17" s="33">
        <v>26497</v>
      </c>
      <c r="Q17" s="33">
        <v>28201</v>
      </c>
      <c r="R17" s="31" t="s">
        <v>137</v>
      </c>
      <c r="S17" s="30">
        <v>7702</v>
      </c>
      <c r="T17" s="31" t="s">
        <v>137</v>
      </c>
      <c r="U17" s="32">
        <v>559413</v>
      </c>
    </row>
    <row r="18" spans="1:21" ht="16.5" customHeight="1" x14ac:dyDescent="0.25">
      <c r="A18" s="7"/>
      <c r="B18" s="7"/>
      <c r="C18" s="7" t="s">
        <v>86</v>
      </c>
      <c r="D18" s="7"/>
      <c r="E18" s="7"/>
      <c r="F18" s="7"/>
      <c r="G18" s="7"/>
      <c r="H18" s="7"/>
      <c r="I18" s="7"/>
      <c r="J18" s="7"/>
      <c r="K18" s="7"/>
      <c r="L18" s="9" t="s">
        <v>258</v>
      </c>
      <c r="M18" s="32">
        <v>286151</v>
      </c>
      <c r="N18" s="33">
        <v>65543</v>
      </c>
      <c r="O18" s="32">
        <v>139838</v>
      </c>
      <c r="P18" s="33">
        <v>26227</v>
      </c>
      <c r="Q18" s="33">
        <v>29076</v>
      </c>
      <c r="R18" s="31" t="s">
        <v>137</v>
      </c>
      <c r="S18" s="31" t="s">
        <v>137</v>
      </c>
      <c r="T18" s="31" t="s">
        <v>137</v>
      </c>
      <c r="U18" s="32">
        <v>546835</v>
      </c>
    </row>
    <row r="19" spans="1:21" ht="16.5" customHeight="1" x14ac:dyDescent="0.25">
      <c r="A19" s="7"/>
      <c r="B19" s="7"/>
      <c r="C19" s="7" t="s">
        <v>87</v>
      </c>
      <c r="D19" s="7"/>
      <c r="E19" s="7"/>
      <c r="F19" s="7"/>
      <c r="G19" s="7"/>
      <c r="H19" s="7"/>
      <c r="I19" s="7"/>
      <c r="J19" s="7"/>
      <c r="K19" s="7"/>
      <c r="L19" s="9" t="s">
        <v>258</v>
      </c>
      <c r="M19" s="32">
        <v>290420</v>
      </c>
      <c r="N19" s="33">
        <v>66041</v>
      </c>
      <c r="O19" s="32">
        <v>210334</v>
      </c>
      <c r="P19" s="33">
        <v>27166</v>
      </c>
      <c r="Q19" s="33">
        <v>45874</v>
      </c>
      <c r="R19" s="31" t="s">
        <v>137</v>
      </c>
      <c r="S19" s="31" t="s">
        <v>137</v>
      </c>
      <c r="T19" s="31" t="s">
        <v>137</v>
      </c>
      <c r="U19" s="32">
        <v>639835</v>
      </c>
    </row>
    <row r="20" spans="1:21" ht="16.5" customHeight="1" x14ac:dyDescent="0.25">
      <c r="A20" s="7"/>
      <c r="B20" s="7"/>
      <c r="C20" s="7" t="s">
        <v>88</v>
      </c>
      <c r="D20" s="7"/>
      <c r="E20" s="7"/>
      <c r="F20" s="7"/>
      <c r="G20" s="7"/>
      <c r="H20" s="7"/>
      <c r="I20" s="7"/>
      <c r="J20" s="7"/>
      <c r="K20" s="7"/>
      <c r="L20" s="9" t="s">
        <v>258</v>
      </c>
      <c r="M20" s="32">
        <v>297615</v>
      </c>
      <c r="N20" s="33">
        <v>61627</v>
      </c>
      <c r="O20" s="32">
        <v>194678</v>
      </c>
      <c r="P20" s="33">
        <v>35897</v>
      </c>
      <c r="Q20" s="33">
        <v>47695</v>
      </c>
      <c r="R20" s="31" t="s">
        <v>137</v>
      </c>
      <c r="S20" s="31" t="s">
        <v>137</v>
      </c>
      <c r="T20" s="31" t="s">
        <v>137</v>
      </c>
      <c r="U20" s="32">
        <v>637512</v>
      </c>
    </row>
    <row r="21" spans="1:21" ht="16.5" customHeight="1" x14ac:dyDescent="0.25">
      <c r="A21" s="7"/>
      <c r="B21" s="7"/>
      <c r="C21" s="7" t="s">
        <v>89</v>
      </c>
      <c r="D21" s="7"/>
      <c r="E21" s="7"/>
      <c r="F21" s="7"/>
      <c r="G21" s="7"/>
      <c r="H21" s="7"/>
      <c r="I21" s="7"/>
      <c r="J21" s="7"/>
      <c r="K21" s="7"/>
      <c r="L21" s="9" t="s">
        <v>258</v>
      </c>
      <c r="M21" s="32">
        <v>295381</v>
      </c>
      <c r="N21" s="33">
        <v>60277</v>
      </c>
      <c r="O21" s="32">
        <v>177917</v>
      </c>
      <c r="P21" s="33">
        <v>41536</v>
      </c>
      <c r="Q21" s="33">
        <v>45528</v>
      </c>
      <c r="R21" s="31" t="s">
        <v>137</v>
      </c>
      <c r="S21" s="31" t="s">
        <v>137</v>
      </c>
      <c r="T21" s="31" t="s">
        <v>137</v>
      </c>
      <c r="U21" s="32">
        <v>620639</v>
      </c>
    </row>
    <row r="22" spans="1:21" ht="16.5" customHeight="1" x14ac:dyDescent="0.25">
      <c r="A22" s="7"/>
      <c r="B22" s="7"/>
      <c r="C22" s="7" t="s">
        <v>90</v>
      </c>
      <c r="D22" s="7"/>
      <c r="E22" s="7"/>
      <c r="F22" s="7"/>
      <c r="G22" s="7"/>
      <c r="H22" s="7"/>
      <c r="I22" s="7"/>
      <c r="J22" s="7"/>
      <c r="K22" s="7"/>
      <c r="L22" s="9" t="s">
        <v>258</v>
      </c>
      <c r="M22" s="32">
        <v>287286</v>
      </c>
      <c r="N22" s="33">
        <v>50796</v>
      </c>
      <c r="O22" s="32">
        <v>190666</v>
      </c>
      <c r="P22" s="33">
        <v>40745</v>
      </c>
      <c r="Q22" s="33">
        <v>44084</v>
      </c>
      <c r="R22" s="30">
        <v>9618</v>
      </c>
      <c r="S22" s="31" t="s">
        <v>137</v>
      </c>
      <c r="T22" s="31" t="s">
        <v>137</v>
      </c>
      <c r="U22" s="32">
        <v>623195</v>
      </c>
    </row>
    <row r="23" spans="1:21" ht="16.5" customHeight="1" x14ac:dyDescent="0.25">
      <c r="A23" s="7"/>
      <c r="B23" s="7"/>
      <c r="C23" s="7" t="s">
        <v>91</v>
      </c>
      <c r="D23" s="7"/>
      <c r="E23" s="7"/>
      <c r="F23" s="7"/>
      <c r="G23" s="7"/>
      <c r="H23" s="7"/>
      <c r="I23" s="7"/>
      <c r="J23" s="7"/>
      <c r="K23" s="7"/>
      <c r="L23" s="9" t="s">
        <v>258</v>
      </c>
      <c r="M23" s="32">
        <v>288394</v>
      </c>
      <c r="N23" s="33">
        <v>52982</v>
      </c>
      <c r="O23" s="32">
        <v>218517</v>
      </c>
      <c r="P23" s="33">
        <v>44201</v>
      </c>
      <c r="Q23" s="33">
        <v>43626</v>
      </c>
      <c r="R23" s="30">
        <v>7843</v>
      </c>
      <c r="S23" s="31" t="s">
        <v>137</v>
      </c>
      <c r="T23" s="31" t="s">
        <v>137</v>
      </c>
      <c r="U23" s="32">
        <v>655563</v>
      </c>
    </row>
    <row r="24" spans="1:21" ht="16.5" customHeight="1" x14ac:dyDescent="0.25">
      <c r="A24" s="7"/>
      <c r="B24" s="7"/>
      <c r="C24" s="7" t="s">
        <v>92</v>
      </c>
      <c r="D24" s="7"/>
      <c r="E24" s="7"/>
      <c r="F24" s="7"/>
      <c r="G24" s="7"/>
      <c r="H24" s="7"/>
      <c r="I24" s="7"/>
      <c r="J24" s="7"/>
      <c r="K24" s="7"/>
      <c r="L24" s="9" t="s">
        <v>258</v>
      </c>
      <c r="M24" s="32">
        <v>284459</v>
      </c>
      <c r="N24" s="33">
        <v>51032</v>
      </c>
      <c r="O24" s="32">
        <v>209993</v>
      </c>
      <c r="P24" s="33">
        <v>47013</v>
      </c>
      <c r="Q24" s="33">
        <v>46036</v>
      </c>
      <c r="R24" s="33">
        <v>10011</v>
      </c>
      <c r="S24" s="31" t="s">
        <v>137</v>
      </c>
      <c r="T24" s="31" t="s">
        <v>137</v>
      </c>
      <c r="U24" s="32">
        <v>648544</v>
      </c>
    </row>
    <row r="25" spans="1:21" ht="16.5" customHeight="1" x14ac:dyDescent="0.25">
      <c r="A25" s="7"/>
      <c r="B25" s="7"/>
      <c r="C25" s="7" t="s">
        <v>93</v>
      </c>
      <c r="D25" s="7"/>
      <c r="E25" s="7"/>
      <c r="F25" s="7"/>
      <c r="G25" s="7"/>
      <c r="H25" s="7"/>
      <c r="I25" s="7"/>
      <c r="J25" s="7"/>
      <c r="K25" s="7"/>
      <c r="L25" s="9" t="s">
        <v>258</v>
      </c>
      <c r="M25" s="32">
        <v>287011</v>
      </c>
      <c r="N25" s="33">
        <v>54293</v>
      </c>
      <c r="O25" s="32">
        <v>216365</v>
      </c>
      <c r="P25" s="33">
        <v>51600</v>
      </c>
      <c r="Q25" s="33">
        <v>56073</v>
      </c>
      <c r="R25" s="30">
        <v>9779</v>
      </c>
      <c r="S25" s="31" t="s">
        <v>137</v>
      </c>
      <c r="T25" s="31" t="s">
        <v>137</v>
      </c>
      <c r="U25" s="32">
        <v>675121</v>
      </c>
    </row>
    <row r="26" spans="1:21" ht="16.5" customHeight="1" x14ac:dyDescent="0.25">
      <c r="A26" s="7"/>
      <c r="B26" s="7" t="s">
        <v>428</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83</v>
      </c>
      <c r="D27" s="7"/>
      <c r="E27" s="7"/>
      <c r="F27" s="7"/>
      <c r="G27" s="7"/>
      <c r="H27" s="7"/>
      <c r="I27" s="7"/>
      <c r="J27" s="7"/>
      <c r="K27" s="7"/>
      <c r="L27" s="9" t="s">
        <v>258</v>
      </c>
      <c r="M27" s="30">
        <v>6556</v>
      </c>
      <c r="N27" s="32">
        <v>345621</v>
      </c>
      <c r="O27" s="33">
        <v>93456</v>
      </c>
      <c r="P27" s="33">
        <v>38652</v>
      </c>
      <c r="Q27" s="33">
        <v>42784</v>
      </c>
      <c r="R27" s="33">
        <v>36228</v>
      </c>
      <c r="S27" s="30">
        <v>4703</v>
      </c>
      <c r="T27" s="33">
        <v>11975</v>
      </c>
      <c r="U27" s="32">
        <v>579975</v>
      </c>
    </row>
    <row r="28" spans="1:21" ht="16.5" customHeight="1" x14ac:dyDescent="0.25">
      <c r="A28" s="7"/>
      <c r="B28" s="7"/>
      <c r="C28" s="7" t="s">
        <v>85</v>
      </c>
      <c r="D28" s="7"/>
      <c r="E28" s="7"/>
      <c r="F28" s="7"/>
      <c r="G28" s="7"/>
      <c r="H28" s="7"/>
      <c r="I28" s="7"/>
      <c r="J28" s="7"/>
      <c r="K28" s="7"/>
      <c r="L28" s="9" t="s">
        <v>258</v>
      </c>
      <c r="M28" s="33">
        <v>11931</v>
      </c>
      <c r="N28" s="32">
        <v>375732</v>
      </c>
      <c r="O28" s="33">
        <v>83025</v>
      </c>
      <c r="P28" s="33">
        <v>40146</v>
      </c>
      <c r="Q28" s="33">
        <v>41873</v>
      </c>
      <c r="R28" s="33">
        <v>38502</v>
      </c>
      <c r="S28" s="30">
        <v>4625</v>
      </c>
      <c r="T28" s="33">
        <v>10304</v>
      </c>
      <c r="U28" s="32">
        <v>606138</v>
      </c>
    </row>
    <row r="29" spans="1:21" ht="16.5" customHeight="1" x14ac:dyDescent="0.25">
      <c r="A29" s="7"/>
      <c r="B29" s="7"/>
      <c r="C29" s="7" t="s">
        <v>86</v>
      </c>
      <c r="D29" s="7"/>
      <c r="E29" s="7"/>
      <c r="F29" s="7"/>
      <c r="G29" s="7"/>
      <c r="H29" s="7"/>
      <c r="I29" s="7"/>
      <c r="J29" s="7"/>
      <c r="K29" s="7"/>
      <c r="L29" s="9" t="s">
        <v>258</v>
      </c>
      <c r="M29" s="33">
        <v>16620</v>
      </c>
      <c r="N29" s="32">
        <v>357487</v>
      </c>
      <c r="O29" s="33">
        <v>75397</v>
      </c>
      <c r="P29" s="33">
        <v>36191</v>
      </c>
      <c r="Q29" s="33">
        <v>41748</v>
      </c>
      <c r="R29" s="33">
        <v>36521</v>
      </c>
      <c r="S29" s="33">
        <v>13483</v>
      </c>
      <c r="T29" s="30">
        <v>9955</v>
      </c>
      <c r="U29" s="32">
        <v>587402</v>
      </c>
    </row>
    <row r="30" spans="1:21" ht="16.5" customHeight="1" x14ac:dyDescent="0.25">
      <c r="A30" s="7"/>
      <c r="B30" s="7"/>
      <c r="C30" s="7" t="s">
        <v>87</v>
      </c>
      <c r="D30" s="7"/>
      <c r="E30" s="7"/>
      <c r="F30" s="7"/>
      <c r="G30" s="7"/>
      <c r="H30" s="7"/>
      <c r="I30" s="7"/>
      <c r="J30" s="7"/>
      <c r="K30" s="7"/>
      <c r="L30" s="9" t="s">
        <v>258</v>
      </c>
      <c r="M30" s="33">
        <v>25833</v>
      </c>
      <c r="N30" s="32">
        <v>352749</v>
      </c>
      <c r="O30" s="31" t="s">
        <v>137</v>
      </c>
      <c r="P30" s="33">
        <v>33572</v>
      </c>
      <c r="Q30" s="33">
        <v>38916</v>
      </c>
      <c r="R30" s="33">
        <v>33211</v>
      </c>
      <c r="S30" s="33">
        <v>16543</v>
      </c>
      <c r="T30" s="33">
        <v>10473</v>
      </c>
      <c r="U30" s="32">
        <v>511297</v>
      </c>
    </row>
    <row r="31" spans="1:21" ht="16.5" customHeight="1" x14ac:dyDescent="0.25">
      <c r="A31" s="7"/>
      <c r="B31" s="7"/>
      <c r="C31" s="7" t="s">
        <v>88</v>
      </c>
      <c r="D31" s="7"/>
      <c r="E31" s="7"/>
      <c r="F31" s="7"/>
      <c r="G31" s="7"/>
      <c r="H31" s="7"/>
      <c r="I31" s="7"/>
      <c r="J31" s="7"/>
      <c r="K31" s="7"/>
      <c r="L31" s="9" t="s">
        <v>258</v>
      </c>
      <c r="M31" s="33">
        <v>36504</v>
      </c>
      <c r="N31" s="32">
        <v>365446</v>
      </c>
      <c r="O31" s="31" t="s">
        <v>137</v>
      </c>
      <c r="P31" s="33">
        <v>31630</v>
      </c>
      <c r="Q31" s="33">
        <v>48094</v>
      </c>
      <c r="R31" s="33">
        <v>33685</v>
      </c>
      <c r="S31" s="33">
        <v>16380</v>
      </c>
      <c r="T31" s="30">
        <v>9618</v>
      </c>
      <c r="U31" s="32">
        <v>541357</v>
      </c>
    </row>
    <row r="32" spans="1:21" ht="16.5" customHeight="1" x14ac:dyDescent="0.25">
      <c r="A32" s="7"/>
      <c r="B32" s="7"/>
      <c r="C32" s="7" t="s">
        <v>89</v>
      </c>
      <c r="D32" s="7"/>
      <c r="E32" s="7"/>
      <c r="F32" s="7"/>
      <c r="G32" s="7"/>
      <c r="H32" s="7"/>
      <c r="I32" s="7"/>
      <c r="J32" s="7"/>
      <c r="K32" s="7"/>
      <c r="L32" s="9" t="s">
        <v>258</v>
      </c>
      <c r="M32" s="33">
        <v>35130</v>
      </c>
      <c r="N32" s="32">
        <v>375730</v>
      </c>
      <c r="O32" s="31" t="s">
        <v>137</v>
      </c>
      <c r="P32" s="33">
        <v>30831</v>
      </c>
      <c r="Q32" s="33">
        <v>48813</v>
      </c>
      <c r="R32" s="33">
        <v>35377</v>
      </c>
      <c r="S32" s="33">
        <v>17119</v>
      </c>
      <c r="T32" s="33">
        <v>10267</v>
      </c>
      <c r="U32" s="32">
        <v>553267</v>
      </c>
    </row>
    <row r="33" spans="1:21" ht="16.5" customHeight="1" x14ac:dyDescent="0.25">
      <c r="A33" s="7"/>
      <c r="B33" s="7"/>
      <c r="C33" s="7" t="s">
        <v>90</v>
      </c>
      <c r="D33" s="7"/>
      <c r="E33" s="7"/>
      <c r="F33" s="7"/>
      <c r="G33" s="7"/>
      <c r="H33" s="7"/>
      <c r="I33" s="7"/>
      <c r="J33" s="7"/>
      <c r="K33" s="7"/>
      <c r="L33" s="9" t="s">
        <v>258</v>
      </c>
      <c r="M33" s="33">
        <v>36426</v>
      </c>
      <c r="N33" s="32">
        <v>366237</v>
      </c>
      <c r="O33" s="31" t="s">
        <v>137</v>
      </c>
      <c r="P33" s="33">
        <v>29229</v>
      </c>
      <c r="Q33" s="33">
        <v>43332</v>
      </c>
      <c r="R33" s="33">
        <v>24875</v>
      </c>
      <c r="S33" s="33">
        <v>17155</v>
      </c>
      <c r="T33" s="30">
        <v>7056</v>
      </c>
      <c r="U33" s="32">
        <v>524310</v>
      </c>
    </row>
    <row r="34" spans="1:21" ht="16.5" customHeight="1" x14ac:dyDescent="0.25">
      <c r="A34" s="7"/>
      <c r="B34" s="7"/>
      <c r="C34" s="7" t="s">
        <v>91</v>
      </c>
      <c r="D34" s="7"/>
      <c r="E34" s="7"/>
      <c r="F34" s="7"/>
      <c r="G34" s="7"/>
      <c r="H34" s="7"/>
      <c r="I34" s="7"/>
      <c r="J34" s="7"/>
      <c r="K34" s="7"/>
      <c r="L34" s="9" t="s">
        <v>258</v>
      </c>
      <c r="M34" s="33">
        <v>38328</v>
      </c>
      <c r="N34" s="32">
        <v>364505</v>
      </c>
      <c r="O34" s="31" t="s">
        <v>137</v>
      </c>
      <c r="P34" s="33">
        <v>30459</v>
      </c>
      <c r="Q34" s="33">
        <v>40158</v>
      </c>
      <c r="R34" s="33">
        <v>22777</v>
      </c>
      <c r="S34" s="33">
        <v>16045</v>
      </c>
      <c r="T34" s="30">
        <v>5508</v>
      </c>
      <c r="U34" s="32">
        <v>517780</v>
      </c>
    </row>
    <row r="35" spans="1:21" ht="16.5" customHeight="1" x14ac:dyDescent="0.25">
      <c r="A35" s="7"/>
      <c r="B35" s="7"/>
      <c r="C35" s="7" t="s">
        <v>92</v>
      </c>
      <c r="D35" s="7"/>
      <c r="E35" s="7"/>
      <c r="F35" s="7"/>
      <c r="G35" s="7"/>
      <c r="H35" s="7"/>
      <c r="I35" s="7"/>
      <c r="J35" s="7"/>
      <c r="K35" s="7"/>
      <c r="L35" s="9" t="s">
        <v>258</v>
      </c>
      <c r="M35" s="33">
        <v>38742</v>
      </c>
      <c r="N35" s="32">
        <v>363985</v>
      </c>
      <c r="O35" s="31" t="s">
        <v>137</v>
      </c>
      <c r="P35" s="33">
        <v>30073</v>
      </c>
      <c r="Q35" s="33">
        <v>34397</v>
      </c>
      <c r="R35" s="33">
        <v>27333</v>
      </c>
      <c r="S35" s="33">
        <v>15367</v>
      </c>
      <c r="T35" s="30">
        <v>4828</v>
      </c>
      <c r="U35" s="32">
        <v>514725</v>
      </c>
    </row>
    <row r="36" spans="1:21" ht="16.5" customHeight="1" x14ac:dyDescent="0.25">
      <c r="A36" s="7"/>
      <c r="B36" s="7"/>
      <c r="C36" s="7" t="s">
        <v>93</v>
      </c>
      <c r="D36" s="7"/>
      <c r="E36" s="7"/>
      <c r="F36" s="7"/>
      <c r="G36" s="7"/>
      <c r="H36" s="7"/>
      <c r="I36" s="7"/>
      <c r="J36" s="7"/>
      <c r="K36" s="7"/>
      <c r="L36" s="9" t="s">
        <v>258</v>
      </c>
      <c r="M36" s="33">
        <v>34503</v>
      </c>
      <c r="N36" s="32">
        <v>353996</v>
      </c>
      <c r="O36" s="31" t="s">
        <v>137</v>
      </c>
      <c r="P36" s="33">
        <v>17605</v>
      </c>
      <c r="Q36" s="33">
        <v>22529</v>
      </c>
      <c r="R36" s="33">
        <v>29958</v>
      </c>
      <c r="S36" s="33">
        <v>14961</v>
      </c>
      <c r="T36" s="30">
        <v>4144</v>
      </c>
      <c r="U36" s="32">
        <v>477696</v>
      </c>
    </row>
    <row r="37" spans="1:21" ht="16.5" customHeight="1" x14ac:dyDescent="0.25">
      <c r="A37" s="7" t="s">
        <v>429</v>
      </c>
      <c r="B37" s="7"/>
      <c r="C37" s="7"/>
      <c r="D37" s="7"/>
      <c r="E37" s="7"/>
      <c r="F37" s="7"/>
      <c r="G37" s="7"/>
      <c r="H37" s="7"/>
      <c r="I37" s="7"/>
      <c r="J37" s="7"/>
      <c r="K37" s="7"/>
      <c r="L37" s="9"/>
      <c r="M37" s="10"/>
      <c r="N37" s="10"/>
      <c r="O37" s="10"/>
      <c r="P37" s="10"/>
      <c r="Q37" s="10"/>
      <c r="R37" s="10"/>
      <c r="S37" s="10"/>
      <c r="T37" s="10"/>
      <c r="U37" s="10"/>
    </row>
    <row r="38" spans="1:21" ht="16.5" customHeight="1" x14ac:dyDescent="0.25">
      <c r="A38" s="7"/>
      <c r="B38" s="7" t="s">
        <v>426</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83</v>
      </c>
      <c r="D39" s="7"/>
      <c r="E39" s="7"/>
      <c r="F39" s="7"/>
      <c r="G39" s="7"/>
      <c r="H39" s="7"/>
      <c r="I39" s="7"/>
      <c r="J39" s="7"/>
      <c r="K39" s="7"/>
      <c r="L39" s="9" t="s">
        <v>369</v>
      </c>
      <c r="M39" s="16">
        <v>70.099999999999994</v>
      </c>
      <c r="N39" s="16">
        <v>61.7</v>
      </c>
      <c r="O39" s="16">
        <v>57.8</v>
      </c>
      <c r="P39" s="16">
        <v>87.6</v>
      </c>
      <c r="Q39" s="16">
        <v>73.400000000000006</v>
      </c>
      <c r="R39" s="16">
        <v>58.2</v>
      </c>
      <c r="S39" s="16">
        <v>78.3</v>
      </c>
      <c r="T39" s="16">
        <v>74</v>
      </c>
      <c r="U39" s="16">
        <v>67.400000000000006</v>
      </c>
    </row>
    <row r="40" spans="1:21" ht="16.5" customHeight="1" x14ac:dyDescent="0.25">
      <c r="A40" s="7"/>
      <c r="B40" s="7"/>
      <c r="C40" s="7" t="s">
        <v>85</v>
      </c>
      <c r="D40" s="7"/>
      <c r="E40" s="7"/>
      <c r="F40" s="7"/>
      <c r="G40" s="7"/>
      <c r="H40" s="7"/>
      <c r="I40" s="7"/>
      <c r="J40" s="7"/>
      <c r="K40" s="7"/>
      <c r="L40" s="9" t="s">
        <v>369</v>
      </c>
      <c r="M40" s="16">
        <v>71.400000000000006</v>
      </c>
      <c r="N40" s="16">
        <v>60.6</v>
      </c>
      <c r="O40" s="16">
        <v>56.9</v>
      </c>
      <c r="P40" s="16">
        <v>89.2</v>
      </c>
      <c r="Q40" s="16">
        <v>73.5</v>
      </c>
      <c r="R40" s="16">
        <v>56</v>
      </c>
      <c r="S40" s="16">
        <v>75.5</v>
      </c>
      <c r="T40" s="16">
        <v>69.400000000000006</v>
      </c>
      <c r="U40" s="16">
        <v>67.400000000000006</v>
      </c>
    </row>
    <row r="41" spans="1:21" ht="16.5" customHeight="1" x14ac:dyDescent="0.25">
      <c r="A41" s="7"/>
      <c r="B41" s="7"/>
      <c r="C41" s="7" t="s">
        <v>86</v>
      </c>
      <c r="D41" s="7"/>
      <c r="E41" s="7"/>
      <c r="F41" s="7"/>
      <c r="G41" s="7"/>
      <c r="H41" s="7"/>
      <c r="I41" s="7"/>
      <c r="J41" s="7"/>
      <c r="K41" s="7"/>
      <c r="L41" s="9" t="s">
        <v>369</v>
      </c>
      <c r="M41" s="16">
        <v>75</v>
      </c>
      <c r="N41" s="16">
        <v>60.8</v>
      </c>
      <c r="O41" s="16">
        <v>57.8</v>
      </c>
      <c r="P41" s="16">
        <v>87.8</v>
      </c>
      <c r="Q41" s="16">
        <v>70.8</v>
      </c>
      <c r="R41" s="16">
        <v>56.1</v>
      </c>
      <c r="S41" s="16">
        <v>76</v>
      </c>
      <c r="T41" s="16">
        <v>59.6</v>
      </c>
      <c r="U41" s="16">
        <v>68.400000000000006</v>
      </c>
    </row>
    <row r="42" spans="1:21" ht="16.5" customHeight="1" x14ac:dyDescent="0.25">
      <c r="A42" s="7"/>
      <c r="B42" s="7"/>
      <c r="C42" s="7" t="s">
        <v>87</v>
      </c>
      <c r="D42" s="7"/>
      <c r="E42" s="7"/>
      <c r="F42" s="7"/>
      <c r="G42" s="7"/>
      <c r="H42" s="7"/>
      <c r="I42" s="7"/>
      <c r="J42" s="7"/>
      <c r="K42" s="7"/>
      <c r="L42" s="9" t="s">
        <v>369</v>
      </c>
      <c r="M42" s="16">
        <v>75.599999999999994</v>
      </c>
      <c r="N42" s="16">
        <v>59.5</v>
      </c>
      <c r="O42" s="16">
        <v>55.4</v>
      </c>
      <c r="P42" s="16">
        <v>85.1</v>
      </c>
      <c r="Q42" s="16">
        <v>72.2</v>
      </c>
      <c r="R42" s="16">
        <v>55.7</v>
      </c>
      <c r="S42" s="16">
        <v>69.400000000000006</v>
      </c>
      <c r="T42" s="16">
        <v>54.3</v>
      </c>
      <c r="U42" s="16">
        <v>67.400000000000006</v>
      </c>
    </row>
    <row r="43" spans="1:21" ht="16.5" customHeight="1" x14ac:dyDescent="0.25">
      <c r="A43" s="7"/>
      <c r="B43" s="7"/>
      <c r="C43" s="7" t="s">
        <v>88</v>
      </c>
      <c r="D43" s="7"/>
      <c r="E43" s="7"/>
      <c r="F43" s="7"/>
      <c r="G43" s="7"/>
      <c r="H43" s="7"/>
      <c r="I43" s="7"/>
      <c r="J43" s="7"/>
      <c r="K43" s="7"/>
      <c r="L43" s="9" t="s">
        <v>369</v>
      </c>
      <c r="M43" s="16">
        <v>74.900000000000006</v>
      </c>
      <c r="N43" s="16">
        <v>60</v>
      </c>
      <c r="O43" s="16">
        <v>55</v>
      </c>
      <c r="P43" s="16">
        <v>80.900000000000006</v>
      </c>
      <c r="Q43" s="16">
        <v>72.400000000000006</v>
      </c>
      <c r="R43" s="16">
        <v>53.9</v>
      </c>
      <c r="S43" s="16">
        <v>63.9</v>
      </c>
      <c r="T43" s="16">
        <v>42.3</v>
      </c>
      <c r="U43" s="16">
        <v>66.599999999999994</v>
      </c>
    </row>
    <row r="44" spans="1:21" ht="16.5" customHeight="1" x14ac:dyDescent="0.25">
      <c r="A44" s="7"/>
      <c r="B44" s="7"/>
      <c r="C44" s="7" t="s">
        <v>89</v>
      </c>
      <c r="D44" s="7"/>
      <c r="E44" s="7"/>
      <c r="F44" s="7"/>
      <c r="G44" s="7"/>
      <c r="H44" s="7"/>
      <c r="I44" s="7"/>
      <c r="J44" s="7"/>
      <c r="K44" s="7"/>
      <c r="L44" s="9" t="s">
        <v>369</v>
      </c>
      <c r="M44" s="16">
        <v>75.599999999999994</v>
      </c>
      <c r="N44" s="16">
        <v>58.9</v>
      </c>
      <c r="O44" s="16">
        <v>52.7</v>
      </c>
      <c r="P44" s="16">
        <v>79.2</v>
      </c>
      <c r="Q44" s="16">
        <v>70.3</v>
      </c>
      <c r="R44" s="16">
        <v>51.6</v>
      </c>
      <c r="S44" s="16">
        <v>62.6</v>
      </c>
      <c r="T44" s="16">
        <v>42.3</v>
      </c>
      <c r="U44" s="16">
        <v>65.7</v>
      </c>
    </row>
    <row r="45" spans="1:21" ht="16.5" customHeight="1" x14ac:dyDescent="0.25">
      <c r="A45" s="7"/>
      <c r="B45" s="7"/>
      <c r="C45" s="7" t="s">
        <v>90</v>
      </c>
      <c r="D45" s="7"/>
      <c r="E45" s="7"/>
      <c r="F45" s="7"/>
      <c r="G45" s="7"/>
      <c r="H45" s="7"/>
      <c r="I45" s="7"/>
      <c r="J45" s="7"/>
      <c r="K45" s="7"/>
      <c r="L45" s="9" t="s">
        <v>369</v>
      </c>
      <c r="M45" s="16">
        <v>76.099999999999994</v>
      </c>
      <c r="N45" s="16">
        <v>59.9</v>
      </c>
      <c r="O45" s="16">
        <v>49.1</v>
      </c>
      <c r="P45" s="16">
        <v>78.099999999999994</v>
      </c>
      <c r="Q45" s="16">
        <v>66.5</v>
      </c>
      <c r="R45" s="16">
        <v>54.1</v>
      </c>
      <c r="S45" s="16">
        <v>59.7</v>
      </c>
      <c r="T45" s="16">
        <v>48.8</v>
      </c>
      <c r="U45" s="16">
        <v>65.099999999999994</v>
      </c>
    </row>
    <row r="46" spans="1:21" ht="16.5" customHeight="1" x14ac:dyDescent="0.25">
      <c r="A46" s="7"/>
      <c r="B46" s="7"/>
      <c r="C46" s="7" t="s">
        <v>91</v>
      </c>
      <c r="D46" s="7"/>
      <c r="E46" s="7"/>
      <c r="F46" s="7"/>
      <c r="G46" s="7"/>
      <c r="H46" s="7"/>
      <c r="I46" s="7"/>
      <c r="J46" s="7"/>
      <c r="K46" s="7"/>
      <c r="L46" s="9" t="s">
        <v>369</v>
      </c>
      <c r="M46" s="16">
        <v>75.8</v>
      </c>
      <c r="N46" s="16">
        <v>59.9</v>
      </c>
      <c r="O46" s="16">
        <v>49.3</v>
      </c>
      <c r="P46" s="16">
        <v>78.3</v>
      </c>
      <c r="Q46" s="16">
        <v>66.099999999999994</v>
      </c>
      <c r="R46" s="16">
        <v>56.2</v>
      </c>
      <c r="S46" s="16">
        <v>68.7</v>
      </c>
      <c r="T46" s="16">
        <v>54.2</v>
      </c>
      <c r="U46" s="16">
        <v>65.3</v>
      </c>
    </row>
    <row r="47" spans="1:21" ht="16.5" customHeight="1" x14ac:dyDescent="0.25">
      <c r="A47" s="7"/>
      <c r="B47" s="7"/>
      <c r="C47" s="7" t="s">
        <v>92</v>
      </c>
      <c r="D47" s="7"/>
      <c r="E47" s="7"/>
      <c r="F47" s="7"/>
      <c r="G47" s="7"/>
      <c r="H47" s="7"/>
      <c r="I47" s="7"/>
      <c r="J47" s="7"/>
      <c r="K47" s="7"/>
      <c r="L47" s="9" t="s">
        <v>369</v>
      </c>
      <c r="M47" s="16">
        <v>74.8</v>
      </c>
      <c r="N47" s="16">
        <v>61.5</v>
      </c>
      <c r="O47" s="16">
        <v>51</v>
      </c>
      <c r="P47" s="16">
        <v>79.099999999999994</v>
      </c>
      <c r="Q47" s="16">
        <v>70.3</v>
      </c>
      <c r="R47" s="16">
        <v>62.8</v>
      </c>
      <c r="S47" s="16">
        <v>62.3</v>
      </c>
      <c r="T47" s="16">
        <v>45</v>
      </c>
      <c r="U47" s="16">
        <v>66.099999999999994</v>
      </c>
    </row>
    <row r="48" spans="1:21" ht="16.5" customHeight="1" x14ac:dyDescent="0.25">
      <c r="A48" s="7"/>
      <c r="B48" s="7"/>
      <c r="C48" s="7" t="s">
        <v>93</v>
      </c>
      <c r="D48" s="7"/>
      <c r="E48" s="7"/>
      <c r="F48" s="7"/>
      <c r="G48" s="7"/>
      <c r="H48" s="7"/>
      <c r="I48" s="7"/>
      <c r="J48" s="7"/>
      <c r="K48" s="7"/>
      <c r="L48" s="9" t="s">
        <v>369</v>
      </c>
      <c r="M48" s="16">
        <v>74.7</v>
      </c>
      <c r="N48" s="16">
        <v>62.8</v>
      </c>
      <c r="O48" s="16">
        <v>51.5</v>
      </c>
      <c r="P48" s="16">
        <v>76.599999999999994</v>
      </c>
      <c r="Q48" s="16">
        <v>71.7</v>
      </c>
      <c r="R48" s="16">
        <v>57.3</v>
      </c>
      <c r="S48" s="16">
        <v>62.9</v>
      </c>
      <c r="T48" s="16">
        <v>50</v>
      </c>
      <c r="U48" s="16">
        <v>66.2</v>
      </c>
    </row>
    <row r="49" spans="1:21" ht="16.5" customHeight="1" x14ac:dyDescent="0.25">
      <c r="A49" s="7"/>
      <c r="B49" s="7" t="s">
        <v>427</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83</v>
      </c>
      <c r="D50" s="7"/>
      <c r="E50" s="7"/>
      <c r="F50" s="7"/>
      <c r="G50" s="7"/>
      <c r="H50" s="7"/>
      <c r="I50" s="7"/>
      <c r="J50" s="7"/>
      <c r="K50" s="7"/>
      <c r="L50" s="9" t="s">
        <v>369</v>
      </c>
      <c r="M50" s="16">
        <v>33.9</v>
      </c>
      <c r="N50" s="16">
        <v>11</v>
      </c>
      <c r="O50" s="16">
        <v>27.4</v>
      </c>
      <c r="P50" s="26">
        <v>9.6999999999999993</v>
      </c>
      <c r="Q50" s="16">
        <v>18.100000000000001</v>
      </c>
      <c r="R50" s="25" t="s">
        <v>137</v>
      </c>
      <c r="S50" s="16">
        <v>17</v>
      </c>
      <c r="T50" s="25" t="s">
        <v>137</v>
      </c>
      <c r="U50" s="16">
        <v>21.7</v>
      </c>
    </row>
    <row r="51" spans="1:21" ht="16.5" customHeight="1" x14ac:dyDescent="0.25">
      <c r="A51" s="7"/>
      <c r="B51" s="7"/>
      <c r="C51" s="7" t="s">
        <v>85</v>
      </c>
      <c r="D51" s="7"/>
      <c r="E51" s="7"/>
      <c r="F51" s="7"/>
      <c r="G51" s="7"/>
      <c r="H51" s="7"/>
      <c r="I51" s="7"/>
      <c r="J51" s="7"/>
      <c r="K51" s="7"/>
      <c r="L51" s="9" t="s">
        <v>369</v>
      </c>
      <c r="M51" s="16">
        <v>35.799999999999997</v>
      </c>
      <c r="N51" s="16">
        <v>10.8</v>
      </c>
      <c r="O51" s="16">
        <v>27.5</v>
      </c>
      <c r="P51" s="16">
        <v>10.199999999999999</v>
      </c>
      <c r="Q51" s="16">
        <v>16.2</v>
      </c>
      <c r="R51" s="25" t="s">
        <v>137</v>
      </c>
      <c r="S51" s="16">
        <v>18.2</v>
      </c>
      <c r="T51" s="25" t="s">
        <v>137</v>
      </c>
      <c r="U51" s="16">
        <v>22.2</v>
      </c>
    </row>
    <row r="52" spans="1:21" ht="16.5" customHeight="1" x14ac:dyDescent="0.25">
      <c r="A52" s="7"/>
      <c r="B52" s="7"/>
      <c r="C52" s="7" t="s">
        <v>86</v>
      </c>
      <c r="D52" s="7"/>
      <c r="E52" s="7"/>
      <c r="F52" s="7"/>
      <c r="G52" s="7"/>
      <c r="H52" s="7"/>
      <c r="I52" s="7"/>
      <c r="J52" s="7"/>
      <c r="K52" s="7"/>
      <c r="L52" s="9" t="s">
        <v>369</v>
      </c>
      <c r="M52" s="16">
        <v>36.200000000000003</v>
      </c>
      <c r="N52" s="16">
        <v>10.3</v>
      </c>
      <c r="O52" s="16">
        <v>28.2</v>
      </c>
      <c r="P52" s="16">
        <v>10.1</v>
      </c>
      <c r="Q52" s="16">
        <v>16.8</v>
      </c>
      <c r="R52" s="25" t="s">
        <v>137</v>
      </c>
      <c r="S52" s="25" t="s">
        <v>137</v>
      </c>
      <c r="T52" s="25" t="s">
        <v>137</v>
      </c>
      <c r="U52" s="16">
        <v>22.1</v>
      </c>
    </row>
    <row r="53" spans="1:21" ht="16.5" customHeight="1" x14ac:dyDescent="0.25">
      <c r="A53" s="7"/>
      <c r="B53" s="7"/>
      <c r="C53" s="7" t="s">
        <v>87</v>
      </c>
      <c r="D53" s="7"/>
      <c r="E53" s="7"/>
      <c r="F53" s="7"/>
      <c r="G53" s="7"/>
      <c r="H53" s="7"/>
      <c r="I53" s="7"/>
      <c r="J53" s="7"/>
      <c r="K53" s="7"/>
      <c r="L53" s="9" t="s">
        <v>369</v>
      </c>
      <c r="M53" s="16">
        <v>37.200000000000003</v>
      </c>
      <c r="N53" s="16">
        <v>10.6</v>
      </c>
      <c r="O53" s="16">
        <v>43.1</v>
      </c>
      <c r="P53" s="16">
        <v>10.6</v>
      </c>
      <c r="Q53" s="16">
        <v>26.7</v>
      </c>
      <c r="R53" s="25" t="s">
        <v>137</v>
      </c>
      <c r="S53" s="25" t="s">
        <v>137</v>
      </c>
      <c r="T53" s="25" t="s">
        <v>137</v>
      </c>
      <c r="U53" s="16">
        <v>26.2</v>
      </c>
    </row>
    <row r="54" spans="1:21" ht="16.5" customHeight="1" x14ac:dyDescent="0.25">
      <c r="A54" s="7"/>
      <c r="B54" s="7"/>
      <c r="C54" s="7" t="s">
        <v>88</v>
      </c>
      <c r="D54" s="7"/>
      <c r="E54" s="7"/>
      <c r="F54" s="7"/>
      <c r="G54" s="7"/>
      <c r="H54" s="7"/>
      <c r="I54" s="7"/>
      <c r="J54" s="7"/>
      <c r="K54" s="7"/>
      <c r="L54" s="9" t="s">
        <v>369</v>
      </c>
      <c r="M54" s="16">
        <v>38.799999999999997</v>
      </c>
      <c r="N54" s="16">
        <v>10.1</v>
      </c>
      <c r="O54" s="16">
        <v>40.5</v>
      </c>
      <c r="P54" s="16">
        <v>14.1</v>
      </c>
      <c r="Q54" s="16">
        <v>28</v>
      </c>
      <c r="R54" s="25" t="s">
        <v>137</v>
      </c>
      <c r="S54" s="25" t="s">
        <v>137</v>
      </c>
      <c r="T54" s="25" t="s">
        <v>137</v>
      </c>
      <c r="U54" s="16">
        <v>26.6</v>
      </c>
    </row>
    <row r="55" spans="1:21" ht="16.5" customHeight="1" x14ac:dyDescent="0.25">
      <c r="A55" s="7"/>
      <c r="B55" s="7"/>
      <c r="C55" s="7" t="s">
        <v>89</v>
      </c>
      <c r="D55" s="7"/>
      <c r="E55" s="7"/>
      <c r="F55" s="7"/>
      <c r="G55" s="7"/>
      <c r="H55" s="7"/>
      <c r="I55" s="7"/>
      <c r="J55" s="7"/>
      <c r="K55" s="7"/>
      <c r="L55" s="9" t="s">
        <v>369</v>
      </c>
      <c r="M55" s="16">
        <v>39.1</v>
      </c>
      <c r="N55" s="16">
        <v>10.1</v>
      </c>
      <c r="O55" s="16">
        <v>37.5</v>
      </c>
      <c r="P55" s="16">
        <v>16.399999999999999</v>
      </c>
      <c r="Q55" s="16">
        <v>26.9</v>
      </c>
      <c r="R55" s="25" t="s">
        <v>137</v>
      </c>
      <c r="S55" s="25" t="s">
        <v>137</v>
      </c>
      <c r="T55" s="25" t="s">
        <v>137</v>
      </c>
      <c r="U55" s="16">
        <v>26.3</v>
      </c>
    </row>
    <row r="56" spans="1:21" ht="16.5" customHeight="1" x14ac:dyDescent="0.25">
      <c r="A56" s="7"/>
      <c r="B56" s="7"/>
      <c r="C56" s="7" t="s">
        <v>90</v>
      </c>
      <c r="D56" s="7"/>
      <c r="E56" s="7"/>
      <c r="F56" s="7"/>
      <c r="G56" s="7"/>
      <c r="H56" s="7"/>
      <c r="I56" s="7"/>
      <c r="J56" s="7"/>
      <c r="K56" s="7"/>
      <c r="L56" s="9" t="s">
        <v>369</v>
      </c>
      <c r="M56" s="16">
        <v>38.5</v>
      </c>
      <c r="N56" s="26">
        <v>8.6999999999999993</v>
      </c>
      <c r="O56" s="16">
        <v>40.700000000000003</v>
      </c>
      <c r="P56" s="16">
        <v>16.3</v>
      </c>
      <c r="Q56" s="16">
        <v>26.3</v>
      </c>
      <c r="R56" s="16">
        <v>18.7</v>
      </c>
      <c r="S56" s="25" t="s">
        <v>137</v>
      </c>
      <c r="T56" s="25" t="s">
        <v>137</v>
      </c>
      <c r="U56" s="16">
        <v>26.7</v>
      </c>
    </row>
    <row r="57" spans="1:21" ht="16.5" customHeight="1" x14ac:dyDescent="0.25">
      <c r="A57" s="7"/>
      <c r="B57" s="7"/>
      <c r="C57" s="7" t="s">
        <v>91</v>
      </c>
      <c r="D57" s="7"/>
      <c r="E57" s="7"/>
      <c r="F57" s="7"/>
      <c r="G57" s="7"/>
      <c r="H57" s="7"/>
      <c r="I57" s="7"/>
      <c r="J57" s="7"/>
      <c r="K57" s="7"/>
      <c r="L57" s="9" t="s">
        <v>369</v>
      </c>
      <c r="M57" s="16">
        <v>39.200000000000003</v>
      </c>
      <c r="N57" s="26">
        <v>9.3000000000000007</v>
      </c>
      <c r="O57" s="16">
        <v>47.4</v>
      </c>
      <c r="P57" s="16">
        <v>18</v>
      </c>
      <c r="Q57" s="16">
        <v>26.2</v>
      </c>
      <c r="R57" s="16">
        <v>15.3</v>
      </c>
      <c r="S57" s="25" t="s">
        <v>137</v>
      </c>
      <c r="T57" s="25" t="s">
        <v>137</v>
      </c>
      <c r="U57" s="16">
        <v>28.6</v>
      </c>
    </row>
    <row r="58" spans="1:21" ht="16.5" customHeight="1" x14ac:dyDescent="0.25">
      <c r="A58" s="7"/>
      <c r="B58" s="7"/>
      <c r="C58" s="7" t="s">
        <v>92</v>
      </c>
      <c r="D58" s="7"/>
      <c r="E58" s="7"/>
      <c r="F58" s="7"/>
      <c r="G58" s="7"/>
      <c r="H58" s="7"/>
      <c r="I58" s="7"/>
      <c r="J58" s="7"/>
      <c r="K58" s="7"/>
      <c r="L58" s="9" t="s">
        <v>369</v>
      </c>
      <c r="M58" s="16">
        <v>39.200000000000003</v>
      </c>
      <c r="N58" s="26">
        <v>9.1</v>
      </c>
      <c r="O58" s="16">
        <v>46.5</v>
      </c>
      <c r="P58" s="16">
        <v>19.7</v>
      </c>
      <c r="Q58" s="16">
        <v>27.9</v>
      </c>
      <c r="R58" s="16">
        <v>19.600000000000001</v>
      </c>
      <c r="S58" s="25" t="s">
        <v>137</v>
      </c>
      <c r="T58" s="25" t="s">
        <v>137</v>
      </c>
      <c r="U58" s="16">
        <v>28.8</v>
      </c>
    </row>
    <row r="59" spans="1:21" ht="16.5" customHeight="1" x14ac:dyDescent="0.25">
      <c r="A59" s="7"/>
      <c r="B59" s="7"/>
      <c r="C59" s="7" t="s">
        <v>93</v>
      </c>
      <c r="D59" s="7"/>
      <c r="E59" s="7"/>
      <c r="F59" s="7"/>
      <c r="G59" s="7"/>
      <c r="H59" s="7"/>
      <c r="I59" s="7"/>
      <c r="J59" s="7"/>
      <c r="K59" s="7"/>
      <c r="L59" s="9" t="s">
        <v>369</v>
      </c>
      <c r="M59" s="16">
        <v>40</v>
      </c>
      <c r="N59" s="26">
        <v>9.9</v>
      </c>
      <c r="O59" s="16">
        <v>48.8</v>
      </c>
      <c r="P59" s="16">
        <v>22.3</v>
      </c>
      <c r="Q59" s="16">
        <v>34.299999999999997</v>
      </c>
      <c r="R59" s="16">
        <v>19.2</v>
      </c>
      <c r="S59" s="25" t="s">
        <v>137</v>
      </c>
      <c r="T59" s="25" t="s">
        <v>137</v>
      </c>
      <c r="U59" s="16">
        <v>30.4</v>
      </c>
    </row>
    <row r="60" spans="1:21" ht="16.5" customHeight="1" x14ac:dyDescent="0.25">
      <c r="A60" s="7"/>
      <c r="B60" s="7" t="s">
        <v>428</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83</v>
      </c>
      <c r="D61" s="7"/>
      <c r="E61" s="7"/>
      <c r="F61" s="7"/>
      <c r="G61" s="7"/>
      <c r="H61" s="7"/>
      <c r="I61" s="7"/>
      <c r="J61" s="7"/>
      <c r="K61" s="7"/>
      <c r="L61" s="9" t="s">
        <v>369</v>
      </c>
      <c r="M61" s="26">
        <v>0.8</v>
      </c>
      <c r="N61" s="16">
        <v>52</v>
      </c>
      <c r="O61" s="16">
        <v>18.2</v>
      </c>
      <c r="P61" s="16">
        <v>14.6</v>
      </c>
      <c r="Q61" s="16">
        <v>24.3</v>
      </c>
      <c r="R61" s="16">
        <v>67.5</v>
      </c>
      <c r="S61" s="16">
        <v>11</v>
      </c>
      <c r="T61" s="16">
        <v>48.9</v>
      </c>
      <c r="U61" s="16">
        <v>22.7</v>
      </c>
    </row>
    <row r="62" spans="1:21" ht="16.5" customHeight="1" x14ac:dyDescent="0.25">
      <c r="A62" s="7"/>
      <c r="B62" s="7"/>
      <c r="C62" s="7" t="s">
        <v>85</v>
      </c>
      <c r="D62" s="7"/>
      <c r="E62" s="7"/>
      <c r="F62" s="7"/>
      <c r="G62" s="7"/>
      <c r="H62" s="7"/>
      <c r="I62" s="7"/>
      <c r="J62" s="7"/>
      <c r="K62" s="7"/>
      <c r="L62" s="9" t="s">
        <v>369</v>
      </c>
      <c r="M62" s="26">
        <v>1.5</v>
      </c>
      <c r="N62" s="16">
        <v>57.6</v>
      </c>
      <c r="O62" s="16">
        <v>16.399999999999999</v>
      </c>
      <c r="P62" s="16">
        <v>15.4</v>
      </c>
      <c r="Q62" s="16">
        <v>24</v>
      </c>
      <c r="R62" s="16">
        <v>72.400000000000006</v>
      </c>
      <c r="S62" s="16">
        <v>10.9</v>
      </c>
      <c r="T62" s="16">
        <v>41.9</v>
      </c>
      <c r="U62" s="16">
        <v>24.1</v>
      </c>
    </row>
    <row r="63" spans="1:21" ht="16.5" customHeight="1" x14ac:dyDescent="0.25">
      <c r="A63" s="7"/>
      <c r="B63" s="7"/>
      <c r="C63" s="7" t="s">
        <v>86</v>
      </c>
      <c r="D63" s="7"/>
      <c r="E63" s="7"/>
      <c r="F63" s="7"/>
      <c r="G63" s="7"/>
      <c r="H63" s="7"/>
      <c r="I63" s="7"/>
      <c r="J63" s="7"/>
      <c r="K63" s="7"/>
      <c r="L63" s="9" t="s">
        <v>369</v>
      </c>
      <c r="M63" s="26">
        <v>2.1</v>
      </c>
      <c r="N63" s="16">
        <v>56</v>
      </c>
      <c r="O63" s="16">
        <v>15.2</v>
      </c>
      <c r="P63" s="16">
        <v>14</v>
      </c>
      <c r="Q63" s="16">
        <v>24.2</v>
      </c>
      <c r="R63" s="16">
        <v>69.599999999999994</v>
      </c>
      <c r="S63" s="16">
        <v>32.4</v>
      </c>
      <c r="T63" s="16">
        <v>40.299999999999997</v>
      </c>
      <c r="U63" s="16">
        <v>23.7</v>
      </c>
    </row>
    <row r="64" spans="1:21" ht="16.5" customHeight="1" x14ac:dyDescent="0.25">
      <c r="A64" s="7"/>
      <c r="B64" s="7"/>
      <c r="C64" s="7" t="s">
        <v>87</v>
      </c>
      <c r="D64" s="7"/>
      <c r="E64" s="7"/>
      <c r="F64" s="7"/>
      <c r="G64" s="7"/>
      <c r="H64" s="7"/>
      <c r="I64" s="7"/>
      <c r="J64" s="7"/>
      <c r="K64" s="7"/>
      <c r="L64" s="9" t="s">
        <v>369</v>
      </c>
      <c r="M64" s="26">
        <v>3.3</v>
      </c>
      <c r="N64" s="16">
        <v>56.5</v>
      </c>
      <c r="O64" s="25" t="s">
        <v>137</v>
      </c>
      <c r="P64" s="16">
        <v>13.1</v>
      </c>
      <c r="Q64" s="16">
        <v>22.7</v>
      </c>
      <c r="R64" s="16">
        <v>64</v>
      </c>
      <c r="S64" s="16">
        <v>40.700000000000003</v>
      </c>
      <c r="T64" s="16">
        <v>42.7</v>
      </c>
      <c r="U64" s="16">
        <v>21</v>
      </c>
    </row>
    <row r="65" spans="1:21" ht="16.5" customHeight="1" x14ac:dyDescent="0.25">
      <c r="A65" s="7"/>
      <c r="B65" s="7"/>
      <c r="C65" s="7" t="s">
        <v>88</v>
      </c>
      <c r="D65" s="7"/>
      <c r="E65" s="7"/>
      <c r="F65" s="7"/>
      <c r="G65" s="7"/>
      <c r="H65" s="7"/>
      <c r="I65" s="7"/>
      <c r="J65" s="7"/>
      <c r="K65" s="7"/>
      <c r="L65" s="9" t="s">
        <v>369</v>
      </c>
      <c r="M65" s="26">
        <v>4.8</v>
      </c>
      <c r="N65" s="16">
        <v>60</v>
      </c>
      <c r="O65" s="25" t="s">
        <v>137</v>
      </c>
      <c r="P65" s="16">
        <v>12.4</v>
      </c>
      <c r="Q65" s="16">
        <v>28.2</v>
      </c>
      <c r="R65" s="16">
        <v>65.3</v>
      </c>
      <c r="S65" s="16">
        <v>41.1</v>
      </c>
      <c r="T65" s="16">
        <v>39.4</v>
      </c>
      <c r="U65" s="16">
        <v>22.6</v>
      </c>
    </row>
    <row r="66" spans="1:21" ht="16.5" customHeight="1" x14ac:dyDescent="0.25">
      <c r="A66" s="7"/>
      <c r="B66" s="7"/>
      <c r="C66" s="7" t="s">
        <v>89</v>
      </c>
      <c r="D66" s="7"/>
      <c r="E66" s="7"/>
      <c r="F66" s="7"/>
      <c r="G66" s="7"/>
      <c r="H66" s="7"/>
      <c r="I66" s="7"/>
      <c r="J66" s="7"/>
      <c r="K66" s="7"/>
      <c r="L66" s="9" t="s">
        <v>369</v>
      </c>
      <c r="M66" s="26">
        <v>4.5999999999999996</v>
      </c>
      <c r="N66" s="16">
        <v>63.1</v>
      </c>
      <c r="O66" s="25" t="s">
        <v>137</v>
      </c>
      <c r="P66" s="16">
        <v>12.2</v>
      </c>
      <c r="Q66" s="16">
        <v>28.8</v>
      </c>
      <c r="R66" s="16">
        <v>68.8</v>
      </c>
      <c r="S66" s="16">
        <v>43.7</v>
      </c>
      <c r="T66" s="16">
        <v>42.3</v>
      </c>
      <c r="U66" s="16">
        <v>23.4</v>
      </c>
    </row>
    <row r="67" spans="1:21" ht="16.5" customHeight="1" x14ac:dyDescent="0.25">
      <c r="A67" s="7"/>
      <c r="B67" s="7"/>
      <c r="C67" s="7" t="s">
        <v>90</v>
      </c>
      <c r="D67" s="7"/>
      <c r="E67" s="7"/>
      <c r="F67" s="7"/>
      <c r="G67" s="7"/>
      <c r="H67" s="7"/>
      <c r="I67" s="7"/>
      <c r="J67" s="7"/>
      <c r="K67" s="7"/>
      <c r="L67" s="9" t="s">
        <v>369</v>
      </c>
      <c r="M67" s="26">
        <v>4.9000000000000004</v>
      </c>
      <c r="N67" s="16">
        <v>62.8</v>
      </c>
      <c r="O67" s="25" t="s">
        <v>137</v>
      </c>
      <c r="P67" s="16">
        <v>11.7</v>
      </c>
      <c r="Q67" s="16">
        <v>25.8</v>
      </c>
      <c r="R67" s="16">
        <v>48.5</v>
      </c>
      <c r="S67" s="16">
        <v>44.4</v>
      </c>
      <c r="T67" s="16">
        <v>29.1</v>
      </c>
      <c r="U67" s="16">
        <v>22.5</v>
      </c>
    </row>
    <row r="68" spans="1:21" ht="16.5" customHeight="1" x14ac:dyDescent="0.25">
      <c r="A68" s="7"/>
      <c r="B68" s="7"/>
      <c r="C68" s="7" t="s">
        <v>91</v>
      </c>
      <c r="D68" s="7"/>
      <c r="E68" s="7"/>
      <c r="F68" s="7"/>
      <c r="G68" s="7"/>
      <c r="H68" s="7"/>
      <c r="I68" s="7"/>
      <c r="J68" s="7"/>
      <c r="K68" s="7"/>
      <c r="L68" s="9" t="s">
        <v>369</v>
      </c>
      <c r="M68" s="26">
        <v>5.2</v>
      </c>
      <c r="N68" s="16">
        <v>63.8</v>
      </c>
      <c r="O68" s="25" t="s">
        <v>137</v>
      </c>
      <c r="P68" s="16">
        <v>12.4</v>
      </c>
      <c r="Q68" s="16">
        <v>24.1</v>
      </c>
      <c r="R68" s="16">
        <v>44.5</v>
      </c>
      <c r="S68" s="16">
        <v>42.2</v>
      </c>
      <c r="T68" s="16">
        <v>23.1</v>
      </c>
      <c r="U68" s="16">
        <v>22.6</v>
      </c>
    </row>
    <row r="69" spans="1:21" ht="16.5" customHeight="1" x14ac:dyDescent="0.25">
      <c r="A69" s="7"/>
      <c r="B69" s="7"/>
      <c r="C69" s="7" t="s">
        <v>92</v>
      </c>
      <c r="D69" s="7"/>
      <c r="E69" s="7"/>
      <c r="F69" s="7"/>
      <c r="G69" s="7"/>
      <c r="H69" s="7"/>
      <c r="I69" s="7"/>
      <c r="J69" s="7"/>
      <c r="K69" s="7"/>
      <c r="L69" s="9" t="s">
        <v>369</v>
      </c>
      <c r="M69" s="26">
        <v>5.3</v>
      </c>
      <c r="N69" s="16">
        <v>65.099999999999994</v>
      </c>
      <c r="O69" s="25" t="s">
        <v>137</v>
      </c>
      <c r="P69" s="16">
        <v>12.6</v>
      </c>
      <c r="Q69" s="16">
        <v>20.9</v>
      </c>
      <c r="R69" s="16">
        <v>53.4</v>
      </c>
      <c r="S69" s="16">
        <v>41.3</v>
      </c>
      <c r="T69" s="16">
        <v>20.7</v>
      </c>
      <c r="U69" s="16">
        <v>22.9</v>
      </c>
    </row>
    <row r="70" spans="1:21" ht="16.5" customHeight="1" x14ac:dyDescent="0.25">
      <c r="A70" s="14"/>
      <c r="B70" s="14"/>
      <c r="C70" s="14" t="s">
        <v>93</v>
      </c>
      <c r="D70" s="14"/>
      <c r="E70" s="14"/>
      <c r="F70" s="14"/>
      <c r="G70" s="14"/>
      <c r="H70" s="14"/>
      <c r="I70" s="14"/>
      <c r="J70" s="14"/>
      <c r="K70" s="14"/>
      <c r="L70" s="15" t="s">
        <v>369</v>
      </c>
      <c r="M70" s="28">
        <v>4.8</v>
      </c>
      <c r="N70" s="17">
        <v>64.400000000000006</v>
      </c>
      <c r="O70" s="36" t="s">
        <v>137</v>
      </c>
      <c r="P70" s="28">
        <v>7.6</v>
      </c>
      <c r="Q70" s="17">
        <v>13.8</v>
      </c>
      <c r="R70" s="17">
        <v>58.7</v>
      </c>
      <c r="S70" s="17">
        <v>41</v>
      </c>
      <c r="T70" s="17">
        <v>18</v>
      </c>
      <c r="U70" s="17">
        <v>21.5</v>
      </c>
    </row>
    <row r="71" spans="1:21" ht="4.5" customHeight="1" x14ac:dyDescent="0.25">
      <c r="A71" s="23"/>
      <c r="B71" s="23"/>
      <c r="C71" s="2"/>
      <c r="D71" s="2"/>
      <c r="E71" s="2"/>
      <c r="F71" s="2"/>
      <c r="G71" s="2"/>
      <c r="H71" s="2"/>
      <c r="I71" s="2"/>
      <c r="J71" s="2"/>
      <c r="K71" s="2"/>
      <c r="L71" s="2"/>
      <c r="M71" s="2"/>
      <c r="N71" s="2"/>
      <c r="O71" s="2"/>
      <c r="P71" s="2"/>
      <c r="Q71" s="2"/>
      <c r="R71" s="2"/>
      <c r="S71" s="2"/>
      <c r="T71" s="2"/>
      <c r="U71" s="2"/>
    </row>
    <row r="72" spans="1:21" ht="16.5" customHeight="1" x14ac:dyDescent="0.25">
      <c r="A72" s="23"/>
      <c r="B72" s="23"/>
      <c r="C72" s="87" t="s">
        <v>416</v>
      </c>
      <c r="D72" s="87"/>
      <c r="E72" s="87"/>
      <c r="F72" s="87"/>
      <c r="G72" s="87"/>
      <c r="H72" s="87"/>
      <c r="I72" s="87"/>
      <c r="J72" s="87"/>
      <c r="K72" s="87"/>
      <c r="L72" s="87"/>
      <c r="M72" s="87"/>
      <c r="N72" s="87"/>
      <c r="O72" s="87"/>
      <c r="P72" s="87"/>
      <c r="Q72" s="87"/>
      <c r="R72" s="87"/>
      <c r="S72" s="87"/>
      <c r="T72" s="87"/>
      <c r="U72" s="87"/>
    </row>
    <row r="73" spans="1:21" ht="4.5" customHeight="1" x14ac:dyDescent="0.25">
      <c r="A73" s="23"/>
      <c r="B73" s="23"/>
      <c r="C73" s="2"/>
      <c r="D73" s="2"/>
      <c r="E73" s="2"/>
      <c r="F73" s="2"/>
      <c r="G73" s="2"/>
      <c r="H73" s="2"/>
      <c r="I73" s="2"/>
      <c r="J73" s="2"/>
      <c r="K73" s="2"/>
      <c r="L73" s="2"/>
      <c r="M73" s="2"/>
      <c r="N73" s="2"/>
      <c r="O73" s="2"/>
      <c r="P73" s="2"/>
      <c r="Q73" s="2"/>
      <c r="R73" s="2"/>
      <c r="S73" s="2"/>
      <c r="T73" s="2"/>
      <c r="U73" s="2"/>
    </row>
    <row r="74" spans="1:21" ht="29.4" customHeight="1" x14ac:dyDescent="0.25">
      <c r="A74" s="23" t="s">
        <v>99</v>
      </c>
      <c r="B74" s="23"/>
      <c r="C74" s="87" t="s">
        <v>139</v>
      </c>
      <c r="D74" s="87"/>
      <c r="E74" s="87"/>
      <c r="F74" s="87"/>
      <c r="G74" s="87"/>
      <c r="H74" s="87"/>
      <c r="I74" s="87"/>
      <c r="J74" s="87"/>
      <c r="K74" s="87"/>
      <c r="L74" s="87"/>
      <c r="M74" s="87"/>
      <c r="N74" s="87"/>
      <c r="O74" s="87"/>
      <c r="P74" s="87"/>
      <c r="Q74" s="87"/>
      <c r="R74" s="87"/>
      <c r="S74" s="87"/>
      <c r="T74" s="87"/>
      <c r="U74" s="87"/>
    </row>
    <row r="75" spans="1:21" ht="29.4" customHeight="1" x14ac:dyDescent="0.25">
      <c r="A75" s="23" t="s">
        <v>101</v>
      </c>
      <c r="B75" s="23"/>
      <c r="C75" s="87" t="s">
        <v>430</v>
      </c>
      <c r="D75" s="87"/>
      <c r="E75" s="87"/>
      <c r="F75" s="87"/>
      <c r="G75" s="87"/>
      <c r="H75" s="87"/>
      <c r="I75" s="87"/>
      <c r="J75" s="87"/>
      <c r="K75" s="87"/>
      <c r="L75" s="87"/>
      <c r="M75" s="87"/>
      <c r="N75" s="87"/>
      <c r="O75" s="87"/>
      <c r="P75" s="87"/>
      <c r="Q75" s="87"/>
      <c r="R75" s="87"/>
      <c r="S75" s="87"/>
      <c r="T75" s="87"/>
      <c r="U75" s="87"/>
    </row>
    <row r="76" spans="1:21" ht="16.5" customHeight="1" x14ac:dyDescent="0.25">
      <c r="A76" s="23" t="s">
        <v>103</v>
      </c>
      <c r="B76" s="23"/>
      <c r="C76" s="87" t="s">
        <v>106</v>
      </c>
      <c r="D76" s="87"/>
      <c r="E76" s="87"/>
      <c r="F76" s="87"/>
      <c r="G76" s="87"/>
      <c r="H76" s="87"/>
      <c r="I76" s="87"/>
      <c r="J76" s="87"/>
      <c r="K76" s="87"/>
      <c r="L76" s="87"/>
      <c r="M76" s="87"/>
      <c r="N76" s="87"/>
      <c r="O76" s="87"/>
      <c r="P76" s="87"/>
      <c r="Q76" s="87"/>
      <c r="R76" s="87"/>
      <c r="S76" s="87"/>
      <c r="T76" s="87"/>
      <c r="U76" s="87"/>
    </row>
    <row r="77" spans="1:21" ht="42.45" customHeight="1" x14ac:dyDescent="0.25">
      <c r="A77" s="23" t="s">
        <v>105</v>
      </c>
      <c r="B77" s="23"/>
      <c r="C77" s="87" t="s">
        <v>189</v>
      </c>
      <c r="D77" s="87"/>
      <c r="E77" s="87"/>
      <c r="F77" s="87"/>
      <c r="G77" s="87"/>
      <c r="H77" s="87"/>
      <c r="I77" s="87"/>
      <c r="J77" s="87"/>
      <c r="K77" s="87"/>
      <c r="L77" s="87"/>
      <c r="M77" s="87"/>
      <c r="N77" s="87"/>
      <c r="O77" s="87"/>
      <c r="P77" s="87"/>
      <c r="Q77" s="87"/>
      <c r="R77" s="87"/>
      <c r="S77" s="87"/>
      <c r="T77" s="87"/>
      <c r="U77" s="87"/>
    </row>
    <row r="78" spans="1:21" ht="42.45" customHeight="1" x14ac:dyDescent="0.25">
      <c r="A78" s="23" t="s">
        <v>142</v>
      </c>
      <c r="B78" s="23"/>
      <c r="C78" s="87" t="s">
        <v>190</v>
      </c>
      <c r="D78" s="87"/>
      <c r="E78" s="87"/>
      <c r="F78" s="87"/>
      <c r="G78" s="87"/>
      <c r="H78" s="87"/>
      <c r="I78" s="87"/>
      <c r="J78" s="87"/>
      <c r="K78" s="87"/>
      <c r="L78" s="87"/>
      <c r="M78" s="87"/>
      <c r="N78" s="87"/>
      <c r="O78" s="87"/>
      <c r="P78" s="87"/>
      <c r="Q78" s="87"/>
      <c r="R78" s="87"/>
      <c r="S78" s="87"/>
      <c r="T78" s="87"/>
      <c r="U78" s="87"/>
    </row>
    <row r="79" spans="1:21" ht="16.5" customHeight="1" x14ac:dyDescent="0.25">
      <c r="A79" s="23" t="s">
        <v>144</v>
      </c>
      <c r="B79" s="23"/>
      <c r="C79" s="87" t="s">
        <v>431</v>
      </c>
      <c r="D79" s="87"/>
      <c r="E79" s="87"/>
      <c r="F79" s="87"/>
      <c r="G79" s="87"/>
      <c r="H79" s="87"/>
      <c r="I79" s="87"/>
      <c r="J79" s="87"/>
      <c r="K79" s="87"/>
      <c r="L79" s="87"/>
      <c r="M79" s="87"/>
      <c r="N79" s="87"/>
      <c r="O79" s="87"/>
      <c r="P79" s="87"/>
      <c r="Q79" s="87"/>
      <c r="R79" s="87"/>
      <c r="S79" s="87"/>
      <c r="T79" s="87"/>
      <c r="U79" s="87"/>
    </row>
    <row r="80" spans="1:21" ht="4.5" customHeight="1" x14ac:dyDescent="0.25"/>
    <row r="81" spans="1:21" ht="42.45" customHeight="1" x14ac:dyDescent="0.25">
      <c r="A81" s="24" t="s">
        <v>107</v>
      </c>
      <c r="B81" s="23"/>
      <c r="C81" s="23"/>
      <c r="D81" s="23"/>
      <c r="E81" s="87" t="s">
        <v>420</v>
      </c>
      <c r="F81" s="87"/>
      <c r="G81" s="87"/>
      <c r="H81" s="87"/>
      <c r="I81" s="87"/>
      <c r="J81" s="87"/>
      <c r="K81" s="87"/>
      <c r="L81" s="87"/>
      <c r="M81" s="87"/>
      <c r="N81" s="87"/>
      <c r="O81" s="87"/>
      <c r="P81" s="87"/>
      <c r="Q81" s="87"/>
      <c r="R81" s="87"/>
      <c r="S81" s="87"/>
      <c r="T81" s="87"/>
      <c r="U81" s="87"/>
    </row>
  </sheetData>
  <mergeCells count="9">
    <mergeCell ref="C77:U77"/>
    <mergeCell ref="C78:U78"/>
    <mergeCell ref="C79:U79"/>
    <mergeCell ref="E81:U81"/>
    <mergeCell ref="K1:U1"/>
    <mergeCell ref="C72:U72"/>
    <mergeCell ref="C74:U74"/>
    <mergeCell ref="C75:U75"/>
    <mergeCell ref="C76:U76"/>
  </mergeCells>
  <pageMargins left="0.7" right="0.7" top="0.75" bottom="0.75" header="0.3" footer="0.3"/>
  <pageSetup paperSize="9" fitToHeight="0" orientation="landscape" horizontalDpi="300" verticalDpi="300"/>
  <headerFooter scaleWithDoc="0" alignWithMargins="0">
    <oddHeader>&amp;C&amp;"Arial"&amp;8TABLE 13A.13</oddHeader>
    <oddFooter>&amp;L&amp;"Arial"&amp;8REPORT ON
GOVERNMENT
SERVICES 2022&amp;R&amp;"Arial"&amp;8SERVICES FOR
MENTAL HEALTH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30"/>
  <sheetViews>
    <sheetView showGridLines="0" workbookViewId="0"/>
  </sheetViews>
  <sheetFormatPr defaultColWidth="11.44140625" defaultRowHeight="13.2" x14ac:dyDescent="0.25"/>
  <cols>
    <col min="1" max="11" width="1.88671875" customWidth="1"/>
    <col min="12" max="12" width="5.44140625" customWidth="1"/>
    <col min="13" max="21" width="8.88671875" customWidth="1"/>
  </cols>
  <sheetData>
    <row r="1" spans="1:21" ht="33.9" customHeight="1" x14ac:dyDescent="0.25">
      <c r="A1" s="8" t="s">
        <v>432</v>
      </c>
      <c r="B1" s="8"/>
      <c r="C1" s="8"/>
      <c r="D1" s="8"/>
      <c r="E1" s="8"/>
      <c r="F1" s="8"/>
      <c r="G1" s="8"/>
      <c r="H1" s="8"/>
      <c r="I1" s="8"/>
      <c r="J1" s="8"/>
      <c r="K1" s="91" t="s">
        <v>433</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171</v>
      </c>
      <c r="N2" s="13" t="s">
        <v>172</v>
      </c>
      <c r="O2" s="13" t="s">
        <v>173</v>
      </c>
      <c r="P2" s="13" t="s">
        <v>434</v>
      </c>
      <c r="Q2" s="13" t="s">
        <v>238</v>
      </c>
      <c r="R2" s="13" t="s">
        <v>293</v>
      </c>
      <c r="S2" s="13" t="s">
        <v>435</v>
      </c>
      <c r="T2" s="13" t="s">
        <v>436</v>
      </c>
      <c r="U2" s="13" t="s">
        <v>294</v>
      </c>
    </row>
    <row r="3" spans="1:21" ht="16.5" customHeight="1" x14ac:dyDescent="0.25">
      <c r="A3" s="7" t="s">
        <v>437</v>
      </c>
      <c r="B3" s="7"/>
      <c r="C3" s="7"/>
      <c r="D3" s="7"/>
      <c r="E3" s="7"/>
      <c r="F3" s="7"/>
      <c r="G3" s="7"/>
      <c r="H3" s="7"/>
      <c r="I3" s="7"/>
      <c r="J3" s="7"/>
      <c r="K3" s="7"/>
      <c r="L3" s="9"/>
      <c r="M3" s="10"/>
      <c r="N3" s="10"/>
      <c r="O3" s="10"/>
      <c r="P3" s="10"/>
      <c r="Q3" s="10"/>
      <c r="R3" s="10"/>
      <c r="S3" s="10"/>
      <c r="T3" s="10"/>
      <c r="U3" s="10"/>
    </row>
    <row r="4" spans="1:21" ht="16.5" customHeight="1" x14ac:dyDescent="0.25">
      <c r="A4" s="7"/>
      <c r="B4" s="7" t="s">
        <v>438</v>
      </c>
      <c r="C4" s="7"/>
      <c r="D4" s="7"/>
      <c r="E4" s="7"/>
      <c r="F4" s="7"/>
      <c r="G4" s="7"/>
      <c r="H4" s="7"/>
      <c r="I4" s="7"/>
      <c r="J4" s="7"/>
      <c r="K4" s="7"/>
      <c r="L4" s="9"/>
      <c r="M4" s="10"/>
      <c r="N4" s="10"/>
      <c r="O4" s="10"/>
      <c r="P4" s="10"/>
      <c r="Q4" s="10"/>
      <c r="R4" s="10"/>
      <c r="S4" s="10"/>
      <c r="T4" s="10"/>
      <c r="U4" s="10"/>
    </row>
    <row r="5" spans="1:21" ht="16.5" customHeight="1" x14ac:dyDescent="0.25">
      <c r="A5" s="7"/>
      <c r="B5" s="7"/>
      <c r="C5" s="7" t="s">
        <v>83</v>
      </c>
      <c r="D5" s="7"/>
      <c r="E5" s="7"/>
      <c r="F5" s="7"/>
      <c r="G5" s="7"/>
      <c r="H5" s="7"/>
      <c r="I5" s="7"/>
      <c r="J5" s="7"/>
      <c r="K5" s="7"/>
      <c r="L5" s="9" t="s">
        <v>258</v>
      </c>
      <c r="M5" s="37">
        <v>831</v>
      </c>
      <c r="N5" s="37">
        <v>160</v>
      </c>
      <c r="O5" s="37">
        <v>238</v>
      </c>
      <c r="P5" s="37">
        <v>207</v>
      </c>
      <c r="Q5" s="37">
        <v>149</v>
      </c>
      <c r="R5" s="31" t="s">
        <v>137</v>
      </c>
      <c r="S5" s="31" t="s">
        <v>137</v>
      </c>
      <c r="T5" s="31" t="s">
        <v>137</v>
      </c>
      <c r="U5" s="30">
        <v>1584</v>
      </c>
    </row>
    <row r="6" spans="1:21" ht="16.5" customHeight="1" x14ac:dyDescent="0.25">
      <c r="A6" s="7"/>
      <c r="B6" s="7"/>
      <c r="C6" s="7" t="s">
        <v>85</v>
      </c>
      <c r="D6" s="7"/>
      <c r="E6" s="7"/>
      <c r="F6" s="7"/>
      <c r="G6" s="7"/>
      <c r="H6" s="7"/>
      <c r="I6" s="7"/>
      <c r="J6" s="7"/>
      <c r="K6" s="7"/>
      <c r="L6" s="9" t="s">
        <v>258</v>
      </c>
      <c r="M6" s="37">
        <v>845</v>
      </c>
      <c r="N6" s="37">
        <v>168</v>
      </c>
      <c r="O6" s="37">
        <v>238</v>
      </c>
      <c r="P6" s="37">
        <v>208</v>
      </c>
      <c r="Q6" s="37">
        <v>147</v>
      </c>
      <c r="R6" s="31" t="s">
        <v>137</v>
      </c>
      <c r="S6" s="31" t="s">
        <v>137</v>
      </c>
      <c r="T6" s="31" t="s">
        <v>137</v>
      </c>
      <c r="U6" s="30">
        <v>1606</v>
      </c>
    </row>
    <row r="7" spans="1:21" ht="16.5" customHeight="1" x14ac:dyDescent="0.25">
      <c r="A7" s="7"/>
      <c r="B7" s="7"/>
      <c r="C7" s="7" t="s">
        <v>86</v>
      </c>
      <c r="D7" s="7"/>
      <c r="E7" s="7"/>
      <c r="F7" s="7"/>
      <c r="G7" s="7"/>
      <c r="H7" s="7"/>
      <c r="I7" s="7"/>
      <c r="J7" s="7"/>
      <c r="K7" s="7"/>
      <c r="L7" s="9" t="s">
        <v>258</v>
      </c>
      <c r="M7" s="37">
        <v>851</v>
      </c>
      <c r="N7" s="37">
        <v>152</v>
      </c>
      <c r="O7" s="37">
        <v>239</v>
      </c>
      <c r="P7" s="37">
        <v>214</v>
      </c>
      <c r="Q7" s="37">
        <v>157</v>
      </c>
      <c r="R7" s="31" t="s">
        <v>137</v>
      </c>
      <c r="S7" s="31" t="s">
        <v>137</v>
      </c>
      <c r="T7" s="31" t="s">
        <v>137</v>
      </c>
      <c r="U7" s="30">
        <v>1613</v>
      </c>
    </row>
    <row r="8" spans="1:21" ht="16.5" customHeight="1" x14ac:dyDescent="0.25">
      <c r="A8" s="7"/>
      <c r="B8" s="7"/>
      <c r="C8" s="7" t="s">
        <v>87</v>
      </c>
      <c r="D8" s="7"/>
      <c r="E8" s="7"/>
      <c r="F8" s="7"/>
      <c r="G8" s="7"/>
      <c r="H8" s="7"/>
      <c r="I8" s="7"/>
      <c r="J8" s="7"/>
      <c r="K8" s="7"/>
      <c r="L8" s="9" t="s">
        <v>258</v>
      </c>
      <c r="M8" s="37">
        <v>838</v>
      </c>
      <c r="N8" s="37">
        <v>152</v>
      </c>
      <c r="O8" s="37">
        <v>255</v>
      </c>
      <c r="P8" s="37">
        <v>212</v>
      </c>
      <c r="Q8" s="37">
        <v>225</v>
      </c>
      <c r="R8" s="31" t="s">
        <v>137</v>
      </c>
      <c r="S8" s="31" t="s">
        <v>137</v>
      </c>
      <c r="T8" s="31" t="s">
        <v>137</v>
      </c>
      <c r="U8" s="30">
        <v>1682</v>
      </c>
    </row>
    <row r="9" spans="1:21" ht="16.5" customHeight="1" x14ac:dyDescent="0.25">
      <c r="A9" s="7"/>
      <c r="B9" s="7"/>
      <c r="C9" s="7" t="s">
        <v>88</v>
      </c>
      <c r="D9" s="7"/>
      <c r="E9" s="7"/>
      <c r="F9" s="7"/>
      <c r="G9" s="7"/>
      <c r="H9" s="7"/>
      <c r="I9" s="7"/>
      <c r="J9" s="7"/>
      <c r="K9" s="7"/>
      <c r="L9" s="9" t="s">
        <v>258</v>
      </c>
      <c r="M9" s="37">
        <v>837</v>
      </c>
      <c r="N9" s="37">
        <v>151</v>
      </c>
      <c r="O9" s="37">
        <v>265</v>
      </c>
      <c r="P9" s="37">
        <v>219</v>
      </c>
      <c r="Q9" s="37">
        <v>225</v>
      </c>
      <c r="R9" s="31" t="s">
        <v>137</v>
      </c>
      <c r="S9" s="31" t="s">
        <v>137</v>
      </c>
      <c r="T9" s="31" t="s">
        <v>137</v>
      </c>
      <c r="U9" s="30">
        <v>1698</v>
      </c>
    </row>
    <row r="10" spans="1:21" ht="16.5" customHeight="1" x14ac:dyDescent="0.25">
      <c r="A10" s="7"/>
      <c r="B10" s="7"/>
      <c r="C10" s="7" t="s">
        <v>89</v>
      </c>
      <c r="D10" s="7"/>
      <c r="E10" s="7"/>
      <c r="F10" s="7"/>
      <c r="G10" s="7"/>
      <c r="H10" s="7"/>
      <c r="I10" s="7"/>
      <c r="J10" s="7"/>
      <c r="K10" s="7"/>
      <c r="L10" s="9" t="s">
        <v>258</v>
      </c>
      <c r="M10" s="37">
        <v>838</v>
      </c>
      <c r="N10" s="37">
        <v>150</v>
      </c>
      <c r="O10" s="37">
        <v>301</v>
      </c>
      <c r="P10" s="37">
        <v>226</v>
      </c>
      <c r="Q10" s="37">
        <v>201</v>
      </c>
      <c r="R10" s="31" t="s">
        <v>137</v>
      </c>
      <c r="S10" s="31" t="s">
        <v>137</v>
      </c>
      <c r="T10" s="31" t="s">
        <v>137</v>
      </c>
      <c r="U10" s="30">
        <v>1717</v>
      </c>
    </row>
    <row r="11" spans="1:21" ht="16.5" customHeight="1" x14ac:dyDescent="0.25">
      <c r="A11" s="7"/>
      <c r="B11" s="7"/>
      <c r="C11" s="7" t="s">
        <v>90</v>
      </c>
      <c r="D11" s="7"/>
      <c r="E11" s="7"/>
      <c r="F11" s="7"/>
      <c r="G11" s="7"/>
      <c r="H11" s="7"/>
      <c r="I11" s="7"/>
      <c r="J11" s="7"/>
      <c r="K11" s="7"/>
      <c r="L11" s="9" t="s">
        <v>258</v>
      </c>
      <c r="M11" s="37">
        <v>854</v>
      </c>
      <c r="N11" s="37">
        <v>152</v>
      </c>
      <c r="O11" s="37">
        <v>335</v>
      </c>
      <c r="P11" s="37">
        <v>226</v>
      </c>
      <c r="Q11" s="37">
        <v>194</v>
      </c>
      <c r="R11" s="31" t="s">
        <v>137</v>
      </c>
      <c r="S11" s="31" t="s">
        <v>137</v>
      </c>
      <c r="T11" s="31" t="s">
        <v>137</v>
      </c>
      <c r="U11" s="30">
        <v>1761</v>
      </c>
    </row>
    <row r="12" spans="1:21" ht="16.5" customHeight="1" x14ac:dyDescent="0.25">
      <c r="A12" s="7"/>
      <c r="B12" s="7"/>
      <c r="C12" s="7" t="s">
        <v>91</v>
      </c>
      <c r="D12" s="7"/>
      <c r="E12" s="7"/>
      <c r="F12" s="7"/>
      <c r="G12" s="7"/>
      <c r="H12" s="7"/>
      <c r="I12" s="7"/>
      <c r="J12" s="7"/>
      <c r="K12" s="7"/>
      <c r="L12" s="9" t="s">
        <v>258</v>
      </c>
      <c r="M12" s="37">
        <v>887</v>
      </c>
      <c r="N12" s="37">
        <v>152</v>
      </c>
      <c r="O12" s="37">
        <v>345</v>
      </c>
      <c r="P12" s="37">
        <v>242</v>
      </c>
      <c r="Q12" s="37">
        <v>205</v>
      </c>
      <c r="R12" s="31" t="s">
        <v>137</v>
      </c>
      <c r="S12" s="31" t="s">
        <v>137</v>
      </c>
      <c r="T12" s="31" t="s">
        <v>137</v>
      </c>
      <c r="U12" s="30">
        <v>1831</v>
      </c>
    </row>
    <row r="13" spans="1:21" ht="16.5" customHeight="1" x14ac:dyDescent="0.25">
      <c r="A13" s="7"/>
      <c r="B13" s="7"/>
      <c r="C13" s="7" t="s">
        <v>92</v>
      </c>
      <c r="D13" s="7"/>
      <c r="E13" s="7"/>
      <c r="F13" s="7"/>
      <c r="G13" s="7"/>
      <c r="H13" s="7"/>
      <c r="I13" s="7"/>
      <c r="J13" s="7"/>
      <c r="K13" s="7"/>
      <c r="L13" s="9" t="s">
        <v>258</v>
      </c>
      <c r="M13" s="37">
        <v>902</v>
      </c>
      <c r="N13" s="37">
        <v>150</v>
      </c>
      <c r="O13" s="37">
        <v>345</v>
      </c>
      <c r="P13" s="37">
        <v>246</v>
      </c>
      <c r="Q13" s="37">
        <v>230</v>
      </c>
      <c r="R13" s="31" t="s">
        <v>137</v>
      </c>
      <c r="S13" s="31" t="s">
        <v>137</v>
      </c>
      <c r="T13" s="31" t="s">
        <v>137</v>
      </c>
      <c r="U13" s="30">
        <v>1873</v>
      </c>
    </row>
    <row r="14" spans="1:21" ht="16.5" customHeight="1" x14ac:dyDescent="0.25">
      <c r="A14" s="7"/>
      <c r="B14" s="7"/>
      <c r="C14" s="7" t="s">
        <v>93</v>
      </c>
      <c r="D14" s="7"/>
      <c r="E14" s="7"/>
      <c r="F14" s="7"/>
      <c r="G14" s="7"/>
      <c r="H14" s="7"/>
      <c r="I14" s="7"/>
      <c r="J14" s="7"/>
      <c r="K14" s="7"/>
      <c r="L14" s="9" t="s">
        <v>258</v>
      </c>
      <c r="M14" s="30">
        <v>1064</v>
      </c>
      <c r="N14" s="37">
        <v>152</v>
      </c>
      <c r="O14" s="37">
        <v>375</v>
      </c>
      <c r="P14" s="37">
        <v>246</v>
      </c>
      <c r="Q14" s="37">
        <v>247</v>
      </c>
      <c r="R14" s="31" t="s">
        <v>137</v>
      </c>
      <c r="S14" s="31" t="s">
        <v>137</v>
      </c>
      <c r="T14" s="31" t="s">
        <v>137</v>
      </c>
      <c r="U14" s="30">
        <v>2083</v>
      </c>
    </row>
    <row r="15" spans="1:21" ht="16.5" customHeight="1" x14ac:dyDescent="0.25">
      <c r="A15" s="7"/>
      <c r="B15" s="7" t="s">
        <v>439</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83</v>
      </c>
      <c r="D16" s="7"/>
      <c r="E16" s="7"/>
      <c r="F16" s="7"/>
      <c r="G16" s="7"/>
      <c r="H16" s="7"/>
      <c r="I16" s="7"/>
      <c r="J16" s="7"/>
      <c r="K16" s="7"/>
      <c r="L16" s="9" t="s">
        <v>258</v>
      </c>
      <c r="M16" s="30">
        <v>1874</v>
      </c>
      <c r="N16" s="30">
        <v>1311</v>
      </c>
      <c r="O16" s="30">
        <v>1074</v>
      </c>
      <c r="P16" s="37">
        <v>575</v>
      </c>
      <c r="Q16" s="37">
        <v>328</v>
      </c>
      <c r="R16" s="37">
        <v>103</v>
      </c>
      <c r="S16" s="37">
        <v>127</v>
      </c>
      <c r="T16" s="38">
        <v>43</v>
      </c>
      <c r="U16" s="30">
        <v>5434</v>
      </c>
    </row>
    <row r="17" spans="1:21" ht="16.5" customHeight="1" x14ac:dyDescent="0.25">
      <c r="A17" s="7"/>
      <c r="B17" s="7"/>
      <c r="C17" s="7" t="s">
        <v>85</v>
      </c>
      <c r="D17" s="7"/>
      <c r="E17" s="7"/>
      <c r="F17" s="7"/>
      <c r="G17" s="7"/>
      <c r="H17" s="7"/>
      <c r="I17" s="7"/>
      <c r="J17" s="7"/>
      <c r="K17" s="7"/>
      <c r="L17" s="9" t="s">
        <v>258</v>
      </c>
      <c r="M17" s="30">
        <v>1891</v>
      </c>
      <c r="N17" s="30">
        <v>1302</v>
      </c>
      <c r="O17" s="30">
        <v>1039</v>
      </c>
      <c r="P17" s="37">
        <v>574</v>
      </c>
      <c r="Q17" s="37">
        <v>330</v>
      </c>
      <c r="R17" s="38">
        <v>96</v>
      </c>
      <c r="S17" s="37">
        <v>122</v>
      </c>
      <c r="T17" s="38">
        <v>43</v>
      </c>
      <c r="U17" s="30">
        <v>5397</v>
      </c>
    </row>
    <row r="18" spans="1:21" ht="16.5" customHeight="1" x14ac:dyDescent="0.25">
      <c r="A18" s="7"/>
      <c r="B18" s="7"/>
      <c r="C18" s="7" t="s">
        <v>86</v>
      </c>
      <c r="D18" s="7"/>
      <c r="E18" s="7"/>
      <c r="F18" s="7"/>
      <c r="G18" s="7"/>
      <c r="H18" s="7"/>
      <c r="I18" s="7"/>
      <c r="J18" s="7"/>
      <c r="K18" s="7"/>
      <c r="L18" s="9" t="s">
        <v>258</v>
      </c>
      <c r="M18" s="30">
        <v>1905</v>
      </c>
      <c r="N18" s="30">
        <v>1272</v>
      </c>
      <c r="O18" s="30">
        <v>1034</v>
      </c>
      <c r="P18" s="37">
        <v>562</v>
      </c>
      <c r="Q18" s="37">
        <v>307</v>
      </c>
      <c r="R18" s="38">
        <v>95</v>
      </c>
      <c r="S18" s="38">
        <v>89</v>
      </c>
      <c r="T18" s="38">
        <v>43</v>
      </c>
      <c r="U18" s="30">
        <v>5307</v>
      </c>
    </row>
    <row r="19" spans="1:21" ht="16.5" customHeight="1" x14ac:dyDescent="0.25">
      <c r="A19" s="7"/>
      <c r="B19" s="7"/>
      <c r="C19" s="7" t="s">
        <v>87</v>
      </c>
      <c r="D19" s="7"/>
      <c r="E19" s="7"/>
      <c r="F19" s="7"/>
      <c r="G19" s="7"/>
      <c r="H19" s="7"/>
      <c r="I19" s="7"/>
      <c r="J19" s="7"/>
      <c r="K19" s="7"/>
      <c r="L19" s="9" t="s">
        <v>258</v>
      </c>
      <c r="M19" s="30">
        <v>1930</v>
      </c>
      <c r="N19" s="30">
        <v>1224</v>
      </c>
      <c r="O19" s="30">
        <v>1275</v>
      </c>
      <c r="P19" s="37">
        <v>540</v>
      </c>
      <c r="Q19" s="37">
        <v>303</v>
      </c>
      <c r="R19" s="38">
        <v>94</v>
      </c>
      <c r="S19" s="38">
        <v>89</v>
      </c>
      <c r="T19" s="38">
        <v>43</v>
      </c>
      <c r="U19" s="30">
        <v>5498</v>
      </c>
    </row>
    <row r="20" spans="1:21" ht="16.5" customHeight="1" x14ac:dyDescent="0.25">
      <c r="A20" s="7"/>
      <c r="B20" s="7"/>
      <c r="C20" s="7" t="s">
        <v>88</v>
      </c>
      <c r="D20" s="7"/>
      <c r="E20" s="7"/>
      <c r="F20" s="7"/>
      <c r="G20" s="7"/>
      <c r="H20" s="7"/>
      <c r="I20" s="7"/>
      <c r="J20" s="7"/>
      <c r="K20" s="7"/>
      <c r="L20" s="9" t="s">
        <v>258</v>
      </c>
      <c r="M20" s="30">
        <v>1913</v>
      </c>
      <c r="N20" s="30">
        <v>1184</v>
      </c>
      <c r="O20" s="30">
        <v>1224</v>
      </c>
      <c r="P20" s="37">
        <v>533</v>
      </c>
      <c r="Q20" s="37">
        <v>295</v>
      </c>
      <c r="R20" s="38">
        <v>95</v>
      </c>
      <c r="S20" s="38">
        <v>73</v>
      </c>
      <c r="T20" s="38">
        <v>43</v>
      </c>
      <c r="U20" s="30">
        <v>5360</v>
      </c>
    </row>
    <row r="21" spans="1:21" ht="16.5" customHeight="1" x14ac:dyDescent="0.25">
      <c r="A21" s="7"/>
      <c r="B21" s="7"/>
      <c r="C21" s="7" t="s">
        <v>89</v>
      </c>
      <c r="D21" s="7"/>
      <c r="E21" s="7"/>
      <c r="F21" s="7"/>
      <c r="G21" s="7"/>
      <c r="H21" s="7"/>
      <c r="I21" s="7"/>
      <c r="J21" s="7"/>
      <c r="K21" s="7"/>
      <c r="L21" s="9" t="s">
        <v>258</v>
      </c>
      <c r="M21" s="30">
        <v>1894</v>
      </c>
      <c r="N21" s="30">
        <v>1168</v>
      </c>
      <c r="O21" s="30">
        <v>1109</v>
      </c>
      <c r="P21" s="37">
        <v>514</v>
      </c>
      <c r="Q21" s="37">
        <v>285</v>
      </c>
      <c r="R21" s="38">
        <v>97</v>
      </c>
      <c r="S21" s="38">
        <v>70</v>
      </c>
      <c r="T21" s="38">
        <v>41</v>
      </c>
      <c r="U21" s="30">
        <v>5179</v>
      </c>
    </row>
    <row r="22" spans="1:21" ht="16.5" customHeight="1" x14ac:dyDescent="0.25">
      <c r="A22" s="7"/>
      <c r="B22" s="7"/>
      <c r="C22" s="7" t="s">
        <v>90</v>
      </c>
      <c r="D22" s="7"/>
      <c r="E22" s="7"/>
      <c r="F22" s="7"/>
      <c r="G22" s="7"/>
      <c r="H22" s="7"/>
      <c r="I22" s="7"/>
      <c r="J22" s="7"/>
      <c r="K22" s="7"/>
      <c r="L22" s="9" t="s">
        <v>258</v>
      </c>
      <c r="M22" s="30">
        <v>1838</v>
      </c>
      <c r="N22" s="30">
        <v>1122</v>
      </c>
      <c r="O22" s="30">
        <v>1066</v>
      </c>
      <c r="P22" s="37">
        <v>499</v>
      </c>
      <c r="Q22" s="37">
        <v>268</v>
      </c>
      <c r="R22" s="37">
        <v>127</v>
      </c>
      <c r="S22" s="38">
        <v>70</v>
      </c>
      <c r="T22" s="38">
        <v>41</v>
      </c>
      <c r="U22" s="30">
        <v>5030</v>
      </c>
    </row>
    <row r="23" spans="1:21" ht="16.5" customHeight="1" x14ac:dyDescent="0.25">
      <c r="A23" s="7"/>
      <c r="B23" s="7"/>
      <c r="C23" s="7" t="s">
        <v>91</v>
      </c>
      <c r="D23" s="7"/>
      <c r="E23" s="7"/>
      <c r="F23" s="7"/>
      <c r="G23" s="7"/>
      <c r="H23" s="7"/>
      <c r="I23" s="7"/>
      <c r="J23" s="7"/>
      <c r="K23" s="7"/>
      <c r="L23" s="9" t="s">
        <v>258</v>
      </c>
      <c r="M23" s="30">
        <v>1768</v>
      </c>
      <c r="N23" s="30">
        <v>1092</v>
      </c>
      <c r="O23" s="30">
        <v>1110</v>
      </c>
      <c r="P23" s="37">
        <v>479</v>
      </c>
      <c r="Q23" s="37">
        <v>247</v>
      </c>
      <c r="R23" s="37">
        <v>131</v>
      </c>
      <c r="S23" s="38">
        <v>70</v>
      </c>
      <c r="T23" s="38">
        <v>40</v>
      </c>
      <c r="U23" s="30">
        <v>4937</v>
      </c>
    </row>
    <row r="24" spans="1:21" ht="16.5" customHeight="1" x14ac:dyDescent="0.25">
      <c r="A24" s="7"/>
      <c r="B24" s="7"/>
      <c r="C24" s="7" t="s">
        <v>92</v>
      </c>
      <c r="D24" s="7"/>
      <c r="E24" s="7"/>
      <c r="F24" s="7"/>
      <c r="G24" s="7"/>
      <c r="H24" s="7"/>
      <c r="I24" s="7"/>
      <c r="J24" s="7"/>
      <c r="K24" s="7"/>
      <c r="L24" s="9" t="s">
        <v>258</v>
      </c>
      <c r="M24" s="30">
        <v>1747</v>
      </c>
      <c r="N24" s="30">
        <v>1091</v>
      </c>
      <c r="O24" s="30">
        <v>1057</v>
      </c>
      <c r="P24" s="37">
        <v>463</v>
      </c>
      <c r="Q24" s="37">
        <v>250</v>
      </c>
      <c r="R24" s="37">
        <v>131</v>
      </c>
      <c r="S24" s="38">
        <v>65</v>
      </c>
      <c r="T24" s="38">
        <v>32</v>
      </c>
      <c r="U24" s="30">
        <v>4836</v>
      </c>
    </row>
    <row r="25" spans="1:21" ht="16.5" customHeight="1" x14ac:dyDescent="0.25">
      <c r="A25" s="7"/>
      <c r="B25" s="7"/>
      <c r="C25" s="7" t="s">
        <v>93</v>
      </c>
      <c r="D25" s="7"/>
      <c r="E25" s="7"/>
      <c r="F25" s="7"/>
      <c r="G25" s="7"/>
      <c r="H25" s="7"/>
      <c r="I25" s="7"/>
      <c r="J25" s="7"/>
      <c r="K25" s="7"/>
      <c r="L25" s="9" t="s">
        <v>258</v>
      </c>
      <c r="M25" s="30">
        <v>1586</v>
      </c>
      <c r="N25" s="30">
        <v>1104</v>
      </c>
      <c r="O25" s="30">
        <v>1044</v>
      </c>
      <c r="P25" s="37">
        <v>454</v>
      </c>
      <c r="Q25" s="37">
        <v>252</v>
      </c>
      <c r="R25" s="37">
        <v>127</v>
      </c>
      <c r="S25" s="38">
        <v>65</v>
      </c>
      <c r="T25" s="38">
        <v>33</v>
      </c>
      <c r="U25" s="30">
        <v>4666</v>
      </c>
    </row>
    <row r="26" spans="1:21" ht="16.5" customHeight="1" x14ac:dyDescent="0.25">
      <c r="A26" s="7"/>
      <c r="B26" s="7" t="s">
        <v>440</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83</v>
      </c>
      <c r="D27" s="7"/>
      <c r="E27" s="7"/>
      <c r="F27" s="7"/>
      <c r="G27" s="7"/>
      <c r="H27" s="7"/>
      <c r="I27" s="7"/>
      <c r="J27" s="7"/>
      <c r="K27" s="7"/>
      <c r="L27" s="9" t="s">
        <v>258</v>
      </c>
      <c r="M27" s="38">
        <v>40</v>
      </c>
      <c r="N27" s="30">
        <v>1359</v>
      </c>
      <c r="O27" s="37">
        <v>329</v>
      </c>
      <c r="P27" s="37">
        <v>329</v>
      </c>
      <c r="Q27" s="37">
        <v>161</v>
      </c>
      <c r="R27" s="37">
        <v>163</v>
      </c>
      <c r="S27" s="38">
        <v>21</v>
      </c>
      <c r="T27" s="38">
        <v>36</v>
      </c>
      <c r="U27" s="30">
        <v>2438</v>
      </c>
    </row>
    <row r="28" spans="1:21" ht="16.5" customHeight="1" x14ac:dyDescent="0.25">
      <c r="A28" s="7"/>
      <c r="B28" s="7"/>
      <c r="C28" s="7" t="s">
        <v>85</v>
      </c>
      <c r="D28" s="7"/>
      <c r="E28" s="7"/>
      <c r="F28" s="7"/>
      <c r="G28" s="7"/>
      <c r="H28" s="7"/>
      <c r="I28" s="7"/>
      <c r="J28" s="7"/>
      <c r="K28" s="7"/>
      <c r="L28" s="9" t="s">
        <v>258</v>
      </c>
      <c r="M28" s="38">
        <v>60</v>
      </c>
      <c r="N28" s="30">
        <v>1444</v>
      </c>
      <c r="O28" s="37">
        <v>285</v>
      </c>
      <c r="P28" s="37">
        <v>326</v>
      </c>
      <c r="Q28" s="37">
        <v>170</v>
      </c>
      <c r="R28" s="37">
        <v>176</v>
      </c>
      <c r="S28" s="38">
        <v>21</v>
      </c>
      <c r="T28" s="38">
        <v>36</v>
      </c>
      <c r="U28" s="30">
        <v>2518</v>
      </c>
    </row>
    <row r="29" spans="1:21" ht="16.5" customHeight="1" x14ac:dyDescent="0.25">
      <c r="A29" s="7"/>
      <c r="B29" s="7"/>
      <c r="C29" s="7" t="s">
        <v>86</v>
      </c>
      <c r="D29" s="7"/>
      <c r="E29" s="7"/>
      <c r="F29" s="7"/>
      <c r="G29" s="7"/>
      <c r="H29" s="7"/>
      <c r="I29" s="7"/>
      <c r="J29" s="7"/>
      <c r="K29" s="7"/>
      <c r="L29" s="9" t="s">
        <v>258</v>
      </c>
      <c r="M29" s="38">
        <v>91</v>
      </c>
      <c r="N29" s="30">
        <v>1438</v>
      </c>
      <c r="O29" s="37">
        <v>253</v>
      </c>
      <c r="P29" s="37">
        <v>318</v>
      </c>
      <c r="Q29" s="37">
        <v>170</v>
      </c>
      <c r="R29" s="37">
        <v>192</v>
      </c>
      <c r="S29" s="38">
        <v>51</v>
      </c>
      <c r="T29" s="38">
        <v>36</v>
      </c>
      <c r="U29" s="30">
        <v>2548</v>
      </c>
    </row>
    <row r="30" spans="1:21" ht="16.5" customHeight="1" x14ac:dyDescent="0.25">
      <c r="A30" s="7"/>
      <c r="B30" s="7"/>
      <c r="C30" s="7" t="s">
        <v>87</v>
      </c>
      <c r="D30" s="7"/>
      <c r="E30" s="7"/>
      <c r="F30" s="7"/>
      <c r="G30" s="7"/>
      <c r="H30" s="7"/>
      <c r="I30" s="7"/>
      <c r="J30" s="7"/>
      <c r="K30" s="7"/>
      <c r="L30" s="9" t="s">
        <v>258</v>
      </c>
      <c r="M30" s="37">
        <v>117</v>
      </c>
      <c r="N30" s="30">
        <v>1431</v>
      </c>
      <c r="O30" s="31" t="s">
        <v>137</v>
      </c>
      <c r="P30" s="37">
        <v>310</v>
      </c>
      <c r="Q30" s="37">
        <v>154</v>
      </c>
      <c r="R30" s="37">
        <v>183</v>
      </c>
      <c r="S30" s="38">
        <v>53</v>
      </c>
      <c r="T30" s="38">
        <v>34</v>
      </c>
      <c r="U30" s="30">
        <v>2281</v>
      </c>
    </row>
    <row r="31" spans="1:21" ht="16.5" customHeight="1" x14ac:dyDescent="0.25">
      <c r="A31" s="7"/>
      <c r="B31" s="7"/>
      <c r="C31" s="7" t="s">
        <v>88</v>
      </c>
      <c r="D31" s="7"/>
      <c r="E31" s="7"/>
      <c r="F31" s="7"/>
      <c r="G31" s="7"/>
      <c r="H31" s="7"/>
      <c r="I31" s="7"/>
      <c r="J31" s="7"/>
      <c r="K31" s="7"/>
      <c r="L31" s="9" t="s">
        <v>258</v>
      </c>
      <c r="M31" s="37">
        <v>140</v>
      </c>
      <c r="N31" s="30">
        <v>1448</v>
      </c>
      <c r="O31" s="31" t="s">
        <v>137</v>
      </c>
      <c r="P31" s="37">
        <v>299</v>
      </c>
      <c r="Q31" s="37">
        <v>184</v>
      </c>
      <c r="R31" s="37">
        <v>183</v>
      </c>
      <c r="S31" s="38">
        <v>94</v>
      </c>
      <c r="T31" s="38">
        <v>34</v>
      </c>
      <c r="U31" s="30">
        <v>2383</v>
      </c>
    </row>
    <row r="32" spans="1:21" ht="16.5" customHeight="1" x14ac:dyDescent="0.25">
      <c r="A32" s="7"/>
      <c r="B32" s="7"/>
      <c r="C32" s="7" t="s">
        <v>89</v>
      </c>
      <c r="D32" s="7"/>
      <c r="E32" s="7"/>
      <c r="F32" s="7"/>
      <c r="G32" s="7"/>
      <c r="H32" s="7"/>
      <c r="I32" s="7"/>
      <c r="J32" s="7"/>
      <c r="K32" s="7"/>
      <c r="L32" s="9" t="s">
        <v>258</v>
      </c>
      <c r="M32" s="37">
        <v>145</v>
      </c>
      <c r="N32" s="30">
        <v>1514</v>
      </c>
      <c r="O32" s="31" t="s">
        <v>137</v>
      </c>
      <c r="P32" s="37">
        <v>302</v>
      </c>
      <c r="Q32" s="37">
        <v>191</v>
      </c>
      <c r="R32" s="37">
        <v>191</v>
      </c>
      <c r="S32" s="38">
        <v>94</v>
      </c>
      <c r="T32" s="38">
        <v>34</v>
      </c>
      <c r="U32" s="30">
        <v>2471</v>
      </c>
    </row>
    <row r="33" spans="1:21" ht="16.5" customHeight="1" x14ac:dyDescent="0.25">
      <c r="A33" s="7"/>
      <c r="B33" s="7"/>
      <c r="C33" s="7" t="s">
        <v>90</v>
      </c>
      <c r="D33" s="7"/>
      <c r="E33" s="7"/>
      <c r="F33" s="7"/>
      <c r="G33" s="7"/>
      <c r="H33" s="7"/>
      <c r="I33" s="7"/>
      <c r="J33" s="7"/>
      <c r="K33" s="7"/>
      <c r="L33" s="9" t="s">
        <v>258</v>
      </c>
      <c r="M33" s="37">
        <v>156</v>
      </c>
      <c r="N33" s="30">
        <v>1536</v>
      </c>
      <c r="O33" s="31" t="s">
        <v>137</v>
      </c>
      <c r="P33" s="37">
        <v>315</v>
      </c>
      <c r="Q33" s="37">
        <v>147</v>
      </c>
      <c r="R33" s="37">
        <v>156</v>
      </c>
      <c r="S33" s="38">
        <v>95</v>
      </c>
      <c r="T33" s="38">
        <v>22</v>
      </c>
      <c r="U33" s="30">
        <v>2427</v>
      </c>
    </row>
    <row r="34" spans="1:21" ht="16.5" customHeight="1" x14ac:dyDescent="0.25">
      <c r="A34" s="7"/>
      <c r="B34" s="7"/>
      <c r="C34" s="7" t="s">
        <v>91</v>
      </c>
      <c r="D34" s="7"/>
      <c r="E34" s="7"/>
      <c r="F34" s="7"/>
      <c r="G34" s="7"/>
      <c r="H34" s="7"/>
      <c r="I34" s="7"/>
      <c r="J34" s="7"/>
      <c r="K34" s="7"/>
      <c r="L34" s="9" t="s">
        <v>258</v>
      </c>
      <c r="M34" s="37">
        <v>158</v>
      </c>
      <c r="N34" s="30">
        <v>1495</v>
      </c>
      <c r="O34" s="31" t="s">
        <v>137</v>
      </c>
      <c r="P34" s="37">
        <v>298</v>
      </c>
      <c r="Q34" s="37">
        <v>137</v>
      </c>
      <c r="R34" s="37">
        <v>156</v>
      </c>
      <c r="S34" s="38">
        <v>95</v>
      </c>
      <c r="T34" s="38">
        <v>16</v>
      </c>
      <c r="U34" s="30">
        <v>2356</v>
      </c>
    </row>
    <row r="35" spans="1:21" ht="16.5" customHeight="1" x14ac:dyDescent="0.25">
      <c r="A35" s="7"/>
      <c r="B35" s="7"/>
      <c r="C35" s="7" t="s">
        <v>92</v>
      </c>
      <c r="D35" s="7"/>
      <c r="E35" s="7"/>
      <c r="F35" s="7"/>
      <c r="G35" s="7"/>
      <c r="H35" s="7"/>
      <c r="I35" s="7"/>
      <c r="J35" s="7"/>
      <c r="K35" s="7"/>
      <c r="L35" s="9" t="s">
        <v>258</v>
      </c>
      <c r="M35" s="37">
        <v>171</v>
      </c>
      <c r="N35" s="30">
        <v>1476</v>
      </c>
      <c r="O35" s="31" t="s">
        <v>137</v>
      </c>
      <c r="P35" s="37">
        <v>303</v>
      </c>
      <c r="Q35" s="37">
        <v>138</v>
      </c>
      <c r="R35" s="37">
        <v>162</v>
      </c>
      <c r="S35" s="38">
        <v>82</v>
      </c>
      <c r="T35" s="38">
        <v>15</v>
      </c>
      <c r="U35" s="30">
        <v>2347</v>
      </c>
    </row>
    <row r="36" spans="1:21" ht="16.5" customHeight="1" x14ac:dyDescent="0.25">
      <c r="A36" s="7"/>
      <c r="B36" s="7"/>
      <c r="C36" s="7" t="s">
        <v>93</v>
      </c>
      <c r="D36" s="7"/>
      <c r="E36" s="7"/>
      <c r="F36" s="7"/>
      <c r="G36" s="7"/>
      <c r="H36" s="7"/>
      <c r="I36" s="7"/>
      <c r="J36" s="7"/>
      <c r="K36" s="7"/>
      <c r="L36" s="9" t="s">
        <v>258</v>
      </c>
      <c r="M36" s="37">
        <v>185</v>
      </c>
      <c r="N36" s="30">
        <v>1448</v>
      </c>
      <c r="O36" s="31" t="s">
        <v>137</v>
      </c>
      <c r="P36" s="37">
        <v>283</v>
      </c>
      <c r="Q36" s="38">
        <v>97</v>
      </c>
      <c r="R36" s="37">
        <v>170</v>
      </c>
      <c r="S36" s="38">
        <v>83</v>
      </c>
      <c r="T36" s="38">
        <v>15</v>
      </c>
      <c r="U36" s="30">
        <v>2281</v>
      </c>
    </row>
    <row r="37" spans="1:21" ht="16.5" customHeight="1" x14ac:dyDescent="0.25">
      <c r="A37" s="7" t="s">
        <v>441</v>
      </c>
      <c r="B37" s="7"/>
      <c r="C37" s="7"/>
      <c r="D37" s="7"/>
      <c r="E37" s="7"/>
      <c r="F37" s="7"/>
      <c r="G37" s="7"/>
      <c r="H37" s="7"/>
      <c r="I37" s="7"/>
      <c r="J37" s="7"/>
      <c r="K37" s="7"/>
      <c r="L37" s="9"/>
      <c r="M37" s="10"/>
      <c r="N37" s="10"/>
      <c r="O37" s="10"/>
      <c r="P37" s="10"/>
      <c r="Q37" s="10"/>
      <c r="R37" s="10"/>
      <c r="S37" s="10"/>
      <c r="T37" s="10"/>
      <c r="U37" s="10"/>
    </row>
    <row r="38" spans="1:21" ht="16.5" customHeight="1" x14ac:dyDescent="0.25">
      <c r="A38" s="7"/>
      <c r="B38" s="7" t="s">
        <v>438</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83</v>
      </c>
      <c r="D39" s="7"/>
      <c r="E39" s="7"/>
      <c r="F39" s="7"/>
      <c r="G39" s="7"/>
      <c r="H39" s="7"/>
      <c r="I39" s="7"/>
      <c r="J39" s="7"/>
      <c r="K39" s="7"/>
      <c r="L39" s="9" t="s">
        <v>97</v>
      </c>
      <c r="M39" s="16">
        <v>30.3</v>
      </c>
      <c r="N39" s="26">
        <v>5.7</v>
      </c>
      <c r="O39" s="16">
        <v>14.5</v>
      </c>
      <c r="P39" s="16">
        <v>18.600000000000001</v>
      </c>
      <c r="Q39" s="16">
        <v>23.4</v>
      </c>
      <c r="R39" s="25" t="s">
        <v>137</v>
      </c>
      <c r="S39" s="25" t="s">
        <v>137</v>
      </c>
      <c r="T39" s="25" t="s">
        <v>137</v>
      </c>
      <c r="U39" s="16">
        <v>16.8</v>
      </c>
    </row>
    <row r="40" spans="1:21" ht="16.5" customHeight="1" x14ac:dyDescent="0.25">
      <c r="A40" s="7"/>
      <c r="B40" s="7"/>
      <c r="C40" s="7" t="s">
        <v>85</v>
      </c>
      <c r="D40" s="7"/>
      <c r="E40" s="7"/>
      <c r="F40" s="7"/>
      <c r="G40" s="7"/>
      <c r="H40" s="7"/>
      <c r="I40" s="7"/>
      <c r="J40" s="7"/>
      <c r="K40" s="7"/>
      <c r="L40" s="9" t="s">
        <v>97</v>
      </c>
      <c r="M40" s="16">
        <v>30.2</v>
      </c>
      <c r="N40" s="26">
        <v>5.8</v>
      </c>
      <c r="O40" s="16">
        <v>15.2</v>
      </c>
      <c r="P40" s="16">
        <v>18.8</v>
      </c>
      <c r="Q40" s="16">
        <v>22.7</v>
      </c>
      <c r="R40" s="25" t="s">
        <v>137</v>
      </c>
      <c r="S40" s="25" t="s">
        <v>137</v>
      </c>
      <c r="T40" s="25" t="s">
        <v>137</v>
      </c>
      <c r="U40" s="16">
        <v>16.899999999999999</v>
      </c>
    </row>
    <row r="41" spans="1:21" ht="16.5" customHeight="1" x14ac:dyDescent="0.25">
      <c r="A41" s="7"/>
      <c r="B41" s="7"/>
      <c r="C41" s="7" t="s">
        <v>86</v>
      </c>
      <c r="D41" s="7"/>
      <c r="E41" s="7"/>
      <c r="F41" s="7"/>
      <c r="G41" s="7"/>
      <c r="H41" s="7"/>
      <c r="I41" s="7"/>
      <c r="J41" s="7"/>
      <c r="K41" s="7"/>
      <c r="L41" s="9" t="s">
        <v>97</v>
      </c>
      <c r="M41" s="16">
        <v>29.9</v>
      </c>
      <c r="N41" s="26">
        <v>5.3</v>
      </c>
      <c r="O41" s="16">
        <v>15.7</v>
      </c>
      <c r="P41" s="16">
        <v>19.600000000000001</v>
      </c>
      <c r="Q41" s="16">
        <v>24.8</v>
      </c>
      <c r="R41" s="25" t="s">
        <v>137</v>
      </c>
      <c r="S41" s="25" t="s">
        <v>137</v>
      </c>
      <c r="T41" s="25" t="s">
        <v>137</v>
      </c>
      <c r="U41" s="16">
        <v>17</v>
      </c>
    </row>
    <row r="42" spans="1:21" ht="16.5" customHeight="1" x14ac:dyDescent="0.25">
      <c r="A42" s="7"/>
      <c r="B42" s="7"/>
      <c r="C42" s="7" t="s">
        <v>87</v>
      </c>
      <c r="D42" s="7"/>
      <c r="E42" s="7"/>
      <c r="F42" s="7"/>
      <c r="G42" s="7"/>
      <c r="H42" s="7"/>
      <c r="I42" s="7"/>
      <c r="J42" s="7"/>
      <c r="K42" s="7"/>
      <c r="L42" s="9" t="s">
        <v>97</v>
      </c>
      <c r="M42" s="16">
        <v>29.1</v>
      </c>
      <c r="N42" s="26">
        <v>5.4</v>
      </c>
      <c r="O42" s="16">
        <v>16.7</v>
      </c>
      <c r="P42" s="16">
        <v>20</v>
      </c>
      <c r="Q42" s="16">
        <v>33</v>
      </c>
      <c r="R42" s="25" t="s">
        <v>137</v>
      </c>
      <c r="S42" s="25" t="s">
        <v>137</v>
      </c>
      <c r="T42" s="25" t="s">
        <v>137</v>
      </c>
      <c r="U42" s="16">
        <v>17.8</v>
      </c>
    </row>
    <row r="43" spans="1:21" ht="16.5" customHeight="1" x14ac:dyDescent="0.25">
      <c r="A43" s="7"/>
      <c r="B43" s="7"/>
      <c r="C43" s="7" t="s">
        <v>88</v>
      </c>
      <c r="D43" s="7"/>
      <c r="E43" s="7"/>
      <c r="F43" s="7"/>
      <c r="G43" s="7"/>
      <c r="H43" s="7"/>
      <c r="I43" s="7"/>
      <c r="J43" s="7"/>
      <c r="K43" s="7"/>
      <c r="L43" s="9" t="s">
        <v>97</v>
      </c>
      <c r="M43" s="16">
        <v>29</v>
      </c>
      <c r="N43" s="26">
        <v>5.4</v>
      </c>
      <c r="O43" s="16">
        <v>17.8</v>
      </c>
      <c r="P43" s="16">
        <v>20.8</v>
      </c>
      <c r="Q43" s="16">
        <v>31.9</v>
      </c>
      <c r="R43" s="25" t="s">
        <v>137</v>
      </c>
      <c r="S43" s="25" t="s">
        <v>137</v>
      </c>
      <c r="T43" s="25" t="s">
        <v>137</v>
      </c>
      <c r="U43" s="16">
        <v>18</v>
      </c>
    </row>
    <row r="44" spans="1:21" ht="16.5" customHeight="1" x14ac:dyDescent="0.25">
      <c r="A44" s="7"/>
      <c r="B44" s="7"/>
      <c r="C44" s="7" t="s">
        <v>89</v>
      </c>
      <c r="D44" s="7"/>
      <c r="E44" s="7"/>
      <c r="F44" s="7"/>
      <c r="G44" s="7"/>
      <c r="H44" s="7"/>
      <c r="I44" s="7"/>
      <c r="J44" s="7"/>
      <c r="K44" s="7"/>
      <c r="L44" s="9" t="s">
        <v>97</v>
      </c>
      <c r="M44" s="16">
        <v>29.1</v>
      </c>
      <c r="N44" s="26">
        <v>5.3</v>
      </c>
      <c r="O44" s="16">
        <v>21.3</v>
      </c>
      <c r="P44" s="16">
        <v>21.7</v>
      </c>
      <c r="Q44" s="16">
        <v>29.7</v>
      </c>
      <c r="R44" s="25" t="s">
        <v>137</v>
      </c>
      <c r="S44" s="25" t="s">
        <v>137</v>
      </c>
      <c r="T44" s="25" t="s">
        <v>137</v>
      </c>
      <c r="U44" s="16">
        <v>18.3</v>
      </c>
    </row>
    <row r="45" spans="1:21" ht="16.5" customHeight="1" x14ac:dyDescent="0.25">
      <c r="A45" s="7"/>
      <c r="B45" s="7"/>
      <c r="C45" s="7" t="s">
        <v>90</v>
      </c>
      <c r="D45" s="7"/>
      <c r="E45" s="7"/>
      <c r="F45" s="7"/>
      <c r="G45" s="7"/>
      <c r="H45" s="7"/>
      <c r="I45" s="7"/>
      <c r="J45" s="7"/>
      <c r="K45" s="7"/>
      <c r="L45" s="9" t="s">
        <v>97</v>
      </c>
      <c r="M45" s="16">
        <v>30</v>
      </c>
      <c r="N45" s="26">
        <v>5.4</v>
      </c>
      <c r="O45" s="16">
        <v>23.9</v>
      </c>
      <c r="P45" s="16">
        <v>21.7</v>
      </c>
      <c r="Q45" s="16">
        <v>31.9</v>
      </c>
      <c r="R45" s="25" t="s">
        <v>137</v>
      </c>
      <c r="S45" s="25" t="s">
        <v>137</v>
      </c>
      <c r="T45" s="25" t="s">
        <v>137</v>
      </c>
      <c r="U45" s="16">
        <v>19.100000000000001</v>
      </c>
    </row>
    <row r="46" spans="1:21" ht="16.5" customHeight="1" x14ac:dyDescent="0.25">
      <c r="A46" s="7"/>
      <c r="B46" s="7"/>
      <c r="C46" s="7" t="s">
        <v>91</v>
      </c>
      <c r="D46" s="7"/>
      <c r="E46" s="7"/>
      <c r="F46" s="7"/>
      <c r="G46" s="7"/>
      <c r="H46" s="7"/>
      <c r="I46" s="7"/>
      <c r="J46" s="7"/>
      <c r="K46" s="7"/>
      <c r="L46" s="9" t="s">
        <v>97</v>
      </c>
      <c r="M46" s="16">
        <v>31.5</v>
      </c>
      <c r="N46" s="26">
        <v>5.5</v>
      </c>
      <c r="O46" s="16">
        <v>23.7</v>
      </c>
      <c r="P46" s="16">
        <v>23.7</v>
      </c>
      <c r="Q46" s="16">
        <v>34.799999999999997</v>
      </c>
      <c r="R46" s="25" t="s">
        <v>137</v>
      </c>
      <c r="S46" s="25" t="s">
        <v>137</v>
      </c>
      <c r="T46" s="25" t="s">
        <v>137</v>
      </c>
      <c r="U46" s="16">
        <v>20.100000000000001</v>
      </c>
    </row>
    <row r="47" spans="1:21" ht="16.5" customHeight="1" x14ac:dyDescent="0.25">
      <c r="A47" s="7"/>
      <c r="B47" s="7"/>
      <c r="C47" s="7" t="s">
        <v>92</v>
      </c>
      <c r="D47" s="7"/>
      <c r="E47" s="7"/>
      <c r="F47" s="7"/>
      <c r="G47" s="7"/>
      <c r="H47" s="7"/>
      <c r="I47" s="7"/>
      <c r="J47" s="7"/>
      <c r="K47" s="7"/>
      <c r="L47" s="9" t="s">
        <v>97</v>
      </c>
      <c r="M47" s="16">
        <v>32</v>
      </c>
      <c r="N47" s="26">
        <v>5.5</v>
      </c>
      <c r="O47" s="16">
        <v>24.6</v>
      </c>
      <c r="P47" s="16">
        <v>24.3</v>
      </c>
      <c r="Q47" s="16">
        <v>37.200000000000003</v>
      </c>
      <c r="R47" s="25" t="s">
        <v>137</v>
      </c>
      <c r="S47" s="25" t="s">
        <v>137</v>
      </c>
      <c r="T47" s="25" t="s">
        <v>137</v>
      </c>
      <c r="U47" s="16">
        <v>20.7</v>
      </c>
    </row>
    <row r="48" spans="1:21" ht="16.5" customHeight="1" x14ac:dyDescent="0.25">
      <c r="A48" s="7"/>
      <c r="B48" s="7"/>
      <c r="C48" s="7" t="s">
        <v>93</v>
      </c>
      <c r="D48" s="7"/>
      <c r="E48" s="7"/>
      <c r="F48" s="7"/>
      <c r="G48" s="7"/>
      <c r="H48" s="7"/>
      <c r="I48" s="7"/>
      <c r="J48" s="7"/>
      <c r="K48" s="7"/>
      <c r="L48" s="9" t="s">
        <v>97</v>
      </c>
      <c r="M48" s="16">
        <v>37.5</v>
      </c>
      <c r="N48" s="26">
        <v>5.6</v>
      </c>
      <c r="O48" s="16">
        <v>26.4</v>
      </c>
      <c r="P48" s="16">
        <v>25</v>
      </c>
      <c r="Q48" s="16">
        <v>41.4</v>
      </c>
      <c r="R48" s="25" t="s">
        <v>137</v>
      </c>
      <c r="S48" s="25" t="s">
        <v>137</v>
      </c>
      <c r="T48" s="25" t="s">
        <v>137</v>
      </c>
      <c r="U48" s="16">
        <v>23.1</v>
      </c>
    </row>
    <row r="49" spans="1:21" ht="16.5" customHeight="1" x14ac:dyDescent="0.25">
      <c r="A49" s="7"/>
      <c r="B49" s="7" t="s">
        <v>439</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83</v>
      </c>
      <c r="D50" s="7"/>
      <c r="E50" s="7"/>
      <c r="F50" s="7"/>
      <c r="G50" s="7"/>
      <c r="H50" s="7"/>
      <c r="I50" s="7"/>
      <c r="J50" s="7"/>
      <c r="K50" s="7"/>
      <c r="L50" s="9" t="s">
        <v>97</v>
      </c>
      <c r="M50" s="16">
        <v>68.3</v>
      </c>
      <c r="N50" s="16">
        <v>46.3</v>
      </c>
      <c r="O50" s="16">
        <v>65.400000000000006</v>
      </c>
      <c r="P50" s="16">
        <v>51.8</v>
      </c>
      <c r="Q50" s="16">
        <v>51.4</v>
      </c>
      <c r="R50" s="16">
        <v>38.6</v>
      </c>
      <c r="S50" s="16">
        <v>85.8</v>
      </c>
      <c r="T50" s="16">
        <v>54.6</v>
      </c>
      <c r="U50" s="16">
        <v>57.5</v>
      </c>
    </row>
    <row r="51" spans="1:21" ht="16.5" customHeight="1" x14ac:dyDescent="0.25">
      <c r="A51" s="7"/>
      <c r="B51" s="7"/>
      <c r="C51" s="7" t="s">
        <v>85</v>
      </c>
      <c r="D51" s="7"/>
      <c r="E51" s="7"/>
      <c r="F51" s="7"/>
      <c r="G51" s="7"/>
      <c r="H51" s="7"/>
      <c r="I51" s="7"/>
      <c r="J51" s="7"/>
      <c r="K51" s="7"/>
      <c r="L51" s="9" t="s">
        <v>97</v>
      </c>
      <c r="M51" s="16">
        <v>67.599999999999994</v>
      </c>
      <c r="N51" s="16">
        <v>44.7</v>
      </c>
      <c r="O51" s="16">
        <v>66.5</v>
      </c>
      <c r="P51" s="16">
        <v>51.8</v>
      </c>
      <c r="Q51" s="16">
        <v>51</v>
      </c>
      <c r="R51" s="16">
        <v>35.4</v>
      </c>
      <c r="S51" s="16">
        <v>85.3</v>
      </c>
      <c r="T51" s="16">
        <v>54.6</v>
      </c>
      <c r="U51" s="16">
        <v>56.7</v>
      </c>
    </row>
    <row r="52" spans="1:21" ht="16.5" customHeight="1" x14ac:dyDescent="0.25">
      <c r="A52" s="7"/>
      <c r="B52" s="7"/>
      <c r="C52" s="7" t="s">
        <v>86</v>
      </c>
      <c r="D52" s="7"/>
      <c r="E52" s="7"/>
      <c r="F52" s="7"/>
      <c r="G52" s="7"/>
      <c r="H52" s="7"/>
      <c r="I52" s="7"/>
      <c r="J52" s="7"/>
      <c r="K52" s="7"/>
      <c r="L52" s="9" t="s">
        <v>97</v>
      </c>
      <c r="M52" s="16">
        <v>66.900000000000006</v>
      </c>
      <c r="N52" s="16">
        <v>44.5</v>
      </c>
      <c r="O52" s="16">
        <v>67.8</v>
      </c>
      <c r="P52" s="16">
        <v>51.4</v>
      </c>
      <c r="Q52" s="16">
        <v>48.4</v>
      </c>
      <c r="R52" s="16">
        <v>33.200000000000003</v>
      </c>
      <c r="S52" s="16">
        <v>63.6</v>
      </c>
      <c r="T52" s="16">
        <v>54.6</v>
      </c>
      <c r="U52" s="16">
        <v>56.1</v>
      </c>
    </row>
    <row r="53" spans="1:21" ht="16.5" customHeight="1" x14ac:dyDescent="0.25">
      <c r="A53" s="7"/>
      <c r="B53" s="7"/>
      <c r="C53" s="7" t="s">
        <v>87</v>
      </c>
      <c r="D53" s="7"/>
      <c r="E53" s="7"/>
      <c r="F53" s="7"/>
      <c r="G53" s="7"/>
      <c r="H53" s="7"/>
      <c r="I53" s="7"/>
      <c r="J53" s="7"/>
      <c r="K53" s="7"/>
      <c r="L53" s="9" t="s">
        <v>97</v>
      </c>
      <c r="M53" s="16">
        <v>66.900000000000006</v>
      </c>
      <c r="N53" s="16">
        <v>43.6</v>
      </c>
      <c r="O53" s="16">
        <v>83.3</v>
      </c>
      <c r="P53" s="16">
        <v>50.9</v>
      </c>
      <c r="Q53" s="16">
        <v>44.4</v>
      </c>
      <c r="R53" s="16">
        <v>33.9</v>
      </c>
      <c r="S53" s="16">
        <v>62.7</v>
      </c>
      <c r="T53" s="16">
        <v>56</v>
      </c>
      <c r="U53" s="16">
        <v>58.1</v>
      </c>
    </row>
    <row r="54" spans="1:21" ht="16.5" customHeight="1" x14ac:dyDescent="0.25">
      <c r="A54" s="7"/>
      <c r="B54" s="7"/>
      <c r="C54" s="7" t="s">
        <v>88</v>
      </c>
      <c r="D54" s="7"/>
      <c r="E54" s="7"/>
      <c r="F54" s="7"/>
      <c r="G54" s="7"/>
      <c r="H54" s="7"/>
      <c r="I54" s="7"/>
      <c r="J54" s="7"/>
      <c r="K54" s="7"/>
      <c r="L54" s="9" t="s">
        <v>97</v>
      </c>
      <c r="M54" s="16">
        <v>66.2</v>
      </c>
      <c r="N54" s="16">
        <v>42.5</v>
      </c>
      <c r="O54" s="16">
        <v>82.2</v>
      </c>
      <c r="P54" s="16">
        <v>50.7</v>
      </c>
      <c r="Q54" s="16">
        <v>41.9</v>
      </c>
      <c r="R54" s="16">
        <v>34.200000000000003</v>
      </c>
      <c r="S54" s="16">
        <v>43.7</v>
      </c>
      <c r="T54" s="16">
        <v>55.8</v>
      </c>
      <c r="U54" s="16">
        <v>56.8</v>
      </c>
    </row>
    <row r="55" spans="1:21" ht="16.5" customHeight="1" x14ac:dyDescent="0.25">
      <c r="A55" s="7"/>
      <c r="B55" s="7"/>
      <c r="C55" s="7" t="s">
        <v>89</v>
      </c>
      <c r="D55" s="7"/>
      <c r="E55" s="7"/>
      <c r="F55" s="7"/>
      <c r="G55" s="7"/>
      <c r="H55" s="7"/>
      <c r="I55" s="7"/>
      <c r="J55" s="7"/>
      <c r="K55" s="7"/>
      <c r="L55" s="9" t="s">
        <v>97</v>
      </c>
      <c r="M55" s="16">
        <v>65.8</v>
      </c>
      <c r="N55" s="16">
        <v>41.2</v>
      </c>
      <c r="O55" s="16">
        <v>78.7</v>
      </c>
      <c r="P55" s="16">
        <v>49.3</v>
      </c>
      <c r="Q55" s="16">
        <v>42.1</v>
      </c>
      <c r="R55" s="16">
        <v>33.700000000000003</v>
      </c>
      <c r="S55" s="16">
        <v>42.7</v>
      </c>
      <c r="T55" s="16">
        <v>54.6</v>
      </c>
      <c r="U55" s="16">
        <v>55.3</v>
      </c>
    </row>
    <row r="56" spans="1:21" ht="16.5" customHeight="1" x14ac:dyDescent="0.25">
      <c r="A56" s="7"/>
      <c r="B56" s="7"/>
      <c r="C56" s="7" t="s">
        <v>90</v>
      </c>
      <c r="D56" s="7"/>
      <c r="E56" s="7"/>
      <c r="F56" s="7"/>
      <c r="G56" s="7"/>
      <c r="H56" s="7"/>
      <c r="I56" s="7"/>
      <c r="J56" s="7"/>
      <c r="K56" s="7"/>
      <c r="L56" s="9" t="s">
        <v>97</v>
      </c>
      <c r="M56" s="16">
        <v>64.5</v>
      </c>
      <c r="N56" s="16">
        <v>39.9</v>
      </c>
      <c r="O56" s="16">
        <v>76.099999999999994</v>
      </c>
      <c r="P56" s="16">
        <v>48</v>
      </c>
      <c r="Q56" s="16">
        <v>44</v>
      </c>
      <c r="R56" s="16">
        <v>44.9</v>
      </c>
      <c r="S56" s="16">
        <v>42.4</v>
      </c>
      <c r="T56" s="16">
        <v>65.099999999999994</v>
      </c>
      <c r="U56" s="16">
        <v>54.6</v>
      </c>
    </row>
    <row r="57" spans="1:21" ht="16.5" customHeight="1" x14ac:dyDescent="0.25">
      <c r="A57" s="7"/>
      <c r="B57" s="7"/>
      <c r="C57" s="7" t="s">
        <v>91</v>
      </c>
      <c r="D57" s="7"/>
      <c r="E57" s="7"/>
      <c r="F57" s="7"/>
      <c r="G57" s="7"/>
      <c r="H57" s="7"/>
      <c r="I57" s="7"/>
      <c r="J57" s="7"/>
      <c r="K57" s="7"/>
      <c r="L57" s="9" t="s">
        <v>97</v>
      </c>
      <c r="M57" s="16">
        <v>62.9</v>
      </c>
      <c r="N57" s="16">
        <v>39.9</v>
      </c>
      <c r="O57" s="16">
        <v>76.3</v>
      </c>
      <c r="P57" s="16">
        <v>47</v>
      </c>
      <c r="Q57" s="16">
        <v>41.8</v>
      </c>
      <c r="R57" s="16">
        <v>45.6</v>
      </c>
      <c r="S57" s="16">
        <v>42.4</v>
      </c>
      <c r="T57" s="16">
        <v>71.400000000000006</v>
      </c>
      <c r="U57" s="16">
        <v>54.1</v>
      </c>
    </row>
    <row r="58" spans="1:21" ht="16.5" customHeight="1" x14ac:dyDescent="0.25">
      <c r="A58" s="7"/>
      <c r="B58" s="7"/>
      <c r="C58" s="7" t="s">
        <v>92</v>
      </c>
      <c r="D58" s="7"/>
      <c r="E58" s="7"/>
      <c r="F58" s="7"/>
      <c r="G58" s="7"/>
      <c r="H58" s="7"/>
      <c r="I58" s="7"/>
      <c r="J58" s="7"/>
      <c r="K58" s="7"/>
      <c r="L58" s="9" t="s">
        <v>97</v>
      </c>
      <c r="M58" s="16">
        <v>61.9</v>
      </c>
      <c r="N58" s="16">
        <v>40.200000000000003</v>
      </c>
      <c r="O58" s="16">
        <v>75.400000000000006</v>
      </c>
      <c r="P58" s="16">
        <v>45.8</v>
      </c>
      <c r="Q58" s="16">
        <v>40.5</v>
      </c>
      <c r="R58" s="16">
        <v>44.7</v>
      </c>
      <c r="S58" s="16">
        <v>44.2</v>
      </c>
      <c r="T58" s="16">
        <v>68.099999999999994</v>
      </c>
      <c r="U58" s="16">
        <v>53.4</v>
      </c>
    </row>
    <row r="59" spans="1:21" ht="16.5" customHeight="1" x14ac:dyDescent="0.25">
      <c r="A59" s="7"/>
      <c r="B59" s="7"/>
      <c r="C59" s="7" t="s">
        <v>93</v>
      </c>
      <c r="D59" s="7"/>
      <c r="E59" s="7"/>
      <c r="F59" s="7"/>
      <c r="G59" s="7"/>
      <c r="H59" s="7"/>
      <c r="I59" s="7"/>
      <c r="J59" s="7"/>
      <c r="K59" s="7"/>
      <c r="L59" s="9" t="s">
        <v>97</v>
      </c>
      <c r="M59" s="16">
        <v>55.9</v>
      </c>
      <c r="N59" s="16">
        <v>40.799999999999997</v>
      </c>
      <c r="O59" s="16">
        <v>73.599999999999994</v>
      </c>
      <c r="P59" s="16">
        <v>46.2</v>
      </c>
      <c r="Q59" s="16">
        <v>42.3</v>
      </c>
      <c r="R59" s="16">
        <v>42.8</v>
      </c>
      <c r="S59" s="16">
        <v>43.9</v>
      </c>
      <c r="T59" s="16">
        <v>68.900000000000006</v>
      </c>
      <c r="U59" s="16">
        <v>51.7</v>
      </c>
    </row>
    <row r="60" spans="1:21" ht="16.5" customHeight="1" x14ac:dyDescent="0.25">
      <c r="A60" s="7" t="s">
        <v>440</v>
      </c>
      <c r="B60" s="7"/>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83</v>
      </c>
      <c r="D61" s="7"/>
      <c r="E61" s="7"/>
      <c r="F61" s="7"/>
      <c r="G61" s="7"/>
      <c r="H61" s="7"/>
      <c r="I61" s="7"/>
      <c r="J61" s="7"/>
      <c r="K61" s="7"/>
      <c r="L61" s="9" t="s">
        <v>97</v>
      </c>
      <c r="M61" s="26">
        <v>1.5</v>
      </c>
      <c r="N61" s="16">
        <v>48</v>
      </c>
      <c r="O61" s="16">
        <v>20</v>
      </c>
      <c r="P61" s="16">
        <v>29.6</v>
      </c>
      <c r="Q61" s="16">
        <v>25.2</v>
      </c>
      <c r="R61" s="16">
        <v>61.4</v>
      </c>
      <c r="S61" s="16">
        <v>14.2</v>
      </c>
      <c r="T61" s="16">
        <v>45.4</v>
      </c>
      <c r="U61" s="16">
        <v>25.8</v>
      </c>
    </row>
    <row r="62" spans="1:21" ht="16.5" customHeight="1" x14ac:dyDescent="0.25">
      <c r="A62" s="7"/>
      <c r="B62" s="7"/>
      <c r="C62" s="7" t="s">
        <v>85</v>
      </c>
      <c r="D62" s="7"/>
      <c r="E62" s="7"/>
      <c r="F62" s="7"/>
      <c r="G62" s="7"/>
      <c r="H62" s="7"/>
      <c r="I62" s="7"/>
      <c r="J62" s="7"/>
      <c r="K62" s="7"/>
      <c r="L62" s="9" t="s">
        <v>97</v>
      </c>
      <c r="M62" s="26">
        <v>2.1</v>
      </c>
      <c r="N62" s="16">
        <v>49.6</v>
      </c>
      <c r="O62" s="16">
        <v>18.2</v>
      </c>
      <c r="P62" s="16">
        <v>29.4</v>
      </c>
      <c r="Q62" s="16">
        <v>26.3</v>
      </c>
      <c r="R62" s="16">
        <v>64.599999999999994</v>
      </c>
      <c r="S62" s="16">
        <v>14.7</v>
      </c>
      <c r="T62" s="16">
        <v>45.4</v>
      </c>
      <c r="U62" s="16">
        <v>26.4</v>
      </c>
    </row>
    <row r="63" spans="1:21" ht="16.5" customHeight="1" x14ac:dyDescent="0.25">
      <c r="A63" s="7"/>
      <c r="B63" s="7"/>
      <c r="C63" s="7" t="s">
        <v>86</v>
      </c>
      <c r="D63" s="7"/>
      <c r="E63" s="7"/>
      <c r="F63" s="7"/>
      <c r="G63" s="7"/>
      <c r="H63" s="7"/>
      <c r="I63" s="7"/>
      <c r="J63" s="7"/>
      <c r="K63" s="7"/>
      <c r="L63" s="9" t="s">
        <v>97</v>
      </c>
      <c r="M63" s="26">
        <v>3.2</v>
      </c>
      <c r="N63" s="16">
        <v>50.2</v>
      </c>
      <c r="O63" s="16">
        <v>16.600000000000001</v>
      </c>
      <c r="P63" s="16">
        <v>29</v>
      </c>
      <c r="Q63" s="16">
        <v>26.8</v>
      </c>
      <c r="R63" s="16">
        <v>66.8</v>
      </c>
      <c r="S63" s="16">
        <v>36.4</v>
      </c>
      <c r="T63" s="16">
        <v>45.4</v>
      </c>
      <c r="U63" s="16">
        <v>26.9</v>
      </c>
    </row>
    <row r="64" spans="1:21" ht="16.5" customHeight="1" x14ac:dyDescent="0.25">
      <c r="A64" s="7"/>
      <c r="B64" s="7"/>
      <c r="C64" s="7" t="s">
        <v>87</v>
      </c>
      <c r="D64" s="7"/>
      <c r="E64" s="7"/>
      <c r="F64" s="7"/>
      <c r="G64" s="7"/>
      <c r="H64" s="7"/>
      <c r="I64" s="7"/>
      <c r="J64" s="7"/>
      <c r="K64" s="7"/>
      <c r="L64" s="9" t="s">
        <v>97</v>
      </c>
      <c r="M64" s="26">
        <v>4.0999999999999996</v>
      </c>
      <c r="N64" s="16">
        <v>51</v>
      </c>
      <c r="O64" s="25" t="s">
        <v>137</v>
      </c>
      <c r="P64" s="16">
        <v>29.1</v>
      </c>
      <c r="Q64" s="16">
        <v>22.6</v>
      </c>
      <c r="R64" s="16">
        <v>66.099999999999994</v>
      </c>
      <c r="S64" s="16">
        <v>37.299999999999997</v>
      </c>
      <c r="T64" s="16">
        <v>44</v>
      </c>
      <c r="U64" s="16">
        <v>24.1</v>
      </c>
    </row>
    <row r="65" spans="1:21" ht="16.5" customHeight="1" x14ac:dyDescent="0.25">
      <c r="A65" s="7"/>
      <c r="B65" s="7"/>
      <c r="C65" s="7" t="s">
        <v>88</v>
      </c>
      <c r="D65" s="7"/>
      <c r="E65" s="7"/>
      <c r="F65" s="7"/>
      <c r="G65" s="7"/>
      <c r="H65" s="7"/>
      <c r="I65" s="7"/>
      <c r="J65" s="7"/>
      <c r="K65" s="7"/>
      <c r="L65" s="9" t="s">
        <v>97</v>
      </c>
      <c r="M65" s="26">
        <v>4.8</v>
      </c>
      <c r="N65" s="16">
        <v>52</v>
      </c>
      <c r="O65" s="25" t="s">
        <v>137</v>
      </c>
      <c r="P65" s="16">
        <v>28.5</v>
      </c>
      <c r="Q65" s="16">
        <v>26.1</v>
      </c>
      <c r="R65" s="16">
        <v>65.8</v>
      </c>
      <c r="S65" s="16">
        <v>56.3</v>
      </c>
      <c r="T65" s="16">
        <v>44.2</v>
      </c>
      <c r="U65" s="16">
        <v>25.2</v>
      </c>
    </row>
    <row r="66" spans="1:21" ht="16.5" customHeight="1" x14ac:dyDescent="0.25">
      <c r="A66" s="7"/>
      <c r="B66" s="7"/>
      <c r="C66" s="7" t="s">
        <v>89</v>
      </c>
      <c r="D66" s="7"/>
      <c r="E66" s="7"/>
      <c r="F66" s="7"/>
      <c r="G66" s="7"/>
      <c r="H66" s="7"/>
      <c r="I66" s="7"/>
      <c r="J66" s="7"/>
      <c r="K66" s="7"/>
      <c r="L66" s="9" t="s">
        <v>97</v>
      </c>
      <c r="M66" s="26">
        <v>5</v>
      </c>
      <c r="N66" s="16">
        <v>53.5</v>
      </c>
      <c r="O66" s="25" t="s">
        <v>137</v>
      </c>
      <c r="P66" s="16">
        <v>29</v>
      </c>
      <c r="Q66" s="16">
        <v>28.2</v>
      </c>
      <c r="R66" s="16">
        <v>66.3</v>
      </c>
      <c r="S66" s="16">
        <v>57.3</v>
      </c>
      <c r="T66" s="16">
        <v>45.4</v>
      </c>
      <c r="U66" s="16">
        <v>26.4</v>
      </c>
    </row>
    <row r="67" spans="1:21" ht="16.5" customHeight="1" x14ac:dyDescent="0.25">
      <c r="A67" s="7"/>
      <c r="B67" s="7"/>
      <c r="C67" s="7" t="s">
        <v>90</v>
      </c>
      <c r="D67" s="7"/>
      <c r="E67" s="7"/>
      <c r="F67" s="7"/>
      <c r="G67" s="7"/>
      <c r="H67" s="7"/>
      <c r="I67" s="7"/>
      <c r="J67" s="7"/>
      <c r="K67" s="7"/>
      <c r="L67" s="9" t="s">
        <v>97</v>
      </c>
      <c r="M67" s="26">
        <v>5.5</v>
      </c>
      <c r="N67" s="16">
        <v>54.7</v>
      </c>
      <c r="O67" s="25" t="s">
        <v>137</v>
      </c>
      <c r="P67" s="16">
        <v>30.3</v>
      </c>
      <c r="Q67" s="16">
        <v>24.1</v>
      </c>
      <c r="R67" s="16">
        <v>55.1</v>
      </c>
      <c r="S67" s="16">
        <v>57.6</v>
      </c>
      <c r="T67" s="16">
        <v>34.9</v>
      </c>
      <c r="U67" s="16">
        <v>26.3</v>
      </c>
    </row>
    <row r="68" spans="1:21" ht="16.5" customHeight="1" x14ac:dyDescent="0.25">
      <c r="A68" s="7"/>
      <c r="B68" s="7"/>
      <c r="C68" s="7" t="s">
        <v>91</v>
      </c>
      <c r="D68" s="7"/>
      <c r="E68" s="7"/>
      <c r="F68" s="7"/>
      <c r="G68" s="7"/>
      <c r="H68" s="7"/>
      <c r="I68" s="7"/>
      <c r="J68" s="7"/>
      <c r="K68" s="7"/>
      <c r="L68" s="9" t="s">
        <v>97</v>
      </c>
      <c r="M68" s="26">
        <v>5.6</v>
      </c>
      <c r="N68" s="16">
        <v>54.6</v>
      </c>
      <c r="O68" s="25" t="s">
        <v>137</v>
      </c>
      <c r="P68" s="16">
        <v>29.3</v>
      </c>
      <c r="Q68" s="16">
        <v>23.3</v>
      </c>
      <c r="R68" s="16">
        <v>54.4</v>
      </c>
      <c r="S68" s="16">
        <v>57.6</v>
      </c>
      <c r="T68" s="16">
        <v>28.6</v>
      </c>
      <c r="U68" s="16">
        <v>25.8</v>
      </c>
    </row>
    <row r="69" spans="1:21" ht="16.5" customHeight="1" x14ac:dyDescent="0.25">
      <c r="A69" s="7"/>
      <c r="B69" s="7"/>
      <c r="C69" s="7" t="s">
        <v>92</v>
      </c>
      <c r="D69" s="7"/>
      <c r="E69" s="7"/>
      <c r="F69" s="7"/>
      <c r="G69" s="7"/>
      <c r="H69" s="7"/>
      <c r="I69" s="7"/>
      <c r="J69" s="7"/>
      <c r="K69" s="7"/>
      <c r="L69" s="9" t="s">
        <v>97</v>
      </c>
      <c r="M69" s="26">
        <v>6.1</v>
      </c>
      <c r="N69" s="16">
        <v>54.3</v>
      </c>
      <c r="O69" s="25" t="s">
        <v>137</v>
      </c>
      <c r="P69" s="16">
        <v>29.9</v>
      </c>
      <c r="Q69" s="16">
        <v>22.3</v>
      </c>
      <c r="R69" s="16">
        <v>55.3</v>
      </c>
      <c r="S69" s="16">
        <v>55.8</v>
      </c>
      <c r="T69" s="16">
        <v>31.9</v>
      </c>
      <c r="U69" s="16">
        <v>25.9</v>
      </c>
    </row>
    <row r="70" spans="1:21" ht="16.5" customHeight="1" x14ac:dyDescent="0.25">
      <c r="A70" s="7"/>
      <c r="B70" s="7"/>
      <c r="C70" s="7" t="s">
        <v>93</v>
      </c>
      <c r="D70" s="7"/>
      <c r="E70" s="7"/>
      <c r="F70" s="7"/>
      <c r="G70" s="7"/>
      <c r="H70" s="7"/>
      <c r="I70" s="7"/>
      <c r="J70" s="7"/>
      <c r="K70" s="7"/>
      <c r="L70" s="9" t="s">
        <v>97</v>
      </c>
      <c r="M70" s="26">
        <v>6.5</v>
      </c>
      <c r="N70" s="16">
        <v>53.6</v>
      </c>
      <c r="O70" s="25" t="s">
        <v>137</v>
      </c>
      <c r="P70" s="16">
        <v>28.8</v>
      </c>
      <c r="Q70" s="16">
        <v>16.3</v>
      </c>
      <c r="R70" s="16">
        <v>57.2</v>
      </c>
      <c r="S70" s="16">
        <v>56.1</v>
      </c>
      <c r="T70" s="16">
        <v>31.1</v>
      </c>
      <c r="U70" s="16">
        <v>25.3</v>
      </c>
    </row>
    <row r="71" spans="1:21" ht="16.5" customHeight="1" x14ac:dyDescent="0.25">
      <c r="A71" s="7" t="s">
        <v>442</v>
      </c>
      <c r="B71" s="7"/>
      <c r="C71" s="7"/>
      <c r="D71" s="7"/>
      <c r="E71" s="7"/>
      <c r="F71" s="7"/>
      <c r="G71" s="7"/>
      <c r="H71" s="7"/>
      <c r="I71" s="7"/>
      <c r="J71" s="7"/>
      <c r="K71" s="7"/>
      <c r="L71" s="9"/>
      <c r="M71" s="10"/>
      <c r="N71" s="10"/>
      <c r="O71" s="10"/>
      <c r="P71" s="10"/>
      <c r="Q71" s="10"/>
      <c r="R71" s="10"/>
      <c r="S71" s="10"/>
      <c r="T71" s="10"/>
      <c r="U71" s="10"/>
    </row>
    <row r="72" spans="1:21" ht="16.5" customHeight="1" x14ac:dyDescent="0.25">
      <c r="A72" s="7"/>
      <c r="B72" s="7" t="s">
        <v>438</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83</v>
      </c>
      <c r="D73" s="7"/>
      <c r="E73" s="7"/>
      <c r="F73" s="7"/>
      <c r="G73" s="7"/>
      <c r="H73" s="7"/>
      <c r="I73" s="7"/>
      <c r="J73" s="7"/>
      <c r="K73" s="7"/>
      <c r="L73" s="9" t="s">
        <v>369</v>
      </c>
      <c r="M73" s="16">
        <v>10.199999999999999</v>
      </c>
      <c r="N73" s="26">
        <v>2.4</v>
      </c>
      <c r="O73" s="26">
        <v>4.5999999999999996</v>
      </c>
      <c r="P73" s="26">
        <v>7.8</v>
      </c>
      <c r="Q73" s="26">
        <v>8.5</v>
      </c>
      <c r="R73" s="25" t="s">
        <v>137</v>
      </c>
      <c r="S73" s="25" t="s">
        <v>137</v>
      </c>
      <c r="T73" s="25" t="s">
        <v>137</v>
      </c>
      <c r="U73" s="26">
        <v>6.2</v>
      </c>
    </row>
    <row r="74" spans="1:21" ht="16.5" customHeight="1" x14ac:dyDescent="0.25">
      <c r="A74" s="7"/>
      <c r="B74" s="7"/>
      <c r="C74" s="7" t="s">
        <v>85</v>
      </c>
      <c r="D74" s="7"/>
      <c r="E74" s="7"/>
      <c r="F74" s="7"/>
      <c r="G74" s="7"/>
      <c r="H74" s="7"/>
      <c r="I74" s="7"/>
      <c r="J74" s="7"/>
      <c r="K74" s="7"/>
      <c r="L74" s="9" t="s">
        <v>369</v>
      </c>
      <c r="M74" s="16">
        <v>10.5</v>
      </c>
      <c r="N74" s="26">
        <v>2.6</v>
      </c>
      <c r="O74" s="26">
        <v>4.7</v>
      </c>
      <c r="P74" s="26">
        <v>8</v>
      </c>
      <c r="Q74" s="26">
        <v>8.4</v>
      </c>
      <c r="R74" s="25" t="s">
        <v>137</v>
      </c>
      <c r="S74" s="25" t="s">
        <v>137</v>
      </c>
      <c r="T74" s="25" t="s">
        <v>137</v>
      </c>
      <c r="U74" s="26">
        <v>6.4</v>
      </c>
    </row>
    <row r="75" spans="1:21" ht="16.5" customHeight="1" x14ac:dyDescent="0.25">
      <c r="A75" s="7"/>
      <c r="B75" s="7"/>
      <c r="C75" s="7" t="s">
        <v>86</v>
      </c>
      <c r="D75" s="7"/>
      <c r="E75" s="7"/>
      <c r="F75" s="7"/>
      <c r="G75" s="7"/>
      <c r="H75" s="7"/>
      <c r="I75" s="7"/>
      <c r="J75" s="7"/>
      <c r="K75" s="7"/>
      <c r="L75" s="9" t="s">
        <v>369</v>
      </c>
      <c r="M75" s="16">
        <v>10.8</v>
      </c>
      <c r="N75" s="26">
        <v>2.4</v>
      </c>
      <c r="O75" s="26">
        <v>4.8</v>
      </c>
      <c r="P75" s="26">
        <v>8.3000000000000007</v>
      </c>
      <c r="Q75" s="26">
        <v>9.1</v>
      </c>
      <c r="R75" s="25" t="s">
        <v>137</v>
      </c>
      <c r="S75" s="25" t="s">
        <v>137</v>
      </c>
      <c r="T75" s="25" t="s">
        <v>137</v>
      </c>
      <c r="U75" s="26">
        <v>6.5</v>
      </c>
    </row>
    <row r="76" spans="1:21" ht="16.5" customHeight="1" x14ac:dyDescent="0.25">
      <c r="A76" s="7"/>
      <c r="B76" s="7"/>
      <c r="C76" s="7" t="s">
        <v>87</v>
      </c>
      <c r="D76" s="7"/>
      <c r="E76" s="7"/>
      <c r="F76" s="7"/>
      <c r="G76" s="7"/>
      <c r="H76" s="7"/>
      <c r="I76" s="7"/>
      <c r="J76" s="7"/>
      <c r="K76" s="7"/>
      <c r="L76" s="9" t="s">
        <v>369</v>
      </c>
      <c r="M76" s="16">
        <v>10.7</v>
      </c>
      <c r="N76" s="26">
        <v>2.4</v>
      </c>
      <c r="O76" s="26">
        <v>5.2</v>
      </c>
      <c r="P76" s="26">
        <v>8.3000000000000007</v>
      </c>
      <c r="Q76" s="16">
        <v>13.1</v>
      </c>
      <c r="R76" s="25" t="s">
        <v>137</v>
      </c>
      <c r="S76" s="25" t="s">
        <v>137</v>
      </c>
      <c r="T76" s="25" t="s">
        <v>137</v>
      </c>
      <c r="U76" s="26">
        <v>6.9</v>
      </c>
    </row>
    <row r="77" spans="1:21" ht="16.5" customHeight="1" x14ac:dyDescent="0.25">
      <c r="A77" s="7"/>
      <c r="B77" s="7"/>
      <c r="C77" s="7" t="s">
        <v>88</v>
      </c>
      <c r="D77" s="7"/>
      <c r="E77" s="7"/>
      <c r="F77" s="7"/>
      <c r="G77" s="7"/>
      <c r="H77" s="7"/>
      <c r="I77" s="7"/>
      <c r="J77" s="7"/>
      <c r="K77" s="7"/>
      <c r="L77" s="9" t="s">
        <v>369</v>
      </c>
      <c r="M77" s="16">
        <v>10.9</v>
      </c>
      <c r="N77" s="26">
        <v>2.5</v>
      </c>
      <c r="O77" s="26">
        <v>5.5</v>
      </c>
      <c r="P77" s="26">
        <v>8.6</v>
      </c>
      <c r="Q77" s="16">
        <v>13.2</v>
      </c>
      <c r="R77" s="25" t="s">
        <v>137</v>
      </c>
      <c r="S77" s="25" t="s">
        <v>137</v>
      </c>
      <c r="T77" s="25" t="s">
        <v>137</v>
      </c>
      <c r="U77" s="26">
        <v>7.1</v>
      </c>
    </row>
    <row r="78" spans="1:21" ht="16.5" customHeight="1" x14ac:dyDescent="0.25">
      <c r="A78" s="7"/>
      <c r="B78" s="7"/>
      <c r="C78" s="7" t="s">
        <v>89</v>
      </c>
      <c r="D78" s="7"/>
      <c r="E78" s="7"/>
      <c r="F78" s="7"/>
      <c r="G78" s="7"/>
      <c r="H78" s="7"/>
      <c r="I78" s="7"/>
      <c r="J78" s="7"/>
      <c r="K78" s="7"/>
      <c r="L78" s="9" t="s">
        <v>369</v>
      </c>
      <c r="M78" s="16">
        <v>11.1</v>
      </c>
      <c r="N78" s="26">
        <v>2.5</v>
      </c>
      <c r="O78" s="26">
        <v>6.3</v>
      </c>
      <c r="P78" s="26">
        <v>9</v>
      </c>
      <c r="Q78" s="16">
        <v>11.9</v>
      </c>
      <c r="R78" s="25" t="s">
        <v>137</v>
      </c>
      <c r="S78" s="25" t="s">
        <v>137</v>
      </c>
      <c r="T78" s="25" t="s">
        <v>137</v>
      </c>
      <c r="U78" s="26">
        <v>7.3</v>
      </c>
    </row>
    <row r="79" spans="1:21" ht="16.5" customHeight="1" x14ac:dyDescent="0.25">
      <c r="A79" s="7"/>
      <c r="B79" s="7"/>
      <c r="C79" s="7" t="s">
        <v>90</v>
      </c>
      <c r="D79" s="7"/>
      <c r="E79" s="7"/>
      <c r="F79" s="7"/>
      <c r="G79" s="7"/>
      <c r="H79" s="7"/>
      <c r="I79" s="7"/>
      <c r="J79" s="7"/>
      <c r="K79" s="7"/>
      <c r="L79" s="9" t="s">
        <v>369</v>
      </c>
      <c r="M79" s="16">
        <v>11.5</v>
      </c>
      <c r="N79" s="26">
        <v>2.6</v>
      </c>
      <c r="O79" s="26">
        <v>7.1</v>
      </c>
      <c r="P79" s="26">
        <v>9</v>
      </c>
      <c r="Q79" s="16">
        <v>11.6</v>
      </c>
      <c r="R79" s="25" t="s">
        <v>137</v>
      </c>
      <c r="S79" s="25" t="s">
        <v>137</v>
      </c>
      <c r="T79" s="25" t="s">
        <v>137</v>
      </c>
      <c r="U79" s="26">
        <v>7.6</v>
      </c>
    </row>
    <row r="80" spans="1:21" ht="16.5" customHeight="1" x14ac:dyDescent="0.25">
      <c r="A80" s="7"/>
      <c r="B80" s="7"/>
      <c r="C80" s="7" t="s">
        <v>91</v>
      </c>
      <c r="D80" s="7"/>
      <c r="E80" s="7"/>
      <c r="F80" s="7"/>
      <c r="G80" s="7"/>
      <c r="H80" s="7"/>
      <c r="I80" s="7"/>
      <c r="J80" s="7"/>
      <c r="K80" s="7"/>
      <c r="L80" s="9" t="s">
        <v>369</v>
      </c>
      <c r="M80" s="16">
        <v>12.1</v>
      </c>
      <c r="N80" s="26">
        <v>2.7</v>
      </c>
      <c r="O80" s="26">
        <v>7.5</v>
      </c>
      <c r="P80" s="26">
        <v>9.8000000000000007</v>
      </c>
      <c r="Q80" s="16">
        <v>12.4</v>
      </c>
      <c r="R80" s="25" t="s">
        <v>137</v>
      </c>
      <c r="S80" s="25" t="s">
        <v>137</v>
      </c>
      <c r="T80" s="25" t="s">
        <v>137</v>
      </c>
      <c r="U80" s="26">
        <v>8</v>
      </c>
    </row>
    <row r="81" spans="1:21" ht="16.5" customHeight="1" x14ac:dyDescent="0.25">
      <c r="A81" s="7"/>
      <c r="B81" s="7"/>
      <c r="C81" s="7" t="s">
        <v>92</v>
      </c>
      <c r="D81" s="7"/>
      <c r="E81" s="7"/>
      <c r="F81" s="7"/>
      <c r="G81" s="7"/>
      <c r="H81" s="7"/>
      <c r="I81" s="7"/>
      <c r="J81" s="7"/>
      <c r="K81" s="7"/>
      <c r="L81" s="9" t="s">
        <v>369</v>
      </c>
      <c r="M81" s="16">
        <v>12.4</v>
      </c>
      <c r="N81" s="26">
        <v>2.7</v>
      </c>
      <c r="O81" s="26">
        <v>7.6</v>
      </c>
      <c r="P81" s="16">
        <v>10.3</v>
      </c>
      <c r="Q81" s="16">
        <v>14</v>
      </c>
      <c r="R81" s="25" t="s">
        <v>137</v>
      </c>
      <c r="S81" s="25" t="s">
        <v>137</v>
      </c>
      <c r="T81" s="25" t="s">
        <v>137</v>
      </c>
      <c r="U81" s="26">
        <v>8.3000000000000007</v>
      </c>
    </row>
    <row r="82" spans="1:21" ht="16.5" customHeight="1" x14ac:dyDescent="0.25">
      <c r="A82" s="7"/>
      <c r="B82" s="7"/>
      <c r="C82" s="7" t="s">
        <v>93</v>
      </c>
      <c r="D82" s="7"/>
      <c r="E82" s="7"/>
      <c r="F82" s="7"/>
      <c r="G82" s="7"/>
      <c r="H82" s="7"/>
      <c r="I82" s="7"/>
      <c r="J82" s="7"/>
      <c r="K82" s="7"/>
      <c r="L82" s="9" t="s">
        <v>369</v>
      </c>
      <c r="M82" s="16">
        <v>14.8</v>
      </c>
      <c r="N82" s="26">
        <v>2.8</v>
      </c>
      <c r="O82" s="26">
        <v>8.5</v>
      </c>
      <c r="P82" s="16">
        <v>10.6</v>
      </c>
      <c r="Q82" s="16">
        <v>15.1</v>
      </c>
      <c r="R82" s="25" t="s">
        <v>137</v>
      </c>
      <c r="S82" s="25" t="s">
        <v>137</v>
      </c>
      <c r="T82" s="25" t="s">
        <v>137</v>
      </c>
      <c r="U82" s="26">
        <v>9.4</v>
      </c>
    </row>
    <row r="83" spans="1:21" ht="16.5" customHeight="1" x14ac:dyDescent="0.25">
      <c r="A83" s="7"/>
      <c r="B83" s="7" t="s">
        <v>439</v>
      </c>
      <c r="C83" s="7"/>
      <c r="D83" s="7"/>
      <c r="E83" s="7"/>
      <c r="F83" s="7"/>
      <c r="G83" s="7"/>
      <c r="H83" s="7"/>
      <c r="I83" s="7"/>
      <c r="J83" s="7"/>
      <c r="K83" s="7"/>
      <c r="L83" s="9"/>
      <c r="M83" s="10"/>
      <c r="N83" s="10"/>
      <c r="O83" s="10"/>
      <c r="P83" s="10"/>
      <c r="Q83" s="10"/>
      <c r="R83" s="10"/>
      <c r="S83" s="10"/>
      <c r="T83" s="10"/>
      <c r="U83" s="10"/>
    </row>
    <row r="84" spans="1:21" ht="16.5" customHeight="1" x14ac:dyDescent="0.25">
      <c r="A84" s="7"/>
      <c r="B84" s="7"/>
      <c r="C84" s="7" t="s">
        <v>83</v>
      </c>
      <c r="D84" s="7"/>
      <c r="E84" s="7"/>
      <c r="F84" s="7"/>
      <c r="G84" s="7"/>
      <c r="H84" s="7"/>
      <c r="I84" s="7"/>
      <c r="J84" s="7"/>
      <c r="K84" s="7"/>
      <c r="L84" s="9" t="s">
        <v>369</v>
      </c>
      <c r="M84" s="16">
        <v>23.1</v>
      </c>
      <c r="N84" s="16">
        <v>19.7</v>
      </c>
      <c r="O84" s="16">
        <v>20.9</v>
      </c>
      <c r="P84" s="16">
        <v>21.8</v>
      </c>
      <c r="Q84" s="16">
        <v>18.600000000000001</v>
      </c>
      <c r="R84" s="16">
        <v>19.100000000000001</v>
      </c>
      <c r="S84" s="16">
        <v>29.8</v>
      </c>
      <c r="T84" s="16">
        <v>17.600000000000001</v>
      </c>
      <c r="U84" s="16">
        <v>21.3</v>
      </c>
    </row>
    <row r="85" spans="1:21" ht="16.5" customHeight="1" x14ac:dyDescent="0.25">
      <c r="A85" s="7"/>
      <c r="B85" s="7"/>
      <c r="C85" s="7" t="s">
        <v>85</v>
      </c>
      <c r="D85" s="7"/>
      <c r="E85" s="7"/>
      <c r="F85" s="7"/>
      <c r="G85" s="7"/>
      <c r="H85" s="7"/>
      <c r="I85" s="7"/>
      <c r="J85" s="7"/>
      <c r="K85" s="7"/>
      <c r="L85" s="9" t="s">
        <v>369</v>
      </c>
      <c r="M85" s="16">
        <v>23.5</v>
      </c>
      <c r="N85" s="16">
        <v>19.899999999999999</v>
      </c>
      <c r="O85" s="16">
        <v>20.6</v>
      </c>
      <c r="P85" s="16">
        <v>22</v>
      </c>
      <c r="Q85" s="16">
        <v>18.899999999999999</v>
      </c>
      <c r="R85" s="16">
        <v>18.100000000000001</v>
      </c>
      <c r="S85" s="16">
        <v>28.8</v>
      </c>
      <c r="T85" s="16">
        <v>17.5</v>
      </c>
      <c r="U85" s="16">
        <v>21.4</v>
      </c>
    </row>
    <row r="86" spans="1:21" ht="16.5" customHeight="1" x14ac:dyDescent="0.25">
      <c r="A86" s="7"/>
      <c r="B86" s="7"/>
      <c r="C86" s="7" t="s">
        <v>86</v>
      </c>
      <c r="D86" s="7"/>
      <c r="E86" s="7"/>
      <c r="F86" s="7"/>
      <c r="G86" s="7"/>
      <c r="H86" s="7"/>
      <c r="I86" s="7"/>
      <c r="J86" s="7"/>
      <c r="K86" s="7"/>
      <c r="L86" s="9" t="s">
        <v>369</v>
      </c>
      <c r="M86" s="16">
        <v>24.1</v>
      </c>
      <c r="N86" s="16">
        <v>19.899999999999999</v>
      </c>
      <c r="O86" s="16">
        <v>20.8</v>
      </c>
      <c r="P86" s="16">
        <v>21.7</v>
      </c>
      <c r="Q86" s="16">
        <v>17.8</v>
      </c>
      <c r="R86" s="16">
        <v>18.100000000000001</v>
      </c>
      <c r="S86" s="16">
        <v>21.4</v>
      </c>
      <c r="T86" s="16">
        <v>17.399999999999999</v>
      </c>
      <c r="U86" s="16">
        <v>21.4</v>
      </c>
    </row>
    <row r="87" spans="1:21" ht="16.5" customHeight="1" x14ac:dyDescent="0.25">
      <c r="A87" s="7"/>
      <c r="B87" s="7"/>
      <c r="C87" s="7" t="s">
        <v>87</v>
      </c>
      <c r="D87" s="7"/>
      <c r="E87" s="7"/>
      <c r="F87" s="7"/>
      <c r="G87" s="7"/>
      <c r="H87" s="7"/>
      <c r="I87" s="7"/>
      <c r="J87" s="7"/>
      <c r="K87" s="7"/>
      <c r="L87" s="9" t="s">
        <v>369</v>
      </c>
      <c r="M87" s="16">
        <v>24.7</v>
      </c>
      <c r="N87" s="16">
        <v>19.600000000000001</v>
      </c>
      <c r="O87" s="16">
        <v>26.1</v>
      </c>
      <c r="P87" s="16">
        <v>21</v>
      </c>
      <c r="Q87" s="16">
        <v>17.600000000000001</v>
      </c>
      <c r="R87" s="16">
        <v>18.100000000000001</v>
      </c>
      <c r="S87" s="16">
        <v>21.9</v>
      </c>
      <c r="T87" s="16">
        <v>17.5</v>
      </c>
      <c r="U87" s="16">
        <v>22.5</v>
      </c>
    </row>
    <row r="88" spans="1:21" ht="16.5" customHeight="1" x14ac:dyDescent="0.25">
      <c r="A88" s="7"/>
      <c r="B88" s="7"/>
      <c r="C88" s="7" t="s">
        <v>88</v>
      </c>
      <c r="D88" s="7"/>
      <c r="E88" s="7"/>
      <c r="F88" s="7"/>
      <c r="G88" s="7"/>
      <c r="H88" s="7"/>
      <c r="I88" s="7"/>
      <c r="J88" s="7"/>
      <c r="K88" s="7"/>
      <c r="L88" s="9" t="s">
        <v>369</v>
      </c>
      <c r="M88" s="16">
        <v>24.9</v>
      </c>
      <c r="N88" s="16">
        <v>19.399999999999999</v>
      </c>
      <c r="O88" s="16">
        <v>25.5</v>
      </c>
      <c r="P88" s="16">
        <v>20.9</v>
      </c>
      <c r="Q88" s="16">
        <v>17.3</v>
      </c>
      <c r="R88" s="16">
        <v>18.399999999999999</v>
      </c>
      <c r="S88" s="16">
        <v>18.3</v>
      </c>
      <c r="T88" s="16">
        <v>17.600000000000001</v>
      </c>
      <c r="U88" s="16">
        <v>22.3</v>
      </c>
    </row>
    <row r="89" spans="1:21" ht="16.5" customHeight="1" x14ac:dyDescent="0.25">
      <c r="A89" s="7"/>
      <c r="B89" s="7"/>
      <c r="C89" s="7" t="s">
        <v>89</v>
      </c>
      <c r="D89" s="7"/>
      <c r="E89" s="7"/>
      <c r="F89" s="7"/>
      <c r="G89" s="7"/>
      <c r="H89" s="7"/>
      <c r="I89" s="7"/>
      <c r="J89" s="7"/>
      <c r="K89" s="7"/>
      <c r="L89" s="9" t="s">
        <v>369</v>
      </c>
      <c r="M89" s="16">
        <v>25.1</v>
      </c>
      <c r="N89" s="16">
        <v>19.600000000000001</v>
      </c>
      <c r="O89" s="16">
        <v>23.4</v>
      </c>
      <c r="P89" s="16">
        <v>20.3</v>
      </c>
      <c r="Q89" s="16">
        <v>16.8</v>
      </c>
      <c r="R89" s="16">
        <v>18.899999999999999</v>
      </c>
      <c r="S89" s="16">
        <v>17.899999999999999</v>
      </c>
      <c r="T89" s="16">
        <v>16.899999999999999</v>
      </c>
      <c r="U89" s="16">
        <v>21.9</v>
      </c>
    </row>
    <row r="90" spans="1:21" ht="16.5" customHeight="1" x14ac:dyDescent="0.25">
      <c r="A90" s="7"/>
      <c r="B90" s="7"/>
      <c r="C90" s="7" t="s">
        <v>90</v>
      </c>
      <c r="D90" s="7"/>
      <c r="E90" s="7"/>
      <c r="F90" s="7"/>
      <c r="G90" s="7"/>
      <c r="H90" s="7"/>
      <c r="I90" s="7"/>
      <c r="J90" s="7"/>
      <c r="K90" s="7"/>
      <c r="L90" s="9" t="s">
        <v>369</v>
      </c>
      <c r="M90" s="16">
        <v>24.6</v>
      </c>
      <c r="N90" s="16">
        <v>19.2</v>
      </c>
      <c r="O90" s="16">
        <v>22.8</v>
      </c>
      <c r="P90" s="16">
        <v>19.899999999999999</v>
      </c>
      <c r="Q90" s="16">
        <v>16</v>
      </c>
      <c r="R90" s="16">
        <v>24.8</v>
      </c>
      <c r="S90" s="16">
        <v>18.100000000000001</v>
      </c>
      <c r="T90" s="16">
        <v>16.899999999999999</v>
      </c>
      <c r="U90" s="16">
        <v>21.6</v>
      </c>
    </row>
    <row r="91" spans="1:21" ht="16.5" customHeight="1" x14ac:dyDescent="0.25">
      <c r="A91" s="7"/>
      <c r="B91" s="7"/>
      <c r="C91" s="7" t="s">
        <v>91</v>
      </c>
      <c r="D91" s="7"/>
      <c r="E91" s="7"/>
      <c r="F91" s="7"/>
      <c r="G91" s="7"/>
      <c r="H91" s="7"/>
      <c r="I91" s="7"/>
      <c r="J91" s="7"/>
      <c r="K91" s="7"/>
      <c r="L91" s="9" t="s">
        <v>369</v>
      </c>
      <c r="M91" s="16">
        <v>24</v>
      </c>
      <c r="N91" s="16">
        <v>19.100000000000001</v>
      </c>
      <c r="O91" s="16">
        <v>24.1</v>
      </c>
      <c r="P91" s="16">
        <v>19.5</v>
      </c>
      <c r="Q91" s="16">
        <v>14.8</v>
      </c>
      <c r="R91" s="16">
        <v>25.6</v>
      </c>
      <c r="S91" s="16">
        <v>18.399999999999999</v>
      </c>
      <c r="T91" s="16">
        <v>16.8</v>
      </c>
      <c r="U91" s="16">
        <v>21.5</v>
      </c>
    </row>
    <row r="92" spans="1:21" ht="16.5" customHeight="1" x14ac:dyDescent="0.25">
      <c r="A92" s="7"/>
      <c r="B92" s="7"/>
      <c r="C92" s="7" t="s">
        <v>92</v>
      </c>
      <c r="D92" s="7"/>
      <c r="E92" s="7"/>
      <c r="F92" s="7"/>
      <c r="G92" s="7"/>
      <c r="H92" s="7"/>
      <c r="I92" s="7"/>
      <c r="J92" s="7"/>
      <c r="K92" s="7"/>
      <c r="L92" s="9" t="s">
        <v>369</v>
      </c>
      <c r="M92" s="16">
        <v>24.1</v>
      </c>
      <c r="N92" s="16">
        <v>19.5</v>
      </c>
      <c r="O92" s="16">
        <v>23.4</v>
      </c>
      <c r="P92" s="16">
        <v>19.399999999999999</v>
      </c>
      <c r="Q92" s="16">
        <v>15.2</v>
      </c>
      <c r="R92" s="16">
        <v>25.6</v>
      </c>
      <c r="S92" s="16">
        <v>17.5</v>
      </c>
      <c r="T92" s="16">
        <v>13.7</v>
      </c>
      <c r="U92" s="16">
        <v>21.5</v>
      </c>
    </row>
    <row r="93" spans="1:21" ht="16.5" customHeight="1" x14ac:dyDescent="0.25">
      <c r="A93" s="7"/>
      <c r="B93" s="7"/>
      <c r="C93" s="7" t="s">
        <v>93</v>
      </c>
      <c r="D93" s="7"/>
      <c r="E93" s="7"/>
      <c r="F93" s="7"/>
      <c r="G93" s="7"/>
      <c r="H93" s="7"/>
      <c r="I93" s="7"/>
      <c r="J93" s="7"/>
      <c r="K93" s="7"/>
      <c r="L93" s="9" t="s">
        <v>369</v>
      </c>
      <c r="M93" s="16">
        <v>22.1</v>
      </c>
      <c r="N93" s="16">
        <v>20.100000000000001</v>
      </c>
      <c r="O93" s="16">
        <v>23.5</v>
      </c>
      <c r="P93" s="16">
        <v>19.600000000000001</v>
      </c>
      <c r="Q93" s="16">
        <v>15.4</v>
      </c>
      <c r="R93" s="16">
        <v>24.9</v>
      </c>
      <c r="S93" s="16">
        <v>17.8</v>
      </c>
      <c r="T93" s="16">
        <v>14.5</v>
      </c>
      <c r="U93" s="16">
        <v>21</v>
      </c>
    </row>
    <row r="94" spans="1:21" ht="16.5" customHeight="1" x14ac:dyDescent="0.25">
      <c r="A94" s="7"/>
      <c r="B94" s="7" t="s">
        <v>440</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83</v>
      </c>
      <c r="D95" s="7"/>
      <c r="E95" s="7"/>
      <c r="F95" s="7"/>
      <c r="G95" s="7"/>
      <c r="H95" s="7"/>
      <c r="I95" s="7"/>
      <c r="J95" s="7"/>
      <c r="K95" s="7"/>
      <c r="L95" s="9" t="s">
        <v>369</v>
      </c>
      <c r="M95" s="26">
        <v>0.5</v>
      </c>
      <c r="N95" s="16">
        <v>20.399999999999999</v>
      </c>
      <c r="O95" s="26">
        <v>6.4</v>
      </c>
      <c r="P95" s="16">
        <v>12.5</v>
      </c>
      <c r="Q95" s="26">
        <v>9.1999999999999993</v>
      </c>
      <c r="R95" s="16">
        <v>30.4</v>
      </c>
      <c r="S95" s="26">
        <v>4.9000000000000004</v>
      </c>
      <c r="T95" s="16">
        <v>14.6</v>
      </c>
      <c r="U95" s="26">
        <v>9.6</v>
      </c>
    </row>
    <row r="96" spans="1:21" ht="16.5" customHeight="1" x14ac:dyDescent="0.25">
      <c r="A96" s="7"/>
      <c r="B96" s="7"/>
      <c r="C96" s="7" t="s">
        <v>85</v>
      </c>
      <c r="D96" s="7"/>
      <c r="E96" s="7"/>
      <c r="F96" s="7"/>
      <c r="G96" s="7"/>
      <c r="H96" s="7"/>
      <c r="I96" s="7"/>
      <c r="J96" s="7"/>
      <c r="K96" s="7"/>
      <c r="L96" s="9" t="s">
        <v>369</v>
      </c>
      <c r="M96" s="26">
        <v>0.7</v>
      </c>
      <c r="N96" s="16">
        <v>22.1</v>
      </c>
      <c r="O96" s="26">
        <v>5.6</v>
      </c>
      <c r="P96" s="16">
        <v>12.5</v>
      </c>
      <c r="Q96" s="26">
        <v>9.8000000000000007</v>
      </c>
      <c r="R96" s="16">
        <v>33.1</v>
      </c>
      <c r="S96" s="26">
        <v>5</v>
      </c>
      <c r="T96" s="16">
        <v>14.6</v>
      </c>
      <c r="U96" s="16">
        <v>10</v>
      </c>
    </row>
    <row r="97" spans="1:21" ht="16.5" customHeight="1" x14ac:dyDescent="0.25">
      <c r="A97" s="7"/>
      <c r="B97" s="7"/>
      <c r="C97" s="7" t="s">
        <v>86</v>
      </c>
      <c r="D97" s="7"/>
      <c r="E97" s="7"/>
      <c r="F97" s="7"/>
      <c r="G97" s="7"/>
      <c r="H97" s="7"/>
      <c r="I97" s="7"/>
      <c r="J97" s="7"/>
      <c r="K97" s="7"/>
      <c r="L97" s="9" t="s">
        <v>369</v>
      </c>
      <c r="M97" s="26">
        <v>1.1000000000000001</v>
      </c>
      <c r="N97" s="16">
        <v>22.5</v>
      </c>
      <c r="O97" s="26">
        <v>5.0999999999999996</v>
      </c>
      <c r="P97" s="16">
        <v>12.3</v>
      </c>
      <c r="Q97" s="26">
        <v>9.8000000000000007</v>
      </c>
      <c r="R97" s="16">
        <v>36.5</v>
      </c>
      <c r="S97" s="16">
        <v>12.3</v>
      </c>
      <c r="T97" s="16">
        <v>14.5</v>
      </c>
      <c r="U97" s="16">
        <v>10.3</v>
      </c>
    </row>
    <row r="98" spans="1:21" ht="16.5" customHeight="1" x14ac:dyDescent="0.25">
      <c r="A98" s="7"/>
      <c r="B98" s="7"/>
      <c r="C98" s="7" t="s">
        <v>87</v>
      </c>
      <c r="D98" s="7"/>
      <c r="E98" s="7"/>
      <c r="F98" s="7"/>
      <c r="G98" s="7"/>
      <c r="H98" s="7"/>
      <c r="I98" s="7"/>
      <c r="J98" s="7"/>
      <c r="K98" s="7"/>
      <c r="L98" s="9" t="s">
        <v>369</v>
      </c>
      <c r="M98" s="26">
        <v>1.5</v>
      </c>
      <c r="N98" s="16">
        <v>22.9</v>
      </c>
      <c r="O98" s="25" t="s">
        <v>137</v>
      </c>
      <c r="P98" s="16">
        <v>12.1</v>
      </c>
      <c r="Q98" s="26">
        <v>9</v>
      </c>
      <c r="R98" s="16">
        <v>35.299999999999997</v>
      </c>
      <c r="S98" s="16">
        <v>13</v>
      </c>
      <c r="T98" s="16">
        <v>13.8</v>
      </c>
      <c r="U98" s="26">
        <v>9.4</v>
      </c>
    </row>
    <row r="99" spans="1:21" ht="16.5" customHeight="1" x14ac:dyDescent="0.25">
      <c r="A99" s="7"/>
      <c r="B99" s="7"/>
      <c r="C99" s="7" t="s">
        <v>88</v>
      </c>
      <c r="D99" s="7"/>
      <c r="E99" s="7"/>
      <c r="F99" s="7"/>
      <c r="G99" s="7"/>
      <c r="H99" s="7"/>
      <c r="I99" s="7"/>
      <c r="J99" s="7"/>
      <c r="K99" s="7"/>
      <c r="L99" s="9" t="s">
        <v>369</v>
      </c>
      <c r="M99" s="26">
        <v>1.8</v>
      </c>
      <c r="N99" s="16">
        <v>23.8</v>
      </c>
      <c r="O99" s="25" t="s">
        <v>137</v>
      </c>
      <c r="P99" s="16">
        <v>11.8</v>
      </c>
      <c r="Q99" s="16">
        <v>10.8</v>
      </c>
      <c r="R99" s="16">
        <v>35.5</v>
      </c>
      <c r="S99" s="16">
        <v>23.6</v>
      </c>
      <c r="T99" s="16">
        <v>13.9</v>
      </c>
      <c r="U99" s="26">
        <v>9.9</v>
      </c>
    </row>
    <row r="100" spans="1:21" ht="16.5" customHeight="1" x14ac:dyDescent="0.25">
      <c r="A100" s="7"/>
      <c r="B100" s="7"/>
      <c r="C100" s="7" t="s">
        <v>89</v>
      </c>
      <c r="D100" s="7"/>
      <c r="E100" s="7"/>
      <c r="F100" s="7"/>
      <c r="G100" s="7"/>
      <c r="H100" s="7"/>
      <c r="I100" s="7"/>
      <c r="J100" s="7"/>
      <c r="K100" s="7"/>
      <c r="L100" s="9" t="s">
        <v>369</v>
      </c>
      <c r="M100" s="26">
        <v>1.9</v>
      </c>
      <c r="N100" s="16">
        <v>25.4</v>
      </c>
      <c r="O100" s="25" t="s">
        <v>137</v>
      </c>
      <c r="P100" s="16">
        <v>11.9</v>
      </c>
      <c r="Q100" s="16">
        <v>11.3</v>
      </c>
      <c r="R100" s="16">
        <v>37.200000000000003</v>
      </c>
      <c r="S100" s="16">
        <v>24</v>
      </c>
      <c r="T100" s="16">
        <v>14</v>
      </c>
      <c r="U100" s="16">
        <v>10.5</v>
      </c>
    </row>
    <row r="101" spans="1:21" ht="16.5" customHeight="1" x14ac:dyDescent="0.25">
      <c r="A101" s="7"/>
      <c r="B101" s="7"/>
      <c r="C101" s="7" t="s">
        <v>90</v>
      </c>
      <c r="D101" s="7"/>
      <c r="E101" s="7"/>
      <c r="F101" s="7"/>
      <c r="G101" s="7"/>
      <c r="H101" s="7"/>
      <c r="I101" s="7"/>
      <c r="J101" s="7"/>
      <c r="K101" s="7"/>
      <c r="L101" s="9" t="s">
        <v>369</v>
      </c>
      <c r="M101" s="26">
        <v>2.1</v>
      </c>
      <c r="N101" s="16">
        <v>26.3</v>
      </c>
      <c r="O101" s="25" t="s">
        <v>137</v>
      </c>
      <c r="P101" s="16">
        <v>12.6</v>
      </c>
      <c r="Q101" s="26">
        <v>8.8000000000000007</v>
      </c>
      <c r="R101" s="16">
        <v>30.4</v>
      </c>
      <c r="S101" s="16">
        <v>24.6</v>
      </c>
      <c r="T101" s="26">
        <v>9.1</v>
      </c>
      <c r="U101" s="16">
        <v>10.4</v>
      </c>
    </row>
    <row r="102" spans="1:21" ht="16.5" customHeight="1" x14ac:dyDescent="0.25">
      <c r="A102" s="7"/>
      <c r="B102" s="7"/>
      <c r="C102" s="7" t="s">
        <v>91</v>
      </c>
      <c r="D102" s="7"/>
      <c r="E102" s="7"/>
      <c r="F102" s="7"/>
      <c r="G102" s="7"/>
      <c r="H102" s="7"/>
      <c r="I102" s="7"/>
      <c r="J102" s="7"/>
      <c r="K102" s="7"/>
      <c r="L102" s="9" t="s">
        <v>369</v>
      </c>
      <c r="M102" s="26">
        <v>2.1</v>
      </c>
      <c r="N102" s="16">
        <v>26.2</v>
      </c>
      <c r="O102" s="25" t="s">
        <v>137</v>
      </c>
      <c r="P102" s="16">
        <v>12.1</v>
      </c>
      <c r="Q102" s="26">
        <v>8.3000000000000007</v>
      </c>
      <c r="R102" s="16">
        <v>30.5</v>
      </c>
      <c r="S102" s="16">
        <v>25</v>
      </c>
      <c r="T102" s="26">
        <v>6.7</v>
      </c>
      <c r="U102" s="16">
        <v>10.3</v>
      </c>
    </row>
    <row r="103" spans="1:21" ht="16.5" customHeight="1" x14ac:dyDescent="0.25">
      <c r="A103" s="7"/>
      <c r="B103" s="7"/>
      <c r="C103" s="7" t="s">
        <v>92</v>
      </c>
      <c r="D103" s="7"/>
      <c r="E103" s="7"/>
      <c r="F103" s="7"/>
      <c r="G103" s="7"/>
      <c r="H103" s="7"/>
      <c r="I103" s="7"/>
      <c r="J103" s="7"/>
      <c r="K103" s="7"/>
      <c r="L103" s="9" t="s">
        <v>369</v>
      </c>
      <c r="M103" s="26">
        <v>2.4</v>
      </c>
      <c r="N103" s="16">
        <v>26.4</v>
      </c>
      <c r="O103" s="25" t="s">
        <v>137</v>
      </c>
      <c r="P103" s="16">
        <v>12.7</v>
      </c>
      <c r="Q103" s="26">
        <v>8.4</v>
      </c>
      <c r="R103" s="16">
        <v>31.7</v>
      </c>
      <c r="S103" s="16">
        <v>22</v>
      </c>
      <c r="T103" s="26">
        <v>6.4</v>
      </c>
      <c r="U103" s="16">
        <v>10.4</v>
      </c>
    </row>
    <row r="104" spans="1:21" ht="16.5" customHeight="1" x14ac:dyDescent="0.25">
      <c r="A104" s="7"/>
      <c r="B104" s="7"/>
      <c r="C104" s="7" t="s">
        <v>93</v>
      </c>
      <c r="D104" s="7"/>
      <c r="E104" s="7"/>
      <c r="F104" s="7"/>
      <c r="G104" s="7"/>
      <c r="H104" s="7"/>
      <c r="I104" s="7"/>
      <c r="J104" s="7"/>
      <c r="K104" s="7"/>
      <c r="L104" s="9" t="s">
        <v>369</v>
      </c>
      <c r="M104" s="26">
        <v>2.6</v>
      </c>
      <c r="N104" s="16">
        <v>26.3</v>
      </c>
      <c r="O104" s="25" t="s">
        <v>137</v>
      </c>
      <c r="P104" s="16">
        <v>12.2</v>
      </c>
      <c r="Q104" s="26">
        <v>6</v>
      </c>
      <c r="R104" s="16">
        <v>33.299999999999997</v>
      </c>
      <c r="S104" s="16">
        <v>22.8</v>
      </c>
      <c r="T104" s="26">
        <v>6.5</v>
      </c>
      <c r="U104" s="16">
        <v>10.3</v>
      </c>
    </row>
    <row r="105" spans="1:21" ht="16.5" customHeight="1" x14ac:dyDescent="0.25">
      <c r="A105" s="7"/>
      <c r="B105" s="7" t="s">
        <v>79</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c r="C106" s="7" t="s">
        <v>83</v>
      </c>
      <c r="D106" s="7"/>
      <c r="E106" s="7"/>
      <c r="F106" s="7"/>
      <c r="G106" s="7"/>
      <c r="H106" s="7"/>
      <c r="I106" s="7"/>
      <c r="J106" s="7"/>
      <c r="K106" s="7"/>
      <c r="L106" s="9" t="s">
        <v>369</v>
      </c>
      <c r="M106" s="16">
        <v>33.799999999999997</v>
      </c>
      <c r="N106" s="16">
        <v>42.5</v>
      </c>
      <c r="O106" s="16">
        <v>32</v>
      </c>
      <c r="P106" s="16">
        <v>42.1</v>
      </c>
      <c r="Q106" s="16">
        <v>36.299999999999997</v>
      </c>
      <c r="R106" s="16">
        <v>49.5</v>
      </c>
      <c r="S106" s="16">
        <v>34.700000000000003</v>
      </c>
      <c r="T106" s="16">
        <v>32.200000000000003</v>
      </c>
      <c r="U106" s="16">
        <v>37.1</v>
      </c>
    </row>
    <row r="107" spans="1:21" ht="16.5" customHeight="1" x14ac:dyDescent="0.25">
      <c r="A107" s="7"/>
      <c r="B107" s="7"/>
      <c r="C107" s="7" t="s">
        <v>85</v>
      </c>
      <c r="D107" s="7"/>
      <c r="E107" s="7"/>
      <c r="F107" s="7"/>
      <c r="G107" s="7"/>
      <c r="H107" s="7"/>
      <c r="I107" s="7"/>
      <c r="J107" s="7"/>
      <c r="K107" s="7"/>
      <c r="L107" s="9" t="s">
        <v>369</v>
      </c>
      <c r="M107" s="16">
        <v>34.799999999999997</v>
      </c>
      <c r="N107" s="16">
        <v>44.6</v>
      </c>
      <c r="O107" s="16">
        <v>30.9</v>
      </c>
      <c r="P107" s="16">
        <v>42.5</v>
      </c>
      <c r="Q107" s="16">
        <v>37.1</v>
      </c>
      <c r="R107" s="16">
        <v>51.2</v>
      </c>
      <c r="S107" s="16">
        <v>33.799999999999997</v>
      </c>
      <c r="T107" s="16">
        <v>32.1</v>
      </c>
      <c r="U107" s="16">
        <v>37.799999999999997</v>
      </c>
    </row>
    <row r="108" spans="1:21" ht="16.5" customHeight="1" x14ac:dyDescent="0.25">
      <c r="A108" s="7"/>
      <c r="B108" s="7"/>
      <c r="C108" s="7" t="s">
        <v>86</v>
      </c>
      <c r="D108" s="7"/>
      <c r="E108" s="7"/>
      <c r="F108" s="7"/>
      <c r="G108" s="7"/>
      <c r="H108" s="7"/>
      <c r="I108" s="7"/>
      <c r="J108" s="7"/>
      <c r="K108" s="7"/>
      <c r="L108" s="9" t="s">
        <v>369</v>
      </c>
      <c r="M108" s="16">
        <v>36</v>
      </c>
      <c r="N108" s="16">
        <v>44.8</v>
      </c>
      <c r="O108" s="16">
        <v>30.7</v>
      </c>
      <c r="P108" s="16">
        <v>42.3</v>
      </c>
      <c r="Q108" s="16">
        <v>36.700000000000003</v>
      </c>
      <c r="R108" s="16">
        <v>54.6</v>
      </c>
      <c r="S108" s="16">
        <v>33.700000000000003</v>
      </c>
      <c r="T108" s="16">
        <v>31.9</v>
      </c>
      <c r="U108" s="16">
        <v>38.200000000000003</v>
      </c>
    </row>
    <row r="109" spans="1:21" ht="16.5" customHeight="1" x14ac:dyDescent="0.25">
      <c r="A109" s="7"/>
      <c r="B109" s="7"/>
      <c r="C109" s="7" t="s">
        <v>87</v>
      </c>
      <c r="D109" s="7"/>
      <c r="E109" s="7"/>
      <c r="F109" s="7"/>
      <c r="G109" s="7"/>
      <c r="H109" s="7"/>
      <c r="I109" s="7"/>
      <c r="J109" s="7"/>
      <c r="K109" s="7"/>
      <c r="L109" s="9" t="s">
        <v>369</v>
      </c>
      <c r="M109" s="16">
        <v>37</v>
      </c>
      <c r="N109" s="16">
        <v>44.9</v>
      </c>
      <c r="O109" s="16">
        <v>31.3</v>
      </c>
      <c r="P109" s="16">
        <v>41.4</v>
      </c>
      <c r="Q109" s="16">
        <v>39.700000000000003</v>
      </c>
      <c r="R109" s="16">
        <v>53.4</v>
      </c>
      <c r="S109" s="16">
        <v>34.9</v>
      </c>
      <c r="T109" s="16">
        <v>31.3</v>
      </c>
      <c r="U109" s="16">
        <v>38.799999999999997</v>
      </c>
    </row>
    <row r="110" spans="1:21" ht="16.5" customHeight="1" x14ac:dyDescent="0.25">
      <c r="A110" s="7"/>
      <c r="B110" s="7"/>
      <c r="C110" s="7" t="s">
        <v>88</v>
      </c>
      <c r="D110" s="7"/>
      <c r="E110" s="7"/>
      <c r="F110" s="7"/>
      <c r="G110" s="7"/>
      <c r="H110" s="7"/>
      <c r="I110" s="7"/>
      <c r="J110" s="7"/>
      <c r="K110" s="7"/>
      <c r="L110" s="9" t="s">
        <v>369</v>
      </c>
      <c r="M110" s="16">
        <v>37.700000000000003</v>
      </c>
      <c r="N110" s="16">
        <v>45.7</v>
      </c>
      <c r="O110" s="16">
        <v>31</v>
      </c>
      <c r="P110" s="16">
        <v>41.3</v>
      </c>
      <c r="Q110" s="16">
        <v>41.3</v>
      </c>
      <c r="R110" s="16">
        <v>53.9</v>
      </c>
      <c r="S110" s="16">
        <v>41.9</v>
      </c>
      <c r="T110" s="16">
        <v>31.5</v>
      </c>
      <c r="U110" s="16">
        <v>39.4</v>
      </c>
    </row>
    <row r="111" spans="1:21" ht="16.5" customHeight="1" x14ac:dyDescent="0.25">
      <c r="A111" s="7"/>
      <c r="B111" s="7"/>
      <c r="C111" s="7" t="s">
        <v>89</v>
      </c>
      <c r="D111" s="7"/>
      <c r="E111" s="7"/>
      <c r="F111" s="7"/>
      <c r="G111" s="7"/>
      <c r="H111" s="7"/>
      <c r="I111" s="7"/>
      <c r="J111" s="7"/>
      <c r="K111" s="7"/>
      <c r="L111" s="9" t="s">
        <v>369</v>
      </c>
      <c r="M111" s="16">
        <v>38</v>
      </c>
      <c r="N111" s="16">
        <v>47.5</v>
      </c>
      <c r="O111" s="16">
        <v>29.7</v>
      </c>
      <c r="P111" s="16">
        <v>41.2</v>
      </c>
      <c r="Q111" s="16">
        <v>40</v>
      </c>
      <c r="R111" s="16">
        <v>56</v>
      </c>
      <c r="S111" s="16">
        <v>41.8</v>
      </c>
      <c r="T111" s="16">
        <v>30.9</v>
      </c>
      <c r="U111" s="16">
        <v>39.6</v>
      </c>
    </row>
    <row r="112" spans="1:21" ht="16.5" customHeight="1" x14ac:dyDescent="0.25">
      <c r="A112" s="7"/>
      <c r="B112" s="7"/>
      <c r="C112" s="7" t="s">
        <v>90</v>
      </c>
      <c r="D112" s="7"/>
      <c r="E112" s="7"/>
      <c r="F112" s="7"/>
      <c r="G112" s="7"/>
      <c r="H112" s="7"/>
      <c r="I112" s="7"/>
      <c r="J112" s="7"/>
      <c r="K112" s="7"/>
      <c r="L112" s="9" t="s">
        <v>369</v>
      </c>
      <c r="M112" s="16">
        <v>38.200000000000003</v>
      </c>
      <c r="N112" s="16">
        <v>48.2</v>
      </c>
      <c r="O112" s="16">
        <v>29.9</v>
      </c>
      <c r="P112" s="16">
        <v>41.5</v>
      </c>
      <c r="Q112" s="16">
        <v>36.299999999999997</v>
      </c>
      <c r="R112" s="16">
        <v>55.2</v>
      </c>
      <c r="S112" s="16">
        <v>42.7</v>
      </c>
      <c r="T112" s="16">
        <v>26</v>
      </c>
      <c r="U112" s="16">
        <v>39.6</v>
      </c>
    </row>
    <row r="113" spans="1:21" ht="16.5" customHeight="1" x14ac:dyDescent="0.25">
      <c r="A113" s="7"/>
      <c r="B113" s="7"/>
      <c r="C113" s="7" t="s">
        <v>91</v>
      </c>
      <c r="D113" s="7"/>
      <c r="E113" s="7"/>
      <c r="F113" s="7"/>
      <c r="G113" s="7"/>
      <c r="H113" s="7"/>
      <c r="I113" s="7"/>
      <c r="J113" s="7"/>
      <c r="K113" s="7"/>
      <c r="L113" s="9" t="s">
        <v>369</v>
      </c>
      <c r="M113" s="16">
        <v>38.299999999999997</v>
      </c>
      <c r="N113" s="16">
        <v>48</v>
      </c>
      <c r="O113" s="16">
        <v>31.6</v>
      </c>
      <c r="P113" s="16">
        <v>41.5</v>
      </c>
      <c r="Q113" s="16">
        <v>35.4</v>
      </c>
      <c r="R113" s="16">
        <v>56.1</v>
      </c>
      <c r="S113" s="16">
        <v>43.4</v>
      </c>
      <c r="T113" s="16">
        <v>23.5</v>
      </c>
      <c r="U113" s="16">
        <v>39.799999999999997</v>
      </c>
    </row>
    <row r="114" spans="1:21" ht="16.5" customHeight="1" x14ac:dyDescent="0.25">
      <c r="A114" s="7"/>
      <c r="B114" s="7"/>
      <c r="C114" s="7" t="s">
        <v>92</v>
      </c>
      <c r="D114" s="7"/>
      <c r="E114" s="7"/>
      <c r="F114" s="7"/>
      <c r="G114" s="7"/>
      <c r="H114" s="7"/>
      <c r="I114" s="7"/>
      <c r="J114" s="7"/>
      <c r="K114" s="7"/>
      <c r="L114" s="9" t="s">
        <v>369</v>
      </c>
      <c r="M114" s="16">
        <v>38.799999999999997</v>
      </c>
      <c r="N114" s="16">
        <v>48.6</v>
      </c>
      <c r="O114" s="16">
        <v>31</v>
      </c>
      <c r="P114" s="16">
        <v>42.4</v>
      </c>
      <c r="Q114" s="16">
        <v>37.5</v>
      </c>
      <c r="R114" s="16">
        <v>57.3</v>
      </c>
      <c r="S114" s="16">
        <v>39.5</v>
      </c>
      <c r="T114" s="16">
        <v>20.2</v>
      </c>
      <c r="U114" s="16">
        <v>40.200000000000003</v>
      </c>
    </row>
    <row r="115" spans="1:21" ht="16.5" customHeight="1" x14ac:dyDescent="0.25">
      <c r="A115" s="14"/>
      <c r="B115" s="14"/>
      <c r="C115" s="14" t="s">
        <v>93</v>
      </c>
      <c r="D115" s="14"/>
      <c r="E115" s="14"/>
      <c r="F115" s="14"/>
      <c r="G115" s="14"/>
      <c r="H115" s="14"/>
      <c r="I115" s="14"/>
      <c r="J115" s="14"/>
      <c r="K115" s="14"/>
      <c r="L115" s="15" t="s">
        <v>369</v>
      </c>
      <c r="M115" s="17">
        <v>39.5</v>
      </c>
      <c r="N115" s="17">
        <v>49.2</v>
      </c>
      <c r="O115" s="17">
        <v>32</v>
      </c>
      <c r="P115" s="17">
        <v>42.4</v>
      </c>
      <c r="Q115" s="17">
        <v>36.5</v>
      </c>
      <c r="R115" s="17">
        <v>58.2</v>
      </c>
      <c r="S115" s="17">
        <v>40.6</v>
      </c>
      <c r="T115" s="17">
        <v>21</v>
      </c>
      <c r="U115" s="17">
        <v>40.700000000000003</v>
      </c>
    </row>
    <row r="116" spans="1:21" ht="4.5" customHeight="1" x14ac:dyDescent="0.25">
      <c r="A116" s="23"/>
      <c r="B116" s="23"/>
      <c r="C116" s="2"/>
      <c r="D116" s="2"/>
      <c r="E116" s="2"/>
      <c r="F116" s="2"/>
      <c r="G116" s="2"/>
      <c r="H116" s="2"/>
      <c r="I116" s="2"/>
      <c r="J116" s="2"/>
      <c r="K116" s="2"/>
      <c r="L116" s="2"/>
      <c r="M116" s="2"/>
      <c r="N116" s="2"/>
      <c r="O116" s="2"/>
      <c r="P116" s="2"/>
      <c r="Q116" s="2"/>
      <c r="R116" s="2"/>
      <c r="S116" s="2"/>
      <c r="T116" s="2"/>
      <c r="U116" s="2"/>
    </row>
    <row r="117" spans="1:21" ht="16.5" customHeight="1" x14ac:dyDescent="0.25">
      <c r="A117" s="23"/>
      <c r="B117" s="23"/>
      <c r="C117" s="87" t="s">
        <v>416</v>
      </c>
      <c r="D117" s="87"/>
      <c r="E117" s="87"/>
      <c r="F117" s="87"/>
      <c r="G117" s="87"/>
      <c r="H117" s="87"/>
      <c r="I117" s="87"/>
      <c r="J117" s="87"/>
      <c r="K117" s="87"/>
      <c r="L117" s="87"/>
      <c r="M117" s="87"/>
      <c r="N117" s="87"/>
      <c r="O117" s="87"/>
      <c r="P117" s="87"/>
      <c r="Q117" s="87"/>
      <c r="R117" s="87"/>
      <c r="S117" s="87"/>
      <c r="T117" s="87"/>
      <c r="U117" s="87"/>
    </row>
    <row r="118" spans="1:21" ht="4.5" customHeight="1" x14ac:dyDescent="0.25">
      <c r="A118" s="23"/>
      <c r="B118" s="23"/>
      <c r="C118" s="2"/>
      <c r="D118" s="2"/>
      <c r="E118" s="2"/>
      <c r="F118" s="2"/>
      <c r="G118" s="2"/>
      <c r="H118" s="2"/>
      <c r="I118" s="2"/>
      <c r="J118" s="2"/>
      <c r="K118" s="2"/>
      <c r="L118" s="2"/>
      <c r="M118" s="2"/>
      <c r="N118" s="2"/>
      <c r="O118" s="2"/>
      <c r="P118" s="2"/>
      <c r="Q118" s="2"/>
      <c r="R118" s="2"/>
      <c r="S118" s="2"/>
      <c r="T118" s="2"/>
      <c r="U118" s="2"/>
    </row>
    <row r="119" spans="1:21" ht="29.4" customHeight="1" x14ac:dyDescent="0.25">
      <c r="A119" s="23" t="s">
        <v>99</v>
      </c>
      <c r="B119" s="23"/>
      <c r="C119" s="87" t="s">
        <v>139</v>
      </c>
      <c r="D119" s="87"/>
      <c r="E119" s="87"/>
      <c r="F119" s="87"/>
      <c r="G119" s="87"/>
      <c r="H119" s="87"/>
      <c r="I119" s="87"/>
      <c r="J119" s="87"/>
      <c r="K119" s="87"/>
      <c r="L119" s="87"/>
      <c r="M119" s="87"/>
      <c r="N119" s="87"/>
      <c r="O119" s="87"/>
      <c r="P119" s="87"/>
      <c r="Q119" s="87"/>
      <c r="R119" s="87"/>
      <c r="S119" s="87"/>
      <c r="T119" s="87"/>
      <c r="U119" s="87"/>
    </row>
    <row r="120" spans="1:21" ht="55.2" customHeight="1" x14ac:dyDescent="0.25">
      <c r="A120" s="23" t="s">
        <v>101</v>
      </c>
      <c r="B120" s="23"/>
      <c r="C120" s="87" t="s">
        <v>443</v>
      </c>
      <c r="D120" s="87"/>
      <c r="E120" s="87"/>
      <c r="F120" s="87"/>
      <c r="G120" s="87"/>
      <c r="H120" s="87"/>
      <c r="I120" s="87"/>
      <c r="J120" s="87"/>
      <c r="K120" s="87"/>
      <c r="L120" s="87"/>
      <c r="M120" s="87"/>
      <c r="N120" s="87"/>
      <c r="O120" s="87"/>
      <c r="P120" s="87"/>
      <c r="Q120" s="87"/>
      <c r="R120" s="87"/>
      <c r="S120" s="87"/>
      <c r="T120" s="87"/>
      <c r="U120" s="87"/>
    </row>
    <row r="121" spans="1:21" ht="16.5" customHeight="1" x14ac:dyDescent="0.25">
      <c r="A121" s="23" t="s">
        <v>103</v>
      </c>
      <c r="B121" s="23"/>
      <c r="C121" s="87" t="s">
        <v>444</v>
      </c>
      <c r="D121" s="87"/>
      <c r="E121" s="87"/>
      <c r="F121" s="87"/>
      <c r="G121" s="87"/>
      <c r="H121" s="87"/>
      <c r="I121" s="87"/>
      <c r="J121" s="87"/>
      <c r="K121" s="87"/>
      <c r="L121" s="87"/>
      <c r="M121" s="87"/>
      <c r="N121" s="87"/>
      <c r="O121" s="87"/>
      <c r="P121" s="87"/>
      <c r="Q121" s="87"/>
      <c r="R121" s="87"/>
      <c r="S121" s="87"/>
      <c r="T121" s="87"/>
      <c r="U121" s="87"/>
    </row>
    <row r="122" spans="1:21" ht="16.5" customHeight="1" x14ac:dyDescent="0.25">
      <c r="A122" s="23" t="s">
        <v>105</v>
      </c>
      <c r="B122" s="23"/>
      <c r="C122" s="87" t="s">
        <v>106</v>
      </c>
      <c r="D122" s="87"/>
      <c r="E122" s="87"/>
      <c r="F122" s="87"/>
      <c r="G122" s="87"/>
      <c r="H122" s="87"/>
      <c r="I122" s="87"/>
      <c r="J122" s="87"/>
      <c r="K122" s="87"/>
      <c r="L122" s="87"/>
      <c r="M122" s="87"/>
      <c r="N122" s="87"/>
      <c r="O122" s="87"/>
      <c r="P122" s="87"/>
      <c r="Q122" s="87"/>
      <c r="R122" s="87"/>
      <c r="S122" s="87"/>
      <c r="T122" s="87"/>
      <c r="U122" s="87"/>
    </row>
    <row r="123" spans="1:21" ht="16.5" customHeight="1" x14ac:dyDescent="0.25">
      <c r="A123" s="23" t="s">
        <v>142</v>
      </c>
      <c r="B123" s="23"/>
      <c r="C123" s="87" t="s">
        <v>445</v>
      </c>
      <c r="D123" s="87"/>
      <c r="E123" s="87"/>
      <c r="F123" s="87"/>
      <c r="G123" s="87"/>
      <c r="H123" s="87"/>
      <c r="I123" s="87"/>
      <c r="J123" s="87"/>
      <c r="K123" s="87"/>
      <c r="L123" s="87"/>
      <c r="M123" s="87"/>
      <c r="N123" s="87"/>
      <c r="O123" s="87"/>
      <c r="P123" s="87"/>
      <c r="Q123" s="87"/>
      <c r="R123" s="87"/>
      <c r="S123" s="87"/>
      <c r="T123" s="87"/>
      <c r="U123" s="87"/>
    </row>
    <row r="124" spans="1:21" ht="42.45" customHeight="1" x14ac:dyDescent="0.25">
      <c r="A124" s="23" t="s">
        <v>144</v>
      </c>
      <c r="B124" s="23"/>
      <c r="C124" s="87" t="s">
        <v>189</v>
      </c>
      <c r="D124" s="87"/>
      <c r="E124" s="87"/>
      <c r="F124" s="87"/>
      <c r="G124" s="87"/>
      <c r="H124" s="87"/>
      <c r="I124" s="87"/>
      <c r="J124" s="87"/>
      <c r="K124" s="87"/>
      <c r="L124" s="87"/>
      <c r="M124" s="87"/>
      <c r="N124" s="87"/>
      <c r="O124" s="87"/>
      <c r="P124" s="87"/>
      <c r="Q124" s="87"/>
      <c r="R124" s="87"/>
      <c r="S124" s="87"/>
      <c r="T124" s="87"/>
      <c r="U124" s="87"/>
    </row>
    <row r="125" spans="1:21" ht="42.45" customHeight="1" x14ac:dyDescent="0.25">
      <c r="A125" s="23" t="s">
        <v>146</v>
      </c>
      <c r="B125" s="23"/>
      <c r="C125" s="87" t="s">
        <v>190</v>
      </c>
      <c r="D125" s="87"/>
      <c r="E125" s="87"/>
      <c r="F125" s="87"/>
      <c r="G125" s="87"/>
      <c r="H125" s="87"/>
      <c r="I125" s="87"/>
      <c r="J125" s="87"/>
      <c r="K125" s="87"/>
      <c r="L125" s="87"/>
      <c r="M125" s="87"/>
      <c r="N125" s="87"/>
      <c r="O125" s="87"/>
      <c r="P125" s="87"/>
      <c r="Q125" s="87"/>
      <c r="R125" s="87"/>
      <c r="S125" s="87"/>
      <c r="T125" s="87"/>
      <c r="U125" s="87"/>
    </row>
    <row r="126" spans="1:21" ht="29.4" customHeight="1" x14ac:dyDescent="0.25">
      <c r="A126" s="23"/>
      <c r="B126" s="23"/>
      <c r="C126" s="87" t="s">
        <v>446</v>
      </c>
      <c r="D126" s="87"/>
      <c r="E126" s="87"/>
      <c r="F126" s="87"/>
      <c r="G126" s="87"/>
      <c r="H126" s="87"/>
      <c r="I126" s="87"/>
      <c r="J126" s="87"/>
      <c r="K126" s="87"/>
      <c r="L126" s="87"/>
      <c r="M126" s="87"/>
      <c r="N126" s="87"/>
      <c r="O126" s="87"/>
      <c r="P126" s="87"/>
      <c r="Q126" s="87"/>
      <c r="R126" s="87"/>
      <c r="S126" s="87"/>
      <c r="T126" s="87"/>
      <c r="U126" s="87"/>
    </row>
    <row r="127" spans="1:21" ht="16.5" customHeight="1" x14ac:dyDescent="0.25">
      <c r="A127" s="23" t="s">
        <v>148</v>
      </c>
      <c r="B127" s="23"/>
      <c r="C127" s="87" t="s">
        <v>447</v>
      </c>
      <c r="D127" s="87"/>
      <c r="E127" s="87"/>
      <c r="F127" s="87"/>
      <c r="G127" s="87"/>
      <c r="H127" s="87"/>
      <c r="I127" s="87"/>
      <c r="J127" s="87"/>
      <c r="K127" s="87"/>
      <c r="L127" s="87"/>
      <c r="M127" s="87"/>
      <c r="N127" s="87"/>
      <c r="O127" s="87"/>
      <c r="P127" s="87"/>
      <c r="Q127" s="87"/>
      <c r="R127" s="87"/>
      <c r="S127" s="87"/>
      <c r="T127" s="87"/>
      <c r="U127" s="87"/>
    </row>
    <row r="128" spans="1:21" ht="16.5" customHeight="1" x14ac:dyDescent="0.25">
      <c r="A128" s="23" t="s">
        <v>150</v>
      </c>
      <c r="B128" s="23"/>
      <c r="C128" s="87" t="s">
        <v>448</v>
      </c>
      <c r="D128" s="87"/>
      <c r="E128" s="87"/>
      <c r="F128" s="87"/>
      <c r="G128" s="87"/>
      <c r="H128" s="87"/>
      <c r="I128" s="87"/>
      <c r="J128" s="87"/>
      <c r="K128" s="87"/>
      <c r="L128" s="87"/>
      <c r="M128" s="87"/>
      <c r="N128" s="87"/>
      <c r="O128" s="87"/>
      <c r="P128" s="87"/>
      <c r="Q128" s="87"/>
      <c r="R128" s="87"/>
      <c r="S128" s="87"/>
      <c r="T128" s="87"/>
      <c r="U128" s="87"/>
    </row>
    <row r="129" spans="1:21" ht="4.5" customHeight="1" x14ac:dyDescent="0.25"/>
    <row r="130" spans="1:21" ht="42.45" customHeight="1" x14ac:dyDescent="0.25">
      <c r="A130" s="24" t="s">
        <v>107</v>
      </c>
      <c r="B130" s="23"/>
      <c r="C130" s="23"/>
      <c r="D130" s="23"/>
      <c r="E130" s="87" t="s">
        <v>420</v>
      </c>
      <c r="F130" s="87"/>
      <c r="G130" s="87"/>
      <c r="H130" s="87"/>
      <c r="I130" s="87"/>
      <c r="J130" s="87"/>
      <c r="K130" s="87"/>
      <c r="L130" s="87"/>
      <c r="M130" s="87"/>
      <c r="N130" s="87"/>
      <c r="O130" s="87"/>
      <c r="P130" s="87"/>
      <c r="Q130" s="87"/>
      <c r="R130" s="87"/>
      <c r="S130" s="87"/>
      <c r="T130" s="87"/>
      <c r="U130" s="87"/>
    </row>
  </sheetData>
  <mergeCells count="13">
    <mergeCell ref="C127:U127"/>
    <mergeCell ref="C128:U128"/>
    <mergeCell ref="E130:U130"/>
    <mergeCell ref="C122:U122"/>
    <mergeCell ref="C123:U123"/>
    <mergeCell ref="C124:U124"/>
    <mergeCell ref="C125:U125"/>
    <mergeCell ref="C126:U126"/>
    <mergeCell ref="K1:U1"/>
    <mergeCell ref="C117:U117"/>
    <mergeCell ref="C119:U119"/>
    <mergeCell ref="C120:U120"/>
    <mergeCell ref="C121:U121"/>
  </mergeCells>
  <pageMargins left="0.7" right="0.7" top="0.75" bottom="0.75" header="0.3" footer="0.3"/>
  <pageSetup paperSize="9" fitToHeight="0" orientation="landscape" horizontalDpi="300" verticalDpi="300"/>
  <headerFooter scaleWithDoc="0" alignWithMargins="0">
    <oddHeader>&amp;C&amp;"Arial"&amp;8TABLE 13A.14</oddHeader>
    <oddFooter>&amp;L&amp;"Arial"&amp;8REPORT ON
GOVERNMENT
SERVICES 2022&amp;R&amp;"Arial"&amp;8SERVICES FOR
MENTAL HEALTH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19"/>
  <sheetViews>
    <sheetView showGridLines="0" workbookViewId="0"/>
  </sheetViews>
  <sheetFormatPr defaultColWidth="11.44140625" defaultRowHeight="13.2" x14ac:dyDescent="0.25"/>
  <cols>
    <col min="1" max="11" width="1.88671875" customWidth="1"/>
    <col min="12" max="12" width="5.44140625" customWidth="1"/>
    <col min="13" max="20" width="6.88671875" customWidth="1"/>
    <col min="21" max="21" width="8.44140625" customWidth="1"/>
  </cols>
  <sheetData>
    <row r="1" spans="1:21" ht="50.4" customHeight="1" x14ac:dyDescent="0.25">
      <c r="A1" s="8" t="s">
        <v>449</v>
      </c>
      <c r="B1" s="8"/>
      <c r="C1" s="8"/>
      <c r="D1" s="8"/>
      <c r="E1" s="8"/>
      <c r="F1" s="8"/>
      <c r="G1" s="8"/>
      <c r="H1" s="8"/>
      <c r="I1" s="8"/>
      <c r="J1" s="8"/>
      <c r="K1" s="91" t="s">
        <v>450</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451</v>
      </c>
    </row>
    <row r="3" spans="1:21" ht="16.5" customHeight="1" x14ac:dyDescent="0.25">
      <c r="A3" s="7" t="s">
        <v>452</v>
      </c>
      <c r="B3" s="7"/>
      <c r="C3" s="7"/>
      <c r="D3" s="7"/>
      <c r="E3" s="7"/>
      <c r="F3" s="7"/>
      <c r="G3" s="7"/>
      <c r="H3" s="7"/>
      <c r="I3" s="7"/>
      <c r="J3" s="7"/>
      <c r="K3" s="7"/>
      <c r="L3" s="9" t="s">
        <v>84</v>
      </c>
      <c r="M3" s="21">
        <v>814.5</v>
      </c>
      <c r="N3" s="21">
        <v>516.29999999999995</v>
      </c>
      <c r="O3" s="21">
        <v>479.1</v>
      </c>
      <c r="P3" s="21">
        <v>121.4</v>
      </c>
      <c r="Q3" s="21">
        <v>137.1</v>
      </c>
      <c r="R3" s="16">
        <v>54.4</v>
      </c>
      <c r="S3" s="16">
        <v>54.1</v>
      </c>
      <c r="T3" s="16">
        <v>38.1</v>
      </c>
      <c r="U3" s="19">
        <v>2215.6</v>
      </c>
    </row>
    <row r="4" spans="1:21" ht="16.5" customHeight="1" x14ac:dyDescent="0.25">
      <c r="A4" s="7" t="s">
        <v>83</v>
      </c>
      <c r="B4" s="7"/>
      <c r="C4" s="7"/>
      <c r="D4" s="7"/>
      <c r="E4" s="7"/>
      <c r="F4" s="7"/>
      <c r="G4" s="7"/>
      <c r="H4" s="7"/>
      <c r="I4" s="7"/>
      <c r="J4" s="7"/>
      <c r="K4" s="7"/>
      <c r="L4" s="9" t="s">
        <v>84</v>
      </c>
      <c r="M4" s="21">
        <v>557.20000000000005</v>
      </c>
      <c r="N4" s="21">
        <v>318.89999999999998</v>
      </c>
      <c r="O4" s="21">
        <v>288.3</v>
      </c>
      <c r="P4" s="16">
        <v>47.8</v>
      </c>
      <c r="Q4" s="16">
        <v>71.8</v>
      </c>
      <c r="R4" s="16">
        <v>33.299999999999997</v>
      </c>
      <c r="S4" s="16">
        <v>44.4</v>
      </c>
      <c r="T4" s="16">
        <v>21.6</v>
      </c>
      <c r="U4" s="19">
        <v>1383.7</v>
      </c>
    </row>
    <row r="5" spans="1:21" ht="16.5" customHeight="1" x14ac:dyDescent="0.25">
      <c r="A5" s="7" t="s">
        <v>85</v>
      </c>
      <c r="B5" s="7"/>
      <c r="C5" s="7"/>
      <c r="D5" s="7"/>
      <c r="E5" s="7"/>
      <c r="F5" s="7"/>
      <c r="G5" s="7"/>
      <c r="H5" s="7"/>
      <c r="I5" s="7"/>
      <c r="J5" s="7"/>
      <c r="K5" s="7"/>
      <c r="L5" s="9" t="s">
        <v>84</v>
      </c>
      <c r="M5" s="21">
        <v>345.4</v>
      </c>
      <c r="N5" s="21">
        <v>130.19999999999999</v>
      </c>
      <c r="O5" s="21">
        <v>105.3</v>
      </c>
      <c r="P5" s="16">
        <v>16.3</v>
      </c>
      <c r="Q5" s="16">
        <v>17.899999999999999</v>
      </c>
      <c r="R5" s="16">
        <v>12.6</v>
      </c>
      <c r="S5" s="16">
        <v>35.299999999999997</v>
      </c>
      <c r="T5" s="26">
        <v>8.9</v>
      </c>
      <c r="U5" s="21">
        <v>672.1</v>
      </c>
    </row>
    <row r="6" spans="1:21" ht="16.5" customHeight="1" x14ac:dyDescent="0.25">
      <c r="A6" s="7" t="s">
        <v>86</v>
      </c>
      <c r="B6" s="7"/>
      <c r="C6" s="7"/>
      <c r="D6" s="7"/>
      <c r="E6" s="7"/>
      <c r="F6" s="7"/>
      <c r="G6" s="7"/>
      <c r="H6" s="7"/>
      <c r="I6" s="7"/>
      <c r="J6" s="7"/>
      <c r="K6" s="7"/>
      <c r="L6" s="9" t="s">
        <v>84</v>
      </c>
      <c r="M6" s="21">
        <v>202.8</v>
      </c>
      <c r="N6" s="16">
        <v>42.5</v>
      </c>
      <c r="O6" s="16">
        <v>34.200000000000003</v>
      </c>
      <c r="P6" s="26">
        <v>7.7</v>
      </c>
      <c r="Q6" s="26">
        <v>1.7</v>
      </c>
      <c r="R6" s="26">
        <v>5.3</v>
      </c>
      <c r="S6" s="16">
        <v>25.1</v>
      </c>
      <c r="T6" s="26">
        <v>1.8</v>
      </c>
      <c r="U6" s="21">
        <v>321.10000000000002</v>
      </c>
    </row>
    <row r="7" spans="1:21" ht="16.5" customHeight="1" x14ac:dyDescent="0.25">
      <c r="A7" s="7" t="s">
        <v>87</v>
      </c>
      <c r="B7" s="7"/>
      <c r="C7" s="7"/>
      <c r="D7" s="7"/>
      <c r="E7" s="7"/>
      <c r="F7" s="7"/>
      <c r="G7" s="7"/>
      <c r="H7" s="7"/>
      <c r="I7" s="7"/>
      <c r="J7" s="7"/>
      <c r="K7" s="7"/>
      <c r="L7" s="9" t="s">
        <v>84</v>
      </c>
      <c r="M7" s="16">
        <v>75.2</v>
      </c>
      <c r="N7" s="16">
        <v>12.3</v>
      </c>
      <c r="O7" s="26">
        <v>6.6</v>
      </c>
      <c r="P7" s="26">
        <v>4.9000000000000004</v>
      </c>
      <c r="Q7" s="26">
        <v>0.1</v>
      </c>
      <c r="R7" s="26">
        <v>3.1</v>
      </c>
      <c r="S7" s="16">
        <v>14.4</v>
      </c>
      <c r="T7" s="26">
        <v>0.2</v>
      </c>
      <c r="U7" s="21">
        <v>116.8</v>
      </c>
    </row>
    <row r="8" spans="1:21" ht="16.5" customHeight="1" x14ac:dyDescent="0.25">
      <c r="A8" s="7" t="s">
        <v>88</v>
      </c>
      <c r="B8" s="7"/>
      <c r="C8" s="7"/>
      <c r="D8" s="7"/>
      <c r="E8" s="7"/>
      <c r="F8" s="7"/>
      <c r="G8" s="7"/>
      <c r="H8" s="7"/>
      <c r="I8" s="7"/>
      <c r="J8" s="7"/>
      <c r="K8" s="7"/>
      <c r="L8" s="9" t="s">
        <v>84</v>
      </c>
      <c r="M8" s="16">
        <v>21.1</v>
      </c>
      <c r="N8" s="26">
        <v>8.1</v>
      </c>
      <c r="O8" s="26">
        <v>0.1</v>
      </c>
      <c r="P8" s="26">
        <v>1</v>
      </c>
      <c r="Q8" s="26" t="s">
        <v>123</v>
      </c>
      <c r="R8" s="26">
        <v>1.3</v>
      </c>
      <c r="S8" s="26">
        <v>2.7</v>
      </c>
      <c r="T8" s="26" t="s">
        <v>123</v>
      </c>
      <c r="U8" s="16">
        <v>34.4</v>
      </c>
    </row>
    <row r="9" spans="1:21" ht="16.5" customHeight="1" x14ac:dyDescent="0.25">
      <c r="A9" s="7" t="s">
        <v>89</v>
      </c>
      <c r="B9" s="7"/>
      <c r="C9" s="7"/>
      <c r="D9" s="7"/>
      <c r="E9" s="7"/>
      <c r="F9" s="7"/>
      <c r="G9" s="7"/>
      <c r="H9" s="7"/>
      <c r="I9" s="7"/>
      <c r="J9" s="7"/>
      <c r="K9" s="7"/>
      <c r="L9" s="9" t="s">
        <v>84</v>
      </c>
      <c r="M9" s="16">
        <v>10.5</v>
      </c>
      <c r="N9" s="26">
        <v>6.1</v>
      </c>
      <c r="O9" s="26" t="s">
        <v>123</v>
      </c>
      <c r="P9" s="26" t="s">
        <v>123</v>
      </c>
      <c r="Q9" s="26" t="s">
        <v>123</v>
      </c>
      <c r="R9" s="26">
        <v>1</v>
      </c>
      <c r="S9" s="26">
        <v>0.2</v>
      </c>
      <c r="T9" s="26" t="s">
        <v>123</v>
      </c>
      <c r="U9" s="16">
        <v>17.7</v>
      </c>
    </row>
    <row r="10" spans="1:21" ht="16.5" customHeight="1" x14ac:dyDescent="0.25">
      <c r="A10" s="14" t="s">
        <v>90</v>
      </c>
      <c r="B10" s="14"/>
      <c r="C10" s="14"/>
      <c r="D10" s="14"/>
      <c r="E10" s="14"/>
      <c r="F10" s="14"/>
      <c r="G10" s="14"/>
      <c r="H10" s="14"/>
      <c r="I10" s="14"/>
      <c r="J10" s="14"/>
      <c r="K10" s="14"/>
      <c r="L10" s="15" t="s">
        <v>84</v>
      </c>
      <c r="M10" s="28">
        <v>3.2</v>
      </c>
      <c r="N10" s="28">
        <v>0.6</v>
      </c>
      <c r="O10" s="28" t="s">
        <v>123</v>
      </c>
      <c r="P10" s="28" t="s">
        <v>123</v>
      </c>
      <c r="Q10" s="28" t="s">
        <v>123</v>
      </c>
      <c r="R10" s="28">
        <v>0.4</v>
      </c>
      <c r="S10" s="28" t="s">
        <v>123</v>
      </c>
      <c r="T10" s="28" t="s">
        <v>123</v>
      </c>
      <c r="U10" s="28">
        <v>4.2</v>
      </c>
    </row>
    <row r="11" spans="1:21" ht="4.5" customHeight="1" x14ac:dyDescent="0.25">
      <c r="A11" s="23"/>
      <c r="B11" s="23"/>
      <c r="C11" s="2"/>
      <c r="D11" s="2"/>
      <c r="E11" s="2"/>
      <c r="F11" s="2"/>
      <c r="G11" s="2"/>
      <c r="H11" s="2"/>
      <c r="I11" s="2"/>
      <c r="J11" s="2"/>
      <c r="K11" s="2"/>
      <c r="L11" s="2"/>
      <c r="M11" s="2"/>
      <c r="N11" s="2"/>
      <c r="O11" s="2"/>
      <c r="P11" s="2"/>
      <c r="Q11" s="2"/>
      <c r="R11" s="2"/>
      <c r="S11" s="2"/>
      <c r="T11" s="2"/>
      <c r="U11" s="2"/>
    </row>
    <row r="12" spans="1:21" ht="16.5" customHeight="1" x14ac:dyDescent="0.25">
      <c r="A12" s="23"/>
      <c r="B12" s="23"/>
      <c r="C12" s="87" t="s">
        <v>216</v>
      </c>
      <c r="D12" s="87"/>
      <c r="E12" s="87"/>
      <c r="F12" s="87"/>
      <c r="G12" s="87"/>
      <c r="H12" s="87"/>
      <c r="I12" s="87"/>
      <c r="J12" s="87"/>
      <c r="K12" s="87"/>
      <c r="L12" s="87"/>
      <c r="M12" s="87"/>
      <c r="N12" s="87"/>
      <c r="O12" s="87"/>
      <c r="P12" s="87"/>
      <c r="Q12" s="87"/>
      <c r="R12" s="87"/>
      <c r="S12" s="87"/>
      <c r="T12" s="87"/>
      <c r="U12" s="87"/>
    </row>
    <row r="13" spans="1:21" ht="4.5" customHeight="1" x14ac:dyDescent="0.25">
      <c r="A13" s="23"/>
      <c r="B13" s="23"/>
      <c r="C13" s="2"/>
      <c r="D13" s="2"/>
      <c r="E13" s="2"/>
      <c r="F13" s="2"/>
      <c r="G13" s="2"/>
      <c r="H13" s="2"/>
      <c r="I13" s="2"/>
      <c r="J13" s="2"/>
      <c r="K13" s="2"/>
      <c r="L13" s="2"/>
      <c r="M13" s="2"/>
      <c r="N13" s="2"/>
      <c r="O13" s="2"/>
      <c r="P13" s="2"/>
      <c r="Q13" s="2"/>
      <c r="R13" s="2"/>
      <c r="S13" s="2"/>
      <c r="T13" s="2"/>
      <c r="U13" s="2"/>
    </row>
    <row r="14" spans="1:21" ht="16.5" customHeight="1" x14ac:dyDescent="0.25">
      <c r="A14" s="23" t="s">
        <v>99</v>
      </c>
      <c r="B14" s="23"/>
      <c r="C14" s="87" t="s">
        <v>453</v>
      </c>
      <c r="D14" s="87"/>
      <c r="E14" s="87"/>
      <c r="F14" s="87"/>
      <c r="G14" s="87"/>
      <c r="H14" s="87"/>
      <c r="I14" s="87"/>
      <c r="J14" s="87"/>
      <c r="K14" s="87"/>
      <c r="L14" s="87"/>
      <c r="M14" s="87"/>
      <c r="N14" s="87"/>
      <c r="O14" s="87"/>
      <c r="P14" s="87"/>
      <c r="Q14" s="87"/>
      <c r="R14" s="87"/>
      <c r="S14" s="87"/>
      <c r="T14" s="87"/>
      <c r="U14" s="87"/>
    </row>
    <row r="15" spans="1:21" ht="42.45" customHeight="1" x14ac:dyDescent="0.25">
      <c r="A15" s="23" t="s">
        <v>101</v>
      </c>
      <c r="B15" s="23"/>
      <c r="C15" s="87" t="s">
        <v>454</v>
      </c>
      <c r="D15" s="87"/>
      <c r="E15" s="87"/>
      <c r="F15" s="87"/>
      <c r="G15" s="87"/>
      <c r="H15" s="87"/>
      <c r="I15" s="87"/>
      <c r="J15" s="87"/>
      <c r="K15" s="87"/>
      <c r="L15" s="87"/>
      <c r="M15" s="87"/>
      <c r="N15" s="87"/>
      <c r="O15" s="87"/>
      <c r="P15" s="87"/>
      <c r="Q15" s="87"/>
      <c r="R15" s="87"/>
      <c r="S15" s="87"/>
      <c r="T15" s="87"/>
      <c r="U15" s="87"/>
    </row>
    <row r="16" spans="1:21" ht="42.45" customHeight="1" x14ac:dyDescent="0.25">
      <c r="A16" s="23" t="s">
        <v>103</v>
      </c>
      <c r="B16" s="23"/>
      <c r="C16" s="87" t="s">
        <v>455</v>
      </c>
      <c r="D16" s="87"/>
      <c r="E16" s="87"/>
      <c r="F16" s="87"/>
      <c r="G16" s="87"/>
      <c r="H16" s="87"/>
      <c r="I16" s="87"/>
      <c r="J16" s="87"/>
      <c r="K16" s="87"/>
      <c r="L16" s="87"/>
      <c r="M16" s="87"/>
      <c r="N16" s="87"/>
      <c r="O16" s="87"/>
      <c r="P16" s="87"/>
      <c r="Q16" s="87"/>
      <c r="R16" s="87"/>
      <c r="S16" s="87"/>
      <c r="T16" s="87"/>
      <c r="U16" s="87"/>
    </row>
    <row r="17" spans="1:21" ht="55.2" customHeight="1" x14ac:dyDescent="0.25">
      <c r="A17" s="23" t="s">
        <v>105</v>
      </c>
      <c r="B17" s="23"/>
      <c r="C17" s="87" t="s">
        <v>456</v>
      </c>
      <c r="D17" s="87"/>
      <c r="E17" s="87"/>
      <c r="F17" s="87"/>
      <c r="G17" s="87"/>
      <c r="H17" s="87"/>
      <c r="I17" s="87"/>
      <c r="J17" s="87"/>
      <c r="K17" s="87"/>
      <c r="L17" s="87"/>
      <c r="M17" s="87"/>
      <c r="N17" s="87"/>
      <c r="O17" s="87"/>
      <c r="P17" s="87"/>
      <c r="Q17" s="87"/>
      <c r="R17" s="87"/>
      <c r="S17" s="87"/>
      <c r="T17" s="87"/>
      <c r="U17" s="87"/>
    </row>
    <row r="18" spans="1:21" ht="4.5" customHeight="1" x14ac:dyDescent="0.25"/>
    <row r="19" spans="1:21" ht="16.5" customHeight="1" x14ac:dyDescent="0.25">
      <c r="A19" s="24" t="s">
        <v>107</v>
      </c>
      <c r="B19" s="23"/>
      <c r="C19" s="23"/>
      <c r="D19" s="23"/>
      <c r="E19" s="87" t="s">
        <v>457</v>
      </c>
      <c r="F19" s="87"/>
      <c r="G19" s="87"/>
      <c r="H19" s="87"/>
      <c r="I19" s="87"/>
      <c r="J19" s="87"/>
      <c r="K19" s="87"/>
      <c r="L19" s="87"/>
      <c r="M19" s="87"/>
      <c r="N19" s="87"/>
      <c r="O19" s="87"/>
      <c r="P19" s="87"/>
      <c r="Q19" s="87"/>
      <c r="R19" s="87"/>
      <c r="S19" s="87"/>
      <c r="T19" s="87"/>
      <c r="U19" s="87"/>
    </row>
  </sheetData>
  <mergeCells count="7">
    <mergeCell ref="C17:U17"/>
    <mergeCell ref="E19:U19"/>
    <mergeCell ref="K1:U1"/>
    <mergeCell ref="C12:U12"/>
    <mergeCell ref="C14:U14"/>
    <mergeCell ref="C15:U15"/>
    <mergeCell ref="C16:U16"/>
  </mergeCells>
  <pageMargins left="0.7" right="0.7" top="0.75" bottom="0.75" header="0.3" footer="0.3"/>
  <pageSetup paperSize="9" fitToHeight="0" orientation="landscape" horizontalDpi="300" verticalDpi="300"/>
  <headerFooter scaleWithDoc="0" alignWithMargins="0">
    <oddHeader>&amp;C&amp;"Arial"&amp;8TABLE 13A.15</oddHeader>
    <oddFooter>&amp;L&amp;"Arial"&amp;8REPORT ON
GOVERNMENT
SERVICES 2022&amp;R&amp;"Arial"&amp;8SERVICES FOR
MENTAL HEALTH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212"/>
  <sheetViews>
    <sheetView showGridLines="0" workbookViewId="0"/>
  </sheetViews>
  <sheetFormatPr defaultColWidth="11.44140625" defaultRowHeight="13.2" x14ac:dyDescent="0.25"/>
  <cols>
    <col min="1" max="11" width="1.88671875" customWidth="1"/>
    <col min="12" max="12" width="7.44140625" customWidth="1"/>
    <col min="13" max="20" width="11.33203125" customWidth="1"/>
    <col min="21" max="21" width="11.44140625" customWidth="1"/>
    <col min="22" max="22" width="1.88671875" customWidth="1"/>
    <col min="23" max="23" width="5.44140625" customWidth="1"/>
    <col min="24" max="24" width="15" customWidth="1"/>
  </cols>
  <sheetData>
    <row r="1" spans="1:24" ht="17.399999999999999" customHeight="1" x14ac:dyDescent="0.25">
      <c r="A1" s="8" t="s">
        <v>458</v>
      </c>
      <c r="B1" s="8"/>
      <c r="C1" s="8"/>
      <c r="D1" s="8"/>
      <c r="E1" s="8"/>
      <c r="F1" s="8"/>
      <c r="G1" s="8"/>
      <c r="H1" s="8"/>
      <c r="I1" s="8"/>
      <c r="J1" s="8"/>
      <c r="K1" s="91" t="s">
        <v>459</v>
      </c>
      <c r="L1" s="92"/>
      <c r="M1" s="92"/>
      <c r="N1" s="92"/>
      <c r="O1" s="92"/>
      <c r="P1" s="92"/>
      <c r="Q1" s="92"/>
      <c r="R1" s="92"/>
      <c r="S1" s="92"/>
      <c r="T1" s="92"/>
      <c r="U1" s="92"/>
      <c r="V1" s="92"/>
      <c r="W1" s="92"/>
      <c r="X1" s="92"/>
    </row>
    <row r="2" spans="1:24" ht="16.5" customHeight="1" x14ac:dyDescent="0.25">
      <c r="A2" s="11"/>
      <c r="B2" s="11"/>
      <c r="C2" s="11"/>
      <c r="D2" s="11"/>
      <c r="E2" s="11"/>
      <c r="F2" s="11"/>
      <c r="G2" s="11"/>
      <c r="H2" s="11"/>
      <c r="I2" s="11"/>
      <c r="J2" s="11"/>
      <c r="K2" s="11"/>
      <c r="L2" s="12" t="s">
        <v>78</v>
      </c>
      <c r="M2" s="13" t="s">
        <v>249</v>
      </c>
      <c r="N2" s="13" t="s">
        <v>460</v>
      </c>
      <c r="O2" s="13" t="s">
        <v>199</v>
      </c>
      <c r="P2" s="13" t="s">
        <v>174</v>
      </c>
      <c r="Q2" s="13" t="s">
        <v>461</v>
      </c>
      <c r="R2" s="13" t="s">
        <v>462</v>
      </c>
      <c r="S2" s="13" t="s">
        <v>463</v>
      </c>
      <c r="T2" s="13" t="s">
        <v>178</v>
      </c>
      <c r="U2" s="13" t="s">
        <v>464</v>
      </c>
      <c r="V2" s="39"/>
      <c r="W2" s="12" t="s">
        <v>78</v>
      </c>
      <c r="X2" s="13" t="s">
        <v>465</v>
      </c>
    </row>
    <row r="3" spans="1:24" ht="16.5" customHeight="1" x14ac:dyDescent="0.25">
      <c r="A3" s="7" t="s">
        <v>255</v>
      </c>
      <c r="B3" s="7"/>
      <c r="C3" s="7"/>
      <c r="D3" s="7"/>
      <c r="E3" s="7"/>
      <c r="F3" s="7"/>
      <c r="G3" s="7"/>
      <c r="H3" s="7"/>
      <c r="I3" s="7"/>
      <c r="J3" s="7"/>
      <c r="K3" s="7"/>
      <c r="L3" s="9"/>
      <c r="M3" s="10"/>
      <c r="N3" s="10"/>
      <c r="O3" s="10"/>
      <c r="P3" s="10"/>
      <c r="Q3" s="10"/>
      <c r="R3" s="10"/>
      <c r="S3" s="10"/>
      <c r="T3" s="10"/>
      <c r="U3" s="10"/>
      <c r="V3" s="7"/>
      <c r="W3" s="9"/>
      <c r="X3" s="10"/>
    </row>
    <row r="4" spans="1:24" ht="16.5" customHeight="1" x14ac:dyDescent="0.25">
      <c r="A4" s="7"/>
      <c r="B4" s="7" t="s">
        <v>466</v>
      </c>
      <c r="C4" s="7"/>
      <c r="D4" s="7"/>
      <c r="E4" s="7"/>
      <c r="F4" s="7"/>
      <c r="G4" s="7"/>
      <c r="H4" s="7"/>
      <c r="I4" s="7"/>
      <c r="J4" s="7"/>
      <c r="K4" s="7"/>
      <c r="L4" s="9"/>
      <c r="M4" s="10"/>
      <c r="N4" s="10"/>
      <c r="O4" s="10"/>
      <c r="P4" s="10"/>
      <c r="Q4" s="10"/>
      <c r="R4" s="10"/>
      <c r="S4" s="10"/>
      <c r="T4" s="10"/>
      <c r="U4" s="10"/>
      <c r="V4" s="7"/>
      <c r="W4" s="9"/>
      <c r="X4" s="10"/>
    </row>
    <row r="5" spans="1:24" ht="16.5" customHeight="1" x14ac:dyDescent="0.25">
      <c r="A5" s="7"/>
      <c r="B5" s="7"/>
      <c r="C5" s="7" t="s">
        <v>467</v>
      </c>
      <c r="D5" s="7"/>
      <c r="E5" s="7"/>
      <c r="F5" s="7"/>
      <c r="G5" s="7"/>
      <c r="H5" s="7"/>
      <c r="I5" s="7"/>
      <c r="J5" s="7"/>
      <c r="K5" s="7"/>
      <c r="L5" s="9" t="s">
        <v>261</v>
      </c>
      <c r="M5" s="25" t="s">
        <v>259</v>
      </c>
      <c r="N5" s="25" t="s">
        <v>259</v>
      </c>
      <c r="O5" s="25" t="s">
        <v>259</v>
      </c>
      <c r="P5" s="25" t="s">
        <v>259</v>
      </c>
      <c r="Q5" s="25" t="s">
        <v>259</v>
      </c>
      <c r="R5" s="25" t="s">
        <v>259</v>
      </c>
      <c r="S5" s="25" t="s">
        <v>259</v>
      </c>
      <c r="T5" s="25" t="s">
        <v>259</v>
      </c>
      <c r="U5" s="25" t="s">
        <v>259</v>
      </c>
      <c r="V5" s="7"/>
      <c r="W5" s="9" t="s">
        <v>258</v>
      </c>
      <c r="X5" s="32">
        <v>117588</v>
      </c>
    </row>
    <row r="6" spans="1:24" ht="16.5" customHeight="1" x14ac:dyDescent="0.25">
      <c r="A6" s="7"/>
      <c r="B6" s="7"/>
      <c r="C6" s="7" t="s">
        <v>468</v>
      </c>
      <c r="D6" s="7"/>
      <c r="E6" s="7"/>
      <c r="F6" s="7"/>
      <c r="G6" s="7"/>
      <c r="H6" s="7"/>
      <c r="I6" s="7"/>
      <c r="J6" s="7"/>
      <c r="K6" s="7"/>
      <c r="L6" s="9" t="s">
        <v>261</v>
      </c>
      <c r="M6" s="25" t="s">
        <v>259</v>
      </c>
      <c r="N6" s="25" t="s">
        <v>259</v>
      </c>
      <c r="O6" s="25" t="s">
        <v>259</v>
      </c>
      <c r="P6" s="25" t="s">
        <v>259</v>
      </c>
      <c r="Q6" s="25" t="s">
        <v>259</v>
      </c>
      <c r="R6" s="25" t="s">
        <v>259</v>
      </c>
      <c r="S6" s="25" t="s">
        <v>259</v>
      </c>
      <c r="T6" s="25" t="s">
        <v>259</v>
      </c>
      <c r="U6" s="25" t="s">
        <v>259</v>
      </c>
      <c r="V6" s="7"/>
      <c r="W6" s="9" t="s">
        <v>258</v>
      </c>
      <c r="X6" s="32">
        <v>105953</v>
      </c>
    </row>
    <row r="7" spans="1:24" ht="16.5" customHeight="1" x14ac:dyDescent="0.25">
      <c r="A7" s="7"/>
      <c r="B7" s="7"/>
      <c r="C7" s="7" t="s">
        <v>469</v>
      </c>
      <c r="D7" s="7"/>
      <c r="E7" s="7"/>
      <c r="F7" s="7"/>
      <c r="G7" s="7"/>
      <c r="H7" s="7"/>
      <c r="I7" s="7"/>
      <c r="J7" s="7"/>
      <c r="K7" s="7"/>
      <c r="L7" s="9" t="s">
        <v>261</v>
      </c>
      <c r="M7" s="25" t="s">
        <v>259</v>
      </c>
      <c r="N7" s="25" t="s">
        <v>259</v>
      </c>
      <c r="O7" s="25" t="s">
        <v>259</v>
      </c>
      <c r="P7" s="25" t="s">
        <v>259</v>
      </c>
      <c r="Q7" s="25" t="s">
        <v>259</v>
      </c>
      <c r="R7" s="25" t="s">
        <v>259</v>
      </c>
      <c r="S7" s="25" t="s">
        <v>259</v>
      </c>
      <c r="T7" s="25" t="s">
        <v>259</v>
      </c>
      <c r="U7" s="25" t="s">
        <v>259</v>
      </c>
      <c r="V7" s="7"/>
      <c r="W7" s="9" t="s">
        <v>258</v>
      </c>
      <c r="X7" s="33">
        <v>93531</v>
      </c>
    </row>
    <row r="8" spans="1:24" ht="16.5" customHeight="1" x14ac:dyDescent="0.25">
      <c r="A8" s="7"/>
      <c r="B8" s="7"/>
      <c r="C8" s="7" t="s">
        <v>470</v>
      </c>
      <c r="D8" s="7"/>
      <c r="E8" s="7"/>
      <c r="F8" s="7"/>
      <c r="G8" s="7"/>
      <c r="H8" s="7"/>
      <c r="I8" s="7"/>
      <c r="J8" s="7"/>
      <c r="K8" s="7"/>
      <c r="L8" s="9" t="s">
        <v>261</v>
      </c>
      <c r="M8" s="25" t="s">
        <v>259</v>
      </c>
      <c r="N8" s="25" t="s">
        <v>259</v>
      </c>
      <c r="O8" s="25" t="s">
        <v>259</v>
      </c>
      <c r="P8" s="25" t="s">
        <v>259</v>
      </c>
      <c r="Q8" s="25" t="s">
        <v>259</v>
      </c>
      <c r="R8" s="25" t="s">
        <v>259</v>
      </c>
      <c r="S8" s="25" t="s">
        <v>259</v>
      </c>
      <c r="T8" s="25" t="s">
        <v>259</v>
      </c>
      <c r="U8" s="25" t="s">
        <v>259</v>
      </c>
      <c r="V8" s="7"/>
      <c r="W8" s="9" t="s">
        <v>258</v>
      </c>
      <c r="X8" s="33">
        <v>77087</v>
      </c>
    </row>
    <row r="9" spans="1:24" ht="16.5" customHeight="1" x14ac:dyDescent="0.25">
      <c r="A9" s="7"/>
      <c r="B9" s="7"/>
      <c r="C9" s="7" t="s">
        <v>471</v>
      </c>
      <c r="D9" s="7"/>
      <c r="E9" s="7"/>
      <c r="F9" s="7"/>
      <c r="G9" s="7"/>
      <c r="H9" s="7"/>
      <c r="I9" s="7"/>
      <c r="J9" s="7"/>
      <c r="K9" s="7"/>
      <c r="L9" s="9" t="s">
        <v>261</v>
      </c>
      <c r="M9" s="25" t="s">
        <v>259</v>
      </c>
      <c r="N9" s="25" t="s">
        <v>259</v>
      </c>
      <c r="O9" s="25" t="s">
        <v>259</v>
      </c>
      <c r="P9" s="25" t="s">
        <v>259</v>
      </c>
      <c r="Q9" s="25" t="s">
        <v>259</v>
      </c>
      <c r="R9" s="25" t="s">
        <v>259</v>
      </c>
      <c r="S9" s="25" t="s">
        <v>259</v>
      </c>
      <c r="T9" s="25" t="s">
        <v>259</v>
      </c>
      <c r="U9" s="25" t="s">
        <v>259</v>
      </c>
      <c r="V9" s="7"/>
      <c r="W9" s="9" t="s">
        <v>258</v>
      </c>
      <c r="X9" s="33">
        <v>61679</v>
      </c>
    </row>
    <row r="10" spans="1:24" ht="16.5" customHeight="1" x14ac:dyDescent="0.25">
      <c r="A10" s="7"/>
      <c r="B10" s="7" t="s">
        <v>262</v>
      </c>
      <c r="C10" s="7"/>
      <c r="D10" s="7"/>
      <c r="E10" s="7"/>
      <c r="F10" s="7"/>
      <c r="G10" s="7"/>
      <c r="H10" s="7"/>
      <c r="I10" s="7"/>
      <c r="J10" s="7"/>
      <c r="K10" s="7"/>
      <c r="L10" s="9"/>
      <c r="M10" s="10"/>
      <c r="N10" s="10"/>
      <c r="O10" s="10"/>
      <c r="P10" s="10"/>
      <c r="Q10" s="10"/>
      <c r="R10" s="10"/>
      <c r="S10" s="10"/>
      <c r="T10" s="10"/>
      <c r="U10" s="10"/>
      <c r="V10" s="7"/>
      <c r="W10" s="9"/>
      <c r="X10" s="10"/>
    </row>
    <row r="11" spans="1:24" ht="16.5" customHeight="1" x14ac:dyDescent="0.25">
      <c r="A11" s="7"/>
      <c r="B11" s="7"/>
      <c r="C11" s="7" t="s">
        <v>467</v>
      </c>
      <c r="D11" s="7"/>
      <c r="E11" s="7"/>
      <c r="F11" s="7"/>
      <c r="G11" s="7"/>
      <c r="H11" s="7"/>
      <c r="I11" s="7"/>
      <c r="J11" s="7"/>
      <c r="K11" s="7"/>
      <c r="L11" s="9" t="s">
        <v>261</v>
      </c>
      <c r="M11" s="25" t="s">
        <v>259</v>
      </c>
      <c r="N11" s="25" t="s">
        <v>259</v>
      </c>
      <c r="O11" s="25" t="s">
        <v>259</v>
      </c>
      <c r="P11" s="25" t="s">
        <v>259</v>
      </c>
      <c r="Q11" s="25" t="s">
        <v>259</v>
      </c>
      <c r="R11" s="25" t="s">
        <v>259</v>
      </c>
      <c r="S11" s="25" t="s">
        <v>259</v>
      </c>
      <c r="T11" s="25" t="s">
        <v>259</v>
      </c>
      <c r="U11" s="25" t="s">
        <v>259</v>
      </c>
      <c r="V11" s="7"/>
      <c r="W11" s="9" t="s">
        <v>258</v>
      </c>
      <c r="X11" s="30">
        <v>3118</v>
      </c>
    </row>
    <row r="12" spans="1:24" ht="16.5" customHeight="1" x14ac:dyDescent="0.25">
      <c r="A12" s="7"/>
      <c r="B12" s="7"/>
      <c r="C12" s="7" t="s">
        <v>468</v>
      </c>
      <c r="D12" s="7"/>
      <c r="E12" s="7"/>
      <c r="F12" s="7"/>
      <c r="G12" s="7"/>
      <c r="H12" s="7"/>
      <c r="I12" s="7"/>
      <c r="J12" s="7"/>
      <c r="K12" s="7"/>
      <c r="L12" s="9" t="s">
        <v>261</v>
      </c>
      <c r="M12" s="25" t="s">
        <v>259</v>
      </c>
      <c r="N12" s="25" t="s">
        <v>259</v>
      </c>
      <c r="O12" s="25" t="s">
        <v>259</v>
      </c>
      <c r="P12" s="25" t="s">
        <v>259</v>
      </c>
      <c r="Q12" s="25" t="s">
        <v>259</v>
      </c>
      <c r="R12" s="25" t="s">
        <v>259</v>
      </c>
      <c r="S12" s="25" t="s">
        <v>259</v>
      </c>
      <c r="T12" s="25" t="s">
        <v>259</v>
      </c>
      <c r="U12" s="25" t="s">
        <v>259</v>
      </c>
      <c r="V12" s="7"/>
      <c r="W12" s="9" t="s">
        <v>258</v>
      </c>
      <c r="X12" s="30">
        <v>5137</v>
      </c>
    </row>
    <row r="13" spans="1:24" ht="16.5" customHeight="1" x14ac:dyDescent="0.25">
      <c r="A13" s="7"/>
      <c r="B13" s="7"/>
      <c r="C13" s="7" t="s">
        <v>469</v>
      </c>
      <c r="D13" s="7"/>
      <c r="E13" s="7"/>
      <c r="F13" s="7"/>
      <c r="G13" s="7"/>
      <c r="H13" s="7"/>
      <c r="I13" s="7"/>
      <c r="J13" s="7"/>
      <c r="K13" s="7"/>
      <c r="L13" s="9" t="s">
        <v>261</v>
      </c>
      <c r="M13" s="25" t="s">
        <v>259</v>
      </c>
      <c r="N13" s="25" t="s">
        <v>259</v>
      </c>
      <c r="O13" s="25" t="s">
        <v>259</v>
      </c>
      <c r="P13" s="25" t="s">
        <v>259</v>
      </c>
      <c r="Q13" s="25" t="s">
        <v>259</v>
      </c>
      <c r="R13" s="25" t="s">
        <v>259</v>
      </c>
      <c r="S13" s="25" t="s">
        <v>259</v>
      </c>
      <c r="T13" s="25" t="s">
        <v>259</v>
      </c>
      <c r="U13" s="25" t="s">
        <v>259</v>
      </c>
      <c r="V13" s="7"/>
      <c r="W13" s="9" t="s">
        <v>258</v>
      </c>
      <c r="X13" s="30">
        <v>7271</v>
      </c>
    </row>
    <row r="14" spans="1:24" ht="16.5" customHeight="1" x14ac:dyDescent="0.25">
      <c r="A14" s="7"/>
      <c r="B14" s="7"/>
      <c r="C14" s="7" t="s">
        <v>470</v>
      </c>
      <c r="D14" s="7"/>
      <c r="E14" s="7"/>
      <c r="F14" s="7"/>
      <c r="G14" s="7"/>
      <c r="H14" s="7"/>
      <c r="I14" s="7"/>
      <c r="J14" s="7"/>
      <c r="K14" s="7"/>
      <c r="L14" s="9" t="s">
        <v>261</v>
      </c>
      <c r="M14" s="25" t="s">
        <v>259</v>
      </c>
      <c r="N14" s="25" t="s">
        <v>259</v>
      </c>
      <c r="O14" s="25" t="s">
        <v>259</v>
      </c>
      <c r="P14" s="25" t="s">
        <v>259</v>
      </c>
      <c r="Q14" s="25" t="s">
        <v>259</v>
      </c>
      <c r="R14" s="25" t="s">
        <v>259</v>
      </c>
      <c r="S14" s="25" t="s">
        <v>259</v>
      </c>
      <c r="T14" s="25" t="s">
        <v>259</v>
      </c>
      <c r="U14" s="25" t="s">
        <v>259</v>
      </c>
      <c r="V14" s="7"/>
      <c r="W14" s="9" t="s">
        <v>258</v>
      </c>
      <c r="X14" s="30">
        <v>9895</v>
      </c>
    </row>
    <row r="15" spans="1:24" ht="16.5" customHeight="1" x14ac:dyDescent="0.25">
      <c r="A15" s="7"/>
      <c r="B15" s="7"/>
      <c r="C15" s="7" t="s">
        <v>471</v>
      </c>
      <c r="D15" s="7"/>
      <c r="E15" s="7"/>
      <c r="F15" s="7"/>
      <c r="G15" s="7"/>
      <c r="H15" s="7"/>
      <c r="I15" s="7"/>
      <c r="J15" s="7"/>
      <c r="K15" s="7"/>
      <c r="L15" s="9" t="s">
        <v>261</v>
      </c>
      <c r="M15" s="25" t="s">
        <v>259</v>
      </c>
      <c r="N15" s="25" t="s">
        <v>259</v>
      </c>
      <c r="O15" s="25" t="s">
        <v>259</v>
      </c>
      <c r="P15" s="25" t="s">
        <v>259</v>
      </c>
      <c r="Q15" s="25" t="s">
        <v>259</v>
      </c>
      <c r="R15" s="25" t="s">
        <v>259</v>
      </c>
      <c r="S15" s="25" t="s">
        <v>259</v>
      </c>
      <c r="T15" s="25" t="s">
        <v>259</v>
      </c>
      <c r="U15" s="25" t="s">
        <v>259</v>
      </c>
      <c r="V15" s="7"/>
      <c r="W15" s="9" t="s">
        <v>258</v>
      </c>
      <c r="X15" s="33">
        <v>13518</v>
      </c>
    </row>
    <row r="16" spans="1:24" ht="16.5" customHeight="1" x14ac:dyDescent="0.25">
      <c r="A16" s="7"/>
      <c r="B16" s="7" t="s">
        <v>263</v>
      </c>
      <c r="C16" s="7"/>
      <c r="D16" s="7"/>
      <c r="E16" s="7"/>
      <c r="F16" s="7"/>
      <c r="G16" s="7"/>
      <c r="H16" s="7"/>
      <c r="I16" s="7"/>
      <c r="J16" s="7"/>
      <c r="K16" s="7"/>
      <c r="L16" s="9"/>
      <c r="M16" s="10"/>
      <c r="N16" s="10"/>
      <c r="O16" s="10"/>
      <c r="P16" s="10"/>
      <c r="Q16" s="10"/>
      <c r="R16" s="10"/>
      <c r="S16" s="10"/>
      <c r="T16" s="10"/>
      <c r="U16" s="10"/>
      <c r="V16" s="7"/>
      <c r="W16" s="9"/>
      <c r="X16" s="10"/>
    </row>
    <row r="17" spans="1:24" ht="16.5" customHeight="1" x14ac:dyDescent="0.25">
      <c r="A17" s="7"/>
      <c r="B17" s="7"/>
      <c r="C17" s="7" t="s">
        <v>467</v>
      </c>
      <c r="D17" s="7"/>
      <c r="E17" s="7"/>
      <c r="F17" s="7"/>
      <c r="G17" s="7"/>
      <c r="H17" s="7"/>
      <c r="I17" s="7"/>
      <c r="J17" s="7"/>
      <c r="K17" s="7"/>
      <c r="L17" s="9" t="s">
        <v>261</v>
      </c>
      <c r="M17" s="25" t="s">
        <v>259</v>
      </c>
      <c r="N17" s="25" t="s">
        <v>259</v>
      </c>
      <c r="O17" s="25" t="s">
        <v>259</v>
      </c>
      <c r="P17" s="25" t="s">
        <v>259</v>
      </c>
      <c r="Q17" s="25" t="s">
        <v>259</v>
      </c>
      <c r="R17" s="25" t="s">
        <v>259</v>
      </c>
      <c r="S17" s="25" t="s">
        <v>259</v>
      </c>
      <c r="T17" s="25" t="s">
        <v>259</v>
      </c>
      <c r="U17" s="26">
        <v>8.8000000000000007</v>
      </c>
      <c r="V17" s="7"/>
      <c r="W17" s="9" t="s">
        <v>258</v>
      </c>
      <c r="X17" s="32">
        <v>434477</v>
      </c>
    </row>
    <row r="18" spans="1:24" ht="16.5" customHeight="1" x14ac:dyDescent="0.25">
      <c r="A18" s="7"/>
      <c r="B18" s="7"/>
      <c r="C18" s="7" t="s">
        <v>468</v>
      </c>
      <c r="D18" s="7"/>
      <c r="E18" s="7"/>
      <c r="F18" s="7"/>
      <c r="G18" s="7"/>
      <c r="H18" s="7"/>
      <c r="I18" s="7"/>
      <c r="J18" s="7"/>
      <c r="K18" s="7"/>
      <c r="L18" s="9" t="s">
        <v>261</v>
      </c>
      <c r="M18" s="25" t="s">
        <v>259</v>
      </c>
      <c r="N18" s="25" t="s">
        <v>259</v>
      </c>
      <c r="O18" s="25" t="s">
        <v>259</v>
      </c>
      <c r="P18" s="25" t="s">
        <v>259</v>
      </c>
      <c r="Q18" s="25" t="s">
        <v>259</v>
      </c>
      <c r="R18" s="25" t="s">
        <v>259</v>
      </c>
      <c r="S18" s="25" t="s">
        <v>259</v>
      </c>
      <c r="T18" s="25" t="s">
        <v>259</v>
      </c>
      <c r="U18" s="26">
        <v>9.6999999999999993</v>
      </c>
      <c r="V18" s="7"/>
      <c r="W18" s="9" t="s">
        <v>258</v>
      </c>
      <c r="X18" s="32">
        <v>479366</v>
      </c>
    </row>
    <row r="19" spans="1:24" ht="16.5" customHeight="1" x14ac:dyDescent="0.25">
      <c r="A19" s="7"/>
      <c r="B19" s="7"/>
      <c r="C19" s="7" t="s">
        <v>469</v>
      </c>
      <c r="D19" s="7"/>
      <c r="E19" s="7"/>
      <c r="F19" s="7"/>
      <c r="G19" s="7"/>
      <c r="H19" s="7"/>
      <c r="I19" s="7"/>
      <c r="J19" s="7"/>
      <c r="K19" s="7"/>
      <c r="L19" s="9" t="s">
        <v>261</v>
      </c>
      <c r="M19" s="25" t="s">
        <v>259</v>
      </c>
      <c r="N19" s="25" t="s">
        <v>259</v>
      </c>
      <c r="O19" s="25" t="s">
        <v>259</v>
      </c>
      <c r="P19" s="25" t="s">
        <v>259</v>
      </c>
      <c r="Q19" s="25" t="s">
        <v>259</v>
      </c>
      <c r="R19" s="25" t="s">
        <v>259</v>
      </c>
      <c r="S19" s="25" t="s">
        <v>259</v>
      </c>
      <c r="T19" s="25" t="s">
        <v>259</v>
      </c>
      <c r="U19" s="16">
        <v>12</v>
      </c>
      <c r="V19" s="7"/>
      <c r="W19" s="9" t="s">
        <v>258</v>
      </c>
      <c r="X19" s="32">
        <v>601296</v>
      </c>
    </row>
    <row r="20" spans="1:24" ht="16.5" customHeight="1" x14ac:dyDescent="0.25">
      <c r="A20" s="7"/>
      <c r="B20" s="7"/>
      <c r="C20" s="7" t="s">
        <v>470</v>
      </c>
      <c r="D20" s="7"/>
      <c r="E20" s="7"/>
      <c r="F20" s="7"/>
      <c r="G20" s="7"/>
      <c r="H20" s="7"/>
      <c r="I20" s="7"/>
      <c r="J20" s="7"/>
      <c r="K20" s="7"/>
      <c r="L20" s="9" t="s">
        <v>261</v>
      </c>
      <c r="M20" s="25" t="s">
        <v>259</v>
      </c>
      <c r="N20" s="25" t="s">
        <v>259</v>
      </c>
      <c r="O20" s="25" t="s">
        <v>259</v>
      </c>
      <c r="P20" s="25" t="s">
        <v>259</v>
      </c>
      <c r="Q20" s="25" t="s">
        <v>259</v>
      </c>
      <c r="R20" s="25" t="s">
        <v>259</v>
      </c>
      <c r="S20" s="25" t="s">
        <v>259</v>
      </c>
      <c r="T20" s="25" t="s">
        <v>259</v>
      </c>
      <c r="U20" s="16">
        <v>12.2</v>
      </c>
      <c r="V20" s="7"/>
      <c r="W20" s="9" t="s">
        <v>258</v>
      </c>
      <c r="X20" s="32">
        <v>626009</v>
      </c>
    </row>
    <row r="21" spans="1:24" ht="16.5" customHeight="1" x14ac:dyDescent="0.25">
      <c r="A21" s="7"/>
      <c r="B21" s="7"/>
      <c r="C21" s="7" t="s">
        <v>471</v>
      </c>
      <c r="D21" s="7"/>
      <c r="E21" s="7"/>
      <c r="F21" s="7"/>
      <c r="G21" s="7"/>
      <c r="H21" s="7"/>
      <c r="I21" s="7"/>
      <c r="J21" s="7"/>
      <c r="K21" s="7"/>
      <c r="L21" s="9" t="s">
        <v>261</v>
      </c>
      <c r="M21" s="25" t="s">
        <v>259</v>
      </c>
      <c r="N21" s="25" t="s">
        <v>259</v>
      </c>
      <c r="O21" s="25" t="s">
        <v>259</v>
      </c>
      <c r="P21" s="25" t="s">
        <v>259</v>
      </c>
      <c r="Q21" s="25" t="s">
        <v>259</v>
      </c>
      <c r="R21" s="25" t="s">
        <v>259</v>
      </c>
      <c r="S21" s="25" t="s">
        <v>259</v>
      </c>
      <c r="T21" s="25" t="s">
        <v>259</v>
      </c>
      <c r="U21" s="16">
        <v>15.1</v>
      </c>
      <c r="V21" s="7"/>
      <c r="W21" s="9" t="s">
        <v>258</v>
      </c>
      <c r="X21" s="32">
        <v>766765</v>
      </c>
    </row>
    <row r="22" spans="1:24" ht="16.5" customHeight="1" x14ac:dyDescent="0.25">
      <c r="A22" s="7" t="s">
        <v>83</v>
      </c>
      <c r="B22" s="7"/>
      <c r="C22" s="7"/>
      <c r="D22" s="7"/>
      <c r="E22" s="7"/>
      <c r="F22" s="7"/>
      <c r="G22" s="7"/>
      <c r="H22" s="7"/>
      <c r="I22" s="7"/>
      <c r="J22" s="7"/>
      <c r="K22" s="7"/>
      <c r="L22" s="9"/>
      <c r="M22" s="10"/>
      <c r="N22" s="10"/>
      <c r="O22" s="10"/>
      <c r="P22" s="10"/>
      <c r="Q22" s="10"/>
      <c r="R22" s="10"/>
      <c r="S22" s="10"/>
      <c r="T22" s="10"/>
      <c r="U22" s="10"/>
      <c r="V22" s="7"/>
      <c r="W22" s="9"/>
      <c r="X22" s="10"/>
    </row>
    <row r="23" spans="1:24" ht="16.5" customHeight="1" x14ac:dyDescent="0.25">
      <c r="A23" s="7"/>
      <c r="B23" s="7" t="s">
        <v>466</v>
      </c>
      <c r="C23" s="7"/>
      <c r="D23" s="7"/>
      <c r="E23" s="7"/>
      <c r="F23" s="7"/>
      <c r="G23" s="7"/>
      <c r="H23" s="7"/>
      <c r="I23" s="7"/>
      <c r="J23" s="7"/>
      <c r="K23" s="7"/>
      <c r="L23" s="9"/>
      <c r="M23" s="10"/>
      <c r="N23" s="10"/>
      <c r="O23" s="10"/>
      <c r="P23" s="10"/>
      <c r="Q23" s="10"/>
      <c r="R23" s="10"/>
      <c r="S23" s="10"/>
      <c r="T23" s="10"/>
      <c r="U23" s="10"/>
      <c r="V23" s="7"/>
      <c r="W23" s="9"/>
      <c r="X23" s="10"/>
    </row>
    <row r="24" spans="1:24" ht="16.5" customHeight="1" x14ac:dyDescent="0.25">
      <c r="A24" s="7"/>
      <c r="B24" s="7"/>
      <c r="C24" s="7" t="s">
        <v>467</v>
      </c>
      <c r="D24" s="7"/>
      <c r="E24" s="7"/>
      <c r="F24" s="7"/>
      <c r="G24" s="7"/>
      <c r="H24" s="7"/>
      <c r="I24" s="7"/>
      <c r="J24" s="7"/>
      <c r="K24" s="7"/>
      <c r="L24" s="9" t="s">
        <v>261</v>
      </c>
      <c r="M24" s="26">
        <v>2.2000000000000002</v>
      </c>
      <c r="N24" s="26">
        <v>1.5</v>
      </c>
      <c r="O24" s="26">
        <v>3.1</v>
      </c>
      <c r="P24" s="26">
        <v>3.7</v>
      </c>
      <c r="Q24" s="26">
        <v>3.1</v>
      </c>
      <c r="R24" s="26">
        <v>2.5</v>
      </c>
      <c r="S24" s="16">
        <v>22.7</v>
      </c>
      <c r="T24" s="26">
        <v>3.8</v>
      </c>
      <c r="U24" s="26">
        <v>2.4</v>
      </c>
      <c r="V24" s="7"/>
      <c r="W24" s="9" t="s">
        <v>258</v>
      </c>
      <c r="X24" s="32">
        <v>117588</v>
      </c>
    </row>
    <row r="25" spans="1:24" ht="16.5" customHeight="1" x14ac:dyDescent="0.25">
      <c r="A25" s="7"/>
      <c r="B25" s="7"/>
      <c r="C25" s="7" t="s">
        <v>468</v>
      </c>
      <c r="D25" s="7"/>
      <c r="E25" s="7"/>
      <c r="F25" s="7"/>
      <c r="G25" s="7"/>
      <c r="H25" s="7"/>
      <c r="I25" s="7"/>
      <c r="J25" s="7"/>
      <c r="K25" s="7"/>
      <c r="L25" s="9" t="s">
        <v>261</v>
      </c>
      <c r="M25" s="26">
        <v>2.2000000000000002</v>
      </c>
      <c r="N25" s="26">
        <v>1.3</v>
      </c>
      <c r="O25" s="26">
        <v>2.8</v>
      </c>
      <c r="P25" s="26">
        <v>2.9</v>
      </c>
      <c r="Q25" s="26">
        <v>2.5</v>
      </c>
      <c r="R25" s="26">
        <v>1.9</v>
      </c>
      <c r="S25" s="26">
        <v>5.4</v>
      </c>
      <c r="T25" s="26">
        <v>1.8</v>
      </c>
      <c r="U25" s="26">
        <v>2.2000000000000002</v>
      </c>
      <c r="V25" s="7"/>
      <c r="W25" s="9" t="s">
        <v>258</v>
      </c>
      <c r="X25" s="32">
        <v>105953</v>
      </c>
    </row>
    <row r="26" spans="1:24" ht="16.5" customHeight="1" x14ac:dyDescent="0.25">
      <c r="A26" s="7"/>
      <c r="B26" s="7"/>
      <c r="C26" s="7" t="s">
        <v>469</v>
      </c>
      <c r="D26" s="7"/>
      <c r="E26" s="7"/>
      <c r="F26" s="7"/>
      <c r="G26" s="7"/>
      <c r="H26" s="7"/>
      <c r="I26" s="7"/>
      <c r="J26" s="7"/>
      <c r="K26" s="7"/>
      <c r="L26" s="9" t="s">
        <v>261</v>
      </c>
      <c r="M26" s="26">
        <v>1.6</v>
      </c>
      <c r="N26" s="26">
        <v>1.3</v>
      </c>
      <c r="O26" s="26">
        <v>2</v>
      </c>
      <c r="P26" s="26">
        <v>3</v>
      </c>
      <c r="Q26" s="26">
        <v>2.8</v>
      </c>
      <c r="R26" s="26">
        <v>2.2000000000000002</v>
      </c>
      <c r="S26" s="26">
        <v>3.9</v>
      </c>
      <c r="T26" s="26">
        <v>5.2</v>
      </c>
      <c r="U26" s="26">
        <v>1.9</v>
      </c>
      <c r="V26" s="7"/>
      <c r="W26" s="9" t="s">
        <v>258</v>
      </c>
      <c r="X26" s="33">
        <v>93531</v>
      </c>
    </row>
    <row r="27" spans="1:24" ht="16.5" customHeight="1" x14ac:dyDescent="0.25">
      <c r="A27" s="7"/>
      <c r="B27" s="7"/>
      <c r="C27" s="7" t="s">
        <v>470</v>
      </c>
      <c r="D27" s="7"/>
      <c r="E27" s="7"/>
      <c r="F27" s="7"/>
      <c r="G27" s="7"/>
      <c r="H27" s="7"/>
      <c r="I27" s="7"/>
      <c r="J27" s="7"/>
      <c r="K27" s="7"/>
      <c r="L27" s="9" t="s">
        <v>261</v>
      </c>
      <c r="M27" s="26">
        <v>1.6</v>
      </c>
      <c r="N27" s="26">
        <v>1.1000000000000001</v>
      </c>
      <c r="O27" s="26">
        <v>1.6</v>
      </c>
      <c r="P27" s="26">
        <v>2.1</v>
      </c>
      <c r="Q27" s="26">
        <v>1.5</v>
      </c>
      <c r="R27" s="26">
        <v>1.5</v>
      </c>
      <c r="S27" s="26">
        <v>3</v>
      </c>
      <c r="T27" s="26">
        <v>2.4</v>
      </c>
      <c r="U27" s="26">
        <v>1.5</v>
      </c>
      <c r="V27" s="7"/>
      <c r="W27" s="9" t="s">
        <v>258</v>
      </c>
      <c r="X27" s="33">
        <v>77087</v>
      </c>
    </row>
    <row r="28" spans="1:24" ht="16.5" customHeight="1" x14ac:dyDescent="0.25">
      <c r="A28" s="7"/>
      <c r="B28" s="7"/>
      <c r="C28" s="7" t="s">
        <v>471</v>
      </c>
      <c r="D28" s="7"/>
      <c r="E28" s="7"/>
      <c r="F28" s="7"/>
      <c r="G28" s="7"/>
      <c r="H28" s="7"/>
      <c r="I28" s="7"/>
      <c r="J28" s="7"/>
      <c r="K28" s="7"/>
      <c r="L28" s="9" t="s">
        <v>261</v>
      </c>
      <c r="M28" s="26">
        <v>1.3</v>
      </c>
      <c r="N28" s="26">
        <v>0.8</v>
      </c>
      <c r="O28" s="26">
        <v>1.3</v>
      </c>
      <c r="P28" s="26">
        <v>1.6</v>
      </c>
      <c r="Q28" s="26">
        <v>1.2</v>
      </c>
      <c r="R28" s="26">
        <v>1.7</v>
      </c>
      <c r="S28" s="26">
        <v>2</v>
      </c>
      <c r="T28" s="26">
        <v>2.2000000000000002</v>
      </c>
      <c r="U28" s="26">
        <v>1.2</v>
      </c>
      <c r="V28" s="7"/>
      <c r="W28" s="9" t="s">
        <v>258</v>
      </c>
      <c r="X28" s="33">
        <v>61679</v>
      </c>
    </row>
    <row r="29" spans="1:24" ht="16.5" customHeight="1" x14ac:dyDescent="0.25">
      <c r="A29" s="7"/>
      <c r="B29" s="7" t="s">
        <v>262</v>
      </c>
      <c r="C29" s="7"/>
      <c r="D29" s="7"/>
      <c r="E29" s="7"/>
      <c r="F29" s="7"/>
      <c r="G29" s="7"/>
      <c r="H29" s="7"/>
      <c r="I29" s="7"/>
      <c r="J29" s="7"/>
      <c r="K29" s="7"/>
      <c r="L29" s="9"/>
      <c r="M29" s="10"/>
      <c r="N29" s="10"/>
      <c r="O29" s="10"/>
      <c r="P29" s="10"/>
      <c r="Q29" s="10"/>
      <c r="R29" s="10"/>
      <c r="S29" s="10"/>
      <c r="T29" s="10"/>
      <c r="U29" s="10"/>
      <c r="V29" s="7"/>
      <c r="W29" s="9"/>
      <c r="X29" s="10"/>
    </row>
    <row r="30" spans="1:24" ht="16.5" customHeight="1" x14ac:dyDescent="0.25">
      <c r="A30" s="7"/>
      <c r="B30" s="7"/>
      <c r="C30" s="7" t="s">
        <v>467</v>
      </c>
      <c r="D30" s="7"/>
      <c r="E30" s="7"/>
      <c r="F30" s="7"/>
      <c r="G30" s="7"/>
      <c r="H30" s="7"/>
      <c r="I30" s="7"/>
      <c r="J30" s="7"/>
      <c r="K30" s="7"/>
      <c r="L30" s="9" t="s">
        <v>261</v>
      </c>
      <c r="M30" s="25" t="s">
        <v>259</v>
      </c>
      <c r="N30" s="25" t="s">
        <v>259</v>
      </c>
      <c r="O30" s="25" t="s">
        <v>259</v>
      </c>
      <c r="P30" s="25" t="s">
        <v>259</v>
      </c>
      <c r="Q30" s="25" t="s">
        <v>259</v>
      </c>
      <c r="R30" s="25" t="s">
        <v>259</v>
      </c>
      <c r="S30" s="25" t="s">
        <v>259</v>
      </c>
      <c r="T30" s="25" t="s">
        <v>259</v>
      </c>
      <c r="U30" s="26">
        <v>0.1</v>
      </c>
      <c r="V30" s="7"/>
      <c r="W30" s="9" t="s">
        <v>258</v>
      </c>
      <c r="X30" s="30">
        <v>3118</v>
      </c>
    </row>
    <row r="31" spans="1:24" ht="16.5" customHeight="1" x14ac:dyDescent="0.25">
      <c r="A31" s="7"/>
      <c r="B31" s="7"/>
      <c r="C31" s="7" t="s">
        <v>468</v>
      </c>
      <c r="D31" s="7"/>
      <c r="E31" s="7"/>
      <c r="F31" s="7"/>
      <c r="G31" s="7"/>
      <c r="H31" s="7"/>
      <c r="I31" s="7"/>
      <c r="J31" s="7"/>
      <c r="K31" s="7"/>
      <c r="L31" s="9" t="s">
        <v>261</v>
      </c>
      <c r="M31" s="25" t="s">
        <v>259</v>
      </c>
      <c r="N31" s="25" t="s">
        <v>259</v>
      </c>
      <c r="O31" s="25" t="s">
        <v>259</v>
      </c>
      <c r="P31" s="25" t="s">
        <v>259</v>
      </c>
      <c r="Q31" s="25" t="s">
        <v>259</v>
      </c>
      <c r="R31" s="25" t="s">
        <v>259</v>
      </c>
      <c r="S31" s="25" t="s">
        <v>259</v>
      </c>
      <c r="T31" s="25" t="s">
        <v>259</v>
      </c>
      <c r="U31" s="26">
        <v>0.1</v>
      </c>
      <c r="V31" s="7"/>
      <c r="W31" s="9" t="s">
        <v>258</v>
      </c>
      <c r="X31" s="30">
        <v>5137</v>
      </c>
    </row>
    <row r="32" spans="1:24" ht="16.5" customHeight="1" x14ac:dyDescent="0.25">
      <c r="A32" s="7"/>
      <c r="B32" s="7"/>
      <c r="C32" s="7" t="s">
        <v>469</v>
      </c>
      <c r="D32" s="7"/>
      <c r="E32" s="7"/>
      <c r="F32" s="7"/>
      <c r="G32" s="7"/>
      <c r="H32" s="7"/>
      <c r="I32" s="7"/>
      <c r="J32" s="7"/>
      <c r="K32" s="7"/>
      <c r="L32" s="9" t="s">
        <v>261</v>
      </c>
      <c r="M32" s="25" t="s">
        <v>259</v>
      </c>
      <c r="N32" s="25" t="s">
        <v>259</v>
      </c>
      <c r="O32" s="25" t="s">
        <v>259</v>
      </c>
      <c r="P32" s="25" t="s">
        <v>259</v>
      </c>
      <c r="Q32" s="25" t="s">
        <v>259</v>
      </c>
      <c r="R32" s="25" t="s">
        <v>259</v>
      </c>
      <c r="S32" s="25" t="s">
        <v>259</v>
      </c>
      <c r="T32" s="25" t="s">
        <v>259</v>
      </c>
      <c r="U32" s="26">
        <v>0.1</v>
      </c>
      <c r="V32" s="7"/>
      <c r="W32" s="9" t="s">
        <v>258</v>
      </c>
      <c r="X32" s="30">
        <v>7271</v>
      </c>
    </row>
    <row r="33" spans="1:24" ht="16.5" customHeight="1" x14ac:dyDescent="0.25">
      <c r="A33" s="7"/>
      <c r="B33" s="7"/>
      <c r="C33" s="7" t="s">
        <v>470</v>
      </c>
      <c r="D33" s="7"/>
      <c r="E33" s="7"/>
      <c r="F33" s="7"/>
      <c r="G33" s="7"/>
      <c r="H33" s="7"/>
      <c r="I33" s="7"/>
      <c r="J33" s="7"/>
      <c r="K33" s="7"/>
      <c r="L33" s="9" t="s">
        <v>261</v>
      </c>
      <c r="M33" s="25" t="s">
        <v>259</v>
      </c>
      <c r="N33" s="25" t="s">
        <v>259</v>
      </c>
      <c r="O33" s="25" t="s">
        <v>259</v>
      </c>
      <c r="P33" s="25" t="s">
        <v>259</v>
      </c>
      <c r="Q33" s="25" t="s">
        <v>259</v>
      </c>
      <c r="R33" s="25" t="s">
        <v>259</v>
      </c>
      <c r="S33" s="25" t="s">
        <v>259</v>
      </c>
      <c r="T33" s="25" t="s">
        <v>259</v>
      </c>
      <c r="U33" s="26">
        <v>0.2</v>
      </c>
      <c r="V33" s="7"/>
      <c r="W33" s="9" t="s">
        <v>258</v>
      </c>
      <c r="X33" s="30">
        <v>9895</v>
      </c>
    </row>
    <row r="34" spans="1:24" ht="16.5" customHeight="1" x14ac:dyDescent="0.25">
      <c r="A34" s="7"/>
      <c r="B34" s="7"/>
      <c r="C34" s="7" t="s">
        <v>471</v>
      </c>
      <c r="D34" s="7"/>
      <c r="E34" s="7"/>
      <c r="F34" s="7"/>
      <c r="G34" s="7"/>
      <c r="H34" s="7"/>
      <c r="I34" s="7"/>
      <c r="J34" s="7"/>
      <c r="K34" s="7"/>
      <c r="L34" s="9" t="s">
        <v>261</v>
      </c>
      <c r="M34" s="25" t="s">
        <v>259</v>
      </c>
      <c r="N34" s="25" t="s">
        <v>259</v>
      </c>
      <c r="O34" s="25" t="s">
        <v>259</v>
      </c>
      <c r="P34" s="25" t="s">
        <v>259</v>
      </c>
      <c r="Q34" s="25" t="s">
        <v>259</v>
      </c>
      <c r="R34" s="25" t="s">
        <v>259</v>
      </c>
      <c r="S34" s="25" t="s">
        <v>259</v>
      </c>
      <c r="T34" s="25" t="s">
        <v>259</v>
      </c>
      <c r="U34" s="26">
        <v>0.3</v>
      </c>
      <c r="V34" s="7"/>
      <c r="W34" s="9" t="s">
        <v>258</v>
      </c>
      <c r="X34" s="33">
        <v>13518</v>
      </c>
    </row>
    <row r="35" spans="1:24" ht="16.5" customHeight="1" x14ac:dyDescent="0.25">
      <c r="A35" s="7"/>
      <c r="B35" s="7" t="s">
        <v>263</v>
      </c>
      <c r="C35" s="7"/>
      <c r="D35" s="7"/>
      <c r="E35" s="7"/>
      <c r="F35" s="7"/>
      <c r="G35" s="7"/>
      <c r="H35" s="7"/>
      <c r="I35" s="7"/>
      <c r="J35" s="7"/>
      <c r="K35" s="7"/>
      <c r="L35" s="9"/>
      <c r="M35" s="10"/>
      <c r="N35" s="10"/>
      <c r="O35" s="10"/>
      <c r="P35" s="10"/>
      <c r="Q35" s="10"/>
      <c r="R35" s="10"/>
      <c r="S35" s="10"/>
      <c r="T35" s="10"/>
      <c r="U35" s="10"/>
      <c r="V35" s="7"/>
      <c r="W35" s="9"/>
      <c r="X35" s="10"/>
    </row>
    <row r="36" spans="1:24" ht="16.5" customHeight="1" x14ac:dyDescent="0.25">
      <c r="A36" s="7"/>
      <c r="B36" s="7"/>
      <c r="C36" s="7" t="s">
        <v>467</v>
      </c>
      <c r="D36" s="7"/>
      <c r="E36" s="7"/>
      <c r="F36" s="7"/>
      <c r="G36" s="7"/>
      <c r="H36" s="7"/>
      <c r="I36" s="7"/>
      <c r="J36" s="7"/>
      <c r="K36" s="7"/>
      <c r="L36" s="9" t="s">
        <v>261</v>
      </c>
      <c r="M36" s="25" t="s">
        <v>259</v>
      </c>
      <c r="N36" s="25" t="s">
        <v>259</v>
      </c>
      <c r="O36" s="25" t="s">
        <v>259</v>
      </c>
      <c r="P36" s="25" t="s">
        <v>259</v>
      </c>
      <c r="Q36" s="25" t="s">
        <v>259</v>
      </c>
      <c r="R36" s="25" t="s">
        <v>259</v>
      </c>
      <c r="S36" s="25" t="s">
        <v>259</v>
      </c>
      <c r="T36" s="25" t="s">
        <v>259</v>
      </c>
      <c r="U36" s="26">
        <v>8.6999999999999993</v>
      </c>
      <c r="V36" s="7"/>
      <c r="W36" s="9" t="s">
        <v>258</v>
      </c>
      <c r="X36" s="32">
        <v>424585</v>
      </c>
    </row>
    <row r="37" spans="1:24" ht="16.5" customHeight="1" x14ac:dyDescent="0.25">
      <c r="A37" s="7"/>
      <c r="B37" s="7"/>
      <c r="C37" s="7" t="s">
        <v>468</v>
      </c>
      <c r="D37" s="7"/>
      <c r="E37" s="7"/>
      <c r="F37" s="7"/>
      <c r="G37" s="7"/>
      <c r="H37" s="7"/>
      <c r="I37" s="7"/>
      <c r="J37" s="7"/>
      <c r="K37" s="7"/>
      <c r="L37" s="9" t="s">
        <v>261</v>
      </c>
      <c r="M37" s="25" t="s">
        <v>259</v>
      </c>
      <c r="N37" s="25" t="s">
        <v>259</v>
      </c>
      <c r="O37" s="25" t="s">
        <v>259</v>
      </c>
      <c r="P37" s="25" t="s">
        <v>259</v>
      </c>
      <c r="Q37" s="25" t="s">
        <v>259</v>
      </c>
      <c r="R37" s="25" t="s">
        <v>259</v>
      </c>
      <c r="S37" s="25" t="s">
        <v>259</v>
      </c>
      <c r="T37" s="25" t="s">
        <v>259</v>
      </c>
      <c r="U37" s="26">
        <v>9.4</v>
      </c>
      <c r="V37" s="7"/>
      <c r="W37" s="9" t="s">
        <v>258</v>
      </c>
      <c r="X37" s="32">
        <v>461620</v>
      </c>
    </row>
    <row r="38" spans="1:24" ht="16.5" customHeight="1" x14ac:dyDescent="0.25">
      <c r="A38" s="7"/>
      <c r="B38" s="7"/>
      <c r="C38" s="7" t="s">
        <v>469</v>
      </c>
      <c r="D38" s="7"/>
      <c r="E38" s="7"/>
      <c r="F38" s="7"/>
      <c r="G38" s="7"/>
      <c r="H38" s="7"/>
      <c r="I38" s="7"/>
      <c r="J38" s="7"/>
      <c r="K38" s="7"/>
      <c r="L38" s="9" t="s">
        <v>261</v>
      </c>
      <c r="M38" s="25" t="s">
        <v>259</v>
      </c>
      <c r="N38" s="25" t="s">
        <v>259</v>
      </c>
      <c r="O38" s="25" t="s">
        <v>259</v>
      </c>
      <c r="P38" s="25" t="s">
        <v>259</v>
      </c>
      <c r="Q38" s="25" t="s">
        <v>259</v>
      </c>
      <c r="R38" s="25" t="s">
        <v>259</v>
      </c>
      <c r="S38" s="25" t="s">
        <v>259</v>
      </c>
      <c r="T38" s="25" t="s">
        <v>259</v>
      </c>
      <c r="U38" s="16">
        <v>11.6</v>
      </c>
      <c r="V38" s="7"/>
      <c r="W38" s="9" t="s">
        <v>258</v>
      </c>
      <c r="X38" s="32">
        <v>576292</v>
      </c>
    </row>
    <row r="39" spans="1:24" ht="16.5" customHeight="1" x14ac:dyDescent="0.25">
      <c r="A39" s="7"/>
      <c r="B39" s="7"/>
      <c r="C39" s="7" t="s">
        <v>470</v>
      </c>
      <c r="D39" s="7"/>
      <c r="E39" s="7"/>
      <c r="F39" s="7"/>
      <c r="G39" s="7"/>
      <c r="H39" s="7"/>
      <c r="I39" s="7"/>
      <c r="J39" s="7"/>
      <c r="K39" s="7"/>
      <c r="L39" s="9" t="s">
        <v>261</v>
      </c>
      <c r="M39" s="25" t="s">
        <v>259</v>
      </c>
      <c r="N39" s="25" t="s">
        <v>259</v>
      </c>
      <c r="O39" s="25" t="s">
        <v>259</v>
      </c>
      <c r="P39" s="25" t="s">
        <v>259</v>
      </c>
      <c r="Q39" s="25" t="s">
        <v>259</v>
      </c>
      <c r="R39" s="25" t="s">
        <v>259</v>
      </c>
      <c r="S39" s="25" t="s">
        <v>259</v>
      </c>
      <c r="T39" s="25" t="s">
        <v>259</v>
      </c>
      <c r="U39" s="16">
        <v>11.6</v>
      </c>
      <c r="V39" s="7"/>
      <c r="W39" s="9" t="s">
        <v>258</v>
      </c>
      <c r="X39" s="32">
        <v>590579</v>
      </c>
    </row>
    <row r="40" spans="1:24" ht="16.5" customHeight="1" x14ac:dyDescent="0.25">
      <c r="A40" s="7"/>
      <c r="B40" s="7"/>
      <c r="C40" s="7" t="s">
        <v>471</v>
      </c>
      <c r="D40" s="7"/>
      <c r="E40" s="7"/>
      <c r="F40" s="7"/>
      <c r="G40" s="7"/>
      <c r="H40" s="7"/>
      <c r="I40" s="7"/>
      <c r="J40" s="7"/>
      <c r="K40" s="7"/>
      <c r="L40" s="9" t="s">
        <v>261</v>
      </c>
      <c r="M40" s="25" t="s">
        <v>259</v>
      </c>
      <c r="N40" s="25" t="s">
        <v>259</v>
      </c>
      <c r="O40" s="25" t="s">
        <v>259</v>
      </c>
      <c r="P40" s="25" t="s">
        <v>259</v>
      </c>
      <c r="Q40" s="25" t="s">
        <v>259</v>
      </c>
      <c r="R40" s="25" t="s">
        <v>259</v>
      </c>
      <c r="S40" s="25" t="s">
        <v>259</v>
      </c>
      <c r="T40" s="25" t="s">
        <v>259</v>
      </c>
      <c r="U40" s="16">
        <v>14.2</v>
      </c>
      <c r="V40" s="7"/>
      <c r="W40" s="9" t="s">
        <v>258</v>
      </c>
      <c r="X40" s="32">
        <v>712558</v>
      </c>
    </row>
    <row r="41" spans="1:24" ht="16.5" customHeight="1" x14ac:dyDescent="0.25">
      <c r="A41" s="7" t="s">
        <v>85</v>
      </c>
      <c r="B41" s="7"/>
      <c r="C41" s="7"/>
      <c r="D41" s="7"/>
      <c r="E41" s="7"/>
      <c r="F41" s="7"/>
      <c r="G41" s="7"/>
      <c r="H41" s="7"/>
      <c r="I41" s="7"/>
      <c r="J41" s="7"/>
      <c r="K41" s="7"/>
      <c r="L41" s="9"/>
      <c r="M41" s="10"/>
      <c r="N41" s="10"/>
      <c r="O41" s="10"/>
      <c r="P41" s="10"/>
      <c r="Q41" s="10"/>
      <c r="R41" s="10"/>
      <c r="S41" s="10"/>
      <c r="T41" s="10"/>
      <c r="U41" s="10"/>
      <c r="V41" s="7"/>
      <c r="W41" s="9"/>
      <c r="X41" s="10"/>
    </row>
    <row r="42" spans="1:24" ht="16.5" customHeight="1" x14ac:dyDescent="0.25">
      <c r="A42" s="7"/>
      <c r="B42" s="7" t="s">
        <v>466</v>
      </c>
      <c r="C42" s="7"/>
      <c r="D42" s="7"/>
      <c r="E42" s="7"/>
      <c r="F42" s="7"/>
      <c r="G42" s="7"/>
      <c r="H42" s="7"/>
      <c r="I42" s="7"/>
      <c r="J42" s="7"/>
      <c r="K42" s="7"/>
      <c r="L42" s="9"/>
      <c r="M42" s="10"/>
      <c r="N42" s="10"/>
      <c r="O42" s="10"/>
      <c r="P42" s="10"/>
      <c r="Q42" s="10"/>
      <c r="R42" s="10"/>
      <c r="S42" s="10"/>
      <c r="T42" s="10"/>
      <c r="U42" s="10"/>
      <c r="V42" s="7"/>
      <c r="W42" s="9"/>
      <c r="X42" s="10"/>
    </row>
    <row r="43" spans="1:24" ht="16.5" customHeight="1" x14ac:dyDescent="0.25">
      <c r="A43" s="7"/>
      <c r="B43" s="7"/>
      <c r="C43" s="7" t="s">
        <v>467</v>
      </c>
      <c r="D43" s="7"/>
      <c r="E43" s="7"/>
      <c r="F43" s="7"/>
      <c r="G43" s="7"/>
      <c r="H43" s="7"/>
      <c r="I43" s="7"/>
      <c r="J43" s="7"/>
      <c r="K43" s="7"/>
      <c r="L43" s="9" t="s">
        <v>261</v>
      </c>
      <c r="M43" s="26">
        <v>2.2000000000000002</v>
      </c>
      <c r="N43" s="26">
        <v>1.5</v>
      </c>
      <c r="O43" s="26">
        <v>3.3</v>
      </c>
      <c r="P43" s="26">
        <v>3.5</v>
      </c>
      <c r="Q43" s="26">
        <v>3.1</v>
      </c>
      <c r="R43" s="26">
        <v>2.5</v>
      </c>
      <c r="S43" s="26">
        <v>6.6</v>
      </c>
      <c r="T43" s="26">
        <v>3.2</v>
      </c>
      <c r="U43" s="26">
        <v>2.5</v>
      </c>
      <c r="V43" s="7"/>
      <c r="W43" s="9" t="s">
        <v>258</v>
      </c>
      <c r="X43" s="32">
        <v>116453</v>
      </c>
    </row>
    <row r="44" spans="1:24" ht="16.5" customHeight="1" x14ac:dyDescent="0.25">
      <c r="A44" s="7"/>
      <c r="B44" s="7"/>
      <c r="C44" s="7" t="s">
        <v>468</v>
      </c>
      <c r="D44" s="7"/>
      <c r="E44" s="7"/>
      <c r="F44" s="7"/>
      <c r="G44" s="7"/>
      <c r="H44" s="7"/>
      <c r="I44" s="7"/>
      <c r="J44" s="7"/>
      <c r="K44" s="7"/>
      <c r="L44" s="9" t="s">
        <v>261</v>
      </c>
      <c r="M44" s="26">
        <v>2.2999999999999998</v>
      </c>
      <c r="N44" s="26">
        <v>1.3</v>
      </c>
      <c r="O44" s="26">
        <v>2.5</v>
      </c>
      <c r="P44" s="26">
        <v>3</v>
      </c>
      <c r="Q44" s="26">
        <v>2.4</v>
      </c>
      <c r="R44" s="26">
        <v>1.9</v>
      </c>
      <c r="S44" s="26">
        <v>4.3</v>
      </c>
      <c r="T44" s="26">
        <v>1.6</v>
      </c>
      <c r="U44" s="26">
        <v>2.1</v>
      </c>
      <c r="V44" s="7"/>
      <c r="W44" s="9" t="s">
        <v>258</v>
      </c>
      <c r="X44" s="32">
        <v>101920</v>
      </c>
    </row>
    <row r="45" spans="1:24" ht="16.5" customHeight="1" x14ac:dyDescent="0.25">
      <c r="A45" s="7"/>
      <c r="B45" s="7"/>
      <c r="C45" s="7" t="s">
        <v>469</v>
      </c>
      <c r="D45" s="7"/>
      <c r="E45" s="7"/>
      <c r="F45" s="7"/>
      <c r="G45" s="7"/>
      <c r="H45" s="7"/>
      <c r="I45" s="7"/>
      <c r="J45" s="7"/>
      <c r="K45" s="7"/>
      <c r="L45" s="9" t="s">
        <v>261</v>
      </c>
      <c r="M45" s="26">
        <v>1.7</v>
      </c>
      <c r="N45" s="26">
        <v>1.3</v>
      </c>
      <c r="O45" s="26">
        <v>2</v>
      </c>
      <c r="P45" s="26">
        <v>2.9</v>
      </c>
      <c r="Q45" s="26">
        <v>2.7</v>
      </c>
      <c r="R45" s="26">
        <v>1.9</v>
      </c>
      <c r="S45" s="26">
        <v>3.5</v>
      </c>
      <c r="T45" s="26">
        <v>5.3</v>
      </c>
      <c r="U45" s="26">
        <v>1.9</v>
      </c>
      <c r="V45" s="7"/>
      <c r="W45" s="9" t="s">
        <v>258</v>
      </c>
      <c r="X45" s="33">
        <v>92329</v>
      </c>
    </row>
    <row r="46" spans="1:24" ht="16.5" customHeight="1" x14ac:dyDescent="0.25">
      <c r="A46" s="7"/>
      <c r="B46" s="7"/>
      <c r="C46" s="7" t="s">
        <v>470</v>
      </c>
      <c r="D46" s="7"/>
      <c r="E46" s="7"/>
      <c r="F46" s="7"/>
      <c r="G46" s="7"/>
      <c r="H46" s="7"/>
      <c r="I46" s="7"/>
      <c r="J46" s="7"/>
      <c r="K46" s="7"/>
      <c r="L46" s="9" t="s">
        <v>261</v>
      </c>
      <c r="M46" s="26">
        <v>1.6</v>
      </c>
      <c r="N46" s="26">
        <v>1.1000000000000001</v>
      </c>
      <c r="O46" s="26">
        <v>1.6</v>
      </c>
      <c r="P46" s="26">
        <v>2</v>
      </c>
      <c r="Q46" s="26">
        <v>1.5</v>
      </c>
      <c r="R46" s="26">
        <v>1.8</v>
      </c>
      <c r="S46" s="26">
        <v>2.9</v>
      </c>
      <c r="T46" s="26">
        <v>2.6</v>
      </c>
      <c r="U46" s="26">
        <v>1.5</v>
      </c>
      <c r="V46" s="7"/>
      <c r="W46" s="9" t="s">
        <v>258</v>
      </c>
      <c r="X46" s="33">
        <v>75760</v>
      </c>
    </row>
    <row r="47" spans="1:24" ht="16.5" customHeight="1" x14ac:dyDescent="0.25">
      <c r="A47" s="7"/>
      <c r="B47" s="7"/>
      <c r="C47" s="7" t="s">
        <v>471</v>
      </c>
      <c r="D47" s="7"/>
      <c r="E47" s="7"/>
      <c r="F47" s="7"/>
      <c r="G47" s="7"/>
      <c r="H47" s="7"/>
      <c r="I47" s="7"/>
      <c r="J47" s="7"/>
      <c r="K47" s="7"/>
      <c r="L47" s="9" t="s">
        <v>261</v>
      </c>
      <c r="M47" s="26">
        <v>1.3</v>
      </c>
      <c r="N47" s="26">
        <v>0.8</v>
      </c>
      <c r="O47" s="26">
        <v>1.3</v>
      </c>
      <c r="P47" s="26">
        <v>1.6</v>
      </c>
      <c r="Q47" s="26">
        <v>1.2</v>
      </c>
      <c r="R47" s="26">
        <v>0.9</v>
      </c>
      <c r="S47" s="26">
        <v>1.8</v>
      </c>
      <c r="T47" s="26">
        <v>2.7</v>
      </c>
      <c r="U47" s="26">
        <v>1.2</v>
      </c>
      <c r="V47" s="7"/>
      <c r="W47" s="9" t="s">
        <v>258</v>
      </c>
      <c r="X47" s="33">
        <v>60630</v>
      </c>
    </row>
    <row r="48" spans="1:24" ht="16.5" customHeight="1" x14ac:dyDescent="0.25">
      <c r="A48" s="7"/>
      <c r="B48" s="7" t="s">
        <v>262</v>
      </c>
      <c r="C48" s="7"/>
      <c r="D48" s="7"/>
      <c r="E48" s="7"/>
      <c r="F48" s="7"/>
      <c r="G48" s="7"/>
      <c r="H48" s="7"/>
      <c r="I48" s="7"/>
      <c r="J48" s="7"/>
      <c r="K48" s="7"/>
      <c r="L48" s="9"/>
      <c r="M48" s="10"/>
      <c r="N48" s="10"/>
      <c r="O48" s="10"/>
      <c r="P48" s="10"/>
      <c r="Q48" s="10"/>
      <c r="R48" s="10"/>
      <c r="S48" s="10"/>
      <c r="T48" s="10"/>
      <c r="U48" s="10"/>
      <c r="V48" s="7"/>
      <c r="W48" s="9"/>
      <c r="X48" s="10"/>
    </row>
    <row r="49" spans="1:24" ht="16.5" customHeight="1" x14ac:dyDescent="0.25">
      <c r="A49" s="7"/>
      <c r="B49" s="7"/>
      <c r="C49" s="7" t="s">
        <v>467</v>
      </c>
      <c r="D49" s="7"/>
      <c r="E49" s="7"/>
      <c r="F49" s="7"/>
      <c r="G49" s="7"/>
      <c r="H49" s="7"/>
      <c r="I49" s="7"/>
      <c r="J49" s="7"/>
      <c r="K49" s="7"/>
      <c r="L49" s="9" t="s">
        <v>261</v>
      </c>
      <c r="M49" s="25" t="s">
        <v>259</v>
      </c>
      <c r="N49" s="25" t="s">
        <v>259</v>
      </c>
      <c r="O49" s="25" t="s">
        <v>259</v>
      </c>
      <c r="P49" s="25" t="s">
        <v>259</v>
      </c>
      <c r="Q49" s="25" t="s">
        <v>259</v>
      </c>
      <c r="R49" s="25" t="s">
        <v>259</v>
      </c>
      <c r="S49" s="25" t="s">
        <v>259</v>
      </c>
      <c r="T49" s="25" t="s">
        <v>259</v>
      </c>
      <c r="U49" s="26">
        <v>0.1</v>
      </c>
      <c r="V49" s="7"/>
      <c r="W49" s="9" t="s">
        <v>258</v>
      </c>
      <c r="X49" s="30">
        <v>3223</v>
      </c>
    </row>
    <row r="50" spans="1:24" ht="16.5" customHeight="1" x14ac:dyDescent="0.25">
      <c r="A50" s="7"/>
      <c r="B50" s="7"/>
      <c r="C50" s="7" t="s">
        <v>468</v>
      </c>
      <c r="D50" s="7"/>
      <c r="E50" s="7"/>
      <c r="F50" s="7"/>
      <c r="G50" s="7"/>
      <c r="H50" s="7"/>
      <c r="I50" s="7"/>
      <c r="J50" s="7"/>
      <c r="K50" s="7"/>
      <c r="L50" s="9" t="s">
        <v>261</v>
      </c>
      <c r="M50" s="25" t="s">
        <v>259</v>
      </c>
      <c r="N50" s="25" t="s">
        <v>259</v>
      </c>
      <c r="O50" s="25" t="s">
        <v>259</v>
      </c>
      <c r="P50" s="25" t="s">
        <v>259</v>
      </c>
      <c r="Q50" s="25" t="s">
        <v>259</v>
      </c>
      <c r="R50" s="25" t="s">
        <v>259</v>
      </c>
      <c r="S50" s="25" t="s">
        <v>259</v>
      </c>
      <c r="T50" s="25" t="s">
        <v>259</v>
      </c>
      <c r="U50" s="26">
        <v>0.1</v>
      </c>
      <c r="V50" s="7"/>
      <c r="W50" s="9" t="s">
        <v>258</v>
      </c>
      <c r="X50" s="30">
        <v>5471</v>
      </c>
    </row>
    <row r="51" spans="1:24" ht="16.5" customHeight="1" x14ac:dyDescent="0.25">
      <c r="A51" s="7"/>
      <c r="B51" s="7"/>
      <c r="C51" s="7" t="s">
        <v>469</v>
      </c>
      <c r="D51" s="7"/>
      <c r="E51" s="7"/>
      <c r="F51" s="7"/>
      <c r="G51" s="7"/>
      <c r="H51" s="7"/>
      <c r="I51" s="7"/>
      <c r="J51" s="7"/>
      <c r="K51" s="7"/>
      <c r="L51" s="9" t="s">
        <v>261</v>
      </c>
      <c r="M51" s="25" t="s">
        <v>259</v>
      </c>
      <c r="N51" s="25" t="s">
        <v>259</v>
      </c>
      <c r="O51" s="25" t="s">
        <v>259</v>
      </c>
      <c r="P51" s="25" t="s">
        <v>259</v>
      </c>
      <c r="Q51" s="25" t="s">
        <v>259</v>
      </c>
      <c r="R51" s="25" t="s">
        <v>259</v>
      </c>
      <c r="S51" s="25" t="s">
        <v>259</v>
      </c>
      <c r="T51" s="25" t="s">
        <v>259</v>
      </c>
      <c r="U51" s="26">
        <v>0.1</v>
      </c>
      <c r="V51" s="7"/>
      <c r="W51" s="9" t="s">
        <v>258</v>
      </c>
      <c r="X51" s="30">
        <v>7346</v>
      </c>
    </row>
    <row r="52" spans="1:24" ht="16.5" customHeight="1" x14ac:dyDescent="0.25">
      <c r="A52" s="7"/>
      <c r="B52" s="7"/>
      <c r="C52" s="7" t="s">
        <v>470</v>
      </c>
      <c r="D52" s="7"/>
      <c r="E52" s="7"/>
      <c r="F52" s="7"/>
      <c r="G52" s="7"/>
      <c r="H52" s="7"/>
      <c r="I52" s="7"/>
      <c r="J52" s="7"/>
      <c r="K52" s="7"/>
      <c r="L52" s="9" t="s">
        <v>261</v>
      </c>
      <c r="M52" s="25" t="s">
        <v>259</v>
      </c>
      <c r="N52" s="25" t="s">
        <v>259</v>
      </c>
      <c r="O52" s="25" t="s">
        <v>259</v>
      </c>
      <c r="P52" s="25" t="s">
        <v>259</v>
      </c>
      <c r="Q52" s="25" t="s">
        <v>259</v>
      </c>
      <c r="R52" s="25" t="s">
        <v>259</v>
      </c>
      <c r="S52" s="25" t="s">
        <v>259</v>
      </c>
      <c r="T52" s="25" t="s">
        <v>259</v>
      </c>
      <c r="U52" s="26">
        <v>0.2</v>
      </c>
      <c r="V52" s="7"/>
      <c r="W52" s="9" t="s">
        <v>258</v>
      </c>
      <c r="X52" s="30">
        <v>9834</v>
      </c>
    </row>
    <row r="53" spans="1:24" ht="16.5" customHeight="1" x14ac:dyDescent="0.25">
      <c r="A53" s="7"/>
      <c r="B53" s="7"/>
      <c r="C53" s="7" t="s">
        <v>471</v>
      </c>
      <c r="D53" s="7"/>
      <c r="E53" s="7"/>
      <c r="F53" s="7"/>
      <c r="G53" s="7"/>
      <c r="H53" s="7"/>
      <c r="I53" s="7"/>
      <c r="J53" s="7"/>
      <c r="K53" s="7"/>
      <c r="L53" s="9" t="s">
        <v>261</v>
      </c>
      <c r="M53" s="25" t="s">
        <v>259</v>
      </c>
      <c r="N53" s="25" t="s">
        <v>259</v>
      </c>
      <c r="O53" s="25" t="s">
        <v>259</v>
      </c>
      <c r="P53" s="25" t="s">
        <v>259</v>
      </c>
      <c r="Q53" s="25" t="s">
        <v>259</v>
      </c>
      <c r="R53" s="25" t="s">
        <v>259</v>
      </c>
      <c r="S53" s="25" t="s">
        <v>259</v>
      </c>
      <c r="T53" s="25" t="s">
        <v>259</v>
      </c>
      <c r="U53" s="26">
        <v>0.3</v>
      </c>
      <c r="V53" s="7"/>
      <c r="W53" s="9" t="s">
        <v>258</v>
      </c>
      <c r="X53" s="33">
        <v>13918</v>
      </c>
    </row>
    <row r="54" spans="1:24" ht="16.5" customHeight="1" x14ac:dyDescent="0.25">
      <c r="A54" s="7"/>
      <c r="B54" s="7" t="s">
        <v>263</v>
      </c>
      <c r="C54" s="7"/>
      <c r="D54" s="7"/>
      <c r="E54" s="7"/>
      <c r="F54" s="7"/>
      <c r="G54" s="7"/>
      <c r="H54" s="7"/>
      <c r="I54" s="7"/>
      <c r="J54" s="7"/>
      <c r="K54" s="7"/>
      <c r="L54" s="9"/>
      <c r="M54" s="10"/>
      <c r="N54" s="10"/>
      <c r="O54" s="10"/>
      <c r="P54" s="10"/>
      <c r="Q54" s="10"/>
      <c r="R54" s="10"/>
      <c r="S54" s="10"/>
      <c r="T54" s="10"/>
      <c r="U54" s="10"/>
      <c r="V54" s="7"/>
      <c r="W54" s="9"/>
      <c r="X54" s="10"/>
    </row>
    <row r="55" spans="1:24" ht="16.5" customHeight="1" x14ac:dyDescent="0.25">
      <c r="A55" s="7"/>
      <c r="B55" s="7"/>
      <c r="C55" s="7" t="s">
        <v>467</v>
      </c>
      <c r="D55" s="7"/>
      <c r="E55" s="7"/>
      <c r="F55" s="7"/>
      <c r="G55" s="7"/>
      <c r="H55" s="7"/>
      <c r="I55" s="7"/>
      <c r="J55" s="7"/>
      <c r="K55" s="7"/>
      <c r="L55" s="9" t="s">
        <v>261</v>
      </c>
      <c r="M55" s="25" t="s">
        <v>259</v>
      </c>
      <c r="N55" s="25" t="s">
        <v>259</v>
      </c>
      <c r="O55" s="25" t="s">
        <v>259</v>
      </c>
      <c r="P55" s="25" t="s">
        <v>259</v>
      </c>
      <c r="Q55" s="25" t="s">
        <v>259</v>
      </c>
      <c r="R55" s="25" t="s">
        <v>259</v>
      </c>
      <c r="S55" s="25" t="s">
        <v>259</v>
      </c>
      <c r="T55" s="25" t="s">
        <v>259</v>
      </c>
      <c r="U55" s="26">
        <v>8.6999999999999993</v>
      </c>
      <c r="V55" s="7"/>
      <c r="W55" s="9" t="s">
        <v>258</v>
      </c>
      <c r="X55" s="32">
        <v>420198</v>
      </c>
    </row>
    <row r="56" spans="1:24" ht="16.5" customHeight="1" x14ac:dyDescent="0.25">
      <c r="A56" s="7"/>
      <c r="B56" s="7"/>
      <c r="C56" s="7" t="s">
        <v>468</v>
      </c>
      <c r="D56" s="7"/>
      <c r="E56" s="7"/>
      <c r="F56" s="7"/>
      <c r="G56" s="7"/>
      <c r="H56" s="7"/>
      <c r="I56" s="7"/>
      <c r="J56" s="7"/>
      <c r="K56" s="7"/>
      <c r="L56" s="9" t="s">
        <v>261</v>
      </c>
      <c r="M56" s="25" t="s">
        <v>259</v>
      </c>
      <c r="N56" s="25" t="s">
        <v>259</v>
      </c>
      <c r="O56" s="25" t="s">
        <v>259</v>
      </c>
      <c r="P56" s="25" t="s">
        <v>259</v>
      </c>
      <c r="Q56" s="25" t="s">
        <v>259</v>
      </c>
      <c r="R56" s="25" t="s">
        <v>259</v>
      </c>
      <c r="S56" s="25" t="s">
        <v>259</v>
      </c>
      <c r="T56" s="25" t="s">
        <v>259</v>
      </c>
      <c r="U56" s="26">
        <v>9.4</v>
      </c>
      <c r="V56" s="7"/>
      <c r="W56" s="9" t="s">
        <v>258</v>
      </c>
      <c r="X56" s="32">
        <v>456995</v>
      </c>
    </row>
    <row r="57" spans="1:24" ht="16.5" customHeight="1" x14ac:dyDescent="0.25">
      <c r="A57" s="7"/>
      <c r="B57" s="7"/>
      <c r="C57" s="7" t="s">
        <v>469</v>
      </c>
      <c r="D57" s="7"/>
      <c r="E57" s="7"/>
      <c r="F57" s="7"/>
      <c r="G57" s="7"/>
      <c r="H57" s="7"/>
      <c r="I57" s="7"/>
      <c r="J57" s="7"/>
      <c r="K57" s="7"/>
      <c r="L57" s="9" t="s">
        <v>261</v>
      </c>
      <c r="M57" s="25" t="s">
        <v>259</v>
      </c>
      <c r="N57" s="25" t="s">
        <v>259</v>
      </c>
      <c r="O57" s="25" t="s">
        <v>259</v>
      </c>
      <c r="P57" s="25" t="s">
        <v>259</v>
      </c>
      <c r="Q57" s="25" t="s">
        <v>259</v>
      </c>
      <c r="R57" s="25" t="s">
        <v>259</v>
      </c>
      <c r="S57" s="25" t="s">
        <v>259</v>
      </c>
      <c r="T57" s="25" t="s">
        <v>259</v>
      </c>
      <c r="U57" s="16">
        <v>11.4</v>
      </c>
      <c r="V57" s="7"/>
      <c r="W57" s="9" t="s">
        <v>258</v>
      </c>
      <c r="X57" s="32">
        <v>561408</v>
      </c>
    </row>
    <row r="58" spans="1:24" ht="16.5" customHeight="1" x14ac:dyDescent="0.25">
      <c r="A58" s="7"/>
      <c r="B58" s="7"/>
      <c r="C58" s="7" t="s">
        <v>470</v>
      </c>
      <c r="D58" s="7"/>
      <c r="E58" s="7"/>
      <c r="F58" s="7"/>
      <c r="G58" s="7"/>
      <c r="H58" s="7"/>
      <c r="I58" s="7"/>
      <c r="J58" s="7"/>
      <c r="K58" s="7"/>
      <c r="L58" s="9" t="s">
        <v>261</v>
      </c>
      <c r="M58" s="25" t="s">
        <v>259</v>
      </c>
      <c r="N58" s="25" t="s">
        <v>259</v>
      </c>
      <c r="O58" s="25" t="s">
        <v>259</v>
      </c>
      <c r="P58" s="25" t="s">
        <v>259</v>
      </c>
      <c r="Q58" s="25" t="s">
        <v>259</v>
      </c>
      <c r="R58" s="25" t="s">
        <v>259</v>
      </c>
      <c r="S58" s="25" t="s">
        <v>259</v>
      </c>
      <c r="T58" s="25" t="s">
        <v>259</v>
      </c>
      <c r="U58" s="16">
        <v>11.5</v>
      </c>
      <c r="V58" s="7"/>
      <c r="W58" s="9" t="s">
        <v>258</v>
      </c>
      <c r="X58" s="32">
        <v>573271</v>
      </c>
    </row>
    <row r="59" spans="1:24" ht="16.5" customHeight="1" x14ac:dyDescent="0.25">
      <c r="A59" s="7"/>
      <c r="B59" s="7"/>
      <c r="C59" s="7" t="s">
        <v>471</v>
      </c>
      <c r="D59" s="7"/>
      <c r="E59" s="7"/>
      <c r="F59" s="7"/>
      <c r="G59" s="7"/>
      <c r="H59" s="7"/>
      <c r="I59" s="7"/>
      <c r="J59" s="7"/>
      <c r="K59" s="7"/>
      <c r="L59" s="9" t="s">
        <v>261</v>
      </c>
      <c r="M59" s="25" t="s">
        <v>259</v>
      </c>
      <c r="N59" s="25" t="s">
        <v>259</v>
      </c>
      <c r="O59" s="25" t="s">
        <v>259</v>
      </c>
      <c r="P59" s="25" t="s">
        <v>259</v>
      </c>
      <c r="Q59" s="25" t="s">
        <v>259</v>
      </c>
      <c r="R59" s="25" t="s">
        <v>259</v>
      </c>
      <c r="S59" s="25" t="s">
        <v>259</v>
      </c>
      <c r="T59" s="25" t="s">
        <v>259</v>
      </c>
      <c r="U59" s="16">
        <v>13.8</v>
      </c>
      <c r="V59" s="7"/>
      <c r="W59" s="9" t="s">
        <v>258</v>
      </c>
      <c r="X59" s="32">
        <v>684422</v>
      </c>
    </row>
    <row r="60" spans="1:24" ht="16.5" customHeight="1" x14ac:dyDescent="0.25">
      <c r="A60" s="7" t="s">
        <v>86</v>
      </c>
      <c r="B60" s="7"/>
      <c r="C60" s="7"/>
      <c r="D60" s="7"/>
      <c r="E60" s="7"/>
      <c r="F60" s="7"/>
      <c r="G60" s="7"/>
      <c r="H60" s="7"/>
      <c r="I60" s="7"/>
      <c r="J60" s="7"/>
      <c r="K60" s="7"/>
      <c r="L60" s="9"/>
      <c r="M60" s="10"/>
      <c r="N60" s="10"/>
      <c r="O60" s="10"/>
      <c r="P60" s="10"/>
      <c r="Q60" s="10"/>
      <c r="R60" s="10"/>
      <c r="S60" s="10"/>
      <c r="T60" s="10"/>
      <c r="U60" s="10"/>
      <c r="V60" s="7"/>
      <c r="W60" s="9"/>
      <c r="X60" s="10"/>
    </row>
    <row r="61" spans="1:24" ht="16.5" customHeight="1" x14ac:dyDescent="0.25">
      <c r="A61" s="7"/>
      <c r="B61" s="7" t="s">
        <v>466</v>
      </c>
      <c r="C61" s="7"/>
      <c r="D61" s="7"/>
      <c r="E61" s="7"/>
      <c r="F61" s="7"/>
      <c r="G61" s="7"/>
      <c r="H61" s="7"/>
      <c r="I61" s="7"/>
      <c r="J61" s="7"/>
      <c r="K61" s="7"/>
      <c r="L61" s="9"/>
      <c r="M61" s="10"/>
      <c r="N61" s="10"/>
      <c r="O61" s="10"/>
      <c r="P61" s="10"/>
      <c r="Q61" s="10"/>
      <c r="R61" s="10"/>
      <c r="S61" s="10"/>
      <c r="T61" s="10"/>
      <c r="U61" s="10"/>
      <c r="V61" s="7"/>
      <c r="W61" s="9"/>
      <c r="X61" s="10"/>
    </row>
    <row r="62" spans="1:24" ht="16.5" customHeight="1" x14ac:dyDescent="0.25">
      <c r="A62" s="7"/>
      <c r="B62" s="7"/>
      <c r="C62" s="7" t="s">
        <v>467</v>
      </c>
      <c r="D62" s="7"/>
      <c r="E62" s="7"/>
      <c r="F62" s="7"/>
      <c r="G62" s="7"/>
      <c r="H62" s="7"/>
      <c r="I62" s="7"/>
      <c r="J62" s="7"/>
      <c r="K62" s="7"/>
      <c r="L62" s="9" t="s">
        <v>261</v>
      </c>
      <c r="M62" s="26">
        <v>2.1</v>
      </c>
      <c r="N62" s="26">
        <v>1.5</v>
      </c>
      <c r="O62" s="26">
        <v>3.1</v>
      </c>
      <c r="P62" s="26">
        <v>3.2</v>
      </c>
      <c r="Q62" s="26">
        <v>3.2</v>
      </c>
      <c r="R62" s="26">
        <v>2.7</v>
      </c>
      <c r="S62" s="16">
        <v>17.5</v>
      </c>
      <c r="T62" s="26">
        <v>3.2</v>
      </c>
      <c r="U62" s="26">
        <v>2.4</v>
      </c>
      <c r="V62" s="7"/>
      <c r="W62" s="9" t="s">
        <v>258</v>
      </c>
      <c r="X62" s="32">
        <v>113495</v>
      </c>
    </row>
    <row r="63" spans="1:24" ht="16.5" customHeight="1" x14ac:dyDescent="0.25">
      <c r="A63" s="7"/>
      <c r="B63" s="7"/>
      <c r="C63" s="7" t="s">
        <v>468</v>
      </c>
      <c r="D63" s="7"/>
      <c r="E63" s="7"/>
      <c r="F63" s="7"/>
      <c r="G63" s="7"/>
      <c r="H63" s="7"/>
      <c r="I63" s="7"/>
      <c r="J63" s="7"/>
      <c r="K63" s="7"/>
      <c r="L63" s="9" t="s">
        <v>261</v>
      </c>
      <c r="M63" s="26">
        <v>2.2000000000000002</v>
      </c>
      <c r="N63" s="26">
        <v>1.3</v>
      </c>
      <c r="O63" s="26">
        <v>2.5</v>
      </c>
      <c r="P63" s="26">
        <v>3</v>
      </c>
      <c r="Q63" s="26">
        <v>2.4</v>
      </c>
      <c r="R63" s="26">
        <v>2</v>
      </c>
      <c r="S63" s="26">
        <v>5.8</v>
      </c>
      <c r="T63" s="26">
        <v>1.5</v>
      </c>
      <c r="U63" s="26">
        <v>2.1</v>
      </c>
      <c r="V63" s="7"/>
      <c r="W63" s="9" t="s">
        <v>258</v>
      </c>
      <c r="X63" s="33">
        <v>99200</v>
      </c>
    </row>
    <row r="64" spans="1:24" ht="16.5" customHeight="1" x14ac:dyDescent="0.25">
      <c r="A64" s="7"/>
      <c r="B64" s="7"/>
      <c r="C64" s="7" t="s">
        <v>469</v>
      </c>
      <c r="D64" s="7"/>
      <c r="E64" s="7"/>
      <c r="F64" s="7"/>
      <c r="G64" s="7"/>
      <c r="H64" s="7"/>
      <c r="I64" s="7"/>
      <c r="J64" s="7"/>
      <c r="K64" s="7"/>
      <c r="L64" s="9" t="s">
        <v>261</v>
      </c>
      <c r="M64" s="26">
        <v>1.6</v>
      </c>
      <c r="N64" s="26">
        <v>1.3</v>
      </c>
      <c r="O64" s="26">
        <v>2</v>
      </c>
      <c r="P64" s="26">
        <v>2.6</v>
      </c>
      <c r="Q64" s="26">
        <v>2.8</v>
      </c>
      <c r="R64" s="26">
        <v>2.1</v>
      </c>
      <c r="S64" s="26">
        <v>3.9</v>
      </c>
      <c r="T64" s="26">
        <v>5.6</v>
      </c>
      <c r="U64" s="26">
        <v>1.9</v>
      </c>
      <c r="V64" s="7"/>
      <c r="W64" s="9" t="s">
        <v>258</v>
      </c>
      <c r="X64" s="33">
        <v>89208</v>
      </c>
    </row>
    <row r="65" spans="1:24" ht="16.5" customHeight="1" x14ac:dyDescent="0.25">
      <c r="A65" s="7"/>
      <c r="B65" s="7"/>
      <c r="C65" s="7" t="s">
        <v>470</v>
      </c>
      <c r="D65" s="7"/>
      <c r="E65" s="7"/>
      <c r="F65" s="7"/>
      <c r="G65" s="7"/>
      <c r="H65" s="7"/>
      <c r="I65" s="7"/>
      <c r="J65" s="7"/>
      <c r="K65" s="7"/>
      <c r="L65" s="9" t="s">
        <v>261</v>
      </c>
      <c r="M65" s="26">
        <v>1.6</v>
      </c>
      <c r="N65" s="26">
        <v>1</v>
      </c>
      <c r="O65" s="26">
        <v>1.6</v>
      </c>
      <c r="P65" s="26">
        <v>2</v>
      </c>
      <c r="Q65" s="26">
        <v>1.5</v>
      </c>
      <c r="R65" s="26">
        <v>1.5</v>
      </c>
      <c r="S65" s="26">
        <v>3.1</v>
      </c>
      <c r="T65" s="26">
        <v>2.2999999999999998</v>
      </c>
      <c r="U65" s="26">
        <v>1.5</v>
      </c>
      <c r="V65" s="7"/>
      <c r="W65" s="9" t="s">
        <v>258</v>
      </c>
      <c r="X65" s="33">
        <v>73082</v>
      </c>
    </row>
    <row r="66" spans="1:24" ht="16.5" customHeight="1" x14ac:dyDescent="0.25">
      <c r="A66" s="7"/>
      <c r="B66" s="7"/>
      <c r="C66" s="7" t="s">
        <v>471</v>
      </c>
      <c r="D66" s="7"/>
      <c r="E66" s="7"/>
      <c r="F66" s="7"/>
      <c r="G66" s="7"/>
      <c r="H66" s="7"/>
      <c r="I66" s="7"/>
      <c r="J66" s="7"/>
      <c r="K66" s="7"/>
      <c r="L66" s="9" t="s">
        <v>261</v>
      </c>
      <c r="M66" s="26">
        <v>1.3</v>
      </c>
      <c r="N66" s="26">
        <v>0.8</v>
      </c>
      <c r="O66" s="26">
        <v>1.3</v>
      </c>
      <c r="P66" s="26">
        <v>1.5</v>
      </c>
      <c r="Q66" s="26">
        <v>1.2</v>
      </c>
      <c r="R66" s="26">
        <v>1.2</v>
      </c>
      <c r="S66" s="26">
        <v>2</v>
      </c>
      <c r="T66" s="26">
        <v>2.6</v>
      </c>
      <c r="U66" s="26">
        <v>1.2</v>
      </c>
      <c r="V66" s="7"/>
      <c r="W66" s="9" t="s">
        <v>258</v>
      </c>
      <c r="X66" s="33">
        <v>59647</v>
      </c>
    </row>
    <row r="67" spans="1:24" ht="16.5" customHeight="1" x14ac:dyDescent="0.25">
      <c r="A67" s="7"/>
      <c r="B67" s="7" t="s">
        <v>262</v>
      </c>
      <c r="C67" s="7"/>
      <c r="D67" s="7"/>
      <c r="E67" s="7"/>
      <c r="F67" s="7"/>
      <c r="G67" s="7"/>
      <c r="H67" s="7"/>
      <c r="I67" s="7"/>
      <c r="J67" s="7"/>
      <c r="K67" s="7"/>
      <c r="L67" s="9"/>
      <c r="M67" s="10"/>
      <c r="N67" s="10"/>
      <c r="O67" s="10"/>
      <c r="P67" s="10"/>
      <c r="Q67" s="10"/>
      <c r="R67" s="10"/>
      <c r="S67" s="10"/>
      <c r="T67" s="10"/>
      <c r="U67" s="10"/>
      <c r="V67" s="7"/>
      <c r="W67" s="9"/>
      <c r="X67" s="10"/>
    </row>
    <row r="68" spans="1:24" ht="16.5" customHeight="1" x14ac:dyDescent="0.25">
      <c r="A68" s="7"/>
      <c r="B68" s="7"/>
      <c r="C68" s="7" t="s">
        <v>467</v>
      </c>
      <c r="D68" s="7"/>
      <c r="E68" s="7"/>
      <c r="F68" s="7"/>
      <c r="G68" s="7"/>
      <c r="H68" s="7"/>
      <c r="I68" s="7"/>
      <c r="J68" s="7"/>
      <c r="K68" s="7"/>
      <c r="L68" s="9" t="s">
        <v>261</v>
      </c>
      <c r="M68" s="25" t="s">
        <v>259</v>
      </c>
      <c r="N68" s="25" t="s">
        <v>259</v>
      </c>
      <c r="O68" s="25" t="s">
        <v>259</v>
      </c>
      <c r="P68" s="25" t="s">
        <v>259</v>
      </c>
      <c r="Q68" s="25" t="s">
        <v>259</v>
      </c>
      <c r="R68" s="25" t="s">
        <v>259</v>
      </c>
      <c r="S68" s="25" t="s">
        <v>259</v>
      </c>
      <c r="T68" s="25" t="s">
        <v>259</v>
      </c>
      <c r="U68" s="26">
        <v>0.1</v>
      </c>
      <c r="V68" s="7"/>
      <c r="W68" s="9" t="s">
        <v>258</v>
      </c>
      <c r="X68" s="30">
        <v>3039</v>
      </c>
    </row>
    <row r="69" spans="1:24" ht="16.5" customHeight="1" x14ac:dyDescent="0.25">
      <c r="A69" s="7"/>
      <c r="B69" s="7"/>
      <c r="C69" s="7" t="s">
        <v>468</v>
      </c>
      <c r="D69" s="7"/>
      <c r="E69" s="7"/>
      <c r="F69" s="7"/>
      <c r="G69" s="7"/>
      <c r="H69" s="7"/>
      <c r="I69" s="7"/>
      <c r="J69" s="7"/>
      <c r="K69" s="7"/>
      <c r="L69" s="9" t="s">
        <v>261</v>
      </c>
      <c r="M69" s="25" t="s">
        <v>259</v>
      </c>
      <c r="N69" s="25" t="s">
        <v>259</v>
      </c>
      <c r="O69" s="25" t="s">
        <v>259</v>
      </c>
      <c r="P69" s="25" t="s">
        <v>259</v>
      </c>
      <c r="Q69" s="25" t="s">
        <v>259</v>
      </c>
      <c r="R69" s="25" t="s">
        <v>259</v>
      </c>
      <c r="S69" s="25" t="s">
        <v>259</v>
      </c>
      <c r="T69" s="25" t="s">
        <v>259</v>
      </c>
      <c r="U69" s="26">
        <v>0.1</v>
      </c>
      <c r="V69" s="7"/>
      <c r="W69" s="9" t="s">
        <v>258</v>
      </c>
      <c r="X69" s="30">
        <v>5100</v>
      </c>
    </row>
    <row r="70" spans="1:24" ht="16.5" customHeight="1" x14ac:dyDescent="0.25">
      <c r="A70" s="7"/>
      <c r="B70" s="7"/>
      <c r="C70" s="7" t="s">
        <v>469</v>
      </c>
      <c r="D70" s="7"/>
      <c r="E70" s="7"/>
      <c r="F70" s="7"/>
      <c r="G70" s="7"/>
      <c r="H70" s="7"/>
      <c r="I70" s="7"/>
      <c r="J70" s="7"/>
      <c r="K70" s="7"/>
      <c r="L70" s="9" t="s">
        <v>261</v>
      </c>
      <c r="M70" s="25" t="s">
        <v>259</v>
      </c>
      <c r="N70" s="25" t="s">
        <v>259</v>
      </c>
      <c r="O70" s="25" t="s">
        <v>259</v>
      </c>
      <c r="P70" s="25" t="s">
        <v>259</v>
      </c>
      <c r="Q70" s="25" t="s">
        <v>259</v>
      </c>
      <c r="R70" s="25" t="s">
        <v>259</v>
      </c>
      <c r="S70" s="25" t="s">
        <v>259</v>
      </c>
      <c r="T70" s="25" t="s">
        <v>259</v>
      </c>
      <c r="U70" s="26">
        <v>0.1</v>
      </c>
      <c r="V70" s="7"/>
      <c r="W70" s="9" t="s">
        <v>258</v>
      </c>
      <c r="X70" s="30">
        <v>6872</v>
      </c>
    </row>
    <row r="71" spans="1:24" ht="16.5" customHeight="1" x14ac:dyDescent="0.25">
      <c r="A71" s="7"/>
      <c r="B71" s="7"/>
      <c r="C71" s="7" t="s">
        <v>470</v>
      </c>
      <c r="D71" s="7"/>
      <c r="E71" s="7"/>
      <c r="F71" s="7"/>
      <c r="G71" s="7"/>
      <c r="H71" s="7"/>
      <c r="I71" s="7"/>
      <c r="J71" s="7"/>
      <c r="K71" s="7"/>
      <c r="L71" s="9" t="s">
        <v>261</v>
      </c>
      <c r="M71" s="25" t="s">
        <v>259</v>
      </c>
      <c r="N71" s="25" t="s">
        <v>259</v>
      </c>
      <c r="O71" s="25" t="s">
        <v>259</v>
      </c>
      <c r="P71" s="25" t="s">
        <v>259</v>
      </c>
      <c r="Q71" s="25" t="s">
        <v>259</v>
      </c>
      <c r="R71" s="25" t="s">
        <v>259</v>
      </c>
      <c r="S71" s="25" t="s">
        <v>259</v>
      </c>
      <c r="T71" s="25" t="s">
        <v>259</v>
      </c>
      <c r="U71" s="26">
        <v>0.2</v>
      </c>
      <c r="V71" s="7"/>
      <c r="W71" s="9" t="s">
        <v>258</v>
      </c>
      <c r="X71" s="30">
        <v>9286</v>
      </c>
    </row>
    <row r="72" spans="1:24" ht="16.5" customHeight="1" x14ac:dyDescent="0.25">
      <c r="A72" s="7"/>
      <c r="B72" s="7"/>
      <c r="C72" s="7" t="s">
        <v>471</v>
      </c>
      <c r="D72" s="7"/>
      <c r="E72" s="7"/>
      <c r="F72" s="7"/>
      <c r="G72" s="7"/>
      <c r="H72" s="7"/>
      <c r="I72" s="7"/>
      <c r="J72" s="7"/>
      <c r="K72" s="7"/>
      <c r="L72" s="9" t="s">
        <v>261</v>
      </c>
      <c r="M72" s="25" t="s">
        <v>259</v>
      </c>
      <c r="N72" s="25" t="s">
        <v>259</v>
      </c>
      <c r="O72" s="25" t="s">
        <v>259</v>
      </c>
      <c r="P72" s="25" t="s">
        <v>259</v>
      </c>
      <c r="Q72" s="25" t="s">
        <v>259</v>
      </c>
      <c r="R72" s="25" t="s">
        <v>259</v>
      </c>
      <c r="S72" s="25" t="s">
        <v>259</v>
      </c>
      <c r="T72" s="25" t="s">
        <v>259</v>
      </c>
      <c r="U72" s="26">
        <v>0.3</v>
      </c>
      <c r="V72" s="7"/>
      <c r="W72" s="9" t="s">
        <v>258</v>
      </c>
      <c r="X72" s="33">
        <v>13649</v>
      </c>
    </row>
    <row r="73" spans="1:24" ht="16.5" customHeight="1" x14ac:dyDescent="0.25">
      <c r="A73" s="7"/>
      <c r="B73" s="7" t="s">
        <v>263</v>
      </c>
      <c r="C73" s="7"/>
      <c r="D73" s="7"/>
      <c r="E73" s="7"/>
      <c r="F73" s="7"/>
      <c r="G73" s="7"/>
      <c r="H73" s="7"/>
      <c r="I73" s="7"/>
      <c r="J73" s="7"/>
      <c r="K73" s="7"/>
      <c r="L73" s="9"/>
      <c r="M73" s="10"/>
      <c r="N73" s="10"/>
      <c r="O73" s="10"/>
      <c r="P73" s="10"/>
      <c r="Q73" s="10"/>
      <c r="R73" s="10"/>
      <c r="S73" s="10"/>
      <c r="T73" s="10"/>
      <c r="U73" s="10"/>
      <c r="V73" s="7"/>
      <c r="W73" s="9"/>
      <c r="X73" s="10"/>
    </row>
    <row r="74" spans="1:24" ht="16.5" customHeight="1" x14ac:dyDescent="0.25">
      <c r="A74" s="7"/>
      <c r="B74" s="7"/>
      <c r="C74" s="7" t="s">
        <v>467</v>
      </c>
      <c r="D74" s="7"/>
      <c r="E74" s="7"/>
      <c r="F74" s="7"/>
      <c r="G74" s="7"/>
      <c r="H74" s="7"/>
      <c r="I74" s="7"/>
      <c r="J74" s="7"/>
      <c r="K74" s="7"/>
      <c r="L74" s="9" t="s">
        <v>261</v>
      </c>
      <c r="M74" s="25" t="s">
        <v>259</v>
      </c>
      <c r="N74" s="25" t="s">
        <v>259</v>
      </c>
      <c r="O74" s="25" t="s">
        <v>259</v>
      </c>
      <c r="P74" s="25" t="s">
        <v>259</v>
      </c>
      <c r="Q74" s="25" t="s">
        <v>259</v>
      </c>
      <c r="R74" s="25" t="s">
        <v>259</v>
      </c>
      <c r="S74" s="25" t="s">
        <v>259</v>
      </c>
      <c r="T74" s="25" t="s">
        <v>259</v>
      </c>
      <c r="U74" s="26">
        <v>8.5</v>
      </c>
      <c r="V74" s="7"/>
      <c r="W74" s="9" t="s">
        <v>258</v>
      </c>
      <c r="X74" s="32">
        <v>405664</v>
      </c>
    </row>
    <row r="75" spans="1:24" ht="16.5" customHeight="1" x14ac:dyDescent="0.25">
      <c r="A75" s="7"/>
      <c r="B75" s="7"/>
      <c r="C75" s="7" t="s">
        <v>468</v>
      </c>
      <c r="D75" s="7"/>
      <c r="E75" s="7"/>
      <c r="F75" s="7"/>
      <c r="G75" s="7"/>
      <c r="H75" s="7"/>
      <c r="I75" s="7"/>
      <c r="J75" s="7"/>
      <c r="K75" s="7"/>
      <c r="L75" s="9" t="s">
        <v>261</v>
      </c>
      <c r="M75" s="25" t="s">
        <v>259</v>
      </c>
      <c r="N75" s="25" t="s">
        <v>259</v>
      </c>
      <c r="O75" s="25" t="s">
        <v>259</v>
      </c>
      <c r="P75" s="25" t="s">
        <v>259</v>
      </c>
      <c r="Q75" s="25" t="s">
        <v>259</v>
      </c>
      <c r="R75" s="25" t="s">
        <v>259</v>
      </c>
      <c r="S75" s="25" t="s">
        <v>259</v>
      </c>
      <c r="T75" s="25" t="s">
        <v>259</v>
      </c>
      <c r="U75" s="26">
        <v>9.1</v>
      </c>
      <c r="V75" s="7"/>
      <c r="W75" s="9" t="s">
        <v>258</v>
      </c>
      <c r="X75" s="32">
        <v>435839</v>
      </c>
    </row>
    <row r="76" spans="1:24" ht="16.5" customHeight="1" x14ac:dyDescent="0.25">
      <c r="A76" s="7"/>
      <c r="B76" s="7"/>
      <c r="C76" s="7" t="s">
        <v>469</v>
      </c>
      <c r="D76" s="7"/>
      <c r="E76" s="7"/>
      <c r="F76" s="7"/>
      <c r="G76" s="7"/>
      <c r="H76" s="7"/>
      <c r="I76" s="7"/>
      <c r="J76" s="7"/>
      <c r="K76" s="7"/>
      <c r="L76" s="9" t="s">
        <v>261</v>
      </c>
      <c r="M76" s="25" t="s">
        <v>259</v>
      </c>
      <c r="N76" s="25" t="s">
        <v>259</v>
      </c>
      <c r="O76" s="25" t="s">
        <v>259</v>
      </c>
      <c r="P76" s="25" t="s">
        <v>259</v>
      </c>
      <c r="Q76" s="25" t="s">
        <v>259</v>
      </c>
      <c r="R76" s="25" t="s">
        <v>259</v>
      </c>
      <c r="S76" s="25" t="s">
        <v>259</v>
      </c>
      <c r="T76" s="25" t="s">
        <v>259</v>
      </c>
      <c r="U76" s="16">
        <v>11.1</v>
      </c>
      <c r="V76" s="7"/>
      <c r="W76" s="9" t="s">
        <v>258</v>
      </c>
      <c r="X76" s="32">
        <v>535939</v>
      </c>
    </row>
    <row r="77" spans="1:24" ht="16.5" customHeight="1" x14ac:dyDescent="0.25">
      <c r="A77" s="7"/>
      <c r="B77" s="7"/>
      <c r="C77" s="7" t="s">
        <v>470</v>
      </c>
      <c r="D77" s="7"/>
      <c r="E77" s="7"/>
      <c r="F77" s="7"/>
      <c r="G77" s="7"/>
      <c r="H77" s="7"/>
      <c r="I77" s="7"/>
      <c r="J77" s="7"/>
      <c r="K77" s="7"/>
      <c r="L77" s="9" t="s">
        <v>261</v>
      </c>
      <c r="M77" s="25" t="s">
        <v>259</v>
      </c>
      <c r="N77" s="25" t="s">
        <v>259</v>
      </c>
      <c r="O77" s="25" t="s">
        <v>259</v>
      </c>
      <c r="P77" s="25" t="s">
        <v>259</v>
      </c>
      <c r="Q77" s="25" t="s">
        <v>259</v>
      </c>
      <c r="R77" s="25" t="s">
        <v>259</v>
      </c>
      <c r="S77" s="25" t="s">
        <v>259</v>
      </c>
      <c r="T77" s="25" t="s">
        <v>259</v>
      </c>
      <c r="U77" s="16">
        <v>11.1</v>
      </c>
      <c r="V77" s="7"/>
      <c r="W77" s="9" t="s">
        <v>258</v>
      </c>
      <c r="X77" s="32">
        <v>542727</v>
      </c>
    </row>
    <row r="78" spans="1:24" ht="16.5" customHeight="1" x14ac:dyDescent="0.25">
      <c r="A78" s="7"/>
      <c r="B78" s="7"/>
      <c r="C78" s="7" t="s">
        <v>471</v>
      </c>
      <c r="D78" s="7"/>
      <c r="E78" s="7"/>
      <c r="F78" s="7"/>
      <c r="G78" s="7"/>
      <c r="H78" s="7"/>
      <c r="I78" s="7"/>
      <c r="J78" s="7"/>
      <c r="K78" s="7"/>
      <c r="L78" s="9" t="s">
        <v>261</v>
      </c>
      <c r="M78" s="25" t="s">
        <v>259</v>
      </c>
      <c r="N78" s="25" t="s">
        <v>259</v>
      </c>
      <c r="O78" s="25" t="s">
        <v>259</v>
      </c>
      <c r="P78" s="25" t="s">
        <v>259</v>
      </c>
      <c r="Q78" s="25" t="s">
        <v>259</v>
      </c>
      <c r="R78" s="25" t="s">
        <v>259</v>
      </c>
      <c r="S78" s="25" t="s">
        <v>259</v>
      </c>
      <c r="T78" s="25" t="s">
        <v>259</v>
      </c>
      <c r="U78" s="16">
        <v>13.2</v>
      </c>
      <c r="V78" s="7"/>
      <c r="W78" s="9" t="s">
        <v>258</v>
      </c>
      <c r="X78" s="32">
        <v>646428</v>
      </c>
    </row>
    <row r="79" spans="1:24" ht="16.5" customHeight="1" x14ac:dyDescent="0.25">
      <c r="A79" s="7" t="s">
        <v>87</v>
      </c>
      <c r="B79" s="7"/>
      <c r="C79" s="7"/>
      <c r="D79" s="7"/>
      <c r="E79" s="7"/>
      <c r="F79" s="7"/>
      <c r="G79" s="7"/>
      <c r="H79" s="7"/>
      <c r="I79" s="7"/>
      <c r="J79" s="7"/>
      <c r="K79" s="7"/>
      <c r="L79" s="9"/>
      <c r="M79" s="10"/>
      <c r="N79" s="10"/>
      <c r="O79" s="10"/>
      <c r="P79" s="10"/>
      <c r="Q79" s="10"/>
      <c r="R79" s="10"/>
      <c r="S79" s="10"/>
      <c r="T79" s="10"/>
      <c r="U79" s="10"/>
      <c r="V79" s="7"/>
      <c r="W79" s="9"/>
      <c r="X79" s="10"/>
    </row>
    <row r="80" spans="1:24" ht="16.5" customHeight="1" x14ac:dyDescent="0.25">
      <c r="A80" s="7"/>
      <c r="B80" s="7" t="s">
        <v>466</v>
      </c>
      <c r="C80" s="7"/>
      <c r="D80" s="7"/>
      <c r="E80" s="7"/>
      <c r="F80" s="7"/>
      <c r="G80" s="7"/>
      <c r="H80" s="7"/>
      <c r="I80" s="7"/>
      <c r="J80" s="7"/>
      <c r="K80" s="7"/>
      <c r="L80" s="9"/>
      <c r="M80" s="10"/>
      <c r="N80" s="10"/>
      <c r="O80" s="10"/>
      <c r="P80" s="10"/>
      <c r="Q80" s="10"/>
      <c r="R80" s="10"/>
      <c r="S80" s="10"/>
      <c r="T80" s="10"/>
      <c r="U80" s="10"/>
      <c r="V80" s="7"/>
      <c r="W80" s="9"/>
      <c r="X80" s="10"/>
    </row>
    <row r="81" spans="1:24" ht="16.5" customHeight="1" x14ac:dyDescent="0.25">
      <c r="A81" s="7"/>
      <c r="B81" s="7"/>
      <c r="C81" s="7" t="s">
        <v>467</v>
      </c>
      <c r="D81" s="7"/>
      <c r="E81" s="7"/>
      <c r="F81" s="7"/>
      <c r="G81" s="7"/>
      <c r="H81" s="7"/>
      <c r="I81" s="7"/>
      <c r="J81" s="7"/>
      <c r="K81" s="7"/>
      <c r="L81" s="9" t="s">
        <v>261</v>
      </c>
      <c r="M81" s="26">
        <v>2.2999999999999998</v>
      </c>
      <c r="N81" s="26">
        <v>1.5</v>
      </c>
      <c r="O81" s="26">
        <v>3.6</v>
      </c>
      <c r="P81" s="26">
        <v>4.0999999999999996</v>
      </c>
      <c r="Q81" s="26">
        <v>3.3</v>
      </c>
      <c r="R81" s="26">
        <v>2.7</v>
      </c>
      <c r="S81" s="16">
        <v>26.1</v>
      </c>
      <c r="T81" s="26">
        <v>3.2</v>
      </c>
      <c r="U81" s="26">
        <v>2.6</v>
      </c>
      <c r="V81" s="7"/>
      <c r="W81" s="9" t="s">
        <v>258</v>
      </c>
      <c r="X81" s="32">
        <v>118756</v>
      </c>
    </row>
    <row r="82" spans="1:24" ht="16.5" customHeight="1" x14ac:dyDescent="0.25">
      <c r="A82" s="7"/>
      <c r="B82" s="7"/>
      <c r="C82" s="7" t="s">
        <v>468</v>
      </c>
      <c r="D82" s="7"/>
      <c r="E82" s="7"/>
      <c r="F82" s="7"/>
      <c r="G82" s="7"/>
      <c r="H82" s="7"/>
      <c r="I82" s="7"/>
      <c r="J82" s="7"/>
      <c r="K82" s="7"/>
      <c r="L82" s="9" t="s">
        <v>261</v>
      </c>
      <c r="M82" s="26">
        <v>2</v>
      </c>
      <c r="N82" s="26">
        <v>1.4</v>
      </c>
      <c r="O82" s="26">
        <v>2.2999999999999998</v>
      </c>
      <c r="P82" s="26">
        <v>3</v>
      </c>
      <c r="Q82" s="26">
        <v>2.2000000000000002</v>
      </c>
      <c r="R82" s="26">
        <v>2.1</v>
      </c>
      <c r="S82" s="26">
        <v>7</v>
      </c>
      <c r="T82" s="26">
        <v>3.1</v>
      </c>
      <c r="U82" s="26">
        <v>2.1</v>
      </c>
      <c r="V82" s="7"/>
      <c r="W82" s="9" t="s">
        <v>258</v>
      </c>
      <c r="X82" s="33">
        <v>96599</v>
      </c>
    </row>
    <row r="83" spans="1:24" ht="16.5" customHeight="1" x14ac:dyDescent="0.25">
      <c r="A83" s="7"/>
      <c r="B83" s="7"/>
      <c r="C83" s="7" t="s">
        <v>469</v>
      </c>
      <c r="D83" s="7"/>
      <c r="E83" s="7"/>
      <c r="F83" s="7"/>
      <c r="G83" s="7"/>
      <c r="H83" s="7"/>
      <c r="I83" s="7"/>
      <c r="J83" s="7"/>
      <c r="K83" s="7"/>
      <c r="L83" s="9" t="s">
        <v>261</v>
      </c>
      <c r="M83" s="26">
        <v>1.7</v>
      </c>
      <c r="N83" s="26">
        <v>1.1000000000000001</v>
      </c>
      <c r="O83" s="26">
        <v>1.8</v>
      </c>
      <c r="P83" s="26">
        <v>2.5</v>
      </c>
      <c r="Q83" s="26">
        <v>2.1</v>
      </c>
      <c r="R83" s="26">
        <v>1.8</v>
      </c>
      <c r="S83" s="26">
        <v>5.2</v>
      </c>
      <c r="T83" s="26">
        <v>4.2</v>
      </c>
      <c r="U83" s="26">
        <v>1.7</v>
      </c>
      <c r="V83" s="7"/>
      <c r="W83" s="9" t="s">
        <v>258</v>
      </c>
      <c r="X83" s="33">
        <v>78967</v>
      </c>
    </row>
    <row r="84" spans="1:24" ht="16.5" customHeight="1" x14ac:dyDescent="0.25">
      <c r="A84" s="7"/>
      <c r="B84" s="7"/>
      <c r="C84" s="7" t="s">
        <v>470</v>
      </c>
      <c r="D84" s="7"/>
      <c r="E84" s="7"/>
      <c r="F84" s="7"/>
      <c r="G84" s="7"/>
      <c r="H84" s="7"/>
      <c r="I84" s="7"/>
      <c r="J84" s="7"/>
      <c r="K84" s="7"/>
      <c r="L84" s="9" t="s">
        <v>261</v>
      </c>
      <c r="M84" s="26">
        <v>1.5</v>
      </c>
      <c r="N84" s="26">
        <v>0.9</v>
      </c>
      <c r="O84" s="26">
        <v>1.6</v>
      </c>
      <c r="P84" s="26">
        <v>1.9</v>
      </c>
      <c r="Q84" s="26">
        <v>1.5</v>
      </c>
      <c r="R84" s="26">
        <v>1.5</v>
      </c>
      <c r="S84" s="26">
        <v>2.9</v>
      </c>
      <c r="T84" s="26">
        <v>2.7</v>
      </c>
      <c r="U84" s="26">
        <v>1.4</v>
      </c>
      <c r="V84" s="7"/>
      <c r="W84" s="9" t="s">
        <v>258</v>
      </c>
      <c r="X84" s="33">
        <v>68141</v>
      </c>
    </row>
    <row r="85" spans="1:24" ht="16.5" customHeight="1" x14ac:dyDescent="0.25">
      <c r="A85" s="7"/>
      <c r="B85" s="7"/>
      <c r="C85" s="7" t="s">
        <v>471</v>
      </c>
      <c r="D85" s="7"/>
      <c r="E85" s="7"/>
      <c r="F85" s="7"/>
      <c r="G85" s="7"/>
      <c r="H85" s="7"/>
      <c r="I85" s="7"/>
      <c r="J85" s="7"/>
      <c r="K85" s="7"/>
      <c r="L85" s="9" t="s">
        <v>261</v>
      </c>
      <c r="M85" s="26">
        <v>1.2</v>
      </c>
      <c r="N85" s="26">
        <v>0.7</v>
      </c>
      <c r="O85" s="26">
        <v>1.2</v>
      </c>
      <c r="P85" s="26">
        <v>1.5</v>
      </c>
      <c r="Q85" s="26">
        <v>1</v>
      </c>
      <c r="R85" s="26">
        <v>1.1000000000000001</v>
      </c>
      <c r="S85" s="26">
        <v>2.1</v>
      </c>
      <c r="T85" s="26">
        <v>1.9</v>
      </c>
      <c r="U85" s="26">
        <v>1.2</v>
      </c>
      <c r="V85" s="7"/>
      <c r="W85" s="9" t="s">
        <v>258</v>
      </c>
      <c r="X85" s="33">
        <v>55869</v>
      </c>
    </row>
    <row r="86" spans="1:24" ht="16.5" customHeight="1" x14ac:dyDescent="0.25">
      <c r="A86" s="7"/>
      <c r="B86" s="7" t="s">
        <v>262</v>
      </c>
      <c r="C86" s="7"/>
      <c r="D86" s="7"/>
      <c r="E86" s="7"/>
      <c r="F86" s="7"/>
      <c r="G86" s="7"/>
      <c r="H86" s="7"/>
      <c r="I86" s="7"/>
      <c r="J86" s="7"/>
      <c r="K86" s="7"/>
      <c r="L86" s="9"/>
      <c r="M86" s="10"/>
      <c r="N86" s="10"/>
      <c r="O86" s="10"/>
      <c r="P86" s="10"/>
      <c r="Q86" s="10"/>
      <c r="R86" s="10"/>
      <c r="S86" s="10"/>
      <c r="T86" s="10"/>
      <c r="U86" s="10"/>
      <c r="V86" s="7"/>
      <c r="W86" s="9"/>
      <c r="X86" s="10"/>
    </row>
    <row r="87" spans="1:24" ht="16.5" customHeight="1" x14ac:dyDescent="0.25">
      <c r="A87" s="7"/>
      <c r="B87" s="7"/>
      <c r="C87" s="7" t="s">
        <v>467</v>
      </c>
      <c r="D87" s="7"/>
      <c r="E87" s="7"/>
      <c r="F87" s="7"/>
      <c r="G87" s="7"/>
      <c r="H87" s="7"/>
      <c r="I87" s="7"/>
      <c r="J87" s="7"/>
      <c r="K87" s="7"/>
      <c r="L87" s="9" t="s">
        <v>261</v>
      </c>
      <c r="M87" s="25" t="s">
        <v>259</v>
      </c>
      <c r="N87" s="25" t="s">
        <v>259</v>
      </c>
      <c r="O87" s="25" t="s">
        <v>259</v>
      </c>
      <c r="P87" s="25" t="s">
        <v>259</v>
      </c>
      <c r="Q87" s="25" t="s">
        <v>259</v>
      </c>
      <c r="R87" s="25" t="s">
        <v>259</v>
      </c>
      <c r="S87" s="25" t="s">
        <v>259</v>
      </c>
      <c r="T87" s="25" t="s">
        <v>259</v>
      </c>
      <c r="U87" s="26">
        <v>0.1</v>
      </c>
      <c r="V87" s="7"/>
      <c r="W87" s="9" t="s">
        <v>258</v>
      </c>
      <c r="X87" s="30">
        <v>3124</v>
      </c>
    </row>
    <row r="88" spans="1:24" ht="16.5" customHeight="1" x14ac:dyDescent="0.25">
      <c r="A88" s="7"/>
      <c r="B88" s="7"/>
      <c r="C88" s="7" t="s">
        <v>468</v>
      </c>
      <c r="D88" s="7"/>
      <c r="E88" s="7"/>
      <c r="F88" s="7"/>
      <c r="G88" s="7"/>
      <c r="H88" s="7"/>
      <c r="I88" s="7"/>
      <c r="J88" s="7"/>
      <c r="K88" s="7"/>
      <c r="L88" s="9" t="s">
        <v>261</v>
      </c>
      <c r="M88" s="25" t="s">
        <v>259</v>
      </c>
      <c r="N88" s="25" t="s">
        <v>259</v>
      </c>
      <c r="O88" s="25" t="s">
        <v>259</v>
      </c>
      <c r="P88" s="25" t="s">
        <v>259</v>
      </c>
      <c r="Q88" s="25" t="s">
        <v>259</v>
      </c>
      <c r="R88" s="25" t="s">
        <v>259</v>
      </c>
      <c r="S88" s="25" t="s">
        <v>259</v>
      </c>
      <c r="T88" s="25" t="s">
        <v>259</v>
      </c>
      <c r="U88" s="26">
        <v>0.1</v>
      </c>
      <c r="V88" s="7"/>
      <c r="W88" s="9" t="s">
        <v>258</v>
      </c>
      <c r="X88" s="30">
        <v>5200</v>
      </c>
    </row>
    <row r="89" spans="1:24" ht="16.5" customHeight="1" x14ac:dyDescent="0.25">
      <c r="A89" s="7"/>
      <c r="B89" s="7"/>
      <c r="C89" s="7" t="s">
        <v>469</v>
      </c>
      <c r="D89" s="7"/>
      <c r="E89" s="7"/>
      <c r="F89" s="7"/>
      <c r="G89" s="7"/>
      <c r="H89" s="7"/>
      <c r="I89" s="7"/>
      <c r="J89" s="7"/>
      <c r="K89" s="7"/>
      <c r="L89" s="9" t="s">
        <v>261</v>
      </c>
      <c r="M89" s="25" t="s">
        <v>259</v>
      </c>
      <c r="N89" s="25" t="s">
        <v>259</v>
      </c>
      <c r="O89" s="25" t="s">
        <v>259</v>
      </c>
      <c r="P89" s="25" t="s">
        <v>259</v>
      </c>
      <c r="Q89" s="25" t="s">
        <v>259</v>
      </c>
      <c r="R89" s="25" t="s">
        <v>259</v>
      </c>
      <c r="S89" s="25" t="s">
        <v>259</v>
      </c>
      <c r="T89" s="25" t="s">
        <v>259</v>
      </c>
      <c r="U89" s="26">
        <v>0.2</v>
      </c>
      <c r="V89" s="7"/>
      <c r="W89" s="9" t="s">
        <v>258</v>
      </c>
      <c r="X89" s="30">
        <v>7857</v>
      </c>
    </row>
    <row r="90" spans="1:24" ht="16.5" customHeight="1" x14ac:dyDescent="0.25">
      <c r="A90" s="7"/>
      <c r="B90" s="7"/>
      <c r="C90" s="7" t="s">
        <v>470</v>
      </c>
      <c r="D90" s="7"/>
      <c r="E90" s="7"/>
      <c r="F90" s="7"/>
      <c r="G90" s="7"/>
      <c r="H90" s="7"/>
      <c r="I90" s="7"/>
      <c r="J90" s="7"/>
      <c r="K90" s="7"/>
      <c r="L90" s="9" t="s">
        <v>261</v>
      </c>
      <c r="M90" s="25" t="s">
        <v>259</v>
      </c>
      <c r="N90" s="25" t="s">
        <v>259</v>
      </c>
      <c r="O90" s="25" t="s">
        <v>259</v>
      </c>
      <c r="P90" s="25" t="s">
        <v>259</v>
      </c>
      <c r="Q90" s="25" t="s">
        <v>259</v>
      </c>
      <c r="R90" s="25" t="s">
        <v>259</v>
      </c>
      <c r="S90" s="25" t="s">
        <v>259</v>
      </c>
      <c r="T90" s="25" t="s">
        <v>259</v>
      </c>
      <c r="U90" s="26">
        <v>0.2</v>
      </c>
      <c r="V90" s="7"/>
      <c r="W90" s="9" t="s">
        <v>258</v>
      </c>
      <c r="X90" s="30">
        <v>9414</v>
      </c>
    </row>
    <row r="91" spans="1:24" ht="16.5" customHeight="1" x14ac:dyDescent="0.25">
      <c r="A91" s="7"/>
      <c r="B91" s="7"/>
      <c r="C91" s="7" t="s">
        <v>471</v>
      </c>
      <c r="D91" s="7"/>
      <c r="E91" s="7"/>
      <c r="F91" s="7"/>
      <c r="G91" s="7"/>
      <c r="H91" s="7"/>
      <c r="I91" s="7"/>
      <c r="J91" s="7"/>
      <c r="K91" s="7"/>
      <c r="L91" s="9" t="s">
        <v>261</v>
      </c>
      <c r="M91" s="25" t="s">
        <v>259</v>
      </c>
      <c r="N91" s="25" t="s">
        <v>259</v>
      </c>
      <c r="O91" s="25" t="s">
        <v>259</v>
      </c>
      <c r="P91" s="25" t="s">
        <v>259</v>
      </c>
      <c r="Q91" s="25" t="s">
        <v>259</v>
      </c>
      <c r="R91" s="25" t="s">
        <v>259</v>
      </c>
      <c r="S91" s="25" t="s">
        <v>259</v>
      </c>
      <c r="T91" s="25" t="s">
        <v>259</v>
      </c>
      <c r="U91" s="26">
        <v>0.3</v>
      </c>
      <c r="V91" s="7"/>
      <c r="W91" s="9" t="s">
        <v>258</v>
      </c>
      <c r="X91" s="33">
        <v>14218</v>
      </c>
    </row>
    <row r="92" spans="1:24" ht="16.5" customHeight="1" x14ac:dyDescent="0.25">
      <c r="A92" s="7"/>
      <c r="B92" s="7" t="s">
        <v>263</v>
      </c>
      <c r="C92" s="7"/>
      <c r="D92" s="7"/>
      <c r="E92" s="7"/>
      <c r="F92" s="7"/>
      <c r="G92" s="7"/>
      <c r="H92" s="7"/>
      <c r="I92" s="7"/>
      <c r="J92" s="7"/>
      <c r="K92" s="7"/>
      <c r="L92" s="9"/>
      <c r="M92" s="10"/>
      <c r="N92" s="10"/>
      <c r="O92" s="10"/>
      <c r="P92" s="10"/>
      <c r="Q92" s="10"/>
      <c r="R92" s="10"/>
      <c r="S92" s="10"/>
      <c r="T92" s="10"/>
      <c r="U92" s="10"/>
      <c r="V92" s="7"/>
      <c r="W92" s="9"/>
      <c r="X92" s="10"/>
    </row>
    <row r="93" spans="1:24" ht="16.5" customHeight="1" x14ac:dyDescent="0.25">
      <c r="A93" s="7"/>
      <c r="B93" s="7"/>
      <c r="C93" s="7" t="s">
        <v>467</v>
      </c>
      <c r="D93" s="7"/>
      <c r="E93" s="7"/>
      <c r="F93" s="7"/>
      <c r="G93" s="7"/>
      <c r="H93" s="7"/>
      <c r="I93" s="7"/>
      <c r="J93" s="7"/>
      <c r="K93" s="7"/>
      <c r="L93" s="9" t="s">
        <v>261</v>
      </c>
      <c r="M93" s="25" t="s">
        <v>259</v>
      </c>
      <c r="N93" s="25" t="s">
        <v>259</v>
      </c>
      <c r="O93" s="25" t="s">
        <v>259</v>
      </c>
      <c r="P93" s="25" t="s">
        <v>259</v>
      </c>
      <c r="Q93" s="25" t="s">
        <v>259</v>
      </c>
      <c r="R93" s="25" t="s">
        <v>259</v>
      </c>
      <c r="S93" s="25" t="s">
        <v>259</v>
      </c>
      <c r="T93" s="25" t="s">
        <v>259</v>
      </c>
      <c r="U93" s="26">
        <v>9.9</v>
      </c>
      <c r="V93" s="7"/>
      <c r="W93" s="9" t="s">
        <v>258</v>
      </c>
      <c r="X93" s="32">
        <v>464207</v>
      </c>
    </row>
    <row r="94" spans="1:24" ht="16.5" customHeight="1" x14ac:dyDescent="0.25">
      <c r="A94" s="7"/>
      <c r="B94" s="7"/>
      <c r="C94" s="7" t="s">
        <v>468</v>
      </c>
      <c r="D94" s="7"/>
      <c r="E94" s="7"/>
      <c r="F94" s="7"/>
      <c r="G94" s="7"/>
      <c r="H94" s="7"/>
      <c r="I94" s="7"/>
      <c r="J94" s="7"/>
      <c r="K94" s="7"/>
      <c r="L94" s="9" t="s">
        <v>261</v>
      </c>
      <c r="M94" s="25" t="s">
        <v>259</v>
      </c>
      <c r="N94" s="25" t="s">
        <v>259</v>
      </c>
      <c r="O94" s="25" t="s">
        <v>259</v>
      </c>
      <c r="P94" s="25" t="s">
        <v>259</v>
      </c>
      <c r="Q94" s="25" t="s">
        <v>259</v>
      </c>
      <c r="R94" s="25" t="s">
        <v>259</v>
      </c>
      <c r="S94" s="25" t="s">
        <v>259</v>
      </c>
      <c r="T94" s="25" t="s">
        <v>259</v>
      </c>
      <c r="U94" s="16">
        <v>10.199999999999999</v>
      </c>
      <c r="V94" s="7"/>
      <c r="W94" s="9" t="s">
        <v>258</v>
      </c>
      <c r="X94" s="32">
        <v>478888</v>
      </c>
    </row>
    <row r="95" spans="1:24" ht="16.5" customHeight="1" x14ac:dyDescent="0.25">
      <c r="A95" s="7"/>
      <c r="B95" s="7"/>
      <c r="C95" s="7" t="s">
        <v>469</v>
      </c>
      <c r="D95" s="7"/>
      <c r="E95" s="7"/>
      <c r="F95" s="7"/>
      <c r="G95" s="7"/>
      <c r="H95" s="7"/>
      <c r="I95" s="7"/>
      <c r="J95" s="7"/>
      <c r="K95" s="7"/>
      <c r="L95" s="9" t="s">
        <v>261</v>
      </c>
      <c r="M95" s="25" t="s">
        <v>259</v>
      </c>
      <c r="N95" s="25" t="s">
        <v>259</v>
      </c>
      <c r="O95" s="25" t="s">
        <v>259</v>
      </c>
      <c r="P95" s="25" t="s">
        <v>259</v>
      </c>
      <c r="Q95" s="25" t="s">
        <v>259</v>
      </c>
      <c r="R95" s="25" t="s">
        <v>259</v>
      </c>
      <c r="S95" s="25" t="s">
        <v>259</v>
      </c>
      <c r="T95" s="25" t="s">
        <v>259</v>
      </c>
      <c r="U95" s="16">
        <v>10.5</v>
      </c>
      <c r="V95" s="7"/>
      <c r="W95" s="9" t="s">
        <v>258</v>
      </c>
      <c r="X95" s="32">
        <v>497471</v>
      </c>
    </row>
    <row r="96" spans="1:24" ht="16.5" customHeight="1" x14ac:dyDescent="0.25">
      <c r="A96" s="7"/>
      <c r="B96" s="7"/>
      <c r="C96" s="7" t="s">
        <v>470</v>
      </c>
      <c r="D96" s="7"/>
      <c r="E96" s="7"/>
      <c r="F96" s="7"/>
      <c r="G96" s="7"/>
      <c r="H96" s="7"/>
      <c r="I96" s="7"/>
      <c r="J96" s="7"/>
      <c r="K96" s="7"/>
      <c r="L96" s="9" t="s">
        <v>261</v>
      </c>
      <c r="M96" s="25" t="s">
        <v>259</v>
      </c>
      <c r="N96" s="25" t="s">
        <v>259</v>
      </c>
      <c r="O96" s="25" t="s">
        <v>259</v>
      </c>
      <c r="P96" s="25" t="s">
        <v>259</v>
      </c>
      <c r="Q96" s="25" t="s">
        <v>259</v>
      </c>
      <c r="R96" s="25" t="s">
        <v>259</v>
      </c>
      <c r="S96" s="25" t="s">
        <v>259</v>
      </c>
      <c r="T96" s="25" t="s">
        <v>259</v>
      </c>
      <c r="U96" s="16">
        <v>10.199999999999999</v>
      </c>
      <c r="V96" s="7"/>
      <c r="W96" s="9" t="s">
        <v>258</v>
      </c>
      <c r="X96" s="32">
        <v>492503</v>
      </c>
    </row>
    <row r="97" spans="1:24" ht="16.5" customHeight="1" x14ac:dyDescent="0.25">
      <c r="A97" s="7"/>
      <c r="B97" s="7"/>
      <c r="C97" s="7" t="s">
        <v>471</v>
      </c>
      <c r="D97" s="7"/>
      <c r="E97" s="7"/>
      <c r="F97" s="7"/>
      <c r="G97" s="7"/>
      <c r="H97" s="7"/>
      <c r="I97" s="7"/>
      <c r="J97" s="7"/>
      <c r="K97" s="7"/>
      <c r="L97" s="9" t="s">
        <v>261</v>
      </c>
      <c r="M97" s="25" t="s">
        <v>259</v>
      </c>
      <c r="N97" s="25" t="s">
        <v>259</v>
      </c>
      <c r="O97" s="25" t="s">
        <v>259</v>
      </c>
      <c r="P97" s="25" t="s">
        <v>259</v>
      </c>
      <c r="Q97" s="25" t="s">
        <v>259</v>
      </c>
      <c r="R97" s="25" t="s">
        <v>259</v>
      </c>
      <c r="S97" s="25" t="s">
        <v>259</v>
      </c>
      <c r="T97" s="25" t="s">
        <v>259</v>
      </c>
      <c r="U97" s="26">
        <v>9.8000000000000007</v>
      </c>
      <c r="V97" s="7"/>
      <c r="W97" s="9" t="s">
        <v>258</v>
      </c>
      <c r="X97" s="32">
        <v>469816</v>
      </c>
    </row>
    <row r="98" spans="1:24" ht="16.5" customHeight="1" x14ac:dyDescent="0.25">
      <c r="A98" s="7" t="s">
        <v>88</v>
      </c>
      <c r="B98" s="7"/>
      <c r="C98" s="7"/>
      <c r="D98" s="7"/>
      <c r="E98" s="7"/>
      <c r="F98" s="7"/>
      <c r="G98" s="7"/>
      <c r="H98" s="7"/>
      <c r="I98" s="7"/>
      <c r="J98" s="7"/>
      <c r="K98" s="7"/>
      <c r="L98" s="9"/>
      <c r="M98" s="10"/>
      <c r="N98" s="10"/>
      <c r="O98" s="10"/>
      <c r="P98" s="10"/>
      <c r="Q98" s="10"/>
      <c r="R98" s="10"/>
      <c r="S98" s="10"/>
      <c r="T98" s="10"/>
      <c r="U98" s="10"/>
      <c r="V98" s="7"/>
      <c r="W98" s="9"/>
      <c r="X98" s="10"/>
    </row>
    <row r="99" spans="1:24" ht="16.5" customHeight="1" x14ac:dyDescent="0.25">
      <c r="A99" s="7"/>
      <c r="B99" s="7" t="s">
        <v>466</v>
      </c>
      <c r="C99" s="7"/>
      <c r="D99" s="7"/>
      <c r="E99" s="7"/>
      <c r="F99" s="7"/>
      <c r="G99" s="7"/>
      <c r="H99" s="7"/>
      <c r="I99" s="7"/>
      <c r="J99" s="7"/>
      <c r="K99" s="7"/>
      <c r="L99" s="9"/>
      <c r="M99" s="10"/>
      <c r="N99" s="10"/>
      <c r="O99" s="10"/>
      <c r="P99" s="10"/>
      <c r="Q99" s="10"/>
      <c r="R99" s="10"/>
      <c r="S99" s="10"/>
      <c r="T99" s="10"/>
      <c r="U99" s="10"/>
      <c r="V99" s="7"/>
      <c r="W99" s="9"/>
      <c r="X99" s="10"/>
    </row>
    <row r="100" spans="1:24" ht="16.5" customHeight="1" x14ac:dyDescent="0.25">
      <c r="A100" s="7"/>
      <c r="B100" s="7"/>
      <c r="C100" s="7" t="s">
        <v>467</v>
      </c>
      <c r="D100" s="7"/>
      <c r="E100" s="7"/>
      <c r="F100" s="7"/>
      <c r="G100" s="7"/>
      <c r="H100" s="7"/>
      <c r="I100" s="7"/>
      <c r="J100" s="7"/>
      <c r="K100" s="7"/>
      <c r="L100" s="9" t="s">
        <v>261</v>
      </c>
      <c r="M100" s="26">
        <v>2.4</v>
      </c>
      <c r="N100" s="26">
        <v>1.6</v>
      </c>
      <c r="O100" s="26">
        <v>3.6</v>
      </c>
      <c r="P100" s="26">
        <v>3.3</v>
      </c>
      <c r="Q100" s="26">
        <v>3.5</v>
      </c>
      <c r="R100" s="26">
        <v>2.7</v>
      </c>
      <c r="S100" s="26">
        <v>8.6999999999999993</v>
      </c>
      <c r="T100" s="26">
        <v>3.2</v>
      </c>
      <c r="U100" s="26">
        <v>2.6</v>
      </c>
      <c r="V100" s="7"/>
      <c r="W100" s="9" t="s">
        <v>258</v>
      </c>
      <c r="X100" s="32">
        <v>119044</v>
      </c>
    </row>
    <row r="101" spans="1:24" ht="16.5" customHeight="1" x14ac:dyDescent="0.25">
      <c r="A101" s="7"/>
      <c r="B101" s="7"/>
      <c r="C101" s="7" t="s">
        <v>468</v>
      </c>
      <c r="D101" s="7"/>
      <c r="E101" s="7"/>
      <c r="F101" s="7"/>
      <c r="G101" s="7"/>
      <c r="H101" s="7"/>
      <c r="I101" s="7"/>
      <c r="J101" s="7"/>
      <c r="K101" s="7"/>
      <c r="L101" s="9" t="s">
        <v>261</v>
      </c>
      <c r="M101" s="26">
        <v>2.1</v>
      </c>
      <c r="N101" s="26">
        <v>1.5</v>
      </c>
      <c r="O101" s="26">
        <v>2.2000000000000002</v>
      </c>
      <c r="P101" s="26">
        <v>2.7</v>
      </c>
      <c r="Q101" s="26">
        <v>2.4</v>
      </c>
      <c r="R101" s="26">
        <v>2</v>
      </c>
      <c r="S101" s="26">
        <v>5.0999999999999996</v>
      </c>
      <c r="T101" s="26">
        <v>3</v>
      </c>
      <c r="U101" s="26">
        <v>2.1</v>
      </c>
      <c r="V101" s="7"/>
      <c r="W101" s="9" t="s">
        <v>258</v>
      </c>
      <c r="X101" s="33">
        <v>96389</v>
      </c>
    </row>
    <row r="102" spans="1:24" ht="16.5" customHeight="1" x14ac:dyDescent="0.25">
      <c r="A102" s="7"/>
      <c r="B102" s="7"/>
      <c r="C102" s="7" t="s">
        <v>469</v>
      </c>
      <c r="D102" s="7"/>
      <c r="E102" s="7"/>
      <c r="F102" s="7"/>
      <c r="G102" s="7"/>
      <c r="H102" s="7"/>
      <c r="I102" s="7"/>
      <c r="J102" s="7"/>
      <c r="K102" s="7"/>
      <c r="L102" s="9" t="s">
        <v>261</v>
      </c>
      <c r="M102" s="26">
        <v>1.7</v>
      </c>
      <c r="N102" s="26">
        <v>1.1000000000000001</v>
      </c>
      <c r="O102" s="26">
        <v>1.8</v>
      </c>
      <c r="P102" s="26">
        <v>2.2000000000000002</v>
      </c>
      <c r="Q102" s="26">
        <v>2.2000000000000002</v>
      </c>
      <c r="R102" s="26">
        <v>1.7</v>
      </c>
      <c r="S102" s="26">
        <v>4.0999999999999996</v>
      </c>
      <c r="T102" s="26">
        <v>3.9</v>
      </c>
      <c r="U102" s="26">
        <v>1.6</v>
      </c>
      <c r="V102" s="7"/>
      <c r="W102" s="9" t="s">
        <v>258</v>
      </c>
      <c r="X102" s="33">
        <v>76179</v>
      </c>
    </row>
    <row r="103" spans="1:24" ht="16.5" customHeight="1" x14ac:dyDescent="0.25">
      <c r="A103" s="7"/>
      <c r="B103" s="7"/>
      <c r="C103" s="7" t="s">
        <v>470</v>
      </c>
      <c r="D103" s="7"/>
      <c r="E103" s="7"/>
      <c r="F103" s="7"/>
      <c r="G103" s="7"/>
      <c r="H103" s="7"/>
      <c r="I103" s="7"/>
      <c r="J103" s="7"/>
      <c r="K103" s="7"/>
      <c r="L103" s="9" t="s">
        <v>261</v>
      </c>
      <c r="M103" s="26">
        <v>1.5</v>
      </c>
      <c r="N103" s="26">
        <v>0.9</v>
      </c>
      <c r="O103" s="26">
        <v>1.6</v>
      </c>
      <c r="P103" s="26">
        <v>1.6</v>
      </c>
      <c r="Q103" s="26">
        <v>1.5</v>
      </c>
      <c r="R103" s="26">
        <v>1.6</v>
      </c>
      <c r="S103" s="26">
        <v>2.8</v>
      </c>
      <c r="T103" s="26">
        <v>2.5</v>
      </c>
      <c r="U103" s="26">
        <v>1.4</v>
      </c>
      <c r="V103" s="7"/>
      <c r="W103" s="9" t="s">
        <v>258</v>
      </c>
      <c r="X103" s="33">
        <v>65827</v>
      </c>
    </row>
    <row r="104" spans="1:24" ht="16.5" customHeight="1" x14ac:dyDescent="0.25">
      <c r="A104" s="7"/>
      <c r="B104" s="7"/>
      <c r="C104" s="7" t="s">
        <v>471</v>
      </c>
      <c r="D104" s="7"/>
      <c r="E104" s="7"/>
      <c r="F104" s="7"/>
      <c r="G104" s="7"/>
      <c r="H104" s="7"/>
      <c r="I104" s="7"/>
      <c r="J104" s="7"/>
      <c r="K104" s="7"/>
      <c r="L104" s="9" t="s">
        <v>261</v>
      </c>
      <c r="M104" s="26">
        <v>1.2</v>
      </c>
      <c r="N104" s="26">
        <v>0.7</v>
      </c>
      <c r="O104" s="26">
        <v>1.1000000000000001</v>
      </c>
      <c r="P104" s="26">
        <v>1.3</v>
      </c>
      <c r="Q104" s="26">
        <v>1.1000000000000001</v>
      </c>
      <c r="R104" s="26">
        <v>1</v>
      </c>
      <c r="S104" s="26">
        <v>1.6</v>
      </c>
      <c r="T104" s="26">
        <v>2</v>
      </c>
      <c r="U104" s="26">
        <v>1.1000000000000001</v>
      </c>
      <c r="V104" s="7"/>
      <c r="W104" s="9" t="s">
        <v>258</v>
      </c>
      <c r="X104" s="33">
        <v>52196</v>
      </c>
    </row>
    <row r="105" spans="1:24" ht="16.5" customHeight="1" x14ac:dyDescent="0.25">
      <c r="A105" s="7"/>
      <c r="B105" s="7" t="s">
        <v>262</v>
      </c>
      <c r="C105" s="7"/>
      <c r="D105" s="7"/>
      <c r="E105" s="7"/>
      <c r="F105" s="7"/>
      <c r="G105" s="7"/>
      <c r="H105" s="7"/>
      <c r="I105" s="7"/>
      <c r="J105" s="7"/>
      <c r="K105" s="7"/>
      <c r="L105" s="9"/>
      <c r="M105" s="10"/>
      <c r="N105" s="10"/>
      <c r="O105" s="10"/>
      <c r="P105" s="10"/>
      <c r="Q105" s="10"/>
      <c r="R105" s="10"/>
      <c r="S105" s="10"/>
      <c r="T105" s="10"/>
      <c r="U105" s="10"/>
      <c r="V105" s="7"/>
      <c r="W105" s="9"/>
      <c r="X105" s="10"/>
    </row>
    <row r="106" spans="1:24" ht="16.5" customHeight="1" x14ac:dyDescent="0.25">
      <c r="A106" s="7"/>
      <c r="B106" s="7"/>
      <c r="C106" s="7" t="s">
        <v>467</v>
      </c>
      <c r="D106" s="7"/>
      <c r="E106" s="7"/>
      <c r="F106" s="7"/>
      <c r="G106" s="7"/>
      <c r="H106" s="7"/>
      <c r="I106" s="7"/>
      <c r="J106" s="7"/>
      <c r="K106" s="7"/>
      <c r="L106" s="9" t="s">
        <v>261</v>
      </c>
      <c r="M106" s="25" t="s">
        <v>259</v>
      </c>
      <c r="N106" s="25" t="s">
        <v>259</v>
      </c>
      <c r="O106" s="25" t="s">
        <v>259</v>
      </c>
      <c r="P106" s="25" t="s">
        <v>259</v>
      </c>
      <c r="Q106" s="25" t="s">
        <v>259</v>
      </c>
      <c r="R106" s="25" t="s">
        <v>259</v>
      </c>
      <c r="S106" s="25" t="s">
        <v>259</v>
      </c>
      <c r="T106" s="25" t="s">
        <v>259</v>
      </c>
      <c r="U106" s="26">
        <v>0.1</v>
      </c>
      <c r="V106" s="7"/>
      <c r="W106" s="9" t="s">
        <v>258</v>
      </c>
      <c r="X106" s="30">
        <v>3008</v>
      </c>
    </row>
    <row r="107" spans="1:24" ht="16.5" customHeight="1" x14ac:dyDescent="0.25">
      <c r="A107" s="7"/>
      <c r="B107" s="7"/>
      <c r="C107" s="7" t="s">
        <v>468</v>
      </c>
      <c r="D107" s="7"/>
      <c r="E107" s="7"/>
      <c r="F107" s="7"/>
      <c r="G107" s="7"/>
      <c r="H107" s="7"/>
      <c r="I107" s="7"/>
      <c r="J107" s="7"/>
      <c r="K107" s="7"/>
      <c r="L107" s="9" t="s">
        <v>261</v>
      </c>
      <c r="M107" s="25" t="s">
        <v>259</v>
      </c>
      <c r="N107" s="25" t="s">
        <v>259</v>
      </c>
      <c r="O107" s="25" t="s">
        <v>259</v>
      </c>
      <c r="P107" s="25" t="s">
        <v>259</v>
      </c>
      <c r="Q107" s="25" t="s">
        <v>259</v>
      </c>
      <c r="R107" s="25" t="s">
        <v>259</v>
      </c>
      <c r="S107" s="25" t="s">
        <v>259</v>
      </c>
      <c r="T107" s="25" t="s">
        <v>259</v>
      </c>
      <c r="U107" s="26">
        <v>0.1</v>
      </c>
      <c r="V107" s="7"/>
      <c r="W107" s="9" t="s">
        <v>258</v>
      </c>
      <c r="X107" s="30">
        <v>4832</v>
      </c>
    </row>
    <row r="108" spans="1:24" ht="16.5" customHeight="1" x14ac:dyDescent="0.25">
      <c r="A108" s="7"/>
      <c r="B108" s="7"/>
      <c r="C108" s="7" t="s">
        <v>469</v>
      </c>
      <c r="D108" s="7"/>
      <c r="E108" s="7"/>
      <c r="F108" s="7"/>
      <c r="G108" s="7"/>
      <c r="H108" s="7"/>
      <c r="I108" s="7"/>
      <c r="J108" s="7"/>
      <c r="K108" s="7"/>
      <c r="L108" s="9" t="s">
        <v>261</v>
      </c>
      <c r="M108" s="25" t="s">
        <v>259</v>
      </c>
      <c r="N108" s="25" t="s">
        <v>259</v>
      </c>
      <c r="O108" s="25" t="s">
        <v>259</v>
      </c>
      <c r="P108" s="25" t="s">
        <v>259</v>
      </c>
      <c r="Q108" s="25" t="s">
        <v>259</v>
      </c>
      <c r="R108" s="25" t="s">
        <v>259</v>
      </c>
      <c r="S108" s="25" t="s">
        <v>259</v>
      </c>
      <c r="T108" s="25" t="s">
        <v>259</v>
      </c>
      <c r="U108" s="26">
        <v>0.2</v>
      </c>
      <c r="V108" s="7"/>
      <c r="W108" s="9" t="s">
        <v>258</v>
      </c>
      <c r="X108" s="30">
        <v>7385</v>
      </c>
    </row>
    <row r="109" spans="1:24" ht="16.5" customHeight="1" x14ac:dyDescent="0.25">
      <c r="A109" s="7"/>
      <c r="B109" s="7"/>
      <c r="C109" s="7" t="s">
        <v>470</v>
      </c>
      <c r="D109" s="7"/>
      <c r="E109" s="7"/>
      <c r="F109" s="7"/>
      <c r="G109" s="7"/>
      <c r="H109" s="7"/>
      <c r="I109" s="7"/>
      <c r="J109" s="7"/>
      <c r="K109" s="7"/>
      <c r="L109" s="9" t="s">
        <v>261</v>
      </c>
      <c r="M109" s="25" t="s">
        <v>259</v>
      </c>
      <c r="N109" s="25" t="s">
        <v>259</v>
      </c>
      <c r="O109" s="25" t="s">
        <v>259</v>
      </c>
      <c r="P109" s="25" t="s">
        <v>259</v>
      </c>
      <c r="Q109" s="25" t="s">
        <v>259</v>
      </c>
      <c r="R109" s="25" t="s">
        <v>259</v>
      </c>
      <c r="S109" s="25" t="s">
        <v>259</v>
      </c>
      <c r="T109" s="25" t="s">
        <v>259</v>
      </c>
      <c r="U109" s="26">
        <v>0.2</v>
      </c>
      <c r="V109" s="7"/>
      <c r="W109" s="9" t="s">
        <v>258</v>
      </c>
      <c r="X109" s="30">
        <v>8722</v>
      </c>
    </row>
    <row r="110" spans="1:24" ht="16.5" customHeight="1" x14ac:dyDescent="0.25">
      <c r="A110" s="7"/>
      <c r="B110" s="7"/>
      <c r="C110" s="7" t="s">
        <v>471</v>
      </c>
      <c r="D110" s="7"/>
      <c r="E110" s="7"/>
      <c r="F110" s="7"/>
      <c r="G110" s="7"/>
      <c r="H110" s="7"/>
      <c r="I110" s="7"/>
      <c r="J110" s="7"/>
      <c r="K110" s="7"/>
      <c r="L110" s="9" t="s">
        <v>261</v>
      </c>
      <c r="M110" s="25" t="s">
        <v>259</v>
      </c>
      <c r="N110" s="25" t="s">
        <v>259</v>
      </c>
      <c r="O110" s="25" t="s">
        <v>259</v>
      </c>
      <c r="P110" s="25" t="s">
        <v>259</v>
      </c>
      <c r="Q110" s="25" t="s">
        <v>259</v>
      </c>
      <c r="R110" s="25" t="s">
        <v>259</v>
      </c>
      <c r="S110" s="25" t="s">
        <v>259</v>
      </c>
      <c r="T110" s="25" t="s">
        <v>259</v>
      </c>
      <c r="U110" s="26">
        <v>0.3</v>
      </c>
      <c r="V110" s="7"/>
      <c r="W110" s="9" t="s">
        <v>258</v>
      </c>
      <c r="X110" s="33">
        <v>13992</v>
      </c>
    </row>
    <row r="111" spans="1:24" ht="16.5" customHeight="1" x14ac:dyDescent="0.25">
      <c r="A111" s="7"/>
      <c r="B111" s="7" t="s">
        <v>263</v>
      </c>
      <c r="C111" s="7"/>
      <c r="D111" s="7"/>
      <c r="E111" s="7"/>
      <c r="F111" s="7"/>
      <c r="G111" s="7"/>
      <c r="H111" s="7"/>
      <c r="I111" s="7"/>
      <c r="J111" s="7"/>
      <c r="K111" s="7"/>
      <c r="L111" s="9"/>
      <c r="M111" s="10"/>
      <c r="N111" s="10"/>
      <c r="O111" s="10"/>
      <c r="P111" s="10"/>
      <c r="Q111" s="10"/>
      <c r="R111" s="10"/>
      <c r="S111" s="10"/>
      <c r="T111" s="10"/>
      <c r="U111" s="10"/>
      <c r="V111" s="7"/>
      <c r="W111" s="9"/>
      <c r="X111" s="10"/>
    </row>
    <row r="112" spans="1:24" ht="16.5" customHeight="1" x14ac:dyDescent="0.25">
      <c r="A112" s="7"/>
      <c r="B112" s="7"/>
      <c r="C112" s="7" t="s">
        <v>467</v>
      </c>
      <c r="D112" s="7"/>
      <c r="E112" s="7"/>
      <c r="F112" s="7"/>
      <c r="G112" s="7"/>
      <c r="H112" s="7"/>
      <c r="I112" s="7"/>
      <c r="J112" s="7"/>
      <c r="K112" s="7"/>
      <c r="L112" s="9" t="s">
        <v>261</v>
      </c>
      <c r="M112" s="25" t="s">
        <v>259</v>
      </c>
      <c r="N112" s="25" t="s">
        <v>259</v>
      </c>
      <c r="O112" s="25" t="s">
        <v>259</v>
      </c>
      <c r="P112" s="25" t="s">
        <v>259</v>
      </c>
      <c r="Q112" s="25" t="s">
        <v>259</v>
      </c>
      <c r="R112" s="25" t="s">
        <v>259</v>
      </c>
      <c r="S112" s="25" t="s">
        <v>259</v>
      </c>
      <c r="T112" s="25" t="s">
        <v>259</v>
      </c>
      <c r="U112" s="26">
        <v>9.6</v>
      </c>
      <c r="V112" s="7"/>
      <c r="W112" s="9" t="s">
        <v>258</v>
      </c>
      <c r="X112" s="32">
        <v>441944</v>
      </c>
    </row>
    <row r="113" spans="1:24" ht="16.5" customHeight="1" x14ac:dyDescent="0.25">
      <c r="A113" s="7"/>
      <c r="B113" s="7"/>
      <c r="C113" s="7" t="s">
        <v>468</v>
      </c>
      <c r="D113" s="7"/>
      <c r="E113" s="7"/>
      <c r="F113" s="7"/>
      <c r="G113" s="7"/>
      <c r="H113" s="7"/>
      <c r="I113" s="7"/>
      <c r="J113" s="7"/>
      <c r="K113" s="7"/>
      <c r="L113" s="9" t="s">
        <v>261</v>
      </c>
      <c r="M113" s="25" t="s">
        <v>259</v>
      </c>
      <c r="N113" s="25" t="s">
        <v>259</v>
      </c>
      <c r="O113" s="25" t="s">
        <v>259</v>
      </c>
      <c r="P113" s="25" t="s">
        <v>259</v>
      </c>
      <c r="Q113" s="25" t="s">
        <v>259</v>
      </c>
      <c r="R113" s="25" t="s">
        <v>259</v>
      </c>
      <c r="S113" s="25" t="s">
        <v>259</v>
      </c>
      <c r="T113" s="25" t="s">
        <v>259</v>
      </c>
      <c r="U113" s="26">
        <v>9.6999999999999993</v>
      </c>
      <c r="V113" s="7"/>
      <c r="W113" s="9" t="s">
        <v>258</v>
      </c>
      <c r="X113" s="32">
        <v>453597</v>
      </c>
    </row>
    <row r="114" spans="1:24" ht="16.5" customHeight="1" x14ac:dyDescent="0.25">
      <c r="A114" s="7"/>
      <c r="B114" s="7"/>
      <c r="C114" s="7" t="s">
        <v>469</v>
      </c>
      <c r="D114" s="7"/>
      <c r="E114" s="7"/>
      <c r="F114" s="7"/>
      <c r="G114" s="7"/>
      <c r="H114" s="7"/>
      <c r="I114" s="7"/>
      <c r="J114" s="7"/>
      <c r="K114" s="7"/>
      <c r="L114" s="9" t="s">
        <v>261</v>
      </c>
      <c r="M114" s="25" t="s">
        <v>259</v>
      </c>
      <c r="N114" s="25" t="s">
        <v>259</v>
      </c>
      <c r="O114" s="25" t="s">
        <v>259</v>
      </c>
      <c r="P114" s="25" t="s">
        <v>259</v>
      </c>
      <c r="Q114" s="25" t="s">
        <v>259</v>
      </c>
      <c r="R114" s="25" t="s">
        <v>259</v>
      </c>
      <c r="S114" s="25" t="s">
        <v>259</v>
      </c>
      <c r="T114" s="25" t="s">
        <v>259</v>
      </c>
      <c r="U114" s="16">
        <v>10</v>
      </c>
      <c r="V114" s="7"/>
      <c r="W114" s="9" t="s">
        <v>258</v>
      </c>
      <c r="X114" s="32">
        <v>466453</v>
      </c>
    </row>
    <row r="115" spans="1:24" ht="16.5" customHeight="1" x14ac:dyDescent="0.25">
      <c r="A115" s="7"/>
      <c r="B115" s="7"/>
      <c r="C115" s="7" t="s">
        <v>470</v>
      </c>
      <c r="D115" s="7"/>
      <c r="E115" s="7"/>
      <c r="F115" s="7"/>
      <c r="G115" s="7"/>
      <c r="H115" s="7"/>
      <c r="I115" s="7"/>
      <c r="J115" s="7"/>
      <c r="K115" s="7"/>
      <c r="L115" s="9" t="s">
        <v>261</v>
      </c>
      <c r="M115" s="25" t="s">
        <v>259</v>
      </c>
      <c r="N115" s="25" t="s">
        <v>259</v>
      </c>
      <c r="O115" s="25" t="s">
        <v>259</v>
      </c>
      <c r="P115" s="25" t="s">
        <v>259</v>
      </c>
      <c r="Q115" s="25" t="s">
        <v>259</v>
      </c>
      <c r="R115" s="25" t="s">
        <v>259</v>
      </c>
      <c r="S115" s="25" t="s">
        <v>259</v>
      </c>
      <c r="T115" s="25" t="s">
        <v>259</v>
      </c>
      <c r="U115" s="26">
        <v>9.6999999999999993</v>
      </c>
      <c r="V115" s="7"/>
      <c r="W115" s="9" t="s">
        <v>258</v>
      </c>
      <c r="X115" s="32">
        <v>460702</v>
      </c>
    </row>
    <row r="116" spans="1:24" ht="16.5" customHeight="1" x14ac:dyDescent="0.25">
      <c r="A116" s="7"/>
      <c r="B116" s="7"/>
      <c r="C116" s="7" t="s">
        <v>471</v>
      </c>
      <c r="D116" s="7"/>
      <c r="E116" s="7"/>
      <c r="F116" s="7"/>
      <c r="G116" s="7"/>
      <c r="H116" s="7"/>
      <c r="I116" s="7"/>
      <c r="J116" s="7"/>
      <c r="K116" s="7"/>
      <c r="L116" s="9" t="s">
        <v>261</v>
      </c>
      <c r="M116" s="25" t="s">
        <v>259</v>
      </c>
      <c r="N116" s="25" t="s">
        <v>259</v>
      </c>
      <c r="O116" s="25" t="s">
        <v>259</v>
      </c>
      <c r="P116" s="25" t="s">
        <v>259</v>
      </c>
      <c r="Q116" s="25" t="s">
        <v>259</v>
      </c>
      <c r="R116" s="25" t="s">
        <v>259</v>
      </c>
      <c r="S116" s="25" t="s">
        <v>259</v>
      </c>
      <c r="T116" s="25" t="s">
        <v>259</v>
      </c>
      <c r="U116" s="26">
        <v>9.3000000000000007</v>
      </c>
      <c r="V116" s="7"/>
      <c r="W116" s="9" t="s">
        <v>258</v>
      </c>
      <c r="X116" s="32">
        <v>440590</v>
      </c>
    </row>
    <row r="117" spans="1:24" ht="16.5" customHeight="1" x14ac:dyDescent="0.25">
      <c r="A117" s="7" t="s">
        <v>89</v>
      </c>
      <c r="B117" s="7"/>
      <c r="C117" s="7"/>
      <c r="D117" s="7"/>
      <c r="E117" s="7"/>
      <c r="F117" s="7"/>
      <c r="G117" s="7"/>
      <c r="H117" s="7"/>
      <c r="I117" s="7"/>
      <c r="J117" s="7"/>
      <c r="K117" s="7"/>
      <c r="L117" s="9"/>
      <c r="M117" s="10"/>
      <c r="N117" s="10"/>
      <c r="O117" s="10"/>
      <c r="P117" s="10"/>
      <c r="Q117" s="10"/>
      <c r="R117" s="10"/>
      <c r="S117" s="10"/>
      <c r="T117" s="10"/>
      <c r="U117" s="10"/>
      <c r="V117" s="7"/>
      <c r="W117" s="9"/>
      <c r="X117" s="10"/>
    </row>
    <row r="118" spans="1:24" ht="16.5" customHeight="1" x14ac:dyDescent="0.25">
      <c r="A118" s="7"/>
      <c r="B118" s="7" t="s">
        <v>466</v>
      </c>
      <c r="C118" s="7"/>
      <c r="D118" s="7"/>
      <c r="E118" s="7"/>
      <c r="F118" s="7"/>
      <c r="G118" s="7"/>
      <c r="H118" s="7"/>
      <c r="I118" s="7"/>
      <c r="J118" s="7"/>
      <c r="K118" s="7"/>
      <c r="L118" s="9"/>
      <c r="M118" s="10"/>
      <c r="N118" s="10"/>
      <c r="O118" s="10"/>
      <c r="P118" s="10"/>
      <c r="Q118" s="10"/>
      <c r="R118" s="10"/>
      <c r="S118" s="10"/>
      <c r="T118" s="10"/>
      <c r="U118" s="10"/>
      <c r="V118" s="7"/>
      <c r="W118" s="9"/>
      <c r="X118" s="10"/>
    </row>
    <row r="119" spans="1:24" ht="16.5" customHeight="1" x14ac:dyDescent="0.25">
      <c r="A119" s="7"/>
      <c r="B119" s="7"/>
      <c r="C119" s="7" t="s">
        <v>467</v>
      </c>
      <c r="D119" s="7"/>
      <c r="E119" s="7"/>
      <c r="F119" s="7"/>
      <c r="G119" s="7"/>
      <c r="H119" s="7"/>
      <c r="I119" s="7"/>
      <c r="J119" s="7"/>
      <c r="K119" s="7"/>
      <c r="L119" s="9" t="s">
        <v>261</v>
      </c>
      <c r="M119" s="26">
        <v>2.4</v>
      </c>
      <c r="N119" s="26">
        <v>1.6</v>
      </c>
      <c r="O119" s="26">
        <v>3.5</v>
      </c>
      <c r="P119" s="26">
        <v>3.6</v>
      </c>
      <c r="Q119" s="26">
        <v>3.3</v>
      </c>
      <c r="R119" s="26">
        <v>2.7</v>
      </c>
      <c r="S119" s="16">
        <v>10.1</v>
      </c>
      <c r="T119" s="26">
        <v>3.2</v>
      </c>
      <c r="U119" s="26">
        <v>2.6</v>
      </c>
      <c r="V119" s="7"/>
      <c r="W119" s="9" t="s">
        <v>258</v>
      </c>
      <c r="X119" s="32">
        <v>117750</v>
      </c>
    </row>
    <row r="120" spans="1:24" ht="16.5" customHeight="1" x14ac:dyDescent="0.25">
      <c r="A120" s="7"/>
      <c r="B120" s="7"/>
      <c r="C120" s="7" t="s">
        <v>468</v>
      </c>
      <c r="D120" s="7"/>
      <c r="E120" s="7"/>
      <c r="F120" s="7"/>
      <c r="G120" s="7"/>
      <c r="H120" s="7"/>
      <c r="I120" s="7"/>
      <c r="J120" s="7"/>
      <c r="K120" s="7"/>
      <c r="L120" s="9" t="s">
        <v>261</v>
      </c>
      <c r="M120" s="26">
        <v>2.1</v>
      </c>
      <c r="N120" s="26">
        <v>1.5</v>
      </c>
      <c r="O120" s="26">
        <v>2.1</v>
      </c>
      <c r="P120" s="26">
        <v>3</v>
      </c>
      <c r="Q120" s="26">
        <v>2.2999999999999998</v>
      </c>
      <c r="R120" s="26">
        <v>2</v>
      </c>
      <c r="S120" s="26">
        <v>5.0999999999999996</v>
      </c>
      <c r="T120" s="26">
        <v>3</v>
      </c>
      <c r="U120" s="26">
        <v>2.1</v>
      </c>
      <c r="V120" s="7"/>
      <c r="W120" s="9" t="s">
        <v>258</v>
      </c>
      <c r="X120" s="33">
        <v>94523</v>
      </c>
    </row>
    <row r="121" spans="1:24" ht="16.5" customHeight="1" x14ac:dyDescent="0.25">
      <c r="A121" s="7"/>
      <c r="B121" s="7"/>
      <c r="C121" s="7" t="s">
        <v>469</v>
      </c>
      <c r="D121" s="7"/>
      <c r="E121" s="7"/>
      <c r="F121" s="7"/>
      <c r="G121" s="7"/>
      <c r="H121" s="7"/>
      <c r="I121" s="7"/>
      <c r="J121" s="7"/>
      <c r="K121" s="7"/>
      <c r="L121" s="9" t="s">
        <v>261</v>
      </c>
      <c r="M121" s="26">
        <v>1.6</v>
      </c>
      <c r="N121" s="26">
        <v>1.2</v>
      </c>
      <c r="O121" s="26">
        <v>1.6</v>
      </c>
      <c r="P121" s="26">
        <v>2.2000000000000002</v>
      </c>
      <c r="Q121" s="26">
        <v>2.1</v>
      </c>
      <c r="R121" s="26">
        <v>1.6</v>
      </c>
      <c r="S121" s="26">
        <v>3.8</v>
      </c>
      <c r="T121" s="26">
        <v>3.9</v>
      </c>
      <c r="U121" s="26">
        <v>1.6</v>
      </c>
      <c r="V121" s="7"/>
      <c r="W121" s="9" t="s">
        <v>258</v>
      </c>
      <c r="X121" s="33">
        <v>74045</v>
      </c>
    </row>
    <row r="122" spans="1:24" ht="16.5" customHeight="1" x14ac:dyDescent="0.25">
      <c r="A122" s="7"/>
      <c r="B122" s="7"/>
      <c r="C122" s="7" t="s">
        <v>470</v>
      </c>
      <c r="D122" s="7"/>
      <c r="E122" s="7"/>
      <c r="F122" s="7"/>
      <c r="G122" s="7"/>
      <c r="H122" s="7"/>
      <c r="I122" s="7"/>
      <c r="J122" s="7"/>
      <c r="K122" s="7"/>
      <c r="L122" s="9" t="s">
        <v>261</v>
      </c>
      <c r="M122" s="26">
        <v>1.5</v>
      </c>
      <c r="N122" s="26">
        <v>0.9</v>
      </c>
      <c r="O122" s="26">
        <v>1.5</v>
      </c>
      <c r="P122" s="26">
        <v>1.8</v>
      </c>
      <c r="Q122" s="26">
        <v>1.4</v>
      </c>
      <c r="R122" s="26">
        <v>1.6</v>
      </c>
      <c r="S122" s="26">
        <v>2.7</v>
      </c>
      <c r="T122" s="26">
        <v>2.6</v>
      </c>
      <c r="U122" s="26">
        <v>1.4</v>
      </c>
      <c r="V122" s="7"/>
      <c r="W122" s="9" t="s">
        <v>258</v>
      </c>
      <c r="X122" s="33">
        <v>64424</v>
      </c>
    </row>
    <row r="123" spans="1:24" ht="16.5" customHeight="1" x14ac:dyDescent="0.25">
      <c r="A123" s="7"/>
      <c r="B123" s="7"/>
      <c r="C123" s="7" t="s">
        <v>471</v>
      </c>
      <c r="D123" s="7"/>
      <c r="E123" s="7"/>
      <c r="F123" s="7"/>
      <c r="G123" s="7"/>
      <c r="H123" s="7"/>
      <c r="I123" s="7"/>
      <c r="J123" s="7"/>
      <c r="K123" s="7"/>
      <c r="L123" s="9" t="s">
        <v>261</v>
      </c>
      <c r="M123" s="26">
        <v>1.2</v>
      </c>
      <c r="N123" s="26">
        <v>0.7</v>
      </c>
      <c r="O123" s="26">
        <v>1.1000000000000001</v>
      </c>
      <c r="P123" s="26">
        <v>1.5</v>
      </c>
      <c r="Q123" s="26">
        <v>1.1000000000000001</v>
      </c>
      <c r="R123" s="26">
        <v>1.2</v>
      </c>
      <c r="S123" s="26">
        <v>1.5</v>
      </c>
      <c r="T123" s="26">
        <v>2.1</v>
      </c>
      <c r="U123" s="26">
        <v>1.1000000000000001</v>
      </c>
      <c r="V123" s="7"/>
      <c r="W123" s="9" t="s">
        <v>258</v>
      </c>
      <c r="X123" s="33">
        <v>52082</v>
      </c>
    </row>
    <row r="124" spans="1:24" ht="16.5" customHeight="1" x14ac:dyDescent="0.25">
      <c r="A124" s="7"/>
      <c r="B124" s="7" t="s">
        <v>262</v>
      </c>
      <c r="C124" s="7"/>
      <c r="D124" s="7"/>
      <c r="E124" s="7"/>
      <c r="F124" s="7"/>
      <c r="G124" s="7"/>
      <c r="H124" s="7"/>
      <c r="I124" s="7"/>
      <c r="J124" s="7"/>
      <c r="K124" s="7"/>
      <c r="L124" s="9"/>
      <c r="M124" s="10"/>
      <c r="N124" s="10"/>
      <c r="O124" s="10"/>
      <c r="P124" s="10"/>
      <c r="Q124" s="10"/>
      <c r="R124" s="10"/>
      <c r="S124" s="10"/>
      <c r="T124" s="10"/>
      <c r="U124" s="10"/>
      <c r="V124" s="7"/>
      <c r="W124" s="9"/>
      <c r="X124" s="10"/>
    </row>
    <row r="125" spans="1:24" ht="16.5" customHeight="1" x14ac:dyDescent="0.25">
      <c r="A125" s="7"/>
      <c r="B125" s="7"/>
      <c r="C125" s="7" t="s">
        <v>467</v>
      </c>
      <c r="D125" s="7"/>
      <c r="E125" s="7"/>
      <c r="F125" s="7"/>
      <c r="G125" s="7"/>
      <c r="H125" s="7"/>
      <c r="I125" s="7"/>
      <c r="J125" s="7"/>
      <c r="K125" s="7"/>
      <c r="L125" s="9" t="s">
        <v>261</v>
      </c>
      <c r="M125" s="25" t="s">
        <v>259</v>
      </c>
      <c r="N125" s="25" t="s">
        <v>259</v>
      </c>
      <c r="O125" s="25" t="s">
        <v>259</v>
      </c>
      <c r="P125" s="25" t="s">
        <v>259</v>
      </c>
      <c r="Q125" s="25" t="s">
        <v>259</v>
      </c>
      <c r="R125" s="25" t="s">
        <v>259</v>
      </c>
      <c r="S125" s="25" t="s">
        <v>259</v>
      </c>
      <c r="T125" s="25" t="s">
        <v>259</v>
      </c>
      <c r="U125" s="26">
        <v>0.1</v>
      </c>
      <c r="V125" s="7"/>
      <c r="W125" s="9" t="s">
        <v>258</v>
      </c>
      <c r="X125" s="30">
        <v>2832</v>
      </c>
    </row>
    <row r="126" spans="1:24" ht="16.5" customHeight="1" x14ac:dyDescent="0.25">
      <c r="A126" s="7"/>
      <c r="B126" s="7"/>
      <c r="C126" s="7" t="s">
        <v>468</v>
      </c>
      <c r="D126" s="7"/>
      <c r="E126" s="7"/>
      <c r="F126" s="7"/>
      <c r="G126" s="7"/>
      <c r="H126" s="7"/>
      <c r="I126" s="7"/>
      <c r="J126" s="7"/>
      <c r="K126" s="7"/>
      <c r="L126" s="9" t="s">
        <v>261</v>
      </c>
      <c r="M126" s="25" t="s">
        <v>259</v>
      </c>
      <c r="N126" s="25" t="s">
        <v>259</v>
      </c>
      <c r="O126" s="25" t="s">
        <v>259</v>
      </c>
      <c r="P126" s="25" t="s">
        <v>259</v>
      </c>
      <c r="Q126" s="25" t="s">
        <v>259</v>
      </c>
      <c r="R126" s="25" t="s">
        <v>259</v>
      </c>
      <c r="S126" s="25" t="s">
        <v>259</v>
      </c>
      <c r="T126" s="25" t="s">
        <v>259</v>
      </c>
      <c r="U126" s="26">
        <v>0.1</v>
      </c>
      <c r="V126" s="7"/>
      <c r="W126" s="9" t="s">
        <v>258</v>
      </c>
      <c r="X126" s="30">
        <v>4617</v>
      </c>
    </row>
    <row r="127" spans="1:24" ht="16.5" customHeight="1" x14ac:dyDescent="0.25">
      <c r="A127" s="7"/>
      <c r="B127" s="7"/>
      <c r="C127" s="7" t="s">
        <v>469</v>
      </c>
      <c r="D127" s="7"/>
      <c r="E127" s="7"/>
      <c r="F127" s="7"/>
      <c r="G127" s="7"/>
      <c r="H127" s="7"/>
      <c r="I127" s="7"/>
      <c r="J127" s="7"/>
      <c r="K127" s="7"/>
      <c r="L127" s="9" t="s">
        <v>261</v>
      </c>
      <c r="M127" s="25" t="s">
        <v>259</v>
      </c>
      <c r="N127" s="25" t="s">
        <v>259</v>
      </c>
      <c r="O127" s="25" t="s">
        <v>259</v>
      </c>
      <c r="P127" s="25" t="s">
        <v>259</v>
      </c>
      <c r="Q127" s="25" t="s">
        <v>259</v>
      </c>
      <c r="R127" s="25" t="s">
        <v>259</v>
      </c>
      <c r="S127" s="25" t="s">
        <v>259</v>
      </c>
      <c r="T127" s="25" t="s">
        <v>259</v>
      </c>
      <c r="U127" s="26">
        <v>0.1</v>
      </c>
      <c r="V127" s="7"/>
      <c r="W127" s="9" t="s">
        <v>258</v>
      </c>
      <c r="X127" s="30">
        <v>6659</v>
      </c>
    </row>
    <row r="128" spans="1:24" ht="16.5" customHeight="1" x14ac:dyDescent="0.25">
      <c r="A128" s="7"/>
      <c r="B128" s="7"/>
      <c r="C128" s="7" t="s">
        <v>470</v>
      </c>
      <c r="D128" s="7"/>
      <c r="E128" s="7"/>
      <c r="F128" s="7"/>
      <c r="G128" s="7"/>
      <c r="H128" s="7"/>
      <c r="I128" s="7"/>
      <c r="J128" s="7"/>
      <c r="K128" s="7"/>
      <c r="L128" s="9" t="s">
        <v>261</v>
      </c>
      <c r="M128" s="25" t="s">
        <v>259</v>
      </c>
      <c r="N128" s="25" t="s">
        <v>259</v>
      </c>
      <c r="O128" s="25" t="s">
        <v>259</v>
      </c>
      <c r="P128" s="25" t="s">
        <v>259</v>
      </c>
      <c r="Q128" s="25" t="s">
        <v>259</v>
      </c>
      <c r="R128" s="25" t="s">
        <v>259</v>
      </c>
      <c r="S128" s="25" t="s">
        <v>259</v>
      </c>
      <c r="T128" s="25" t="s">
        <v>259</v>
      </c>
      <c r="U128" s="26">
        <v>0.2</v>
      </c>
      <c r="V128" s="7"/>
      <c r="W128" s="9" t="s">
        <v>258</v>
      </c>
      <c r="X128" s="30">
        <v>8377</v>
      </c>
    </row>
    <row r="129" spans="1:24" ht="16.5" customHeight="1" x14ac:dyDescent="0.25">
      <c r="A129" s="7"/>
      <c r="B129" s="7"/>
      <c r="C129" s="7" t="s">
        <v>471</v>
      </c>
      <c r="D129" s="7"/>
      <c r="E129" s="7"/>
      <c r="F129" s="7"/>
      <c r="G129" s="7"/>
      <c r="H129" s="7"/>
      <c r="I129" s="7"/>
      <c r="J129" s="7"/>
      <c r="K129" s="7"/>
      <c r="L129" s="9" t="s">
        <v>261</v>
      </c>
      <c r="M129" s="25" t="s">
        <v>259</v>
      </c>
      <c r="N129" s="25" t="s">
        <v>259</v>
      </c>
      <c r="O129" s="25" t="s">
        <v>259</v>
      </c>
      <c r="P129" s="25" t="s">
        <v>259</v>
      </c>
      <c r="Q129" s="25" t="s">
        <v>259</v>
      </c>
      <c r="R129" s="25" t="s">
        <v>259</v>
      </c>
      <c r="S129" s="25" t="s">
        <v>259</v>
      </c>
      <c r="T129" s="25" t="s">
        <v>259</v>
      </c>
      <c r="U129" s="26">
        <v>0.3</v>
      </c>
      <c r="V129" s="7"/>
      <c r="W129" s="9" t="s">
        <v>258</v>
      </c>
      <c r="X129" s="33">
        <v>13377</v>
      </c>
    </row>
    <row r="130" spans="1:24" ht="16.5" customHeight="1" x14ac:dyDescent="0.25">
      <c r="A130" s="7"/>
      <c r="B130" s="7" t="s">
        <v>263</v>
      </c>
      <c r="C130" s="7"/>
      <c r="D130" s="7"/>
      <c r="E130" s="7"/>
      <c r="F130" s="7"/>
      <c r="G130" s="7"/>
      <c r="H130" s="7"/>
      <c r="I130" s="7"/>
      <c r="J130" s="7"/>
      <c r="K130" s="7"/>
      <c r="L130" s="9"/>
      <c r="M130" s="10"/>
      <c r="N130" s="10"/>
      <c r="O130" s="10"/>
      <c r="P130" s="10"/>
      <c r="Q130" s="10"/>
      <c r="R130" s="10"/>
      <c r="S130" s="10"/>
      <c r="T130" s="10"/>
      <c r="U130" s="10"/>
      <c r="V130" s="7"/>
      <c r="W130" s="9"/>
      <c r="X130" s="10"/>
    </row>
    <row r="131" spans="1:24" ht="16.5" customHeight="1" x14ac:dyDescent="0.25">
      <c r="A131" s="7"/>
      <c r="B131" s="7"/>
      <c r="C131" s="7" t="s">
        <v>467</v>
      </c>
      <c r="D131" s="7"/>
      <c r="E131" s="7"/>
      <c r="F131" s="7"/>
      <c r="G131" s="7"/>
      <c r="H131" s="7"/>
      <c r="I131" s="7"/>
      <c r="J131" s="7"/>
      <c r="K131" s="7"/>
      <c r="L131" s="9" t="s">
        <v>261</v>
      </c>
      <c r="M131" s="25" t="s">
        <v>259</v>
      </c>
      <c r="N131" s="25" t="s">
        <v>259</v>
      </c>
      <c r="O131" s="25" t="s">
        <v>259</v>
      </c>
      <c r="P131" s="25" t="s">
        <v>259</v>
      </c>
      <c r="Q131" s="25" t="s">
        <v>259</v>
      </c>
      <c r="R131" s="25" t="s">
        <v>259</v>
      </c>
      <c r="S131" s="25" t="s">
        <v>259</v>
      </c>
      <c r="T131" s="25" t="s">
        <v>259</v>
      </c>
      <c r="U131" s="26">
        <v>8.9</v>
      </c>
      <c r="V131" s="7"/>
      <c r="W131" s="9" t="s">
        <v>258</v>
      </c>
      <c r="X131" s="32">
        <v>406675</v>
      </c>
    </row>
    <row r="132" spans="1:24" ht="16.5" customHeight="1" x14ac:dyDescent="0.25">
      <c r="A132" s="7"/>
      <c r="B132" s="7"/>
      <c r="C132" s="7" t="s">
        <v>468</v>
      </c>
      <c r="D132" s="7"/>
      <c r="E132" s="7"/>
      <c r="F132" s="7"/>
      <c r="G132" s="7"/>
      <c r="H132" s="7"/>
      <c r="I132" s="7"/>
      <c r="J132" s="7"/>
      <c r="K132" s="7"/>
      <c r="L132" s="9" t="s">
        <v>261</v>
      </c>
      <c r="M132" s="25" t="s">
        <v>259</v>
      </c>
      <c r="N132" s="25" t="s">
        <v>259</v>
      </c>
      <c r="O132" s="25" t="s">
        <v>259</v>
      </c>
      <c r="P132" s="25" t="s">
        <v>259</v>
      </c>
      <c r="Q132" s="25" t="s">
        <v>259</v>
      </c>
      <c r="R132" s="25" t="s">
        <v>259</v>
      </c>
      <c r="S132" s="25" t="s">
        <v>259</v>
      </c>
      <c r="T132" s="25" t="s">
        <v>259</v>
      </c>
      <c r="U132" s="26">
        <v>9</v>
      </c>
      <c r="V132" s="7"/>
      <c r="W132" s="9" t="s">
        <v>258</v>
      </c>
      <c r="X132" s="32">
        <v>414296</v>
      </c>
    </row>
    <row r="133" spans="1:24" ht="16.5" customHeight="1" x14ac:dyDescent="0.25">
      <c r="A133" s="7"/>
      <c r="B133" s="7"/>
      <c r="C133" s="7" t="s">
        <v>469</v>
      </c>
      <c r="D133" s="7"/>
      <c r="E133" s="7"/>
      <c r="F133" s="7"/>
      <c r="G133" s="7"/>
      <c r="H133" s="7"/>
      <c r="I133" s="7"/>
      <c r="J133" s="7"/>
      <c r="K133" s="7"/>
      <c r="L133" s="9" t="s">
        <v>261</v>
      </c>
      <c r="M133" s="25" t="s">
        <v>259</v>
      </c>
      <c r="N133" s="25" t="s">
        <v>259</v>
      </c>
      <c r="O133" s="25" t="s">
        <v>259</v>
      </c>
      <c r="P133" s="25" t="s">
        <v>259</v>
      </c>
      <c r="Q133" s="25" t="s">
        <v>259</v>
      </c>
      <c r="R133" s="25" t="s">
        <v>259</v>
      </c>
      <c r="S133" s="25" t="s">
        <v>259</v>
      </c>
      <c r="T133" s="25" t="s">
        <v>259</v>
      </c>
      <c r="U133" s="26">
        <v>9.1999999999999993</v>
      </c>
      <c r="V133" s="7"/>
      <c r="W133" s="9" t="s">
        <v>258</v>
      </c>
      <c r="X133" s="32">
        <v>424888</v>
      </c>
    </row>
    <row r="134" spans="1:24" ht="16.5" customHeight="1" x14ac:dyDescent="0.25">
      <c r="A134" s="7"/>
      <c r="B134" s="7"/>
      <c r="C134" s="7" t="s">
        <v>470</v>
      </c>
      <c r="D134" s="7"/>
      <c r="E134" s="7"/>
      <c r="F134" s="7"/>
      <c r="G134" s="7"/>
      <c r="H134" s="7"/>
      <c r="I134" s="7"/>
      <c r="J134" s="7"/>
      <c r="K134" s="7"/>
      <c r="L134" s="9" t="s">
        <v>261</v>
      </c>
      <c r="M134" s="25" t="s">
        <v>259</v>
      </c>
      <c r="N134" s="25" t="s">
        <v>259</v>
      </c>
      <c r="O134" s="25" t="s">
        <v>259</v>
      </c>
      <c r="P134" s="25" t="s">
        <v>259</v>
      </c>
      <c r="Q134" s="25" t="s">
        <v>259</v>
      </c>
      <c r="R134" s="25" t="s">
        <v>259</v>
      </c>
      <c r="S134" s="25" t="s">
        <v>259</v>
      </c>
      <c r="T134" s="25" t="s">
        <v>259</v>
      </c>
      <c r="U134" s="26">
        <v>9</v>
      </c>
      <c r="V134" s="7"/>
      <c r="W134" s="9" t="s">
        <v>258</v>
      </c>
      <c r="X134" s="32">
        <v>420757</v>
      </c>
    </row>
    <row r="135" spans="1:24" ht="16.5" customHeight="1" x14ac:dyDescent="0.25">
      <c r="A135" s="7"/>
      <c r="B135" s="7"/>
      <c r="C135" s="7" t="s">
        <v>471</v>
      </c>
      <c r="D135" s="7"/>
      <c r="E135" s="7"/>
      <c r="F135" s="7"/>
      <c r="G135" s="7"/>
      <c r="H135" s="7"/>
      <c r="I135" s="7"/>
      <c r="J135" s="7"/>
      <c r="K135" s="7"/>
      <c r="L135" s="9" t="s">
        <v>261</v>
      </c>
      <c r="M135" s="25" t="s">
        <v>259</v>
      </c>
      <c r="N135" s="25" t="s">
        <v>259</v>
      </c>
      <c r="O135" s="25" t="s">
        <v>259</v>
      </c>
      <c r="P135" s="25" t="s">
        <v>259</v>
      </c>
      <c r="Q135" s="25" t="s">
        <v>259</v>
      </c>
      <c r="R135" s="25" t="s">
        <v>259</v>
      </c>
      <c r="S135" s="25" t="s">
        <v>259</v>
      </c>
      <c r="T135" s="25" t="s">
        <v>259</v>
      </c>
      <c r="U135" s="26">
        <v>8.6</v>
      </c>
      <c r="V135" s="7"/>
      <c r="W135" s="9" t="s">
        <v>258</v>
      </c>
      <c r="X135" s="32">
        <v>404600</v>
      </c>
    </row>
    <row r="136" spans="1:24" ht="16.5" customHeight="1" x14ac:dyDescent="0.25">
      <c r="A136" s="7" t="s">
        <v>90</v>
      </c>
      <c r="B136" s="7"/>
      <c r="C136" s="7"/>
      <c r="D136" s="7"/>
      <c r="E136" s="7"/>
      <c r="F136" s="7"/>
      <c r="G136" s="7"/>
      <c r="H136" s="7"/>
      <c r="I136" s="7"/>
      <c r="J136" s="7"/>
      <c r="K136" s="7"/>
      <c r="L136" s="9"/>
      <c r="M136" s="10"/>
      <c r="N136" s="10"/>
      <c r="O136" s="10"/>
      <c r="P136" s="10"/>
      <c r="Q136" s="10"/>
      <c r="R136" s="10"/>
      <c r="S136" s="10"/>
      <c r="T136" s="10"/>
      <c r="U136" s="10"/>
      <c r="V136" s="7"/>
      <c r="W136" s="9"/>
      <c r="X136" s="10"/>
    </row>
    <row r="137" spans="1:24" ht="16.5" customHeight="1" x14ac:dyDescent="0.25">
      <c r="A137" s="7"/>
      <c r="B137" s="7" t="s">
        <v>466</v>
      </c>
      <c r="C137" s="7"/>
      <c r="D137" s="7"/>
      <c r="E137" s="7"/>
      <c r="F137" s="7"/>
      <c r="G137" s="7"/>
      <c r="H137" s="7"/>
      <c r="I137" s="7"/>
      <c r="J137" s="7"/>
      <c r="K137" s="7"/>
      <c r="L137" s="9"/>
      <c r="M137" s="10"/>
      <c r="N137" s="10"/>
      <c r="O137" s="10"/>
      <c r="P137" s="10"/>
      <c r="Q137" s="10"/>
      <c r="R137" s="10"/>
      <c r="S137" s="10"/>
      <c r="T137" s="10"/>
      <c r="U137" s="10"/>
      <c r="V137" s="7"/>
      <c r="W137" s="9"/>
      <c r="X137" s="10"/>
    </row>
    <row r="138" spans="1:24" ht="16.5" customHeight="1" x14ac:dyDescent="0.25">
      <c r="A138" s="7"/>
      <c r="B138" s="7"/>
      <c r="C138" s="7" t="s">
        <v>467</v>
      </c>
      <c r="D138" s="7"/>
      <c r="E138" s="7"/>
      <c r="F138" s="7"/>
      <c r="G138" s="7"/>
      <c r="H138" s="7"/>
      <c r="I138" s="7"/>
      <c r="J138" s="7"/>
      <c r="K138" s="7"/>
      <c r="L138" s="9" t="s">
        <v>261</v>
      </c>
      <c r="M138" s="26">
        <v>2.5</v>
      </c>
      <c r="N138" s="26">
        <v>1.6</v>
      </c>
      <c r="O138" s="26">
        <v>3</v>
      </c>
      <c r="P138" s="26">
        <v>3.5</v>
      </c>
      <c r="Q138" s="26">
        <v>3.3</v>
      </c>
      <c r="R138" s="26">
        <v>2.5</v>
      </c>
      <c r="S138" s="26">
        <v>5.6</v>
      </c>
      <c r="T138" s="26">
        <v>3.2</v>
      </c>
      <c r="U138" s="26">
        <v>2.5</v>
      </c>
      <c r="V138" s="7"/>
      <c r="W138" s="9" t="s">
        <v>258</v>
      </c>
      <c r="X138" s="32">
        <v>111564</v>
      </c>
    </row>
    <row r="139" spans="1:24" ht="16.5" customHeight="1" x14ac:dyDescent="0.25">
      <c r="A139" s="7"/>
      <c r="B139" s="7"/>
      <c r="C139" s="7" t="s">
        <v>468</v>
      </c>
      <c r="D139" s="7"/>
      <c r="E139" s="7"/>
      <c r="F139" s="7"/>
      <c r="G139" s="7"/>
      <c r="H139" s="7"/>
      <c r="I139" s="7"/>
      <c r="J139" s="7"/>
      <c r="K139" s="7"/>
      <c r="L139" s="9" t="s">
        <v>261</v>
      </c>
      <c r="M139" s="26">
        <v>2.1</v>
      </c>
      <c r="N139" s="26">
        <v>1.5</v>
      </c>
      <c r="O139" s="26">
        <v>2.2999999999999998</v>
      </c>
      <c r="P139" s="26">
        <v>2.9</v>
      </c>
      <c r="Q139" s="26">
        <v>2.5</v>
      </c>
      <c r="R139" s="26">
        <v>1.9</v>
      </c>
      <c r="S139" s="26">
        <v>5.0999999999999996</v>
      </c>
      <c r="T139" s="26">
        <v>3</v>
      </c>
      <c r="U139" s="26">
        <v>2.1</v>
      </c>
      <c r="V139" s="7"/>
      <c r="W139" s="9" t="s">
        <v>258</v>
      </c>
      <c r="X139" s="33">
        <v>94898</v>
      </c>
    </row>
    <row r="140" spans="1:24" ht="16.5" customHeight="1" x14ac:dyDescent="0.25">
      <c r="A140" s="7"/>
      <c r="B140" s="7"/>
      <c r="C140" s="7" t="s">
        <v>469</v>
      </c>
      <c r="D140" s="7"/>
      <c r="E140" s="7"/>
      <c r="F140" s="7"/>
      <c r="G140" s="7"/>
      <c r="H140" s="7"/>
      <c r="I140" s="7"/>
      <c r="J140" s="7"/>
      <c r="K140" s="7"/>
      <c r="L140" s="9" t="s">
        <v>261</v>
      </c>
      <c r="M140" s="26">
        <v>1.7</v>
      </c>
      <c r="N140" s="26">
        <v>1.2</v>
      </c>
      <c r="O140" s="26">
        <v>1.6</v>
      </c>
      <c r="P140" s="26">
        <v>2.2999999999999998</v>
      </c>
      <c r="Q140" s="26">
        <v>1.9</v>
      </c>
      <c r="R140" s="26">
        <v>1.6</v>
      </c>
      <c r="S140" s="26">
        <v>3.6</v>
      </c>
      <c r="T140" s="26">
        <v>3.6</v>
      </c>
      <c r="U140" s="26">
        <v>1.6</v>
      </c>
      <c r="V140" s="7"/>
      <c r="W140" s="9" t="s">
        <v>258</v>
      </c>
      <c r="X140" s="33">
        <v>73463</v>
      </c>
    </row>
    <row r="141" spans="1:24" ht="16.5" customHeight="1" x14ac:dyDescent="0.25">
      <c r="A141" s="7"/>
      <c r="B141" s="7"/>
      <c r="C141" s="7" t="s">
        <v>470</v>
      </c>
      <c r="D141" s="7"/>
      <c r="E141" s="7"/>
      <c r="F141" s="7"/>
      <c r="G141" s="7"/>
      <c r="H141" s="7"/>
      <c r="I141" s="7"/>
      <c r="J141" s="7"/>
      <c r="K141" s="7"/>
      <c r="L141" s="9" t="s">
        <v>261</v>
      </c>
      <c r="M141" s="26">
        <v>1.5</v>
      </c>
      <c r="N141" s="26">
        <v>0.9</v>
      </c>
      <c r="O141" s="26">
        <v>1.4</v>
      </c>
      <c r="P141" s="26">
        <v>1.8</v>
      </c>
      <c r="Q141" s="26">
        <v>1.4</v>
      </c>
      <c r="R141" s="26">
        <v>1.5</v>
      </c>
      <c r="S141" s="26">
        <v>2.8</v>
      </c>
      <c r="T141" s="26">
        <v>2.6</v>
      </c>
      <c r="U141" s="26">
        <v>1.4</v>
      </c>
      <c r="V141" s="7"/>
      <c r="W141" s="9" t="s">
        <v>258</v>
      </c>
      <c r="X141" s="33">
        <v>62767</v>
      </c>
    </row>
    <row r="142" spans="1:24" ht="16.5" customHeight="1" x14ac:dyDescent="0.25">
      <c r="A142" s="7"/>
      <c r="B142" s="7"/>
      <c r="C142" s="7" t="s">
        <v>471</v>
      </c>
      <c r="D142" s="7"/>
      <c r="E142" s="7"/>
      <c r="F142" s="7"/>
      <c r="G142" s="7"/>
      <c r="H142" s="7"/>
      <c r="I142" s="7"/>
      <c r="J142" s="7"/>
      <c r="K142" s="7"/>
      <c r="L142" s="9" t="s">
        <v>261</v>
      </c>
      <c r="M142" s="26">
        <v>1.2</v>
      </c>
      <c r="N142" s="26">
        <v>0.7</v>
      </c>
      <c r="O142" s="26">
        <v>1.1000000000000001</v>
      </c>
      <c r="P142" s="26">
        <v>1.4</v>
      </c>
      <c r="Q142" s="26">
        <v>1</v>
      </c>
      <c r="R142" s="26">
        <v>1.1000000000000001</v>
      </c>
      <c r="S142" s="26">
        <v>1.5</v>
      </c>
      <c r="T142" s="26">
        <v>2.2000000000000002</v>
      </c>
      <c r="U142" s="26">
        <v>1.1000000000000001</v>
      </c>
      <c r="V142" s="7"/>
      <c r="W142" s="9" t="s">
        <v>258</v>
      </c>
      <c r="X142" s="33">
        <v>50480</v>
      </c>
    </row>
    <row r="143" spans="1:24" ht="16.5" customHeight="1" x14ac:dyDescent="0.25">
      <c r="A143" s="7"/>
      <c r="B143" s="7" t="s">
        <v>262</v>
      </c>
      <c r="C143" s="7"/>
      <c r="D143" s="7"/>
      <c r="E143" s="7"/>
      <c r="F143" s="7"/>
      <c r="G143" s="7"/>
      <c r="H143" s="7"/>
      <c r="I143" s="7"/>
      <c r="J143" s="7"/>
      <c r="K143" s="7"/>
      <c r="L143" s="9"/>
      <c r="M143" s="10"/>
      <c r="N143" s="10"/>
      <c r="O143" s="10"/>
      <c r="P143" s="10"/>
      <c r="Q143" s="10"/>
      <c r="R143" s="10"/>
      <c r="S143" s="10"/>
      <c r="T143" s="10"/>
      <c r="U143" s="10"/>
      <c r="V143" s="7"/>
      <c r="W143" s="9"/>
      <c r="X143" s="10"/>
    </row>
    <row r="144" spans="1:24" ht="16.5" customHeight="1" x14ac:dyDescent="0.25">
      <c r="A144" s="7"/>
      <c r="B144" s="7"/>
      <c r="C144" s="7" t="s">
        <v>467</v>
      </c>
      <c r="D144" s="7"/>
      <c r="E144" s="7"/>
      <c r="F144" s="7"/>
      <c r="G144" s="7"/>
      <c r="H144" s="7"/>
      <c r="I144" s="7"/>
      <c r="J144" s="7"/>
      <c r="K144" s="7"/>
      <c r="L144" s="9" t="s">
        <v>261</v>
      </c>
      <c r="M144" s="25" t="s">
        <v>259</v>
      </c>
      <c r="N144" s="25" t="s">
        <v>259</v>
      </c>
      <c r="O144" s="25" t="s">
        <v>259</v>
      </c>
      <c r="P144" s="25" t="s">
        <v>259</v>
      </c>
      <c r="Q144" s="25" t="s">
        <v>259</v>
      </c>
      <c r="R144" s="25" t="s">
        <v>259</v>
      </c>
      <c r="S144" s="25" t="s">
        <v>259</v>
      </c>
      <c r="T144" s="25" t="s">
        <v>259</v>
      </c>
      <c r="U144" s="26">
        <v>0.1</v>
      </c>
      <c r="V144" s="7"/>
      <c r="W144" s="9" t="s">
        <v>258</v>
      </c>
      <c r="X144" s="30">
        <v>2637</v>
      </c>
    </row>
    <row r="145" spans="1:24" ht="16.5" customHeight="1" x14ac:dyDescent="0.25">
      <c r="A145" s="7"/>
      <c r="B145" s="7"/>
      <c r="C145" s="7" t="s">
        <v>468</v>
      </c>
      <c r="D145" s="7"/>
      <c r="E145" s="7"/>
      <c r="F145" s="7"/>
      <c r="G145" s="7"/>
      <c r="H145" s="7"/>
      <c r="I145" s="7"/>
      <c r="J145" s="7"/>
      <c r="K145" s="7"/>
      <c r="L145" s="9" t="s">
        <v>261</v>
      </c>
      <c r="M145" s="25" t="s">
        <v>259</v>
      </c>
      <c r="N145" s="25" t="s">
        <v>259</v>
      </c>
      <c r="O145" s="25" t="s">
        <v>259</v>
      </c>
      <c r="P145" s="25" t="s">
        <v>259</v>
      </c>
      <c r="Q145" s="25" t="s">
        <v>259</v>
      </c>
      <c r="R145" s="25" t="s">
        <v>259</v>
      </c>
      <c r="S145" s="25" t="s">
        <v>259</v>
      </c>
      <c r="T145" s="25" t="s">
        <v>259</v>
      </c>
      <c r="U145" s="26">
        <v>0.1</v>
      </c>
      <c r="V145" s="7"/>
      <c r="W145" s="9" t="s">
        <v>258</v>
      </c>
      <c r="X145" s="30">
        <v>4295</v>
      </c>
    </row>
    <row r="146" spans="1:24" ht="16.5" customHeight="1" x14ac:dyDescent="0.25">
      <c r="A146" s="7"/>
      <c r="B146" s="7"/>
      <c r="C146" s="7" t="s">
        <v>469</v>
      </c>
      <c r="D146" s="7"/>
      <c r="E146" s="7"/>
      <c r="F146" s="7"/>
      <c r="G146" s="7"/>
      <c r="H146" s="7"/>
      <c r="I146" s="7"/>
      <c r="J146" s="7"/>
      <c r="K146" s="7"/>
      <c r="L146" s="9" t="s">
        <v>261</v>
      </c>
      <c r="M146" s="25" t="s">
        <v>259</v>
      </c>
      <c r="N146" s="25" t="s">
        <v>259</v>
      </c>
      <c r="O146" s="25" t="s">
        <v>259</v>
      </c>
      <c r="P146" s="25" t="s">
        <v>259</v>
      </c>
      <c r="Q146" s="25" t="s">
        <v>259</v>
      </c>
      <c r="R146" s="25" t="s">
        <v>259</v>
      </c>
      <c r="S146" s="25" t="s">
        <v>259</v>
      </c>
      <c r="T146" s="25" t="s">
        <v>259</v>
      </c>
      <c r="U146" s="26">
        <v>0.1</v>
      </c>
      <c r="V146" s="7"/>
      <c r="W146" s="9" t="s">
        <v>258</v>
      </c>
      <c r="X146" s="30">
        <v>6007</v>
      </c>
    </row>
    <row r="147" spans="1:24" ht="16.5" customHeight="1" x14ac:dyDescent="0.25">
      <c r="A147" s="7"/>
      <c r="B147" s="7"/>
      <c r="C147" s="7" t="s">
        <v>470</v>
      </c>
      <c r="D147" s="7"/>
      <c r="E147" s="7"/>
      <c r="F147" s="7"/>
      <c r="G147" s="7"/>
      <c r="H147" s="7"/>
      <c r="I147" s="7"/>
      <c r="J147" s="7"/>
      <c r="K147" s="7"/>
      <c r="L147" s="9" t="s">
        <v>261</v>
      </c>
      <c r="M147" s="25" t="s">
        <v>259</v>
      </c>
      <c r="N147" s="25" t="s">
        <v>259</v>
      </c>
      <c r="O147" s="25" t="s">
        <v>259</v>
      </c>
      <c r="P147" s="25" t="s">
        <v>259</v>
      </c>
      <c r="Q147" s="25" t="s">
        <v>259</v>
      </c>
      <c r="R147" s="25" t="s">
        <v>259</v>
      </c>
      <c r="S147" s="25" t="s">
        <v>259</v>
      </c>
      <c r="T147" s="25" t="s">
        <v>259</v>
      </c>
      <c r="U147" s="26">
        <v>0.2</v>
      </c>
      <c r="V147" s="7"/>
      <c r="W147" s="9" t="s">
        <v>258</v>
      </c>
      <c r="X147" s="30">
        <v>7855</v>
      </c>
    </row>
    <row r="148" spans="1:24" ht="16.5" customHeight="1" x14ac:dyDescent="0.25">
      <c r="A148" s="7"/>
      <c r="B148" s="7"/>
      <c r="C148" s="7" t="s">
        <v>471</v>
      </c>
      <c r="D148" s="7"/>
      <c r="E148" s="7"/>
      <c r="F148" s="7"/>
      <c r="G148" s="7"/>
      <c r="H148" s="7"/>
      <c r="I148" s="7"/>
      <c r="J148" s="7"/>
      <c r="K148" s="7"/>
      <c r="L148" s="9" t="s">
        <v>261</v>
      </c>
      <c r="M148" s="25" t="s">
        <v>259</v>
      </c>
      <c r="N148" s="25" t="s">
        <v>259</v>
      </c>
      <c r="O148" s="25" t="s">
        <v>259</v>
      </c>
      <c r="P148" s="25" t="s">
        <v>259</v>
      </c>
      <c r="Q148" s="25" t="s">
        <v>259</v>
      </c>
      <c r="R148" s="25" t="s">
        <v>259</v>
      </c>
      <c r="S148" s="25" t="s">
        <v>259</v>
      </c>
      <c r="T148" s="25" t="s">
        <v>259</v>
      </c>
      <c r="U148" s="26">
        <v>0.3</v>
      </c>
      <c r="V148" s="7"/>
      <c r="W148" s="9" t="s">
        <v>258</v>
      </c>
      <c r="X148" s="33">
        <v>12746</v>
      </c>
    </row>
    <row r="149" spans="1:24" ht="16.5" customHeight="1" x14ac:dyDescent="0.25">
      <c r="A149" s="7"/>
      <c r="B149" s="7" t="s">
        <v>263</v>
      </c>
      <c r="C149" s="7"/>
      <c r="D149" s="7"/>
      <c r="E149" s="7"/>
      <c r="F149" s="7"/>
      <c r="G149" s="7"/>
      <c r="H149" s="7"/>
      <c r="I149" s="7"/>
      <c r="J149" s="7"/>
      <c r="K149" s="7"/>
      <c r="L149" s="9"/>
      <c r="M149" s="10"/>
      <c r="N149" s="10"/>
      <c r="O149" s="10"/>
      <c r="P149" s="10"/>
      <c r="Q149" s="10"/>
      <c r="R149" s="10"/>
      <c r="S149" s="10"/>
      <c r="T149" s="10"/>
      <c r="U149" s="10"/>
      <c r="V149" s="7"/>
      <c r="W149" s="9"/>
      <c r="X149" s="10"/>
    </row>
    <row r="150" spans="1:24" ht="16.5" customHeight="1" x14ac:dyDescent="0.25">
      <c r="A150" s="7"/>
      <c r="B150" s="7"/>
      <c r="C150" s="7" t="s">
        <v>467</v>
      </c>
      <c r="D150" s="7"/>
      <c r="E150" s="7"/>
      <c r="F150" s="7"/>
      <c r="G150" s="7"/>
      <c r="H150" s="7"/>
      <c r="I150" s="7"/>
      <c r="J150" s="7"/>
      <c r="K150" s="7"/>
      <c r="L150" s="9" t="s">
        <v>261</v>
      </c>
      <c r="M150" s="25" t="s">
        <v>259</v>
      </c>
      <c r="N150" s="25" t="s">
        <v>259</v>
      </c>
      <c r="O150" s="25" t="s">
        <v>259</v>
      </c>
      <c r="P150" s="25" t="s">
        <v>259</v>
      </c>
      <c r="Q150" s="25" t="s">
        <v>259</v>
      </c>
      <c r="R150" s="25" t="s">
        <v>259</v>
      </c>
      <c r="S150" s="25" t="s">
        <v>259</v>
      </c>
      <c r="T150" s="25" t="s">
        <v>259</v>
      </c>
      <c r="U150" s="26">
        <v>8.4</v>
      </c>
      <c r="V150" s="7"/>
      <c r="W150" s="9" t="s">
        <v>258</v>
      </c>
      <c r="X150" s="32">
        <v>375998</v>
      </c>
    </row>
    <row r="151" spans="1:24" ht="16.5" customHeight="1" x14ac:dyDescent="0.25">
      <c r="A151" s="7"/>
      <c r="B151" s="7"/>
      <c r="C151" s="7" t="s">
        <v>468</v>
      </c>
      <c r="D151" s="7"/>
      <c r="E151" s="7"/>
      <c r="F151" s="7"/>
      <c r="G151" s="7"/>
      <c r="H151" s="7"/>
      <c r="I151" s="7"/>
      <c r="J151" s="7"/>
      <c r="K151" s="7"/>
      <c r="L151" s="9" t="s">
        <v>261</v>
      </c>
      <c r="M151" s="25" t="s">
        <v>259</v>
      </c>
      <c r="N151" s="25" t="s">
        <v>259</v>
      </c>
      <c r="O151" s="25" t="s">
        <v>259</v>
      </c>
      <c r="P151" s="25" t="s">
        <v>259</v>
      </c>
      <c r="Q151" s="25" t="s">
        <v>259</v>
      </c>
      <c r="R151" s="25" t="s">
        <v>259</v>
      </c>
      <c r="S151" s="25" t="s">
        <v>259</v>
      </c>
      <c r="T151" s="25" t="s">
        <v>259</v>
      </c>
      <c r="U151" s="26">
        <v>8.4</v>
      </c>
      <c r="V151" s="7"/>
      <c r="W151" s="9" t="s">
        <v>258</v>
      </c>
      <c r="X151" s="32">
        <v>380546</v>
      </c>
    </row>
    <row r="152" spans="1:24" ht="16.5" customHeight="1" x14ac:dyDescent="0.25">
      <c r="A152" s="7"/>
      <c r="B152" s="7"/>
      <c r="C152" s="7" t="s">
        <v>469</v>
      </c>
      <c r="D152" s="7"/>
      <c r="E152" s="7"/>
      <c r="F152" s="7"/>
      <c r="G152" s="7"/>
      <c r="H152" s="7"/>
      <c r="I152" s="7"/>
      <c r="J152" s="7"/>
      <c r="K152" s="7"/>
      <c r="L152" s="9" t="s">
        <v>261</v>
      </c>
      <c r="M152" s="25" t="s">
        <v>259</v>
      </c>
      <c r="N152" s="25" t="s">
        <v>259</v>
      </c>
      <c r="O152" s="25" t="s">
        <v>259</v>
      </c>
      <c r="P152" s="25" t="s">
        <v>259</v>
      </c>
      <c r="Q152" s="25" t="s">
        <v>259</v>
      </c>
      <c r="R152" s="25" t="s">
        <v>259</v>
      </c>
      <c r="S152" s="25" t="s">
        <v>259</v>
      </c>
      <c r="T152" s="25" t="s">
        <v>259</v>
      </c>
      <c r="U152" s="26">
        <v>8.5</v>
      </c>
      <c r="V152" s="7"/>
      <c r="W152" s="9" t="s">
        <v>258</v>
      </c>
      <c r="X152" s="32">
        <v>390725</v>
      </c>
    </row>
    <row r="153" spans="1:24" ht="16.5" customHeight="1" x14ac:dyDescent="0.25">
      <c r="A153" s="7"/>
      <c r="B153" s="7"/>
      <c r="C153" s="7" t="s">
        <v>470</v>
      </c>
      <c r="D153" s="7"/>
      <c r="E153" s="7"/>
      <c r="F153" s="7"/>
      <c r="G153" s="7"/>
      <c r="H153" s="7"/>
      <c r="I153" s="7"/>
      <c r="J153" s="7"/>
      <c r="K153" s="7"/>
      <c r="L153" s="9" t="s">
        <v>261</v>
      </c>
      <c r="M153" s="25" t="s">
        <v>259</v>
      </c>
      <c r="N153" s="25" t="s">
        <v>259</v>
      </c>
      <c r="O153" s="25" t="s">
        <v>259</v>
      </c>
      <c r="P153" s="25" t="s">
        <v>259</v>
      </c>
      <c r="Q153" s="25" t="s">
        <v>259</v>
      </c>
      <c r="R153" s="25" t="s">
        <v>259</v>
      </c>
      <c r="S153" s="25" t="s">
        <v>259</v>
      </c>
      <c r="T153" s="25" t="s">
        <v>259</v>
      </c>
      <c r="U153" s="26">
        <v>8.4</v>
      </c>
      <c r="V153" s="7"/>
      <c r="W153" s="9" t="s">
        <v>258</v>
      </c>
      <c r="X153" s="32">
        <v>389628</v>
      </c>
    </row>
    <row r="154" spans="1:24" ht="16.5" customHeight="1" x14ac:dyDescent="0.25">
      <c r="A154" s="7"/>
      <c r="B154" s="7"/>
      <c r="C154" s="7" t="s">
        <v>471</v>
      </c>
      <c r="D154" s="7"/>
      <c r="E154" s="7"/>
      <c r="F154" s="7"/>
      <c r="G154" s="7"/>
      <c r="H154" s="7"/>
      <c r="I154" s="7"/>
      <c r="J154" s="7"/>
      <c r="K154" s="7"/>
      <c r="L154" s="9" t="s">
        <v>261</v>
      </c>
      <c r="M154" s="25" t="s">
        <v>259</v>
      </c>
      <c r="N154" s="25" t="s">
        <v>259</v>
      </c>
      <c r="O154" s="25" t="s">
        <v>259</v>
      </c>
      <c r="P154" s="25" t="s">
        <v>259</v>
      </c>
      <c r="Q154" s="25" t="s">
        <v>259</v>
      </c>
      <c r="R154" s="25" t="s">
        <v>259</v>
      </c>
      <c r="S154" s="25" t="s">
        <v>259</v>
      </c>
      <c r="T154" s="25" t="s">
        <v>259</v>
      </c>
      <c r="U154" s="26">
        <v>8.1</v>
      </c>
      <c r="V154" s="7"/>
      <c r="W154" s="9" t="s">
        <v>258</v>
      </c>
      <c r="X154" s="32">
        <v>375362</v>
      </c>
    </row>
    <row r="155" spans="1:24" ht="16.5" customHeight="1" x14ac:dyDescent="0.25">
      <c r="A155" s="7" t="s">
        <v>91</v>
      </c>
      <c r="B155" s="7"/>
      <c r="C155" s="7"/>
      <c r="D155" s="7"/>
      <c r="E155" s="7"/>
      <c r="F155" s="7"/>
      <c r="G155" s="7"/>
      <c r="H155" s="7"/>
      <c r="I155" s="7"/>
      <c r="J155" s="7"/>
      <c r="K155" s="7"/>
      <c r="L155" s="9"/>
      <c r="M155" s="10"/>
      <c r="N155" s="10"/>
      <c r="O155" s="10"/>
      <c r="P155" s="10"/>
      <c r="Q155" s="10"/>
      <c r="R155" s="10"/>
      <c r="S155" s="10"/>
      <c r="T155" s="10"/>
      <c r="U155" s="10"/>
      <c r="V155" s="7"/>
      <c r="W155" s="9"/>
      <c r="X155" s="10"/>
    </row>
    <row r="156" spans="1:24" ht="16.5" customHeight="1" x14ac:dyDescent="0.25">
      <c r="A156" s="7"/>
      <c r="B156" s="7" t="s">
        <v>466</v>
      </c>
      <c r="C156" s="7"/>
      <c r="D156" s="7"/>
      <c r="E156" s="7"/>
      <c r="F156" s="7"/>
      <c r="G156" s="7"/>
      <c r="H156" s="7"/>
      <c r="I156" s="7"/>
      <c r="J156" s="7"/>
      <c r="K156" s="7"/>
      <c r="L156" s="9"/>
      <c r="M156" s="10"/>
      <c r="N156" s="10"/>
      <c r="O156" s="10"/>
      <c r="P156" s="10"/>
      <c r="Q156" s="10"/>
      <c r="R156" s="10"/>
      <c r="S156" s="10"/>
      <c r="T156" s="10"/>
      <c r="U156" s="10"/>
      <c r="V156" s="7"/>
      <c r="W156" s="9"/>
      <c r="X156" s="10"/>
    </row>
    <row r="157" spans="1:24" ht="16.5" customHeight="1" x14ac:dyDescent="0.25">
      <c r="A157" s="7"/>
      <c r="B157" s="7"/>
      <c r="C157" s="7" t="s">
        <v>467</v>
      </c>
      <c r="D157" s="7"/>
      <c r="E157" s="7"/>
      <c r="F157" s="7"/>
      <c r="G157" s="7"/>
      <c r="H157" s="7"/>
      <c r="I157" s="7"/>
      <c r="J157" s="7"/>
      <c r="K157" s="7"/>
      <c r="L157" s="9" t="s">
        <v>261</v>
      </c>
      <c r="M157" s="26">
        <v>2.2000000000000002</v>
      </c>
      <c r="N157" s="25" t="s">
        <v>259</v>
      </c>
      <c r="O157" s="26">
        <v>3.3</v>
      </c>
      <c r="P157" s="26">
        <v>3.2</v>
      </c>
      <c r="Q157" s="26">
        <v>3.2</v>
      </c>
      <c r="R157" s="26">
        <v>1.7</v>
      </c>
      <c r="S157" s="16">
        <v>21</v>
      </c>
      <c r="T157" s="26">
        <v>3.1</v>
      </c>
      <c r="U157" s="26">
        <v>2.6</v>
      </c>
      <c r="V157" s="7"/>
      <c r="W157" s="9" t="s">
        <v>258</v>
      </c>
      <c r="X157" s="33">
        <v>90734</v>
      </c>
    </row>
    <row r="158" spans="1:24" ht="16.5" customHeight="1" x14ac:dyDescent="0.25">
      <c r="A158" s="7"/>
      <c r="B158" s="7"/>
      <c r="C158" s="7" t="s">
        <v>468</v>
      </c>
      <c r="D158" s="7"/>
      <c r="E158" s="7"/>
      <c r="F158" s="7"/>
      <c r="G158" s="7"/>
      <c r="H158" s="7"/>
      <c r="I158" s="7"/>
      <c r="J158" s="7"/>
      <c r="K158" s="7"/>
      <c r="L158" s="9" t="s">
        <v>261</v>
      </c>
      <c r="M158" s="26">
        <v>2.1</v>
      </c>
      <c r="N158" s="25" t="s">
        <v>259</v>
      </c>
      <c r="O158" s="26">
        <v>2</v>
      </c>
      <c r="P158" s="26">
        <v>2.8</v>
      </c>
      <c r="Q158" s="26">
        <v>2.4</v>
      </c>
      <c r="R158" s="26">
        <v>1.2</v>
      </c>
      <c r="S158" s="26">
        <v>7.1</v>
      </c>
      <c r="T158" s="26">
        <v>2.9</v>
      </c>
      <c r="U158" s="26">
        <v>2.2000000000000002</v>
      </c>
      <c r="V158" s="7"/>
      <c r="W158" s="9" t="s">
        <v>258</v>
      </c>
      <c r="X158" s="33">
        <v>74980</v>
      </c>
    </row>
    <row r="159" spans="1:24" ht="16.5" customHeight="1" x14ac:dyDescent="0.25">
      <c r="A159" s="7"/>
      <c r="B159" s="7"/>
      <c r="C159" s="7" t="s">
        <v>469</v>
      </c>
      <c r="D159" s="7"/>
      <c r="E159" s="7"/>
      <c r="F159" s="7"/>
      <c r="G159" s="7"/>
      <c r="H159" s="7"/>
      <c r="I159" s="7"/>
      <c r="J159" s="7"/>
      <c r="K159" s="7"/>
      <c r="L159" s="9" t="s">
        <v>261</v>
      </c>
      <c r="M159" s="26">
        <v>1.7</v>
      </c>
      <c r="N159" s="25" t="s">
        <v>259</v>
      </c>
      <c r="O159" s="26">
        <v>1.5</v>
      </c>
      <c r="P159" s="26">
        <v>2.1</v>
      </c>
      <c r="Q159" s="26">
        <v>1.9</v>
      </c>
      <c r="R159" s="26">
        <v>1</v>
      </c>
      <c r="S159" s="26">
        <v>4.3</v>
      </c>
      <c r="T159" s="26">
        <v>3.4</v>
      </c>
      <c r="U159" s="26">
        <v>1.7</v>
      </c>
      <c r="V159" s="7"/>
      <c r="W159" s="9" t="s">
        <v>258</v>
      </c>
      <c r="X159" s="33">
        <v>56561</v>
      </c>
    </row>
    <row r="160" spans="1:24" ht="16.5" customHeight="1" x14ac:dyDescent="0.25">
      <c r="A160" s="7"/>
      <c r="B160" s="7"/>
      <c r="C160" s="7" t="s">
        <v>470</v>
      </c>
      <c r="D160" s="7"/>
      <c r="E160" s="7"/>
      <c r="F160" s="7"/>
      <c r="G160" s="7"/>
      <c r="H160" s="7"/>
      <c r="I160" s="7"/>
      <c r="J160" s="7"/>
      <c r="K160" s="7"/>
      <c r="L160" s="9" t="s">
        <v>261</v>
      </c>
      <c r="M160" s="26">
        <v>1.6</v>
      </c>
      <c r="N160" s="25" t="s">
        <v>259</v>
      </c>
      <c r="O160" s="26">
        <v>1.3</v>
      </c>
      <c r="P160" s="26">
        <v>1.7</v>
      </c>
      <c r="Q160" s="26">
        <v>1.4</v>
      </c>
      <c r="R160" s="26">
        <v>1</v>
      </c>
      <c r="S160" s="26">
        <v>2.7</v>
      </c>
      <c r="T160" s="26">
        <v>2.7</v>
      </c>
      <c r="U160" s="26">
        <v>1.5</v>
      </c>
      <c r="V160" s="7"/>
      <c r="W160" s="9" t="s">
        <v>258</v>
      </c>
      <c r="X160" s="33">
        <v>47791</v>
      </c>
    </row>
    <row r="161" spans="1:24" ht="16.5" customHeight="1" x14ac:dyDescent="0.25">
      <c r="A161" s="7"/>
      <c r="B161" s="7"/>
      <c r="C161" s="7" t="s">
        <v>471</v>
      </c>
      <c r="D161" s="7"/>
      <c r="E161" s="7"/>
      <c r="F161" s="7"/>
      <c r="G161" s="7"/>
      <c r="H161" s="7"/>
      <c r="I161" s="7"/>
      <c r="J161" s="7"/>
      <c r="K161" s="7"/>
      <c r="L161" s="9" t="s">
        <v>261</v>
      </c>
      <c r="M161" s="26">
        <v>1.2</v>
      </c>
      <c r="N161" s="25" t="s">
        <v>259</v>
      </c>
      <c r="O161" s="26">
        <v>1</v>
      </c>
      <c r="P161" s="26">
        <v>1.3</v>
      </c>
      <c r="Q161" s="26">
        <v>1</v>
      </c>
      <c r="R161" s="26">
        <v>0.9</v>
      </c>
      <c r="S161" s="26">
        <v>1.8</v>
      </c>
      <c r="T161" s="26">
        <v>2.2999999999999998</v>
      </c>
      <c r="U161" s="26">
        <v>1.2</v>
      </c>
      <c r="V161" s="7"/>
      <c r="W161" s="9" t="s">
        <v>258</v>
      </c>
      <c r="X161" s="33">
        <v>41772</v>
      </c>
    </row>
    <row r="162" spans="1:24" ht="16.5" customHeight="1" x14ac:dyDescent="0.25">
      <c r="A162" s="7"/>
      <c r="B162" s="7" t="s">
        <v>262</v>
      </c>
      <c r="C162" s="7"/>
      <c r="D162" s="7"/>
      <c r="E162" s="7"/>
      <c r="F162" s="7"/>
      <c r="G162" s="7"/>
      <c r="H162" s="7"/>
      <c r="I162" s="7"/>
      <c r="J162" s="7"/>
      <c r="K162" s="7"/>
      <c r="L162" s="9"/>
      <c r="M162" s="10"/>
      <c r="N162" s="10"/>
      <c r="O162" s="10"/>
      <c r="P162" s="10"/>
      <c r="Q162" s="10"/>
      <c r="R162" s="10"/>
      <c r="S162" s="10"/>
      <c r="T162" s="10"/>
      <c r="U162" s="10"/>
      <c r="V162" s="7"/>
      <c r="W162" s="9"/>
      <c r="X162" s="10"/>
    </row>
    <row r="163" spans="1:24" ht="16.5" customHeight="1" x14ac:dyDescent="0.25">
      <c r="A163" s="7"/>
      <c r="B163" s="7"/>
      <c r="C163" s="7" t="s">
        <v>467</v>
      </c>
      <c r="D163" s="7"/>
      <c r="E163" s="7"/>
      <c r="F163" s="7"/>
      <c r="G163" s="7"/>
      <c r="H163" s="7"/>
      <c r="I163" s="7"/>
      <c r="J163" s="7"/>
      <c r="K163" s="7"/>
      <c r="L163" s="9" t="s">
        <v>261</v>
      </c>
      <c r="M163" s="25" t="s">
        <v>259</v>
      </c>
      <c r="N163" s="25" t="s">
        <v>259</v>
      </c>
      <c r="O163" s="25" t="s">
        <v>259</v>
      </c>
      <c r="P163" s="25" t="s">
        <v>259</v>
      </c>
      <c r="Q163" s="25" t="s">
        <v>259</v>
      </c>
      <c r="R163" s="25" t="s">
        <v>259</v>
      </c>
      <c r="S163" s="25" t="s">
        <v>259</v>
      </c>
      <c r="T163" s="25" t="s">
        <v>259</v>
      </c>
      <c r="U163" s="26">
        <v>0.1</v>
      </c>
      <c r="V163" s="7"/>
      <c r="W163" s="9" t="s">
        <v>258</v>
      </c>
      <c r="X163" s="30">
        <v>2411</v>
      </c>
    </row>
    <row r="164" spans="1:24" ht="16.5" customHeight="1" x14ac:dyDescent="0.25">
      <c r="A164" s="7"/>
      <c r="B164" s="7"/>
      <c r="C164" s="7" t="s">
        <v>468</v>
      </c>
      <c r="D164" s="7"/>
      <c r="E164" s="7"/>
      <c r="F164" s="7"/>
      <c r="G164" s="7"/>
      <c r="H164" s="7"/>
      <c r="I164" s="7"/>
      <c r="J164" s="7"/>
      <c r="K164" s="7"/>
      <c r="L164" s="9" t="s">
        <v>261</v>
      </c>
      <c r="M164" s="25" t="s">
        <v>259</v>
      </c>
      <c r="N164" s="25" t="s">
        <v>259</v>
      </c>
      <c r="O164" s="25" t="s">
        <v>259</v>
      </c>
      <c r="P164" s="25" t="s">
        <v>259</v>
      </c>
      <c r="Q164" s="25" t="s">
        <v>259</v>
      </c>
      <c r="R164" s="25" t="s">
        <v>259</v>
      </c>
      <c r="S164" s="25" t="s">
        <v>259</v>
      </c>
      <c r="T164" s="25" t="s">
        <v>259</v>
      </c>
      <c r="U164" s="26">
        <v>0.1</v>
      </c>
      <c r="V164" s="7"/>
      <c r="W164" s="9" t="s">
        <v>258</v>
      </c>
      <c r="X164" s="30">
        <v>3998</v>
      </c>
    </row>
    <row r="165" spans="1:24" ht="16.5" customHeight="1" x14ac:dyDescent="0.25">
      <c r="A165" s="7"/>
      <c r="B165" s="7"/>
      <c r="C165" s="7" t="s">
        <v>469</v>
      </c>
      <c r="D165" s="7"/>
      <c r="E165" s="7"/>
      <c r="F165" s="7"/>
      <c r="G165" s="7"/>
      <c r="H165" s="7"/>
      <c r="I165" s="7"/>
      <c r="J165" s="7"/>
      <c r="K165" s="7"/>
      <c r="L165" s="9" t="s">
        <v>261</v>
      </c>
      <c r="M165" s="25" t="s">
        <v>259</v>
      </c>
      <c r="N165" s="25" t="s">
        <v>259</v>
      </c>
      <c r="O165" s="25" t="s">
        <v>259</v>
      </c>
      <c r="P165" s="25" t="s">
        <v>259</v>
      </c>
      <c r="Q165" s="25" t="s">
        <v>259</v>
      </c>
      <c r="R165" s="25" t="s">
        <v>259</v>
      </c>
      <c r="S165" s="25" t="s">
        <v>259</v>
      </c>
      <c r="T165" s="25" t="s">
        <v>259</v>
      </c>
      <c r="U165" s="26">
        <v>0.1</v>
      </c>
      <c r="V165" s="7"/>
      <c r="W165" s="9" t="s">
        <v>258</v>
      </c>
      <c r="X165" s="30">
        <v>5506</v>
      </c>
    </row>
    <row r="166" spans="1:24" ht="16.5" customHeight="1" x14ac:dyDescent="0.25">
      <c r="A166" s="7"/>
      <c r="B166" s="7"/>
      <c r="C166" s="7" t="s">
        <v>470</v>
      </c>
      <c r="D166" s="7"/>
      <c r="E166" s="7"/>
      <c r="F166" s="7"/>
      <c r="G166" s="7"/>
      <c r="H166" s="7"/>
      <c r="I166" s="7"/>
      <c r="J166" s="7"/>
      <c r="K166" s="7"/>
      <c r="L166" s="9" t="s">
        <v>261</v>
      </c>
      <c r="M166" s="25" t="s">
        <v>259</v>
      </c>
      <c r="N166" s="25" t="s">
        <v>259</v>
      </c>
      <c r="O166" s="25" t="s">
        <v>259</v>
      </c>
      <c r="P166" s="25" t="s">
        <v>259</v>
      </c>
      <c r="Q166" s="25" t="s">
        <v>259</v>
      </c>
      <c r="R166" s="25" t="s">
        <v>259</v>
      </c>
      <c r="S166" s="25" t="s">
        <v>259</v>
      </c>
      <c r="T166" s="25" t="s">
        <v>259</v>
      </c>
      <c r="U166" s="26">
        <v>0.2</v>
      </c>
      <c r="V166" s="7"/>
      <c r="W166" s="9" t="s">
        <v>258</v>
      </c>
      <c r="X166" s="30">
        <v>7835</v>
      </c>
    </row>
    <row r="167" spans="1:24" ht="16.5" customHeight="1" x14ac:dyDescent="0.25">
      <c r="A167" s="7"/>
      <c r="B167" s="7"/>
      <c r="C167" s="7" t="s">
        <v>471</v>
      </c>
      <c r="D167" s="7"/>
      <c r="E167" s="7"/>
      <c r="F167" s="7"/>
      <c r="G167" s="7"/>
      <c r="H167" s="7"/>
      <c r="I167" s="7"/>
      <c r="J167" s="7"/>
      <c r="K167" s="7"/>
      <c r="L167" s="9" t="s">
        <v>261</v>
      </c>
      <c r="M167" s="25" t="s">
        <v>259</v>
      </c>
      <c r="N167" s="25" t="s">
        <v>259</v>
      </c>
      <c r="O167" s="25" t="s">
        <v>259</v>
      </c>
      <c r="P167" s="25" t="s">
        <v>259</v>
      </c>
      <c r="Q167" s="25" t="s">
        <v>259</v>
      </c>
      <c r="R167" s="25" t="s">
        <v>259</v>
      </c>
      <c r="S167" s="25" t="s">
        <v>259</v>
      </c>
      <c r="T167" s="25" t="s">
        <v>259</v>
      </c>
      <c r="U167" s="26">
        <v>0.3</v>
      </c>
      <c r="V167" s="7"/>
      <c r="W167" s="9" t="s">
        <v>258</v>
      </c>
      <c r="X167" s="33">
        <v>13147</v>
      </c>
    </row>
    <row r="168" spans="1:24" ht="16.5" customHeight="1" x14ac:dyDescent="0.25">
      <c r="A168" s="7"/>
      <c r="B168" s="7" t="s">
        <v>263</v>
      </c>
      <c r="C168" s="7"/>
      <c r="D168" s="7"/>
      <c r="E168" s="7"/>
      <c r="F168" s="7"/>
      <c r="G168" s="7"/>
      <c r="H168" s="7"/>
      <c r="I168" s="7"/>
      <c r="J168" s="7"/>
      <c r="K168" s="7"/>
      <c r="L168" s="9"/>
      <c r="M168" s="10"/>
      <c r="N168" s="10"/>
      <c r="O168" s="10"/>
      <c r="P168" s="10"/>
      <c r="Q168" s="10"/>
      <c r="R168" s="10"/>
      <c r="S168" s="10"/>
      <c r="T168" s="10"/>
      <c r="U168" s="10"/>
      <c r="V168" s="7"/>
      <c r="W168" s="9"/>
      <c r="X168" s="10"/>
    </row>
    <row r="169" spans="1:24" ht="16.5" customHeight="1" x14ac:dyDescent="0.25">
      <c r="A169" s="7"/>
      <c r="B169" s="7"/>
      <c r="C169" s="7" t="s">
        <v>467</v>
      </c>
      <c r="D169" s="7"/>
      <c r="E169" s="7"/>
      <c r="F169" s="7"/>
      <c r="G169" s="7"/>
      <c r="H169" s="7"/>
      <c r="I169" s="7"/>
      <c r="J169" s="7"/>
      <c r="K169" s="7"/>
      <c r="L169" s="9" t="s">
        <v>261</v>
      </c>
      <c r="M169" s="25" t="s">
        <v>259</v>
      </c>
      <c r="N169" s="25" t="s">
        <v>259</v>
      </c>
      <c r="O169" s="25" t="s">
        <v>259</v>
      </c>
      <c r="P169" s="25" t="s">
        <v>259</v>
      </c>
      <c r="Q169" s="25" t="s">
        <v>259</v>
      </c>
      <c r="R169" s="25" t="s">
        <v>259</v>
      </c>
      <c r="S169" s="25" t="s">
        <v>259</v>
      </c>
      <c r="T169" s="25" t="s">
        <v>259</v>
      </c>
      <c r="U169" s="26">
        <v>7.7</v>
      </c>
      <c r="V169" s="7"/>
      <c r="W169" s="9" t="s">
        <v>258</v>
      </c>
      <c r="X169" s="32">
        <v>339818</v>
      </c>
    </row>
    <row r="170" spans="1:24" ht="16.5" customHeight="1" x14ac:dyDescent="0.25">
      <c r="A170" s="7"/>
      <c r="B170" s="7"/>
      <c r="C170" s="7" t="s">
        <v>468</v>
      </c>
      <c r="D170" s="7"/>
      <c r="E170" s="7"/>
      <c r="F170" s="7"/>
      <c r="G170" s="7"/>
      <c r="H170" s="7"/>
      <c r="I170" s="7"/>
      <c r="J170" s="7"/>
      <c r="K170" s="7"/>
      <c r="L170" s="9" t="s">
        <v>261</v>
      </c>
      <c r="M170" s="25" t="s">
        <v>259</v>
      </c>
      <c r="N170" s="25" t="s">
        <v>259</v>
      </c>
      <c r="O170" s="25" t="s">
        <v>259</v>
      </c>
      <c r="P170" s="25" t="s">
        <v>259</v>
      </c>
      <c r="Q170" s="25" t="s">
        <v>259</v>
      </c>
      <c r="R170" s="25" t="s">
        <v>259</v>
      </c>
      <c r="S170" s="25" t="s">
        <v>259</v>
      </c>
      <c r="T170" s="25" t="s">
        <v>259</v>
      </c>
      <c r="U170" s="26">
        <v>7.7</v>
      </c>
      <c r="V170" s="7"/>
      <c r="W170" s="9" t="s">
        <v>258</v>
      </c>
      <c r="X170" s="32">
        <v>343661</v>
      </c>
    </row>
    <row r="171" spans="1:24" ht="16.5" customHeight="1" x14ac:dyDescent="0.25">
      <c r="A171" s="7"/>
      <c r="B171" s="7"/>
      <c r="C171" s="7" t="s">
        <v>469</v>
      </c>
      <c r="D171" s="7"/>
      <c r="E171" s="7"/>
      <c r="F171" s="7"/>
      <c r="G171" s="7"/>
      <c r="H171" s="7"/>
      <c r="I171" s="7"/>
      <c r="J171" s="7"/>
      <c r="K171" s="7"/>
      <c r="L171" s="9" t="s">
        <v>261</v>
      </c>
      <c r="M171" s="25" t="s">
        <v>259</v>
      </c>
      <c r="N171" s="25" t="s">
        <v>259</v>
      </c>
      <c r="O171" s="25" t="s">
        <v>259</v>
      </c>
      <c r="P171" s="25" t="s">
        <v>259</v>
      </c>
      <c r="Q171" s="25" t="s">
        <v>259</v>
      </c>
      <c r="R171" s="25" t="s">
        <v>259</v>
      </c>
      <c r="S171" s="25" t="s">
        <v>259</v>
      </c>
      <c r="T171" s="25" t="s">
        <v>259</v>
      </c>
      <c r="U171" s="26">
        <v>7.9</v>
      </c>
      <c r="V171" s="7"/>
      <c r="W171" s="9" t="s">
        <v>258</v>
      </c>
      <c r="X171" s="32">
        <v>354700</v>
      </c>
    </row>
    <row r="172" spans="1:24" ht="16.5" customHeight="1" x14ac:dyDescent="0.25">
      <c r="A172" s="7"/>
      <c r="B172" s="7"/>
      <c r="C172" s="7" t="s">
        <v>470</v>
      </c>
      <c r="D172" s="7"/>
      <c r="E172" s="7"/>
      <c r="F172" s="7"/>
      <c r="G172" s="7"/>
      <c r="H172" s="7"/>
      <c r="I172" s="7"/>
      <c r="J172" s="7"/>
      <c r="K172" s="7"/>
      <c r="L172" s="9" t="s">
        <v>261</v>
      </c>
      <c r="M172" s="25" t="s">
        <v>259</v>
      </c>
      <c r="N172" s="25" t="s">
        <v>259</v>
      </c>
      <c r="O172" s="25" t="s">
        <v>259</v>
      </c>
      <c r="P172" s="25" t="s">
        <v>259</v>
      </c>
      <c r="Q172" s="25" t="s">
        <v>259</v>
      </c>
      <c r="R172" s="25" t="s">
        <v>259</v>
      </c>
      <c r="S172" s="25" t="s">
        <v>259</v>
      </c>
      <c r="T172" s="25" t="s">
        <v>259</v>
      </c>
      <c r="U172" s="26">
        <v>7.8</v>
      </c>
      <c r="V172" s="7"/>
      <c r="W172" s="9" t="s">
        <v>258</v>
      </c>
      <c r="X172" s="32">
        <v>358633</v>
      </c>
    </row>
    <row r="173" spans="1:24" ht="16.5" customHeight="1" x14ac:dyDescent="0.25">
      <c r="A173" s="7"/>
      <c r="B173" s="7"/>
      <c r="C173" s="7" t="s">
        <v>471</v>
      </c>
      <c r="D173" s="7"/>
      <c r="E173" s="7"/>
      <c r="F173" s="7"/>
      <c r="G173" s="7"/>
      <c r="H173" s="7"/>
      <c r="I173" s="7"/>
      <c r="J173" s="7"/>
      <c r="K173" s="7"/>
      <c r="L173" s="9" t="s">
        <v>261</v>
      </c>
      <c r="M173" s="25" t="s">
        <v>259</v>
      </c>
      <c r="N173" s="25" t="s">
        <v>259</v>
      </c>
      <c r="O173" s="25" t="s">
        <v>259</v>
      </c>
      <c r="P173" s="25" t="s">
        <v>259</v>
      </c>
      <c r="Q173" s="25" t="s">
        <v>259</v>
      </c>
      <c r="R173" s="25" t="s">
        <v>259</v>
      </c>
      <c r="S173" s="25" t="s">
        <v>259</v>
      </c>
      <c r="T173" s="25" t="s">
        <v>259</v>
      </c>
      <c r="U173" s="26">
        <v>7.6</v>
      </c>
      <c r="V173" s="7"/>
      <c r="W173" s="9" t="s">
        <v>258</v>
      </c>
      <c r="X173" s="32">
        <v>346370</v>
      </c>
    </row>
    <row r="174" spans="1:24" ht="16.5" customHeight="1" x14ac:dyDescent="0.25">
      <c r="A174" s="7" t="s">
        <v>92</v>
      </c>
      <c r="B174" s="7"/>
      <c r="C174" s="7"/>
      <c r="D174" s="7"/>
      <c r="E174" s="7"/>
      <c r="F174" s="7"/>
      <c r="G174" s="7"/>
      <c r="H174" s="7"/>
      <c r="I174" s="7"/>
      <c r="J174" s="7"/>
      <c r="K174" s="7"/>
      <c r="L174" s="9"/>
      <c r="M174" s="10"/>
      <c r="N174" s="10"/>
      <c r="O174" s="10"/>
      <c r="P174" s="10"/>
      <c r="Q174" s="10"/>
      <c r="R174" s="10"/>
      <c r="S174" s="10"/>
      <c r="T174" s="10"/>
      <c r="U174" s="10"/>
      <c r="V174" s="7"/>
      <c r="W174" s="9"/>
      <c r="X174" s="10"/>
    </row>
    <row r="175" spans="1:24" ht="16.5" customHeight="1" x14ac:dyDescent="0.25">
      <c r="A175" s="7"/>
      <c r="B175" s="7" t="s">
        <v>466</v>
      </c>
      <c r="C175" s="7"/>
      <c r="D175" s="7"/>
      <c r="E175" s="7"/>
      <c r="F175" s="7"/>
      <c r="G175" s="7"/>
      <c r="H175" s="7"/>
      <c r="I175" s="7"/>
      <c r="J175" s="7"/>
      <c r="K175" s="7"/>
      <c r="L175" s="9"/>
      <c r="M175" s="10"/>
      <c r="N175" s="10"/>
      <c r="O175" s="10"/>
      <c r="P175" s="10"/>
      <c r="Q175" s="10"/>
      <c r="R175" s="10"/>
      <c r="S175" s="10"/>
      <c r="T175" s="10"/>
      <c r="U175" s="10"/>
      <c r="V175" s="7"/>
      <c r="W175" s="9"/>
      <c r="X175" s="10"/>
    </row>
    <row r="176" spans="1:24" ht="16.5" customHeight="1" x14ac:dyDescent="0.25">
      <c r="A176" s="7"/>
      <c r="B176" s="7"/>
      <c r="C176" s="7" t="s">
        <v>467</v>
      </c>
      <c r="D176" s="7"/>
      <c r="E176" s="7"/>
      <c r="F176" s="7"/>
      <c r="G176" s="7"/>
      <c r="H176" s="7"/>
      <c r="I176" s="7"/>
      <c r="J176" s="7"/>
      <c r="K176" s="7"/>
      <c r="L176" s="9" t="s">
        <v>261</v>
      </c>
      <c r="M176" s="26">
        <v>1.9</v>
      </c>
      <c r="N176" s="25" t="s">
        <v>259</v>
      </c>
      <c r="O176" s="26">
        <v>3.1</v>
      </c>
      <c r="P176" s="26">
        <v>2.2999999999999998</v>
      </c>
      <c r="Q176" s="26">
        <v>3.3</v>
      </c>
      <c r="R176" s="26">
        <v>2.2000000000000002</v>
      </c>
      <c r="S176" s="16">
        <v>17.100000000000001</v>
      </c>
      <c r="T176" s="26">
        <v>3.2</v>
      </c>
      <c r="U176" s="26">
        <v>2.4</v>
      </c>
      <c r="V176" s="7"/>
      <c r="W176" s="9" t="s">
        <v>258</v>
      </c>
      <c r="X176" s="33">
        <v>81894</v>
      </c>
    </row>
    <row r="177" spans="1:24" ht="16.5" customHeight="1" x14ac:dyDescent="0.25">
      <c r="A177" s="7"/>
      <c r="B177" s="7"/>
      <c r="C177" s="7" t="s">
        <v>468</v>
      </c>
      <c r="D177" s="7"/>
      <c r="E177" s="7"/>
      <c r="F177" s="7"/>
      <c r="G177" s="7"/>
      <c r="H177" s="7"/>
      <c r="I177" s="7"/>
      <c r="J177" s="7"/>
      <c r="K177" s="7"/>
      <c r="L177" s="9" t="s">
        <v>261</v>
      </c>
      <c r="M177" s="26">
        <v>2.1</v>
      </c>
      <c r="N177" s="25" t="s">
        <v>259</v>
      </c>
      <c r="O177" s="26">
        <v>1.8</v>
      </c>
      <c r="P177" s="26">
        <v>1.6</v>
      </c>
      <c r="Q177" s="26">
        <v>2.1</v>
      </c>
      <c r="R177" s="26">
        <v>0.9</v>
      </c>
      <c r="S177" s="26">
        <v>2.2999999999999998</v>
      </c>
      <c r="T177" s="26">
        <v>1.9</v>
      </c>
      <c r="U177" s="26">
        <v>1.9</v>
      </c>
      <c r="V177" s="7"/>
      <c r="W177" s="9" t="s">
        <v>258</v>
      </c>
      <c r="X177" s="33">
        <v>64732</v>
      </c>
    </row>
    <row r="178" spans="1:24" ht="16.5" customHeight="1" x14ac:dyDescent="0.25">
      <c r="A178" s="7"/>
      <c r="B178" s="7"/>
      <c r="C178" s="7" t="s">
        <v>469</v>
      </c>
      <c r="D178" s="7"/>
      <c r="E178" s="7"/>
      <c r="F178" s="7"/>
      <c r="G178" s="7"/>
      <c r="H178" s="7"/>
      <c r="I178" s="7"/>
      <c r="J178" s="7"/>
      <c r="K178" s="7"/>
      <c r="L178" s="9" t="s">
        <v>261</v>
      </c>
      <c r="M178" s="26">
        <v>1.6</v>
      </c>
      <c r="N178" s="25" t="s">
        <v>259</v>
      </c>
      <c r="O178" s="26">
        <v>1.5</v>
      </c>
      <c r="P178" s="26">
        <v>3.2</v>
      </c>
      <c r="Q178" s="26">
        <v>1.3</v>
      </c>
      <c r="R178" s="26">
        <v>1.3</v>
      </c>
      <c r="S178" s="26">
        <v>0.9</v>
      </c>
      <c r="T178" s="26">
        <v>2.7</v>
      </c>
      <c r="U178" s="26">
        <v>1.8</v>
      </c>
      <c r="V178" s="7"/>
      <c r="W178" s="9" t="s">
        <v>258</v>
      </c>
      <c r="X178" s="33">
        <v>58780</v>
      </c>
    </row>
    <row r="179" spans="1:24" ht="16.5" customHeight="1" x14ac:dyDescent="0.25">
      <c r="A179" s="7"/>
      <c r="B179" s="7"/>
      <c r="C179" s="7" t="s">
        <v>470</v>
      </c>
      <c r="D179" s="7"/>
      <c r="E179" s="7"/>
      <c r="F179" s="7"/>
      <c r="G179" s="7"/>
      <c r="H179" s="7"/>
      <c r="I179" s="7"/>
      <c r="J179" s="7"/>
      <c r="K179" s="7"/>
      <c r="L179" s="9" t="s">
        <v>261</v>
      </c>
      <c r="M179" s="26">
        <v>1.3</v>
      </c>
      <c r="N179" s="25" t="s">
        <v>259</v>
      </c>
      <c r="O179" s="26">
        <v>1.6</v>
      </c>
      <c r="P179" s="26">
        <v>1.9</v>
      </c>
      <c r="Q179" s="26">
        <v>1.4</v>
      </c>
      <c r="R179" s="26">
        <v>1.1000000000000001</v>
      </c>
      <c r="S179" s="26">
        <v>1.9</v>
      </c>
      <c r="T179" s="26">
        <v>2.2999999999999998</v>
      </c>
      <c r="U179" s="26">
        <v>1.5</v>
      </c>
      <c r="V179" s="7"/>
      <c r="W179" s="9" t="s">
        <v>258</v>
      </c>
      <c r="X179" s="33">
        <v>46849</v>
      </c>
    </row>
    <row r="180" spans="1:24" ht="16.5" customHeight="1" x14ac:dyDescent="0.25">
      <c r="A180" s="7"/>
      <c r="B180" s="7"/>
      <c r="C180" s="7" t="s">
        <v>471</v>
      </c>
      <c r="D180" s="7"/>
      <c r="E180" s="7"/>
      <c r="F180" s="7"/>
      <c r="G180" s="7"/>
      <c r="H180" s="7"/>
      <c r="I180" s="7"/>
      <c r="J180" s="7"/>
      <c r="K180" s="7"/>
      <c r="L180" s="9" t="s">
        <v>261</v>
      </c>
      <c r="M180" s="26">
        <v>1.1000000000000001</v>
      </c>
      <c r="N180" s="25" t="s">
        <v>259</v>
      </c>
      <c r="O180" s="26">
        <v>1.2</v>
      </c>
      <c r="P180" s="26">
        <v>1.3</v>
      </c>
      <c r="Q180" s="26">
        <v>1.5</v>
      </c>
      <c r="R180" s="26" t="s">
        <v>123</v>
      </c>
      <c r="S180" s="26">
        <v>2.2000000000000002</v>
      </c>
      <c r="T180" s="26">
        <v>3.1</v>
      </c>
      <c r="U180" s="26">
        <v>1.2</v>
      </c>
      <c r="V180" s="7"/>
      <c r="W180" s="9" t="s">
        <v>258</v>
      </c>
      <c r="X180" s="33">
        <v>41555</v>
      </c>
    </row>
    <row r="181" spans="1:24" ht="16.5" customHeight="1" x14ac:dyDescent="0.25">
      <c r="A181" s="7"/>
      <c r="B181" s="7" t="s">
        <v>262</v>
      </c>
      <c r="C181" s="7"/>
      <c r="D181" s="7"/>
      <c r="E181" s="7"/>
      <c r="F181" s="7"/>
      <c r="G181" s="7"/>
      <c r="H181" s="7"/>
      <c r="I181" s="7"/>
      <c r="J181" s="7"/>
      <c r="K181" s="7"/>
      <c r="L181" s="9"/>
      <c r="M181" s="10"/>
      <c r="N181" s="10"/>
      <c r="O181" s="10"/>
      <c r="P181" s="10"/>
      <c r="Q181" s="10"/>
      <c r="R181" s="10"/>
      <c r="S181" s="10"/>
      <c r="T181" s="10"/>
      <c r="U181" s="10"/>
      <c r="V181" s="7"/>
      <c r="W181" s="9"/>
      <c r="X181" s="10"/>
    </row>
    <row r="182" spans="1:24" ht="16.5" customHeight="1" x14ac:dyDescent="0.25">
      <c r="A182" s="7"/>
      <c r="B182" s="7"/>
      <c r="C182" s="7" t="s">
        <v>467</v>
      </c>
      <c r="D182" s="7"/>
      <c r="E182" s="7"/>
      <c r="F182" s="7"/>
      <c r="G182" s="7"/>
      <c r="H182" s="7"/>
      <c r="I182" s="7"/>
      <c r="J182" s="7"/>
      <c r="K182" s="7"/>
      <c r="L182" s="9" t="s">
        <v>261</v>
      </c>
      <c r="M182" s="25" t="s">
        <v>259</v>
      </c>
      <c r="N182" s="25" t="s">
        <v>259</v>
      </c>
      <c r="O182" s="25" t="s">
        <v>259</v>
      </c>
      <c r="P182" s="25" t="s">
        <v>259</v>
      </c>
      <c r="Q182" s="25" t="s">
        <v>259</v>
      </c>
      <c r="R182" s="25" t="s">
        <v>259</v>
      </c>
      <c r="S182" s="25" t="s">
        <v>259</v>
      </c>
      <c r="T182" s="25" t="s">
        <v>259</v>
      </c>
      <c r="U182" s="26">
        <v>0.1</v>
      </c>
      <c r="V182" s="7"/>
      <c r="W182" s="9" t="s">
        <v>258</v>
      </c>
      <c r="X182" s="30">
        <v>2394</v>
      </c>
    </row>
    <row r="183" spans="1:24" ht="16.5" customHeight="1" x14ac:dyDescent="0.25">
      <c r="A183" s="7"/>
      <c r="B183" s="7"/>
      <c r="C183" s="7" t="s">
        <v>468</v>
      </c>
      <c r="D183" s="7"/>
      <c r="E183" s="7"/>
      <c r="F183" s="7"/>
      <c r="G183" s="7"/>
      <c r="H183" s="7"/>
      <c r="I183" s="7"/>
      <c r="J183" s="7"/>
      <c r="K183" s="7"/>
      <c r="L183" s="9" t="s">
        <v>261</v>
      </c>
      <c r="M183" s="25" t="s">
        <v>259</v>
      </c>
      <c r="N183" s="25" t="s">
        <v>259</v>
      </c>
      <c r="O183" s="25" t="s">
        <v>259</v>
      </c>
      <c r="P183" s="25" t="s">
        <v>259</v>
      </c>
      <c r="Q183" s="25" t="s">
        <v>259</v>
      </c>
      <c r="R183" s="25" t="s">
        <v>259</v>
      </c>
      <c r="S183" s="25" t="s">
        <v>259</v>
      </c>
      <c r="T183" s="25" t="s">
        <v>259</v>
      </c>
      <c r="U183" s="26">
        <v>0.1</v>
      </c>
      <c r="V183" s="7"/>
      <c r="W183" s="9" t="s">
        <v>258</v>
      </c>
      <c r="X183" s="30">
        <v>3524</v>
      </c>
    </row>
    <row r="184" spans="1:24" ht="16.5" customHeight="1" x14ac:dyDescent="0.25">
      <c r="A184" s="7"/>
      <c r="B184" s="7"/>
      <c r="C184" s="7" t="s">
        <v>469</v>
      </c>
      <c r="D184" s="7"/>
      <c r="E184" s="7"/>
      <c r="F184" s="7"/>
      <c r="G184" s="7"/>
      <c r="H184" s="7"/>
      <c r="I184" s="7"/>
      <c r="J184" s="7"/>
      <c r="K184" s="7"/>
      <c r="L184" s="9" t="s">
        <v>261</v>
      </c>
      <c r="M184" s="25" t="s">
        <v>259</v>
      </c>
      <c r="N184" s="25" t="s">
        <v>259</v>
      </c>
      <c r="O184" s="25" t="s">
        <v>259</v>
      </c>
      <c r="P184" s="25" t="s">
        <v>259</v>
      </c>
      <c r="Q184" s="25" t="s">
        <v>259</v>
      </c>
      <c r="R184" s="25" t="s">
        <v>259</v>
      </c>
      <c r="S184" s="25" t="s">
        <v>259</v>
      </c>
      <c r="T184" s="25" t="s">
        <v>259</v>
      </c>
      <c r="U184" s="26">
        <v>0.1</v>
      </c>
      <c r="V184" s="7"/>
      <c r="W184" s="9" t="s">
        <v>258</v>
      </c>
      <c r="X184" s="30">
        <v>5461</v>
      </c>
    </row>
    <row r="185" spans="1:24" ht="16.5" customHeight="1" x14ac:dyDescent="0.25">
      <c r="A185" s="7"/>
      <c r="B185" s="7"/>
      <c r="C185" s="7" t="s">
        <v>470</v>
      </c>
      <c r="D185" s="7"/>
      <c r="E185" s="7"/>
      <c r="F185" s="7"/>
      <c r="G185" s="7"/>
      <c r="H185" s="7"/>
      <c r="I185" s="7"/>
      <c r="J185" s="7"/>
      <c r="K185" s="7"/>
      <c r="L185" s="9" t="s">
        <v>261</v>
      </c>
      <c r="M185" s="25" t="s">
        <v>259</v>
      </c>
      <c r="N185" s="25" t="s">
        <v>259</v>
      </c>
      <c r="O185" s="25" t="s">
        <v>259</v>
      </c>
      <c r="P185" s="25" t="s">
        <v>259</v>
      </c>
      <c r="Q185" s="25" t="s">
        <v>259</v>
      </c>
      <c r="R185" s="25" t="s">
        <v>259</v>
      </c>
      <c r="S185" s="25" t="s">
        <v>259</v>
      </c>
      <c r="T185" s="25" t="s">
        <v>259</v>
      </c>
      <c r="U185" s="26">
        <v>0.2</v>
      </c>
      <c r="V185" s="7"/>
      <c r="W185" s="9" t="s">
        <v>258</v>
      </c>
      <c r="X185" s="30">
        <v>7354</v>
      </c>
    </row>
    <row r="186" spans="1:24" ht="16.5" customHeight="1" x14ac:dyDescent="0.25">
      <c r="A186" s="7"/>
      <c r="B186" s="7"/>
      <c r="C186" s="7" t="s">
        <v>471</v>
      </c>
      <c r="D186" s="7"/>
      <c r="E186" s="7"/>
      <c r="F186" s="7"/>
      <c r="G186" s="7"/>
      <c r="H186" s="7"/>
      <c r="I186" s="7"/>
      <c r="J186" s="7"/>
      <c r="K186" s="7"/>
      <c r="L186" s="9" t="s">
        <v>261</v>
      </c>
      <c r="M186" s="25" t="s">
        <v>259</v>
      </c>
      <c r="N186" s="25" t="s">
        <v>259</v>
      </c>
      <c r="O186" s="25" t="s">
        <v>259</v>
      </c>
      <c r="P186" s="25" t="s">
        <v>259</v>
      </c>
      <c r="Q186" s="25" t="s">
        <v>259</v>
      </c>
      <c r="R186" s="25" t="s">
        <v>259</v>
      </c>
      <c r="S186" s="25" t="s">
        <v>259</v>
      </c>
      <c r="T186" s="25" t="s">
        <v>259</v>
      </c>
      <c r="U186" s="26">
        <v>0.3</v>
      </c>
      <c r="V186" s="7"/>
      <c r="W186" s="9" t="s">
        <v>258</v>
      </c>
      <c r="X186" s="33">
        <v>11868</v>
      </c>
    </row>
    <row r="187" spans="1:24" ht="16.5" customHeight="1" x14ac:dyDescent="0.25">
      <c r="A187" s="7"/>
      <c r="B187" s="7" t="s">
        <v>263</v>
      </c>
      <c r="C187" s="7"/>
      <c r="D187" s="7"/>
      <c r="E187" s="7"/>
      <c r="F187" s="7"/>
      <c r="G187" s="7"/>
      <c r="H187" s="7"/>
      <c r="I187" s="7"/>
      <c r="J187" s="7"/>
      <c r="K187" s="7"/>
      <c r="L187" s="9"/>
      <c r="M187" s="10"/>
      <c r="N187" s="10"/>
      <c r="O187" s="10"/>
      <c r="P187" s="10"/>
      <c r="Q187" s="10"/>
      <c r="R187" s="10"/>
      <c r="S187" s="10"/>
      <c r="T187" s="10"/>
      <c r="U187" s="10"/>
      <c r="V187" s="7"/>
      <c r="W187" s="9"/>
      <c r="X187" s="10"/>
    </row>
    <row r="188" spans="1:24" ht="16.5" customHeight="1" x14ac:dyDescent="0.25">
      <c r="A188" s="7"/>
      <c r="B188" s="7"/>
      <c r="C188" s="7" t="s">
        <v>467</v>
      </c>
      <c r="D188" s="7"/>
      <c r="E188" s="7"/>
      <c r="F188" s="7"/>
      <c r="G188" s="7"/>
      <c r="H188" s="7"/>
      <c r="I188" s="7"/>
      <c r="J188" s="7"/>
      <c r="K188" s="7"/>
      <c r="L188" s="9" t="s">
        <v>261</v>
      </c>
      <c r="M188" s="25" t="s">
        <v>259</v>
      </c>
      <c r="N188" s="25" t="s">
        <v>259</v>
      </c>
      <c r="O188" s="25" t="s">
        <v>259</v>
      </c>
      <c r="P188" s="25" t="s">
        <v>259</v>
      </c>
      <c r="Q188" s="25" t="s">
        <v>259</v>
      </c>
      <c r="R188" s="25" t="s">
        <v>259</v>
      </c>
      <c r="S188" s="25" t="s">
        <v>259</v>
      </c>
      <c r="T188" s="25" t="s">
        <v>259</v>
      </c>
      <c r="U188" s="26">
        <v>7.2</v>
      </c>
      <c r="V188" s="7"/>
      <c r="W188" s="9" t="s">
        <v>258</v>
      </c>
      <c r="X188" s="32">
        <v>310403</v>
      </c>
    </row>
    <row r="189" spans="1:24" ht="16.5" customHeight="1" x14ac:dyDescent="0.25">
      <c r="A189" s="7"/>
      <c r="B189" s="7"/>
      <c r="C189" s="7" t="s">
        <v>468</v>
      </c>
      <c r="D189" s="7"/>
      <c r="E189" s="7"/>
      <c r="F189" s="7"/>
      <c r="G189" s="7"/>
      <c r="H189" s="7"/>
      <c r="I189" s="7"/>
      <c r="J189" s="7"/>
      <c r="K189" s="7"/>
      <c r="L189" s="9" t="s">
        <v>261</v>
      </c>
      <c r="M189" s="25" t="s">
        <v>259</v>
      </c>
      <c r="N189" s="25" t="s">
        <v>259</v>
      </c>
      <c r="O189" s="25" t="s">
        <v>259</v>
      </c>
      <c r="P189" s="25" t="s">
        <v>259</v>
      </c>
      <c r="Q189" s="25" t="s">
        <v>259</v>
      </c>
      <c r="R189" s="25" t="s">
        <v>259</v>
      </c>
      <c r="S189" s="25" t="s">
        <v>259</v>
      </c>
      <c r="T189" s="25" t="s">
        <v>259</v>
      </c>
      <c r="U189" s="26">
        <v>7.2</v>
      </c>
      <c r="V189" s="7"/>
      <c r="W189" s="9" t="s">
        <v>258</v>
      </c>
      <c r="X189" s="32">
        <v>315550</v>
      </c>
    </row>
    <row r="190" spans="1:24" ht="16.5" customHeight="1" x14ac:dyDescent="0.25">
      <c r="A190" s="7"/>
      <c r="B190" s="7"/>
      <c r="C190" s="7" t="s">
        <v>469</v>
      </c>
      <c r="D190" s="7"/>
      <c r="E190" s="7"/>
      <c r="F190" s="7"/>
      <c r="G190" s="7"/>
      <c r="H190" s="7"/>
      <c r="I190" s="7"/>
      <c r="J190" s="7"/>
      <c r="K190" s="7"/>
      <c r="L190" s="9" t="s">
        <v>261</v>
      </c>
      <c r="M190" s="25" t="s">
        <v>259</v>
      </c>
      <c r="N190" s="25" t="s">
        <v>259</v>
      </c>
      <c r="O190" s="25" t="s">
        <v>259</v>
      </c>
      <c r="P190" s="25" t="s">
        <v>259</v>
      </c>
      <c r="Q190" s="25" t="s">
        <v>259</v>
      </c>
      <c r="R190" s="25" t="s">
        <v>259</v>
      </c>
      <c r="S190" s="25" t="s">
        <v>259</v>
      </c>
      <c r="T190" s="25" t="s">
        <v>259</v>
      </c>
      <c r="U190" s="26">
        <v>7.3</v>
      </c>
      <c r="V190" s="7"/>
      <c r="W190" s="9" t="s">
        <v>258</v>
      </c>
      <c r="X190" s="32">
        <v>325723</v>
      </c>
    </row>
    <row r="191" spans="1:24" ht="16.5" customHeight="1" x14ac:dyDescent="0.25">
      <c r="A191" s="7"/>
      <c r="B191" s="7"/>
      <c r="C191" s="7" t="s">
        <v>470</v>
      </c>
      <c r="D191" s="7"/>
      <c r="E191" s="7"/>
      <c r="F191" s="7"/>
      <c r="G191" s="7"/>
      <c r="H191" s="7"/>
      <c r="I191" s="7"/>
      <c r="J191" s="7"/>
      <c r="K191" s="7"/>
      <c r="L191" s="9" t="s">
        <v>261</v>
      </c>
      <c r="M191" s="25" t="s">
        <v>259</v>
      </c>
      <c r="N191" s="25" t="s">
        <v>259</v>
      </c>
      <c r="O191" s="25" t="s">
        <v>259</v>
      </c>
      <c r="P191" s="25" t="s">
        <v>259</v>
      </c>
      <c r="Q191" s="25" t="s">
        <v>259</v>
      </c>
      <c r="R191" s="25" t="s">
        <v>259</v>
      </c>
      <c r="S191" s="25" t="s">
        <v>259</v>
      </c>
      <c r="T191" s="25" t="s">
        <v>259</v>
      </c>
      <c r="U191" s="26">
        <v>7.3</v>
      </c>
      <c r="V191" s="7"/>
      <c r="W191" s="9" t="s">
        <v>258</v>
      </c>
      <c r="X191" s="32">
        <v>331525</v>
      </c>
    </row>
    <row r="192" spans="1:24" ht="16.5" customHeight="1" x14ac:dyDescent="0.25">
      <c r="A192" s="14"/>
      <c r="B192" s="14"/>
      <c r="C192" s="14" t="s">
        <v>471</v>
      </c>
      <c r="D192" s="14"/>
      <c r="E192" s="14"/>
      <c r="F192" s="14"/>
      <c r="G192" s="14"/>
      <c r="H192" s="14"/>
      <c r="I192" s="14"/>
      <c r="J192" s="14"/>
      <c r="K192" s="14"/>
      <c r="L192" s="15" t="s">
        <v>261</v>
      </c>
      <c r="M192" s="36" t="s">
        <v>259</v>
      </c>
      <c r="N192" s="36" t="s">
        <v>259</v>
      </c>
      <c r="O192" s="36" t="s">
        <v>259</v>
      </c>
      <c r="P192" s="36" t="s">
        <v>259</v>
      </c>
      <c r="Q192" s="36" t="s">
        <v>259</v>
      </c>
      <c r="R192" s="36" t="s">
        <v>259</v>
      </c>
      <c r="S192" s="36" t="s">
        <v>259</v>
      </c>
      <c r="T192" s="36" t="s">
        <v>259</v>
      </c>
      <c r="U192" s="28">
        <v>7.2</v>
      </c>
      <c r="V192" s="14"/>
      <c r="W192" s="15" t="s">
        <v>258</v>
      </c>
      <c r="X192" s="77">
        <v>323673</v>
      </c>
    </row>
    <row r="193" spans="1:24" ht="4.5" customHeight="1" x14ac:dyDescent="0.25">
      <c r="A193" s="23"/>
      <c r="B193" s="23"/>
      <c r="C193" s="2"/>
      <c r="D193" s="2"/>
      <c r="E193" s="2"/>
      <c r="F193" s="2"/>
      <c r="G193" s="2"/>
      <c r="H193" s="2"/>
      <c r="I193" s="2"/>
      <c r="J193" s="2"/>
      <c r="K193" s="2"/>
      <c r="L193" s="2"/>
      <c r="M193" s="2"/>
      <c r="N193" s="2"/>
      <c r="O193" s="2"/>
      <c r="P193" s="2"/>
      <c r="Q193" s="2"/>
      <c r="R193" s="2"/>
      <c r="S193" s="2"/>
      <c r="T193" s="2"/>
      <c r="U193" s="2"/>
      <c r="V193" s="2"/>
      <c r="W193" s="2"/>
      <c r="X193" s="2"/>
    </row>
    <row r="194" spans="1:24" ht="16.5" customHeight="1" x14ac:dyDescent="0.25">
      <c r="A194" s="23"/>
      <c r="B194" s="23"/>
      <c r="C194" s="87" t="s">
        <v>472</v>
      </c>
      <c r="D194" s="87"/>
      <c r="E194" s="87"/>
      <c r="F194" s="87"/>
      <c r="G194" s="87"/>
      <c r="H194" s="87"/>
      <c r="I194" s="87"/>
      <c r="J194" s="87"/>
      <c r="K194" s="87"/>
      <c r="L194" s="87"/>
      <c r="M194" s="87"/>
      <c r="N194" s="87"/>
      <c r="O194" s="87"/>
      <c r="P194" s="87"/>
      <c r="Q194" s="87"/>
      <c r="R194" s="87"/>
      <c r="S194" s="87"/>
      <c r="T194" s="87"/>
      <c r="U194" s="87"/>
      <c r="V194" s="87"/>
      <c r="W194" s="87"/>
      <c r="X194" s="87"/>
    </row>
    <row r="195" spans="1:24" ht="4.5" customHeight="1" x14ac:dyDescent="0.25">
      <c r="A195" s="23"/>
      <c r="B195" s="23"/>
      <c r="C195" s="2"/>
      <c r="D195" s="2"/>
      <c r="E195" s="2"/>
      <c r="F195" s="2"/>
      <c r="G195" s="2"/>
      <c r="H195" s="2"/>
      <c r="I195" s="2"/>
      <c r="J195" s="2"/>
      <c r="K195" s="2"/>
      <c r="L195" s="2"/>
      <c r="M195" s="2"/>
      <c r="N195" s="2"/>
      <c r="O195" s="2"/>
      <c r="P195" s="2"/>
      <c r="Q195" s="2"/>
      <c r="R195" s="2"/>
      <c r="S195" s="2"/>
      <c r="T195" s="2"/>
      <c r="U195" s="2"/>
      <c r="V195" s="2"/>
      <c r="W195" s="2"/>
      <c r="X195" s="2"/>
    </row>
    <row r="196" spans="1:24" ht="16.5" customHeight="1" x14ac:dyDescent="0.25">
      <c r="A196" s="40"/>
      <c r="B196" s="40"/>
      <c r="C196" s="87" t="s">
        <v>473</v>
      </c>
      <c r="D196" s="87"/>
      <c r="E196" s="87"/>
      <c r="F196" s="87"/>
      <c r="G196" s="87"/>
      <c r="H196" s="87"/>
      <c r="I196" s="87"/>
      <c r="J196" s="87"/>
      <c r="K196" s="87"/>
      <c r="L196" s="87"/>
      <c r="M196" s="87"/>
      <c r="N196" s="87"/>
      <c r="O196" s="87"/>
      <c r="P196" s="87"/>
      <c r="Q196" s="87"/>
      <c r="R196" s="87"/>
      <c r="S196" s="87"/>
      <c r="T196" s="87"/>
      <c r="U196" s="87"/>
      <c r="V196" s="87"/>
      <c r="W196" s="87"/>
      <c r="X196" s="87"/>
    </row>
    <row r="197" spans="1:24" ht="16.5" customHeight="1" x14ac:dyDescent="0.25">
      <c r="A197" s="40"/>
      <c r="B197" s="40"/>
      <c r="C197" s="87" t="s">
        <v>474</v>
      </c>
      <c r="D197" s="87"/>
      <c r="E197" s="87"/>
      <c r="F197" s="87"/>
      <c r="G197" s="87"/>
      <c r="H197" s="87"/>
      <c r="I197" s="87"/>
      <c r="J197" s="87"/>
      <c r="K197" s="87"/>
      <c r="L197" s="87"/>
      <c r="M197" s="87"/>
      <c r="N197" s="87"/>
      <c r="O197" s="87"/>
      <c r="P197" s="87"/>
      <c r="Q197" s="87"/>
      <c r="R197" s="87"/>
      <c r="S197" s="87"/>
      <c r="T197" s="87"/>
      <c r="U197" s="87"/>
      <c r="V197" s="87"/>
      <c r="W197" s="87"/>
      <c r="X197" s="87"/>
    </row>
    <row r="198" spans="1:24" ht="4.5" customHeight="1" x14ac:dyDescent="0.25">
      <c r="A198" s="23"/>
      <c r="B198" s="23"/>
      <c r="C198" s="2"/>
      <c r="D198" s="2"/>
      <c r="E198" s="2"/>
      <c r="F198" s="2"/>
      <c r="G198" s="2"/>
      <c r="H198" s="2"/>
      <c r="I198" s="2"/>
      <c r="J198" s="2"/>
      <c r="K198" s="2"/>
      <c r="L198" s="2"/>
      <c r="M198" s="2"/>
      <c r="N198" s="2"/>
      <c r="O198" s="2"/>
      <c r="P198" s="2"/>
      <c r="Q198" s="2"/>
      <c r="R198" s="2"/>
      <c r="S198" s="2"/>
      <c r="T198" s="2"/>
      <c r="U198" s="2"/>
      <c r="V198" s="2"/>
      <c r="W198" s="2"/>
      <c r="X198" s="2"/>
    </row>
    <row r="199" spans="1:24" ht="16.5" customHeight="1" x14ac:dyDescent="0.25">
      <c r="A199" s="23" t="s">
        <v>99</v>
      </c>
      <c r="B199" s="23"/>
      <c r="C199" s="87" t="s">
        <v>272</v>
      </c>
      <c r="D199" s="87"/>
      <c r="E199" s="87"/>
      <c r="F199" s="87"/>
      <c r="G199" s="87"/>
      <c r="H199" s="87"/>
      <c r="I199" s="87"/>
      <c r="J199" s="87"/>
      <c r="K199" s="87"/>
      <c r="L199" s="87"/>
      <c r="M199" s="87"/>
      <c r="N199" s="87"/>
      <c r="O199" s="87"/>
      <c r="P199" s="87"/>
      <c r="Q199" s="87"/>
      <c r="R199" s="87"/>
      <c r="S199" s="87"/>
      <c r="T199" s="87"/>
      <c r="U199" s="87"/>
      <c r="V199" s="87"/>
      <c r="W199" s="87"/>
      <c r="X199" s="87"/>
    </row>
    <row r="200" spans="1:24" ht="42.45" customHeight="1" x14ac:dyDescent="0.25">
      <c r="A200" s="23" t="s">
        <v>101</v>
      </c>
      <c r="B200" s="23"/>
      <c r="C200" s="87" t="s">
        <v>475</v>
      </c>
      <c r="D200" s="87"/>
      <c r="E200" s="87"/>
      <c r="F200" s="87"/>
      <c r="G200" s="87"/>
      <c r="H200" s="87"/>
      <c r="I200" s="87"/>
      <c r="J200" s="87"/>
      <c r="K200" s="87"/>
      <c r="L200" s="87"/>
      <c r="M200" s="87"/>
      <c r="N200" s="87"/>
      <c r="O200" s="87"/>
      <c r="P200" s="87"/>
      <c r="Q200" s="87"/>
      <c r="R200" s="87"/>
      <c r="S200" s="87"/>
      <c r="T200" s="87"/>
      <c r="U200" s="87"/>
      <c r="V200" s="87"/>
      <c r="W200" s="87"/>
      <c r="X200" s="87"/>
    </row>
    <row r="201" spans="1:24" ht="16.5" customHeight="1" x14ac:dyDescent="0.25">
      <c r="A201" s="23" t="s">
        <v>103</v>
      </c>
      <c r="B201" s="23"/>
      <c r="C201" s="87" t="s">
        <v>476</v>
      </c>
      <c r="D201" s="87"/>
      <c r="E201" s="87"/>
      <c r="F201" s="87"/>
      <c r="G201" s="87"/>
      <c r="H201" s="87"/>
      <c r="I201" s="87"/>
      <c r="J201" s="87"/>
      <c r="K201" s="87"/>
      <c r="L201" s="87"/>
      <c r="M201" s="87"/>
      <c r="N201" s="87"/>
      <c r="O201" s="87"/>
      <c r="P201" s="87"/>
      <c r="Q201" s="87"/>
      <c r="R201" s="87"/>
      <c r="S201" s="87"/>
      <c r="T201" s="87"/>
      <c r="U201" s="87"/>
      <c r="V201" s="87"/>
      <c r="W201" s="87"/>
      <c r="X201" s="87"/>
    </row>
    <row r="202" spans="1:24" ht="16.5" customHeight="1" x14ac:dyDescent="0.25">
      <c r="A202" s="23" t="s">
        <v>105</v>
      </c>
      <c r="B202" s="23"/>
      <c r="C202" s="87" t="s">
        <v>303</v>
      </c>
      <c r="D202" s="87"/>
      <c r="E202" s="87"/>
      <c r="F202" s="87"/>
      <c r="G202" s="87"/>
      <c r="H202" s="87"/>
      <c r="I202" s="87"/>
      <c r="J202" s="87"/>
      <c r="K202" s="87"/>
      <c r="L202" s="87"/>
      <c r="M202" s="87"/>
      <c r="N202" s="87"/>
      <c r="O202" s="87"/>
      <c r="P202" s="87"/>
      <c r="Q202" s="87"/>
      <c r="R202" s="87"/>
      <c r="S202" s="87"/>
      <c r="T202" s="87"/>
      <c r="U202" s="87"/>
      <c r="V202" s="87"/>
      <c r="W202" s="87"/>
      <c r="X202" s="87"/>
    </row>
    <row r="203" spans="1:24" ht="29.4" customHeight="1" x14ac:dyDescent="0.25">
      <c r="A203" s="23" t="s">
        <v>142</v>
      </c>
      <c r="B203" s="23"/>
      <c r="C203" s="87" t="s">
        <v>477</v>
      </c>
      <c r="D203" s="87"/>
      <c r="E203" s="87"/>
      <c r="F203" s="87"/>
      <c r="G203" s="87"/>
      <c r="H203" s="87"/>
      <c r="I203" s="87"/>
      <c r="J203" s="87"/>
      <c r="K203" s="87"/>
      <c r="L203" s="87"/>
      <c r="M203" s="87"/>
      <c r="N203" s="87"/>
      <c r="O203" s="87"/>
      <c r="P203" s="87"/>
      <c r="Q203" s="87"/>
      <c r="R203" s="87"/>
      <c r="S203" s="87"/>
      <c r="T203" s="87"/>
      <c r="U203" s="87"/>
      <c r="V203" s="87"/>
      <c r="W203" s="87"/>
      <c r="X203" s="87"/>
    </row>
    <row r="204" spans="1:24" ht="16.5" customHeight="1" x14ac:dyDescent="0.25">
      <c r="A204" s="23" t="s">
        <v>144</v>
      </c>
      <c r="B204" s="23"/>
      <c r="C204" s="87" t="s">
        <v>274</v>
      </c>
      <c r="D204" s="87"/>
      <c r="E204" s="87"/>
      <c r="F204" s="87"/>
      <c r="G204" s="87"/>
      <c r="H204" s="87"/>
      <c r="I204" s="87"/>
      <c r="J204" s="87"/>
      <c r="K204" s="87"/>
      <c r="L204" s="87"/>
      <c r="M204" s="87"/>
      <c r="N204" s="87"/>
      <c r="O204" s="87"/>
      <c r="P204" s="87"/>
      <c r="Q204" s="87"/>
      <c r="R204" s="87"/>
      <c r="S204" s="87"/>
      <c r="T204" s="87"/>
      <c r="U204" s="87"/>
      <c r="V204" s="87"/>
      <c r="W204" s="87"/>
      <c r="X204" s="87"/>
    </row>
    <row r="205" spans="1:24" ht="29.4" customHeight="1" x14ac:dyDescent="0.25">
      <c r="A205" s="23"/>
      <c r="B205" s="23"/>
      <c r="C205" s="87" t="s">
        <v>478</v>
      </c>
      <c r="D205" s="87"/>
      <c r="E205" s="87"/>
      <c r="F205" s="87"/>
      <c r="G205" s="87"/>
      <c r="H205" s="87"/>
      <c r="I205" s="87"/>
      <c r="J205" s="87"/>
      <c r="K205" s="87"/>
      <c r="L205" s="87"/>
      <c r="M205" s="87"/>
      <c r="N205" s="87"/>
      <c r="O205" s="87"/>
      <c r="P205" s="87"/>
      <c r="Q205" s="87"/>
      <c r="R205" s="87"/>
      <c r="S205" s="87"/>
      <c r="T205" s="87"/>
      <c r="U205" s="87"/>
      <c r="V205" s="87"/>
      <c r="W205" s="87"/>
      <c r="X205" s="87"/>
    </row>
    <row r="206" spans="1:24" ht="16.5" customHeight="1" x14ac:dyDescent="0.25">
      <c r="A206" s="23" t="s">
        <v>146</v>
      </c>
      <c r="B206" s="23"/>
      <c r="C206" s="87" t="s">
        <v>275</v>
      </c>
      <c r="D206" s="87"/>
      <c r="E206" s="87"/>
      <c r="F206" s="87"/>
      <c r="G206" s="87"/>
      <c r="H206" s="87"/>
      <c r="I206" s="87"/>
      <c r="J206" s="87"/>
      <c r="K206" s="87"/>
      <c r="L206" s="87"/>
      <c r="M206" s="87"/>
      <c r="N206" s="87"/>
      <c r="O206" s="87"/>
      <c r="P206" s="87"/>
      <c r="Q206" s="87"/>
      <c r="R206" s="87"/>
      <c r="S206" s="87"/>
      <c r="T206" s="87"/>
      <c r="U206" s="87"/>
      <c r="V206" s="87"/>
      <c r="W206" s="87"/>
      <c r="X206" s="87"/>
    </row>
    <row r="207" spans="1:24" ht="16.5" customHeight="1" x14ac:dyDescent="0.25">
      <c r="A207" s="23" t="s">
        <v>148</v>
      </c>
      <c r="B207" s="23"/>
      <c r="C207" s="87" t="s">
        <v>276</v>
      </c>
      <c r="D207" s="87"/>
      <c r="E207" s="87"/>
      <c r="F207" s="87"/>
      <c r="G207" s="87"/>
      <c r="H207" s="87"/>
      <c r="I207" s="87"/>
      <c r="J207" s="87"/>
      <c r="K207" s="87"/>
      <c r="L207" s="87"/>
      <c r="M207" s="87"/>
      <c r="N207" s="87"/>
      <c r="O207" s="87"/>
      <c r="P207" s="87"/>
      <c r="Q207" s="87"/>
      <c r="R207" s="87"/>
      <c r="S207" s="87"/>
      <c r="T207" s="87"/>
      <c r="U207" s="87"/>
      <c r="V207" s="87"/>
      <c r="W207" s="87"/>
      <c r="X207" s="87"/>
    </row>
    <row r="208" spans="1:24" ht="29.4" customHeight="1" x14ac:dyDescent="0.25">
      <c r="A208" s="23"/>
      <c r="B208" s="23"/>
      <c r="C208" s="87" t="s">
        <v>277</v>
      </c>
      <c r="D208" s="87"/>
      <c r="E208" s="87"/>
      <c r="F208" s="87"/>
      <c r="G208" s="87"/>
      <c r="H208" s="87"/>
      <c r="I208" s="87"/>
      <c r="J208" s="87"/>
      <c r="K208" s="87"/>
      <c r="L208" s="87"/>
      <c r="M208" s="87"/>
      <c r="N208" s="87"/>
      <c r="O208" s="87"/>
      <c r="P208" s="87"/>
      <c r="Q208" s="87"/>
      <c r="R208" s="87"/>
      <c r="S208" s="87"/>
      <c r="T208" s="87"/>
      <c r="U208" s="87"/>
      <c r="V208" s="87"/>
      <c r="W208" s="87"/>
      <c r="X208" s="87"/>
    </row>
    <row r="209" spans="1:24" ht="16.5" customHeight="1" x14ac:dyDescent="0.25">
      <c r="A209" s="23" t="s">
        <v>150</v>
      </c>
      <c r="B209" s="23"/>
      <c r="C209" s="87" t="s">
        <v>278</v>
      </c>
      <c r="D209" s="87"/>
      <c r="E209" s="87"/>
      <c r="F209" s="87"/>
      <c r="G209" s="87"/>
      <c r="H209" s="87"/>
      <c r="I209" s="87"/>
      <c r="J209" s="87"/>
      <c r="K209" s="87"/>
      <c r="L209" s="87"/>
      <c r="M209" s="87"/>
      <c r="N209" s="87"/>
      <c r="O209" s="87"/>
      <c r="P209" s="87"/>
      <c r="Q209" s="87"/>
      <c r="R209" s="87"/>
      <c r="S209" s="87"/>
      <c r="T209" s="87"/>
      <c r="U209" s="87"/>
      <c r="V209" s="87"/>
      <c r="W209" s="87"/>
      <c r="X209" s="87"/>
    </row>
    <row r="210" spans="1:24" ht="29.4" customHeight="1" x14ac:dyDescent="0.25">
      <c r="A210" s="23"/>
      <c r="B210" s="23"/>
      <c r="C210" s="87" t="s">
        <v>479</v>
      </c>
      <c r="D210" s="87"/>
      <c r="E210" s="87"/>
      <c r="F210" s="87"/>
      <c r="G210" s="87"/>
      <c r="H210" s="87"/>
      <c r="I210" s="87"/>
      <c r="J210" s="87"/>
      <c r="K210" s="87"/>
      <c r="L210" s="87"/>
      <c r="M210" s="87"/>
      <c r="N210" s="87"/>
      <c r="O210" s="87"/>
      <c r="P210" s="87"/>
      <c r="Q210" s="87"/>
      <c r="R210" s="87"/>
      <c r="S210" s="87"/>
      <c r="T210" s="87"/>
      <c r="U210" s="87"/>
      <c r="V210" s="87"/>
      <c r="W210" s="87"/>
      <c r="X210" s="87"/>
    </row>
    <row r="211" spans="1:24" ht="4.5" customHeight="1" x14ac:dyDescent="0.25"/>
    <row r="212" spans="1:24" ht="16.5" customHeight="1" x14ac:dyDescent="0.25">
      <c r="A212" s="24" t="s">
        <v>107</v>
      </c>
      <c r="B212" s="23"/>
      <c r="C212" s="23"/>
      <c r="D212" s="23"/>
      <c r="E212" s="87" t="s">
        <v>286</v>
      </c>
      <c r="F212" s="87"/>
      <c r="G212" s="87"/>
      <c r="H212" s="87"/>
      <c r="I212" s="87"/>
      <c r="J212" s="87"/>
      <c r="K212" s="87"/>
      <c r="L212" s="87"/>
      <c r="M212" s="87"/>
      <c r="N212" s="87"/>
      <c r="O212" s="87"/>
      <c r="P212" s="87"/>
      <c r="Q212" s="87"/>
      <c r="R212" s="87"/>
      <c r="S212" s="87"/>
      <c r="T212" s="87"/>
      <c r="U212" s="87"/>
      <c r="V212" s="87"/>
      <c r="W212" s="87"/>
      <c r="X212" s="87"/>
    </row>
  </sheetData>
  <mergeCells count="17">
    <mergeCell ref="C210:X210"/>
    <mergeCell ref="E212:X212"/>
    <mergeCell ref="C205:X205"/>
    <mergeCell ref="C206:X206"/>
    <mergeCell ref="C207:X207"/>
    <mergeCell ref="C208:X208"/>
    <mergeCell ref="C209:X209"/>
    <mergeCell ref="C200:X200"/>
    <mergeCell ref="C201:X201"/>
    <mergeCell ref="C202:X202"/>
    <mergeCell ref="C203:X203"/>
    <mergeCell ref="C204:X204"/>
    <mergeCell ref="K1:X1"/>
    <mergeCell ref="C194:X194"/>
    <mergeCell ref="C196:X196"/>
    <mergeCell ref="C197:X197"/>
    <mergeCell ref="C199:X199"/>
  </mergeCells>
  <pageMargins left="0.7" right="0.7" top="0.75" bottom="0.75" header="0.3" footer="0.3"/>
  <pageSetup paperSize="9" fitToHeight="0" orientation="landscape" horizontalDpi="300" verticalDpi="300"/>
  <headerFooter scaleWithDoc="0" alignWithMargins="0">
    <oddHeader>&amp;C&amp;"Arial"&amp;8TABLE 13A.16</oddHeader>
    <oddFooter>&amp;L&amp;"Arial"&amp;8REPORT ON
GOVERNMENT
SERVICES 2022&amp;R&amp;"Arial"&amp;8SERVICES FOR
MENTAL HEALTH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123"/>
  <sheetViews>
    <sheetView showGridLines="0" workbookViewId="0"/>
  </sheetViews>
  <sheetFormatPr defaultColWidth="11.44140625" defaultRowHeight="13.2" x14ac:dyDescent="0.25"/>
  <cols>
    <col min="1" max="10" width="1.88671875" customWidth="1"/>
    <col min="11" max="11" width="6.33203125" customWidth="1"/>
    <col min="12" max="12" width="7.44140625" customWidth="1"/>
    <col min="13" max="21" width="11.33203125" customWidth="1"/>
    <col min="22" max="22" width="1.88671875" customWidth="1"/>
    <col min="23" max="23" width="5.44140625" customWidth="1"/>
    <col min="24" max="24" width="15.109375" customWidth="1"/>
  </cols>
  <sheetData>
    <row r="1" spans="1:24" ht="17.399999999999999" customHeight="1" x14ac:dyDescent="0.25">
      <c r="A1" s="8" t="s">
        <v>480</v>
      </c>
      <c r="B1" s="8"/>
      <c r="C1" s="8"/>
      <c r="D1" s="8"/>
      <c r="E1" s="8"/>
      <c r="F1" s="8"/>
      <c r="G1" s="8"/>
      <c r="H1" s="8"/>
      <c r="I1" s="8"/>
      <c r="J1" s="8"/>
      <c r="K1" s="91" t="s">
        <v>481</v>
      </c>
      <c r="L1" s="92"/>
      <c r="M1" s="92"/>
      <c r="N1" s="92"/>
      <c r="O1" s="92"/>
      <c r="P1" s="92"/>
      <c r="Q1" s="92"/>
      <c r="R1" s="92"/>
      <c r="S1" s="92"/>
      <c r="T1" s="92"/>
      <c r="U1" s="92"/>
      <c r="V1" s="92"/>
      <c r="W1" s="92"/>
      <c r="X1" s="92"/>
    </row>
    <row r="2" spans="1:24" ht="16.5" customHeight="1" x14ac:dyDescent="0.25">
      <c r="A2" s="11"/>
      <c r="B2" s="11"/>
      <c r="C2" s="11"/>
      <c r="D2" s="11"/>
      <c r="E2" s="11"/>
      <c r="F2" s="11"/>
      <c r="G2" s="11"/>
      <c r="H2" s="11"/>
      <c r="I2" s="11"/>
      <c r="J2" s="11"/>
      <c r="K2" s="11"/>
      <c r="L2" s="12" t="s">
        <v>78</v>
      </c>
      <c r="M2" s="13" t="s">
        <v>249</v>
      </c>
      <c r="N2" s="13" t="s">
        <v>250</v>
      </c>
      <c r="O2" s="13" t="s">
        <v>199</v>
      </c>
      <c r="P2" s="13" t="s">
        <v>174</v>
      </c>
      <c r="Q2" s="13" t="s">
        <v>482</v>
      </c>
      <c r="R2" s="13" t="s">
        <v>252</v>
      </c>
      <c r="S2" s="13" t="s">
        <v>177</v>
      </c>
      <c r="T2" s="13" t="s">
        <v>178</v>
      </c>
      <c r="U2" s="13" t="s">
        <v>483</v>
      </c>
      <c r="V2" s="39"/>
      <c r="W2" s="12" t="s">
        <v>78</v>
      </c>
      <c r="X2" s="13" t="s">
        <v>484</v>
      </c>
    </row>
    <row r="3" spans="1:24" ht="16.5" customHeight="1" x14ac:dyDescent="0.25">
      <c r="A3" s="7" t="s">
        <v>255</v>
      </c>
      <c r="B3" s="7"/>
      <c r="C3" s="7"/>
      <c r="D3" s="7"/>
      <c r="E3" s="7"/>
      <c r="F3" s="7"/>
      <c r="G3" s="7"/>
      <c r="H3" s="7"/>
      <c r="I3" s="7"/>
      <c r="J3" s="7"/>
      <c r="K3" s="7"/>
      <c r="L3" s="9"/>
      <c r="M3" s="10"/>
      <c r="N3" s="10"/>
      <c r="O3" s="10"/>
      <c r="P3" s="10"/>
      <c r="Q3" s="10"/>
      <c r="R3" s="10"/>
      <c r="S3" s="10"/>
      <c r="T3" s="10"/>
      <c r="U3" s="10"/>
      <c r="V3" s="7"/>
      <c r="W3" s="9"/>
      <c r="X3" s="10"/>
    </row>
    <row r="4" spans="1:24" ht="16.5" customHeight="1" x14ac:dyDescent="0.25">
      <c r="A4" s="7"/>
      <c r="B4" s="7" t="s">
        <v>485</v>
      </c>
      <c r="C4" s="7"/>
      <c r="D4" s="7"/>
      <c r="E4" s="7"/>
      <c r="F4" s="7"/>
      <c r="G4" s="7"/>
      <c r="H4" s="7"/>
      <c r="I4" s="7"/>
      <c r="J4" s="7"/>
      <c r="K4" s="7"/>
      <c r="L4" s="9"/>
      <c r="M4" s="10"/>
      <c r="N4" s="10"/>
      <c r="O4" s="10"/>
      <c r="P4" s="10"/>
      <c r="Q4" s="10"/>
      <c r="R4" s="10"/>
      <c r="S4" s="10"/>
      <c r="T4" s="10"/>
      <c r="U4" s="10"/>
      <c r="V4" s="7"/>
      <c r="W4" s="9"/>
      <c r="X4" s="10"/>
    </row>
    <row r="5" spans="1:24" ht="29.4" customHeight="1" x14ac:dyDescent="0.25">
      <c r="A5" s="7"/>
      <c r="B5" s="7"/>
      <c r="C5" s="93" t="s">
        <v>486</v>
      </c>
      <c r="D5" s="93"/>
      <c r="E5" s="93"/>
      <c r="F5" s="93"/>
      <c r="G5" s="93"/>
      <c r="H5" s="93"/>
      <c r="I5" s="93"/>
      <c r="J5" s="93"/>
      <c r="K5" s="93"/>
      <c r="L5" s="9" t="s">
        <v>261</v>
      </c>
      <c r="M5" s="25" t="s">
        <v>259</v>
      </c>
      <c r="N5" s="25" t="s">
        <v>259</v>
      </c>
      <c r="O5" s="25" t="s">
        <v>259</v>
      </c>
      <c r="P5" s="25" t="s">
        <v>259</v>
      </c>
      <c r="Q5" s="25" t="s">
        <v>259</v>
      </c>
      <c r="R5" s="25" t="s">
        <v>259</v>
      </c>
      <c r="S5" s="25" t="s">
        <v>259</v>
      </c>
      <c r="T5" s="25" t="s">
        <v>259</v>
      </c>
      <c r="U5" s="25" t="s">
        <v>259</v>
      </c>
      <c r="V5" s="7"/>
      <c r="W5" s="9" t="s">
        <v>258</v>
      </c>
      <c r="X5" s="31" t="s">
        <v>259</v>
      </c>
    </row>
    <row r="6" spans="1:24" ht="16.5" customHeight="1" x14ac:dyDescent="0.25">
      <c r="A6" s="7"/>
      <c r="B6" s="7"/>
      <c r="C6" s="7" t="s">
        <v>487</v>
      </c>
      <c r="D6" s="7"/>
      <c r="E6" s="7"/>
      <c r="F6" s="7"/>
      <c r="G6" s="7"/>
      <c r="H6" s="7"/>
      <c r="I6" s="7"/>
      <c r="J6" s="7"/>
      <c r="K6" s="7"/>
      <c r="L6" s="9" t="s">
        <v>261</v>
      </c>
      <c r="M6" s="25" t="s">
        <v>259</v>
      </c>
      <c r="N6" s="25" t="s">
        <v>259</v>
      </c>
      <c r="O6" s="25" t="s">
        <v>259</v>
      </c>
      <c r="P6" s="25" t="s">
        <v>259</v>
      </c>
      <c r="Q6" s="25" t="s">
        <v>259</v>
      </c>
      <c r="R6" s="25" t="s">
        <v>259</v>
      </c>
      <c r="S6" s="25" t="s">
        <v>259</v>
      </c>
      <c r="T6" s="25" t="s">
        <v>259</v>
      </c>
      <c r="U6" s="25" t="s">
        <v>259</v>
      </c>
      <c r="V6" s="7"/>
      <c r="W6" s="9" t="s">
        <v>258</v>
      </c>
      <c r="X6" s="31" t="s">
        <v>259</v>
      </c>
    </row>
    <row r="7" spans="1:24" ht="16.5" customHeight="1" x14ac:dyDescent="0.25">
      <c r="A7" s="7"/>
      <c r="B7" s="7" t="s">
        <v>488</v>
      </c>
      <c r="C7" s="7"/>
      <c r="D7" s="7"/>
      <c r="E7" s="7"/>
      <c r="F7" s="7"/>
      <c r="G7" s="7"/>
      <c r="H7" s="7"/>
      <c r="I7" s="7"/>
      <c r="J7" s="7"/>
      <c r="K7" s="7"/>
      <c r="L7" s="9"/>
      <c r="M7" s="10"/>
      <c r="N7" s="10"/>
      <c r="O7" s="10"/>
      <c r="P7" s="10"/>
      <c r="Q7" s="10"/>
      <c r="R7" s="10"/>
      <c r="S7" s="10"/>
      <c r="T7" s="10"/>
      <c r="U7" s="10"/>
      <c r="V7" s="7"/>
      <c r="W7" s="9"/>
      <c r="X7" s="10"/>
    </row>
    <row r="8" spans="1:24" ht="29.4" customHeight="1" x14ac:dyDescent="0.25">
      <c r="A8" s="7"/>
      <c r="B8" s="7"/>
      <c r="C8" s="93" t="s">
        <v>486</v>
      </c>
      <c r="D8" s="93"/>
      <c r="E8" s="93"/>
      <c r="F8" s="93"/>
      <c r="G8" s="93"/>
      <c r="H8" s="93"/>
      <c r="I8" s="93"/>
      <c r="J8" s="93"/>
      <c r="K8" s="93"/>
      <c r="L8" s="9" t="s">
        <v>261</v>
      </c>
      <c r="M8" s="25" t="s">
        <v>259</v>
      </c>
      <c r="N8" s="25" t="s">
        <v>259</v>
      </c>
      <c r="O8" s="25" t="s">
        <v>259</v>
      </c>
      <c r="P8" s="25" t="s">
        <v>259</v>
      </c>
      <c r="Q8" s="25" t="s">
        <v>259</v>
      </c>
      <c r="R8" s="25" t="s">
        <v>259</v>
      </c>
      <c r="S8" s="25" t="s">
        <v>259</v>
      </c>
      <c r="T8" s="25" t="s">
        <v>259</v>
      </c>
      <c r="U8" s="25" t="s">
        <v>259</v>
      </c>
      <c r="V8" s="7"/>
      <c r="W8" s="9" t="s">
        <v>258</v>
      </c>
      <c r="X8" s="31" t="s">
        <v>259</v>
      </c>
    </row>
    <row r="9" spans="1:24" ht="16.5" customHeight="1" x14ac:dyDescent="0.25">
      <c r="A9" s="7"/>
      <c r="B9" s="7"/>
      <c r="C9" s="7" t="s">
        <v>487</v>
      </c>
      <c r="D9" s="7"/>
      <c r="E9" s="7"/>
      <c r="F9" s="7"/>
      <c r="G9" s="7"/>
      <c r="H9" s="7"/>
      <c r="I9" s="7"/>
      <c r="J9" s="7"/>
      <c r="K9" s="7"/>
      <c r="L9" s="9" t="s">
        <v>261</v>
      </c>
      <c r="M9" s="25" t="s">
        <v>259</v>
      </c>
      <c r="N9" s="25" t="s">
        <v>259</v>
      </c>
      <c r="O9" s="25" t="s">
        <v>259</v>
      </c>
      <c r="P9" s="25" t="s">
        <v>259</v>
      </c>
      <c r="Q9" s="25" t="s">
        <v>259</v>
      </c>
      <c r="R9" s="25" t="s">
        <v>259</v>
      </c>
      <c r="S9" s="25" t="s">
        <v>259</v>
      </c>
      <c r="T9" s="25" t="s">
        <v>259</v>
      </c>
      <c r="U9" s="25" t="s">
        <v>259</v>
      </c>
      <c r="V9" s="7"/>
      <c r="W9" s="9" t="s">
        <v>258</v>
      </c>
      <c r="X9" s="31" t="s">
        <v>259</v>
      </c>
    </row>
    <row r="10" spans="1:24" ht="16.5" customHeight="1" x14ac:dyDescent="0.25">
      <c r="A10" s="7"/>
      <c r="B10" s="7" t="s">
        <v>489</v>
      </c>
      <c r="C10" s="7"/>
      <c r="D10" s="7"/>
      <c r="E10" s="7"/>
      <c r="F10" s="7"/>
      <c r="G10" s="7"/>
      <c r="H10" s="7"/>
      <c r="I10" s="7"/>
      <c r="J10" s="7"/>
      <c r="K10" s="7"/>
      <c r="L10" s="9"/>
      <c r="M10" s="10"/>
      <c r="N10" s="10"/>
      <c r="O10" s="10"/>
      <c r="P10" s="10"/>
      <c r="Q10" s="10"/>
      <c r="R10" s="10"/>
      <c r="S10" s="10"/>
      <c r="T10" s="10"/>
      <c r="U10" s="10"/>
      <c r="V10" s="7"/>
      <c r="W10" s="9"/>
      <c r="X10" s="10"/>
    </row>
    <row r="11" spans="1:24" ht="29.4" customHeight="1" x14ac:dyDescent="0.25">
      <c r="A11" s="7"/>
      <c r="B11" s="7"/>
      <c r="C11" s="93" t="s">
        <v>486</v>
      </c>
      <c r="D11" s="93"/>
      <c r="E11" s="93"/>
      <c r="F11" s="93"/>
      <c r="G11" s="93"/>
      <c r="H11" s="93"/>
      <c r="I11" s="93"/>
      <c r="J11" s="93"/>
      <c r="K11" s="93"/>
      <c r="L11" s="9" t="s">
        <v>261</v>
      </c>
      <c r="M11" s="25" t="s">
        <v>259</v>
      </c>
      <c r="N11" s="25" t="s">
        <v>259</v>
      </c>
      <c r="O11" s="25" t="s">
        <v>259</v>
      </c>
      <c r="P11" s="25" t="s">
        <v>259</v>
      </c>
      <c r="Q11" s="25" t="s">
        <v>259</v>
      </c>
      <c r="R11" s="25" t="s">
        <v>259</v>
      </c>
      <c r="S11" s="25" t="s">
        <v>259</v>
      </c>
      <c r="T11" s="25" t="s">
        <v>259</v>
      </c>
      <c r="U11" s="25" t="s">
        <v>259</v>
      </c>
      <c r="V11" s="7"/>
      <c r="W11" s="9" t="s">
        <v>258</v>
      </c>
      <c r="X11" s="31" t="s">
        <v>259</v>
      </c>
    </row>
    <row r="12" spans="1:24" ht="16.5" customHeight="1" x14ac:dyDescent="0.25">
      <c r="A12" s="7"/>
      <c r="B12" s="7"/>
      <c r="C12" s="7" t="s">
        <v>487</v>
      </c>
      <c r="D12" s="7"/>
      <c r="E12" s="7"/>
      <c r="F12" s="7"/>
      <c r="G12" s="7"/>
      <c r="H12" s="7"/>
      <c r="I12" s="7"/>
      <c r="J12" s="7"/>
      <c r="K12" s="7"/>
      <c r="L12" s="9" t="s">
        <v>261</v>
      </c>
      <c r="M12" s="25" t="s">
        <v>259</v>
      </c>
      <c r="N12" s="25" t="s">
        <v>259</v>
      </c>
      <c r="O12" s="25" t="s">
        <v>259</v>
      </c>
      <c r="P12" s="25" t="s">
        <v>259</v>
      </c>
      <c r="Q12" s="25" t="s">
        <v>259</v>
      </c>
      <c r="R12" s="25" t="s">
        <v>259</v>
      </c>
      <c r="S12" s="25" t="s">
        <v>259</v>
      </c>
      <c r="T12" s="25" t="s">
        <v>259</v>
      </c>
      <c r="U12" s="25" t="s">
        <v>259</v>
      </c>
      <c r="V12" s="7"/>
      <c r="W12" s="9" t="s">
        <v>258</v>
      </c>
      <c r="X12" s="31" t="s">
        <v>259</v>
      </c>
    </row>
    <row r="13" spans="1:24" ht="16.5" customHeight="1" x14ac:dyDescent="0.25">
      <c r="A13" s="7" t="s">
        <v>83</v>
      </c>
      <c r="B13" s="7"/>
      <c r="C13" s="7"/>
      <c r="D13" s="7"/>
      <c r="E13" s="7"/>
      <c r="F13" s="7"/>
      <c r="G13" s="7"/>
      <c r="H13" s="7"/>
      <c r="I13" s="7"/>
      <c r="J13" s="7"/>
      <c r="K13" s="7"/>
      <c r="L13" s="9"/>
      <c r="M13" s="10"/>
      <c r="N13" s="10"/>
      <c r="O13" s="10"/>
      <c r="P13" s="10"/>
      <c r="Q13" s="10"/>
      <c r="R13" s="10"/>
      <c r="S13" s="10"/>
      <c r="T13" s="10"/>
      <c r="U13" s="10"/>
      <c r="V13" s="7"/>
      <c r="W13" s="9"/>
      <c r="X13" s="10"/>
    </row>
    <row r="14" spans="1:24" ht="16.5" customHeight="1" x14ac:dyDescent="0.25">
      <c r="A14" s="7"/>
      <c r="B14" s="7" t="s">
        <v>485</v>
      </c>
      <c r="C14" s="7"/>
      <c r="D14" s="7"/>
      <c r="E14" s="7"/>
      <c r="F14" s="7"/>
      <c r="G14" s="7"/>
      <c r="H14" s="7"/>
      <c r="I14" s="7"/>
      <c r="J14" s="7"/>
      <c r="K14" s="7"/>
      <c r="L14" s="9"/>
      <c r="M14" s="10"/>
      <c r="N14" s="10"/>
      <c r="O14" s="10"/>
      <c r="P14" s="10"/>
      <c r="Q14" s="10"/>
      <c r="R14" s="10"/>
      <c r="S14" s="10"/>
      <c r="T14" s="10"/>
      <c r="U14" s="10"/>
      <c r="V14" s="7"/>
      <c r="W14" s="9"/>
      <c r="X14" s="10"/>
    </row>
    <row r="15" spans="1:24" ht="29.4" customHeight="1" x14ac:dyDescent="0.25">
      <c r="A15" s="7"/>
      <c r="B15" s="7"/>
      <c r="C15" s="93" t="s">
        <v>486</v>
      </c>
      <c r="D15" s="93"/>
      <c r="E15" s="93"/>
      <c r="F15" s="93"/>
      <c r="G15" s="93"/>
      <c r="H15" s="93"/>
      <c r="I15" s="93"/>
      <c r="J15" s="93"/>
      <c r="K15" s="93"/>
      <c r="L15" s="9" t="s">
        <v>261</v>
      </c>
      <c r="M15" s="26">
        <v>5.8</v>
      </c>
      <c r="N15" s="26">
        <v>4.3</v>
      </c>
      <c r="O15" s="26">
        <v>6</v>
      </c>
      <c r="P15" s="26">
        <v>7.6</v>
      </c>
      <c r="Q15" s="26">
        <v>7.7</v>
      </c>
      <c r="R15" s="26">
        <v>2.9</v>
      </c>
      <c r="S15" s="16">
        <v>12</v>
      </c>
      <c r="T15" s="26">
        <v>4.5999999999999996</v>
      </c>
      <c r="U15" s="26">
        <v>5.9</v>
      </c>
      <c r="V15" s="7"/>
      <c r="W15" s="9" t="s">
        <v>258</v>
      </c>
      <c r="X15" s="33">
        <v>49354</v>
      </c>
    </row>
    <row r="16" spans="1:24" ht="16.5" customHeight="1" x14ac:dyDescent="0.25">
      <c r="A16" s="7"/>
      <c r="B16" s="7"/>
      <c r="C16" s="7" t="s">
        <v>487</v>
      </c>
      <c r="D16" s="7"/>
      <c r="E16" s="7"/>
      <c r="F16" s="7"/>
      <c r="G16" s="7"/>
      <c r="H16" s="7"/>
      <c r="I16" s="7"/>
      <c r="J16" s="7"/>
      <c r="K16" s="7"/>
      <c r="L16" s="9" t="s">
        <v>261</v>
      </c>
      <c r="M16" s="26">
        <v>1.6</v>
      </c>
      <c r="N16" s="26">
        <v>1.1000000000000001</v>
      </c>
      <c r="O16" s="26">
        <v>2</v>
      </c>
      <c r="P16" s="26">
        <v>2.4</v>
      </c>
      <c r="Q16" s="26">
        <v>1.9</v>
      </c>
      <c r="R16" s="26">
        <v>2.1</v>
      </c>
      <c r="S16" s="26">
        <v>2.5</v>
      </c>
      <c r="T16" s="26">
        <v>2.5</v>
      </c>
      <c r="U16" s="26">
        <v>1.7</v>
      </c>
      <c r="V16" s="7"/>
      <c r="W16" s="9" t="s">
        <v>258</v>
      </c>
      <c r="X16" s="32">
        <v>401904</v>
      </c>
    </row>
    <row r="17" spans="1:24" ht="16.5" customHeight="1" x14ac:dyDescent="0.25">
      <c r="A17" s="7"/>
      <c r="B17" s="7" t="s">
        <v>488</v>
      </c>
      <c r="C17" s="7"/>
      <c r="D17" s="7"/>
      <c r="E17" s="7"/>
      <c r="F17" s="7"/>
      <c r="G17" s="7"/>
      <c r="H17" s="7"/>
      <c r="I17" s="7"/>
      <c r="J17" s="7"/>
      <c r="K17" s="7"/>
      <c r="L17" s="9"/>
      <c r="M17" s="10"/>
      <c r="N17" s="10"/>
      <c r="O17" s="10"/>
      <c r="P17" s="10"/>
      <c r="Q17" s="10"/>
      <c r="R17" s="10"/>
      <c r="S17" s="10"/>
      <c r="T17" s="10"/>
      <c r="U17" s="10"/>
      <c r="V17" s="7"/>
      <c r="W17" s="9"/>
      <c r="X17" s="10"/>
    </row>
    <row r="18" spans="1:24" ht="29.4" customHeight="1" x14ac:dyDescent="0.25">
      <c r="A18" s="7"/>
      <c r="B18" s="7"/>
      <c r="C18" s="93" t="s">
        <v>486</v>
      </c>
      <c r="D18" s="93"/>
      <c r="E18" s="93"/>
      <c r="F18" s="93"/>
      <c r="G18" s="93"/>
      <c r="H18" s="93"/>
      <c r="I18" s="93"/>
      <c r="J18" s="93"/>
      <c r="K18" s="93"/>
      <c r="L18" s="9" t="s">
        <v>261</v>
      </c>
      <c r="M18" s="25" t="s">
        <v>259</v>
      </c>
      <c r="N18" s="25" t="s">
        <v>259</v>
      </c>
      <c r="O18" s="25" t="s">
        <v>259</v>
      </c>
      <c r="P18" s="25" t="s">
        <v>259</v>
      </c>
      <c r="Q18" s="25" t="s">
        <v>259</v>
      </c>
      <c r="R18" s="25" t="s">
        <v>259</v>
      </c>
      <c r="S18" s="25" t="s">
        <v>259</v>
      </c>
      <c r="T18" s="25" t="s">
        <v>259</v>
      </c>
      <c r="U18" s="25" t="s">
        <v>259</v>
      </c>
      <c r="V18" s="7"/>
      <c r="W18" s="9" t="s">
        <v>258</v>
      </c>
      <c r="X18" s="31" t="s">
        <v>259</v>
      </c>
    </row>
    <row r="19" spans="1:24" ht="16.5" customHeight="1" x14ac:dyDescent="0.25">
      <c r="A19" s="7"/>
      <c r="B19" s="7"/>
      <c r="C19" s="7" t="s">
        <v>487</v>
      </c>
      <c r="D19" s="7"/>
      <c r="E19" s="7"/>
      <c r="F19" s="7"/>
      <c r="G19" s="7"/>
      <c r="H19" s="7"/>
      <c r="I19" s="7"/>
      <c r="J19" s="7"/>
      <c r="K19" s="7"/>
      <c r="L19" s="9" t="s">
        <v>261</v>
      </c>
      <c r="M19" s="25" t="s">
        <v>259</v>
      </c>
      <c r="N19" s="25" t="s">
        <v>259</v>
      </c>
      <c r="O19" s="25" t="s">
        <v>259</v>
      </c>
      <c r="P19" s="25" t="s">
        <v>259</v>
      </c>
      <c r="Q19" s="25" t="s">
        <v>259</v>
      </c>
      <c r="R19" s="25" t="s">
        <v>259</v>
      </c>
      <c r="S19" s="25" t="s">
        <v>259</v>
      </c>
      <c r="T19" s="25" t="s">
        <v>259</v>
      </c>
      <c r="U19" s="25" t="s">
        <v>259</v>
      </c>
      <c r="V19" s="7"/>
      <c r="W19" s="9" t="s">
        <v>258</v>
      </c>
      <c r="X19" s="31" t="s">
        <v>259</v>
      </c>
    </row>
    <row r="20" spans="1:24" ht="16.5" customHeight="1" x14ac:dyDescent="0.25">
      <c r="A20" s="7"/>
      <c r="B20" s="7" t="s">
        <v>490</v>
      </c>
      <c r="C20" s="7"/>
      <c r="D20" s="7"/>
      <c r="E20" s="7"/>
      <c r="F20" s="7"/>
      <c r="G20" s="7"/>
      <c r="H20" s="7"/>
      <c r="I20" s="7"/>
      <c r="J20" s="7"/>
      <c r="K20" s="7"/>
      <c r="L20" s="9"/>
      <c r="M20" s="10"/>
      <c r="N20" s="10"/>
      <c r="O20" s="10"/>
      <c r="P20" s="10"/>
      <c r="Q20" s="10"/>
      <c r="R20" s="10"/>
      <c r="S20" s="10"/>
      <c r="T20" s="10"/>
      <c r="U20" s="10"/>
      <c r="V20" s="7"/>
      <c r="W20" s="9"/>
      <c r="X20" s="10"/>
    </row>
    <row r="21" spans="1:24" ht="29.4" customHeight="1" x14ac:dyDescent="0.25">
      <c r="A21" s="7"/>
      <c r="B21" s="7"/>
      <c r="C21" s="93" t="s">
        <v>486</v>
      </c>
      <c r="D21" s="93"/>
      <c r="E21" s="93"/>
      <c r="F21" s="93"/>
      <c r="G21" s="93"/>
      <c r="H21" s="93"/>
      <c r="I21" s="93"/>
      <c r="J21" s="93"/>
      <c r="K21" s="93"/>
      <c r="L21" s="9" t="s">
        <v>261</v>
      </c>
      <c r="M21" s="16">
        <v>14.7</v>
      </c>
      <c r="N21" s="16">
        <v>17.100000000000001</v>
      </c>
      <c r="O21" s="16">
        <v>11.7</v>
      </c>
      <c r="P21" s="26">
        <v>7.7</v>
      </c>
      <c r="Q21" s="16">
        <v>12.4</v>
      </c>
      <c r="R21" s="16">
        <v>13.2</v>
      </c>
      <c r="S21" s="16">
        <v>14</v>
      </c>
      <c r="T21" s="26">
        <v>3.2</v>
      </c>
      <c r="U21" s="16">
        <v>11.8</v>
      </c>
      <c r="V21" s="7"/>
      <c r="W21" s="9" t="s">
        <v>258</v>
      </c>
      <c r="X21" s="33">
        <v>97177</v>
      </c>
    </row>
    <row r="22" spans="1:24" ht="16.5" customHeight="1" x14ac:dyDescent="0.25">
      <c r="A22" s="7"/>
      <c r="B22" s="7"/>
      <c r="C22" s="7" t="s">
        <v>487</v>
      </c>
      <c r="D22" s="7"/>
      <c r="E22" s="7"/>
      <c r="F22" s="7"/>
      <c r="G22" s="7"/>
      <c r="H22" s="7"/>
      <c r="I22" s="7"/>
      <c r="J22" s="7"/>
      <c r="K22" s="7"/>
      <c r="L22" s="9" t="s">
        <v>261</v>
      </c>
      <c r="M22" s="16">
        <v>10.5</v>
      </c>
      <c r="N22" s="16">
        <v>11.5</v>
      </c>
      <c r="O22" s="16">
        <v>11.6</v>
      </c>
      <c r="P22" s="16">
        <v>10.5</v>
      </c>
      <c r="Q22" s="16">
        <v>10.8</v>
      </c>
      <c r="R22" s="16">
        <v>11</v>
      </c>
      <c r="S22" s="26">
        <v>9.4</v>
      </c>
      <c r="T22" s="26">
        <v>6.6</v>
      </c>
      <c r="U22" s="16">
        <v>11</v>
      </c>
      <c r="V22" s="7"/>
      <c r="W22" s="9" t="s">
        <v>258</v>
      </c>
      <c r="X22" s="34">
        <v>2635821</v>
      </c>
    </row>
    <row r="23" spans="1:24" ht="16.5" customHeight="1" x14ac:dyDescent="0.25">
      <c r="A23" s="7" t="s">
        <v>85</v>
      </c>
      <c r="B23" s="7"/>
      <c r="C23" s="7"/>
      <c r="D23" s="7"/>
      <c r="E23" s="7"/>
      <c r="F23" s="7"/>
      <c r="G23" s="7"/>
      <c r="H23" s="7"/>
      <c r="I23" s="7"/>
      <c r="J23" s="7"/>
      <c r="K23" s="7"/>
      <c r="L23" s="9"/>
      <c r="M23" s="10"/>
      <c r="N23" s="10"/>
      <c r="O23" s="10"/>
      <c r="P23" s="10"/>
      <c r="Q23" s="10"/>
      <c r="R23" s="10"/>
      <c r="S23" s="10"/>
      <c r="T23" s="10"/>
      <c r="U23" s="10"/>
      <c r="V23" s="7"/>
      <c r="W23" s="9"/>
      <c r="X23" s="10"/>
    </row>
    <row r="24" spans="1:24" ht="16.5" customHeight="1" x14ac:dyDescent="0.25">
      <c r="A24" s="7"/>
      <c r="B24" s="7" t="s">
        <v>485</v>
      </c>
      <c r="C24" s="7"/>
      <c r="D24" s="7"/>
      <c r="E24" s="7"/>
      <c r="F24" s="7"/>
      <c r="G24" s="7"/>
      <c r="H24" s="7"/>
      <c r="I24" s="7"/>
      <c r="J24" s="7"/>
      <c r="K24" s="7"/>
      <c r="L24" s="9"/>
      <c r="M24" s="10"/>
      <c r="N24" s="10"/>
      <c r="O24" s="10"/>
      <c r="P24" s="10"/>
      <c r="Q24" s="10"/>
      <c r="R24" s="10"/>
      <c r="S24" s="10"/>
      <c r="T24" s="10"/>
      <c r="U24" s="10"/>
      <c r="V24" s="7"/>
      <c r="W24" s="9"/>
      <c r="X24" s="10"/>
    </row>
    <row r="25" spans="1:24" ht="29.4" customHeight="1" x14ac:dyDescent="0.25">
      <c r="A25" s="7"/>
      <c r="B25" s="7"/>
      <c r="C25" s="93" t="s">
        <v>486</v>
      </c>
      <c r="D25" s="93"/>
      <c r="E25" s="93"/>
      <c r="F25" s="93"/>
      <c r="G25" s="93"/>
      <c r="H25" s="93"/>
      <c r="I25" s="93"/>
      <c r="J25" s="93"/>
      <c r="K25" s="93"/>
      <c r="L25" s="9" t="s">
        <v>261</v>
      </c>
      <c r="M25" s="26">
        <v>5.6</v>
      </c>
      <c r="N25" s="26">
        <v>3.9</v>
      </c>
      <c r="O25" s="26">
        <v>5.7</v>
      </c>
      <c r="P25" s="26">
        <v>7.3</v>
      </c>
      <c r="Q25" s="26">
        <v>7.5</v>
      </c>
      <c r="R25" s="26">
        <v>2.9</v>
      </c>
      <c r="S25" s="16">
        <v>10.199999999999999</v>
      </c>
      <c r="T25" s="26">
        <v>4.5</v>
      </c>
      <c r="U25" s="26">
        <v>5.7</v>
      </c>
      <c r="V25" s="7"/>
      <c r="W25" s="9" t="s">
        <v>258</v>
      </c>
      <c r="X25" s="33">
        <v>46448</v>
      </c>
    </row>
    <row r="26" spans="1:24" ht="16.5" customHeight="1" x14ac:dyDescent="0.25">
      <c r="A26" s="7"/>
      <c r="B26" s="7"/>
      <c r="C26" s="7" t="s">
        <v>487</v>
      </c>
      <c r="D26" s="7"/>
      <c r="E26" s="7"/>
      <c r="F26" s="7"/>
      <c r="G26" s="7"/>
      <c r="H26" s="7"/>
      <c r="I26" s="7"/>
      <c r="J26" s="7"/>
      <c r="K26" s="7"/>
      <c r="L26" s="9" t="s">
        <v>261</v>
      </c>
      <c r="M26" s="26">
        <v>1.7</v>
      </c>
      <c r="N26" s="26">
        <v>1.1000000000000001</v>
      </c>
      <c r="O26" s="26">
        <v>2</v>
      </c>
      <c r="P26" s="26">
        <v>2.2999999999999998</v>
      </c>
      <c r="Q26" s="26">
        <v>1.9</v>
      </c>
      <c r="R26" s="26">
        <v>2</v>
      </c>
      <c r="S26" s="26">
        <v>2.4</v>
      </c>
      <c r="T26" s="26">
        <v>2.5</v>
      </c>
      <c r="U26" s="26">
        <v>1.7</v>
      </c>
      <c r="V26" s="7"/>
      <c r="W26" s="9" t="s">
        <v>258</v>
      </c>
      <c r="X26" s="32">
        <v>396884</v>
      </c>
    </row>
    <row r="27" spans="1:24" ht="16.5" customHeight="1" x14ac:dyDescent="0.25">
      <c r="A27" s="7"/>
      <c r="B27" s="7" t="s">
        <v>488</v>
      </c>
      <c r="C27" s="7"/>
      <c r="D27" s="7"/>
      <c r="E27" s="7"/>
      <c r="F27" s="7"/>
      <c r="G27" s="7"/>
      <c r="H27" s="7"/>
      <c r="I27" s="7"/>
      <c r="J27" s="7"/>
      <c r="K27" s="7"/>
      <c r="L27" s="9"/>
      <c r="M27" s="10"/>
      <c r="N27" s="10"/>
      <c r="O27" s="10"/>
      <c r="P27" s="10"/>
      <c r="Q27" s="10"/>
      <c r="R27" s="10"/>
      <c r="S27" s="10"/>
      <c r="T27" s="10"/>
      <c r="U27" s="10"/>
      <c r="V27" s="7"/>
      <c r="W27" s="9"/>
      <c r="X27" s="10"/>
    </row>
    <row r="28" spans="1:24" ht="29.4" customHeight="1" x14ac:dyDescent="0.25">
      <c r="A28" s="7"/>
      <c r="B28" s="7"/>
      <c r="C28" s="93" t="s">
        <v>486</v>
      </c>
      <c r="D28" s="93"/>
      <c r="E28" s="93"/>
      <c r="F28" s="93"/>
      <c r="G28" s="93"/>
      <c r="H28" s="93"/>
      <c r="I28" s="93"/>
      <c r="J28" s="93"/>
      <c r="K28" s="93"/>
      <c r="L28" s="9" t="s">
        <v>261</v>
      </c>
      <c r="M28" s="25" t="s">
        <v>259</v>
      </c>
      <c r="N28" s="25" t="s">
        <v>259</v>
      </c>
      <c r="O28" s="25" t="s">
        <v>259</v>
      </c>
      <c r="P28" s="25" t="s">
        <v>259</v>
      </c>
      <c r="Q28" s="25" t="s">
        <v>259</v>
      </c>
      <c r="R28" s="25" t="s">
        <v>259</v>
      </c>
      <c r="S28" s="25" t="s">
        <v>259</v>
      </c>
      <c r="T28" s="25" t="s">
        <v>259</v>
      </c>
      <c r="U28" s="25" t="s">
        <v>259</v>
      </c>
      <c r="V28" s="7"/>
      <c r="W28" s="9" t="s">
        <v>258</v>
      </c>
      <c r="X28" s="31" t="s">
        <v>259</v>
      </c>
    </row>
    <row r="29" spans="1:24" ht="16.5" customHeight="1" x14ac:dyDescent="0.25">
      <c r="A29" s="7"/>
      <c r="B29" s="7"/>
      <c r="C29" s="7" t="s">
        <v>487</v>
      </c>
      <c r="D29" s="7"/>
      <c r="E29" s="7"/>
      <c r="F29" s="7"/>
      <c r="G29" s="7"/>
      <c r="H29" s="7"/>
      <c r="I29" s="7"/>
      <c r="J29" s="7"/>
      <c r="K29" s="7"/>
      <c r="L29" s="9" t="s">
        <v>261</v>
      </c>
      <c r="M29" s="25" t="s">
        <v>259</v>
      </c>
      <c r="N29" s="25" t="s">
        <v>259</v>
      </c>
      <c r="O29" s="25" t="s">
        <v>259</v>
      </c>
      <c r="P29" s="25" t="s">
        <v>259</v>
      </c>
      <c r="Q29" s="25" t="s">
        <v>259</v>
      </c>
      <c r="R29" s="25" t="s">
        <v>259</v>
      </c>
      <c r="S29" s="25" t="s">
        <v>259</v>
      </c>
      <c r="T29" s="25" t="s">
        <v>259</v>
      </c>
      <c r="U29" s="25" t="s">
        <v>259</v>
      </c>
      <c r="V29" s="7"/>
      <c r="W29" s="9" t="s">
        <v>258</v>
      </c>
      <c r="X29" s="31" t="s">
        <v>259</v>
      </c>
    </row>
    <row r="30" spans="1:24" ht="16.5" customHeight="1" x14ac:dyDescent="0.25">
      <c r="A30" s="7"/>
      <c r="B30" s="7" t="s">
        <v>490</v>
      </c>
      <c r="C30" s="7"/>
      <c r="D30" s="7"/>
      <c r="E30" s="7"/>
      <c r="F30" s="7"/>
      <c r="G30" s="7"/>
      <c r="H30" s="7"/>
      <c r="I30" s="7"/>
      <c r="J30" s="7"/>
      <c r="K30" s="7"/>
      <c r="L30" s="9"/>
      <c r="M30" s="10"/>
      <c r="N30" s="10"/>
      <c r="O30" s="10"/>
      <c r="P30" s="10"/>
      <c r="Q30" s="10"/>
      <c r="R30" s="10"/>
      <c r="S30" s="10"/>
      <c r="T30" s="10"/>
      <c r="U30" s="10"/>
      <c r="V30" s="7"/>
      <c r="W30" s="9"/>
      <c r="X30" s="10"/>
    </row>
    <row r="31" spans="1:24" ht="29.4" customHeight="1" x14ac:dyDescent="0.25">
      <c r="A31" s="7"/>
      <c r="B31" s="7"/>
      <c r="C31" s="93" t="s">
        <v>486</v>
      </c>
      <c r="D31" s="93"/>
      <c r="E31" s="93"/>
      <c r="F31" s="93"/>
      <c r="G31" s="93"/>
      <c r="H31" s="93"/>
      <c r="I31" s="93"/>
      <c r="J31" s="93"/>
      <c r="K31" s="93"/>
      <c r="L31" s="9" t="s">
        <v>261</v>
      </c>
      <c r="M31" s="16">
        <v>15</v>
      </c>
      <c r="N31" s="16">
        <v>17.8</v>
      </c>
      <c r="O31" s="16">
        <v>11.8</v>
      </c>
      <c r="P31" s="26">
        <v>7.6</v>
      </c>
      <c r="Q31" s="16">
        <v>12.5</v>
      </c>
      <c r="R31" s="16">
        <v>13.1</v>
      </c>
      <c r="S31" s="16">
        <v>14.6</v>
      </c>
      <c r="T31" s="26">
        <v>3</v>
      </c>
      <c r="U31" s="16">
        <v>12</v>
      </c>
      <c r="V31" s="7"/>
      <c r="W31" s="9" t="s">
        <v>258</v>
      </c>
      <c r="X31" s="33">
        <v>96022</v>
      </c>
    </row>
    <row r="32" spans="1:24" ht="16.5" customHeight="1" x14ac:dyDescent="0.25">
      <c r="A32" s="7"/>
      <c r="B32" s="7"/>
      <c r="C32" s="7" t="s">
        <v>487</v>
      </c>
      <c r="D32" s="7"/>
      <c r="E32" s="7"/>
      <c r="F32" s="7"/>
      <c r="G32" s="7"/>
      <c r="H32" s="7"/>
      <c r="I32" s="7"/>
      <c r="J32" s="7"/>
      <c r="K32" s="7"/>
      <c r="L32" s="9" t="s">
        <v>261</v>
      </c>
      <c r="M32" s="16">
        <v>10.5</v>
      </c>
      <c r="N32" s="16">
        <v>11.5</v>
      </c>
      <c r="O32" s="16">
        <v>11.4</v>
      </c>
      <c r="P32" s="16">
        <v>10</v>
      </c>
      <c r="Q32" s="16">
        <v>10.5</v>
      </c>
      <c r="R32" s="16">
        <v>10.7</v>
      </c>
      <c r="S32" s="26">
        <v>9.3000000000000007</v>
      </c>
      <c r="T32" s="26">
        <v>6.3</v>
      </c>
      <c r="U32" s="16">
        <v>10.8</v>
      </c>
      <c r="V32" s="7"/>
      <c r="W32" s="9" t="s">
        <v>258</v>
      </c>
      <c r="X32" s="34">
        <v>2570526</v>
      </c>
    </row>
    <row r="33" spans="1:24" ht="16.5" customHeight="1" x14ac:dyDescent="0.25">
      <c r="A33" s="7" t="s">
        <v>86</v>
      </c>
      <c r="B33" s="7"/>
      <c r="C33" s="7"/>
      <c r="D33" s="7"/>
      <c r="E33" s="7"/>
      <c r="F33" s="7"/>
      <c r="G33" s="7"/>
      <c r="H33" s="7"/>
      <c r="I33" s="7"/>
      <c r="J33" s="7"/>
      <c r="K33" s="7"/>
      <c r="L33" s="9"/>
      <c r="M33" s="10"/>
      <c r="N33" s="10"/>
      <c r="O33" s="10"/>
      <c r="P33" s="10"/>
      <c r="Q33" s="10"/>
      <c r="R33" s="10"/>
      <c r="S33" s="10"/>
      <c r="T33" s="10"/>
      <c r="U33" s="10"/>
      <c r="V33" s="7"/>
      <c r="W33" s="9"/>
      <c r="X33" s="10"/>
    </row>
    <row r="34" spans="1:24" ht="16.5" customHeight="1" x14ac:dyDescent="0.25">
      <c r="A34" s="7"/>
      <c r="B34" s="7" t="s">
        <v>485</v>
      </c>
      <c r="C34" s="7"/>
      <c r="D34" s="7"/>
      <c r="E34" s="7"/>
      <c r="F34" s="7"/>
      <c r="G34" s="7"/>
      <c r="H34" s="7"/>
      <c r="I34" s="7"/>
      <c r="J34" s="7"/>
      <c r="K34" s="7"/>
      <c r="L34" s="9"/>
      <c r="M34" s="10"/>
      <c r="N34" s="10"/>
      <c r="O34" s="10"/>
      <c r="P34" s="10"/>
      <c r="Q34" s="10"/>
      <c r="R34" s="10"/>
      <c r="S34" s="10"/>
      <c r="T34" s="10"/>
      <c r="U34" s="10"/>
      <c r="V34" s="7"/>
      <c r="W34" s="9"/>
      <c r="X34" s="10"/>
    </row>
    <row r="35" spans="1:24" ht="29.4" customHeight="1" x14ac:dyDescent="0.25">
      <c r="A35" s="7"/>
      <c r="B35" s="7"/>
      <c r="C35" s="93" t="s">
        <v>486</v>
      </c>
      <c r="D35" s="93"/>
      <c r="E35" s="93"/>
      <c r="F35" s="93"/>
      <c r="G35" s="93"/>
      <c r="H35" s="93"/>
      <c r="I35" s="93"/>
      <c r="J35" s="93"/>
      <c r="K35" s="93"/>
      <c r="L35" s="9" t="s">
        <v>261</v>
      </c>
      <c r="M35" s="26">
        <v>5.2</v>
      </c>
      <c r="N35" s="26">
        <v>3.6</v>
      </c>
      <c r="O35" s="26">
        <v>5.3</v>
      </c>
      <c r="P35" s="26">
        <v>6.7</v>
      </c>
      <c r="Q35" s="26">
        <v>7.2</v>
      </c>
      <c r="R35" s="26">
        <v>3.1</v>
      </c>
      <c r="S35" s="26">
        <v>9.4</v>
      </c>
      <c r="T35" s="26">
        <v>4.4000000000000004</v>
      </c>
      <c r="U35" s="26">
        <v>5.3</v>
      </c>
      <c r="V35" s="7"/>
      <c r="W35" s="9" t="s">
        <v>258</v>
      </c>
      <c r="X35" s="33">
        <v>42601</v>
      </c>
    </row>
    <row r="36" spans="1:24" ht="16.5" customHeight="1" x14ac:dyDescent="0.25">
      <c r="A36" s="7"/>
      <c r="B36" s="7"/>
      <c r="C36" s="7" t="s">
        <v>487</v>
      </c>
      <c r="D36" s="7"/>
      <c r="E36" s="7"/>
      <c r="F36" s="7"/>
      <c r="G36" s="7"/>
      <c r="H36" s="7"/>
      <c r="I36" s="7"/>
      <c r="J36" s="7"/>
      <c r="K36" s="7"/>
      <c r="L36" s="9" t="s">
        <v>261</v>
      </c>
      <c r="M36" s="26">
        <v>1.6</v>
      </c>
      <c r="N36" s="26">
        <v>1.1000000000000001</v>
      </c>
      <c r="O36" s="26">
        <v>2</v>
      </c>
      <c r="P36" s="26">
        <v>2.2000000000000002</v>
      </c>
      <c r="Q36" s="26">
        <v>1.9</v>
      </c>
      <c r="R36" s="26">
        <v>2.2000000000000002</v>
      </c>
      <c r="S36" s="26">
        <v>2.5</v>
      </c>
      <c r="T36" s="26">
        <v>2.4</v>
      </c>
      <c r="U36" s="26">
        <v>1.7</v>
      </c>
      <c r="V36" s="7"/>
      <c r="W36" s="9" t="s">
        <v>258</v>
      </c>
      <c r="X36" s="32">
        <v>386896</v>
      </c>
    </row>
    <row r="37" spans="1:24" ht="16.5" customHeight="1" x14ac:dyDescent="0.25">
      <c r="A37" s="7"/>
      <c r="B37" s="7" t="s">
        <v>488</v>
      </c>
      <c r="C37" s="7"/>
      <c r="D37" s="7"/>
      <c r="E37" s="7"/>
      <c r="F37" s="7"/>
      <c r="G37" s="7"/>
      <c r="H37" s="7"/>
      <c r="I37" s="7"/>
      <c r="J37" s="7"/>
      <c r="K37" s="7"/>
      <c r="L37" s="9"/>
      <c r="M37" s="10"/>
      <c r="N37" s="10"/>
      <c r="O37" s="10"/>
      <c r="P37" s="10"/>
      <c r="Q37" s="10"/>
      <c r="R37" s="10"/>
      <c r="S37" s="10"/>
      <c r="T37" s="10"/>
      <c r="U37" s="10"/>
      <c r="V37" s="7"/>
      <c r="W37" s="9"/>
      <c r="X37" s="10"/>
    </row>
    <row r="38" spans="1:24" ht="29.4" customHeight="1" x14ac:dyDescent="0.25">
      <c r="A38" s="7"/>
      <c r="B38" s="7"/>
      <c r="C38" s="93" t="s">
        <v>486</v>
      </c>
      <c r="D38" s="93"/>
      <c r="E38" s="93"/>
      <c r="F38" s="93"/>
      <c r="G38" s="93"/>
      <c r="H38" s="93"/>
      <c r="I38" s="93"/>
      <c r="J38" s="93"/>
      <c r="K38" s="93"/>
      <c r="L38" s="9" t="s">
        <v>261</v>
      </c>
      <c r="M38" s="25" t="s">
        <v>259</v>
      </c>
      <c r="N38" s="25" t="s">
        <v>259</v>
      </c>
      <c r="O38" s="25" t="s">
        <v>259</v>
      </c>
      <c r="P38" s="25" t="s">
        <v>259</v>
      </c>
      <c r="Q38" s="25" t="s">
        <v>259</v>
      </c>
      <c r="R38" s="25" t="s">
        <v>259</v>
      </c>
      <c r="S38" s="25" t="s">
        <v>259</v>
      </c>
      <c r="T38" s="25" t="s">
        <v>259</v>
      </c>
      <c r="U38" s="25" t="s">
        <v>259</v>
      </c>
      <c r="V38" s="7"/>
      <c r="W38" s="9" t="s">
        <v>258</v>
      </c>
      <c r="X38" s="31" t="s">
        <v>259</v>
      </c>
    </row>
    <row r="39" spans="1:24" ht="16.5" customHeight="1" x14ac:dyDescent="0.25">
      <c r="A39" s="7"/>
      <c r="B39" s="7"/>
      <c r="C39" s="7" t="s">
        <v>487</v>
      </c>
      <c r="D39" s="7"/>
      <c r="E39" s="7"/>
      <c r="F39" s="7"/>
      <c r="G39" s="7"/>
      <c r="H39" s="7"/>
      <c r="I39" s="7"/>
      <c r="J39" s="7"/>
      <c r="K39" s="7"/>
      <c r="L39" s="9" t="s">
        <v>261</v>
      </c>
      <c r="M39" s="25" t="s">
        <v>259</v>
      </c>
      <c r="N39" s="25" t="s">
        <v>259</v>
      </c>
      <c r="O39" s="25" t="s">
        <v>259</v>
      </c>
      <c r="P39" s="25" t="s">
        <v>259</v>
      </c>
      <c r="Q39" s="25" t="s">
        <v>259</v>
      </c>
      <c r="R39" s="25" t="s">
        <v>259</v>
      </c>
      <c r="S39" s="25" t="s">
        <v>259</v>
      </c>
      <c r="T39" s="25" t="s">
        <v>259</v>
      </c>
      <c r="U39" s="25" t="s">
        <v>259</v>
      </c>
      <c r="V39" s="7"/>
      <c r="W39" s="9" t="s">
        <v>258</v>
      </c>
      <c r="X39" s="31" t="s">
        <v>259</v>
      </c>
    </row>
    <row r="40" spans="1:24" ht="16.5" customHeight="1" x14ac:dyDescent="0.25">
      <c r="A40" s="7"/>
      <c r="B40" s="7" t="s">
        <v>490</v>
      </c>
      <c r="C40" s="7"/>
      <c r="D40" s="7"/>
      <c r="E40" s="7"/>
      <c r="F40" s="7"/>
      <c r="G40" s="7"/>
      <c r="H40" s="7"/>
      <c r="I40" s="7"/>
      <c r="J40" s="7"/>
      <c r="K40" s="7"/>
      <c r="L40" s="9"/>
      <c r="M40" s="10"/>
      <c r="N40" s="10"/>
      <c r="O40" s="10"/>
      <c r="P40" s="10"/>
      <c r="Q40" s="10"/>
      <c r="R40" s="10"/>
      <c r="S40" s="10"/>
      <c r="T40" s="10"/>
      <c r="U40" s="10"/>
      <c r="V40" s="7"/>
      <c r="W40" s="9"/>
      <c r="X40" s="10"/>
    </row>
    <row r="41" spans="1:24" ht="29.4" customHeight="1" x14ac:dyDescent="0.25">
      <c r="A41" s="7"/>
      <c r="B41" s="7"/>
      <c r="C41" s="93" t="s">
        <v>486</v>
      </c>
      <c r="D41" s="93"/>
      <c r="E41" s="93"/>
      <c r="F41" s="93"/>
      <c r="G41" s="93"/>
      <c r="H41" s="93"/>
      <c r="I41" s="93"/>
      <c r="J41" s="93"/>
      <c r="K41" s="93"/>
      <c r="L41" s="9" t="s">
        <v>261</v>
      </c>
      <c r="M41" s="16">
        <v>12.5</v>
      </c>
      <c r="N41" s="16">
        <v>16.3</v>
      </c>
      <c r="O41" s="16">
        <v>10.7</v>
      </c>
      <c r="P41" s="26">
        <v>6.8</v>
      </c>
      <c r="Q41" s="16">
        <v>11.9</v>
      </c>
      <c r="R41" s="16">
        <v>12.1</v>
      </c>
      <c r="S41" s="16">
        <v>15.3</v>
      </c>
      <c r="T41" s="26">
        <v>2.8</v>
      </c>
      <c r="U41" s="16">
        <v>10.6</v>
      </c>
      <c r="V41" s="7"/>
      <c r="W41" s="9" t="s">
        <v>258</v>
      </c>
      <c r="X41" s="33">
        <v>82847</v>
      </c>
    </row>
    <row r="42" spans="1:24" ht="16.5" customHeight="1" x14ac:dyDescent="0.25">
      <c r="A42" s="7"/>
      <c r="B42" s="7"/>
      <c r="C42" s="7" t="s">
        <v>487</v>
      </c>
      <c r="D42" s="7"/>
      <c r="E42" s="7"/>
      <c r="F42" s="7"/>
      <c r="G42" s="7"/>
      <c r="H42" s="7"/>
      <c r="I42" s="7"/>
      <c r="J42" s="7"/>
      <c r="K42" s="7"/>
      <c r="L42" s="9" t="s">
        <v>261</v>
      </c>
      <c r="M42" s="16">
        <v>10.199999999999999</v>
      </c>
      <c r="N42" s="16">
        <v>11.2</v>
      </c>
      <c r="O42" s="16">
        <v>11</v>
      </c>
      <c r="P42" s="26">
        <v>9.4</v>
      </c>
      <c r="Q42" s="16">
        <v>10.1</v>
      </c>
      <c r="R42" s="16">
        <v>10.5</v>
      </c>
      <c r="S42" s="26">
        <v>8.9</v>
      </c>
      <c r="T42" s="26">
        <v>5.8</v>
      </c>
      <c r="U42" s="16">
        <v>10.5</v>
      </c>
      <c r="V42" s="7"/>
      <c r="W42" s="9" t="s">
        <v>258</v>
      </c>
      <c r="X42" s="34">
        <v>2455937</v>
      </c>
    </row>
    <row r="43" spans="1:24" ht="16.5" customHeight="1" x14ac:dyDescent="0.25">
      <c r="A43" s="7" t="s">
        <v>87</v>
      </c>
      <c r="B43" s="7"/>
      <c r="C43" s="7"/>
      <c r="D43" s="7"/>
      <c r="E43" s="7"/>
      <c r="F43" s="7"/>
      <c r="G43" s="7"/>
      <c r="H43" s="7"/>
      <c r="I43" s="7"/>
      <c r="J43" s="7"/>
      <c r="K43" s="7"/>
      <c r="L43" s="9"/>
      <c r="M43" s="10"/>
      <c r="N43" s="10"/>
      <c r="O43" s="10"/>
      <c r="P43" s="10"/>
      <c r="Q43" s="10"/>
      <c r="R43" s="10"/>
      <c r="S43" s="10"/>
      <c r="T43" s="10"/>
      <c r="U43" s="10"/>
      <c r="V43" s="7"/>
      <c r="W43" s="9"/>
      <c r="X43" s="10"/>
    </row>
    <row r="44" spans="1:24" ht="16.5" customHeight="1" x14ac:dyDescent="0.25">
      <c r="A44" s="7"/>
      <c r="B44" s="7" t="s">
        <v>485</v>
      </c>
      <c r="C44" s="7"/>
      <c r="D44" s="7"/>
      <c r="E44" s="7"/>
      <c r="F44" s="7"/>
      <c r="G44" s="7"/>
      <c r="H44" s="7"/>
      <c r="I44" s="7"/>
      <c r="J44" s="7"/>
      <c r="K44" s="7"/>
      <c r="L44" s="9"/>
      <c r="M44" s="10"/>
      <c r="N44" s="10"/>
      <c r="O44" s="10"/>
      <c r="P44" s="10"/>
      <c r="Q44" s="10"/>
      <c r="R44" s="10"/>
      <c r="S44" s="10"/>
      <c r="T44" s="10"/>
      <c r="U44" s="10"/>
      <c r="V44" s="7"/>
      <c r="W44" s="9"/>
      <c r="X44" s="10"/>
    </row>
    <row r="45" spans="1:24" ht="29.4" customHeight="1" x14ac:dyDescent="0.25">
      <c r="A45" s="7"/>
      <c r="B45" s="7"/>
      <c r="C45" s="93" t="s">
        <v>486</v>
      </c>
      <c r="D45" s="93"/>
      <c r="E45" s="93"/>
      <c r="F45" s="93"/>
      <c r="G45" s="93"/>
      <c r="H45" s="93"/>
      <c r="I45" s="93"/>
      <c r="J45" s="93"/>
      <c r="K45" s="93"/>
      <c r="L45" s="9" t="s">
        <v>261</v>
      </c>
      <c r="M45" s="26">
        <v>5.2</v>
      </c>
      <c r="N45" s="26">
        <v>3.3</v>
      </c>
      <c r="O45" s="26">
        <v>5</v>
      </c>
      <c r="P45" s="26">
        <v>6.4</v>
      </c>
      <c r="Q45" s="26">
        <v>6.8</v>
      </c>
      <c r="R45" s="26">
        <v>2.9</v>
      </c>
      <c r="S45" s="26">
        <v>8.8000000000000007</v>
      </c>
      <c r="T45" s="26">
        <v>4.3</v>
      </c>
      <c r="U45" s="26">
        <v>5.0999999999999996</v>
      </c>
      <c r="V45" s="7"/>
      <c r="W45" s="9" t="s">
        <v>258</v>
      </c>
      <c r="X45" s="33">
        <v>39613</v>
      </c>
    </row>
    <row r="46" spans="1:24" ht="16.5" customHeight="1" x14ac:dyDescent="0.25">
      <c r="A46" s="7"/>
      <c r="B46" s="7"/>
      <c r="C46" s="7" t="s">
        <v>487</v>
      </c>
      <c r="D46" s="7"/>
      <c r="E46" s="7"/>
      <c r="F46" s="7"/>
      <c r="G46" s="7"/>
      <c r="H46" s="7"/>
      <c r="I46" s="7"/>
      <c r="J46" s="7"/>
      <c r="K46" s="7"/>
      <c r="L46" s="9" t="s">
        <v>261</v>
      </c>
      <c r="M46" s="26">
        <v>1.6</v>
      </c>
      <c r="N46" s="26">
        <v>1</v>
      </c>
      <c r="O46" s="26">
        <v>1.9</v>
      </c>
      <c r="P46" s="26">
        <v>2.2000000000000002</v>
      </c>
      <c r="Q46" s="26">
        <v>1.9</v>
      </c>
      <c r="R46" s="26">
        <v>2.1</v>
      </c>
      <c r="S46" s="26">
        <v>2.6</v>
      </c>
      <c r="T46" s="26">
        <v>2.4</v>
      </c>
      <c r="U46" s="26">
        <v>1.6</v>
      </c>
      <c r="V46" s="7"/>
      <c r="W46" s="9" t="s">
        <v>258</v>
      </c>
      <c r="X46" s="32">
        <v>373713</v>
      </c>
    </row>
    <row r="47" spans="1:24" ht="16.5" customHeight="1" x14ac:dyDescent="0.25">
      <c r="A47" s="7"/>
      <c r="B47" s="7" t="s">
        <v>488</v>
      </c>
      <c r="C47" s="7"/>
      <c r="D47" s="7"/>
      <c r="E47" s="7"/>
      <c r="F47" s="7"/>
      <c r="G47" s="7"/>
      <c r="H47" s="7"/>
      <c r="I47" s="7"/>
      <c r="J47" s="7"/>
      <c r="K47" s="7"/>
      <c r="L47" s="9"/>
      <c r="M47" s="10"/>
      <c r="N47" s="10"/>
      <c r="O47" s="10"/>
      <c r="P47" s="10"/>
      <c r="Q47" s="10"/>
      <c r="R47" s="10"/>
      <c r="S47" s="10"/>
      <c r="T47" s="10"/>
      <c r="U47" s="10"/>
      <c r="V47" s="7"/>
      <c r="W47" s="9"/>
      <c r="X47" s="10"/>
    </row>
    <row r="48" spans="1:24" ht="29.4" customHeight="1" x14ac:dyDescent="0.25">
      <c r="A48" s="7"/>
      <c r="B48" s="7"/>
      <c r="C48" s="93" t="s">
        <v>486</v>
      </c>
      <c r="D48" s="93"/>
      <c r="E48" s="93"/>
      <c r="F48" s="93"/>
      <c r="G48" s="93"/>
      <c r="H48" s="93"/>
      <c r="I48" s="93"/>
      <c r="J48" s="93"/>
      <c r="K48" s="93"/>
      <c r="L48" s="9" t="s">
        <v>261</v>
      </c>
      <c r="M48" s="25" t="s">
        <v>259</v>
      </c>
      <c r="N48" s="25" t="s">
        <v>259</v>
      </c>
      <c r="O48" s="25" t="s">
        <v>259</v>
      </c>
      <c r="P48" s="25" t="s">
        <v>259</v>
      </c>
      <c r="Q48" s="25" t="s">
        <v>259</v>
      </c>
      <c r="R48" s="25" t="s">
        <v>259</v>
      </c>
      <c r="S48" s="25" t="s">
        <v>259</v>
      </c>
      <c r="T48" s="25" t="s">
        <v>259</v>
      </c>
      <c r="U48" s="25" t="s">
        <v>259</v>
      </c>
      <c r="V48" s="7"/>
      <c r="W48" s="9" t="s">
        <v>258</v>
      </c>
      <c r="X48" s="31" t="s">
        <v>259</v>
      </c>
    </row>
    <row r="49" spans="1:24" ht="16.5" customHeight="1" x14ac:dyDescent="0.25">
      <c r="A49" s="7"/>
      <c r="B49" s="7"/>
      <c r="C49" s="7" t="s">
        <v>487</v>
      </c>
      <c r="D49" s="7"/>
      <c r="E49" s="7"/>
      <c r="F49" s="7"/>
      <c r="G49" s="7"/>
      <c r="H49" s="7"/>
      <c r="I49" s="7"/>
      <c r="J49" s="7"/>
      <c r="K49" s="7"/>
      <c r="L49" s="9" t="s">
        <v>261</v>
      </c>
      <c r="M49" s="25" t="s">
        <v>259</v>
      </c>
      <c r="N49" s="25" t="s">
        <v>259</v>
      </c>
      <c r="O49" s="25" t="s">
        <v>259</v>
      </c>
      <c r="P49" s="25" t="s">
        <v>259</v>
      </c>
      <c r="Q49" s="25" t="s">
        <v>259</v>
      </c>
      <c r="R49" s="25" t="s">
        <v>259</v>
      </c>
      <c r="S49" s="25" t="s">
        <v>259</v>
      </c>
      <c r="T49" s="25" t="s">
        <v>259</v>
      </c>
      <c r="U49" s="25" t="s">
        <v>259</v>
      </c>
      <c r="V49" s="7"/>
      <c r="W49" s="9" t="s">
        <v>258</v>
      </c>
      <c r="X49" s="31" t="s">
        <v>259</v>
      </c>
    </row>
    <row r="50" spans="1:24" ht="16.5" customHeight="1" x14ac:dyDescent="0.25">
      <c r="A50" s="7"/>
      <c r="B50" s="7" t="s">
        <v>490</v>
      </c>
      <c r="C50" s="7"/>
      <c r="D50" s="7"/>
      <c r="E50" s="7"/>
      <c r="F50" s="7"/>
      <c r="G50" s="7"/>
      <c r="H50" s="7"/>
      <c r="I50" s="7"/>
      <c r="J50" s="7"/>
      <c r="K50" s="7"/>
      <c r="L50" s="9"/>
      <c r="M50" s="10"/>
      <c r="N50" s="10"/>
      <c r="O50" s="10"/>
      <c r="P50" s="10"/>
      <c r="Q50" s="10"/>
      <c r="R50" s="10"/>
      <c r="S50" s="10"/>
      <c r="T50" s="10"/>
      <c r="U50" s="10"/>
      <c r="V50" s="7"/>
      <c r="W50" s="9"/>
      <c r="X50" s="10"/>
    </row>
    <row r="51" spans="1:24" ht="29.4" customHeight="1" x14ac:dyDescent="0.25">
      <c r="A51" s="7"/>
      <c r="B51" s="7"/>
      <c r="C51" s="93" t="s">
        <v>486</v>
      </c>
      <c r="D51" s="93"/>
      <c r="E51" s="93"/>
      <c r="F51" s="93"/>
      <c r="G51" s="93"/>
      <c r="H51" s="93"/>
      <c r="I51" s="93"/>
      <c r="J51" s="93"/>
      <c r="K51" s="93"/>
      <c r="L51" s="9" t="s">
        <v>261</v>
      </c>
      <c r="M51" s="16">
        <v>12.5</v>
      </c>
      <c r="N51" s="16">
        <v>15.5</v>
      </c>
      <c r="O51" s="26">
        <v>9.9</v>
      </c>
      <c r="P51" s="26">
        <v>6.4</v>
      </c>
      <c r="Q51" s="16">
        <v>11.8</v>
      </c>
      <c r="R51" s="16">
        <v>11.5</v>
      </c>
      <c r="S51" s="16">
        <v>14.5</v>
      </c>
      <c r="T51" s="26">
        <v>2.5</v>
      </c>
      <c r="U51" s="16">
        <v>10.199999999999999</v>
      </c>
      <c r="V51" s="7"/>
      <c r="W51" s="9" t="s">
        <v>258</v>
      </c>
      <c r="X51" s="33">
        <v>77995</v>
      </c>
    </row>
    <row r="52" spans="1:24" ht="16.5" customHeight="1" x14ac:dyDescent="0.25">
      <c r="A52" s="7"/>
      <c r="B52" s="7"/>
      <c r="C52" s="7" t="s">
        <v>487</v>
      </c>
      <c r="D52" s="7"/>
      <c r="E52" s="7"/>
      <c r="F52" s="7"/>
      <c r="G52" s="7"/>
      <c r="H52" s="7"/>
      <c r="I52" s="7"/>
      <c r="J52" s="7"/>
      <c r="K52" s="7"/>
      <c r="L52" s="9" t="s">
        <v>261</v>
      </c>
      <c r="M52" s="26">
        <v>9.9</v>
      </c>
      <c r="N52" s="16">
        <v>10.9</v>
      </c>
      <c r="O52" s="16">
        <v>10.5</v>
      </c>
      <c r="P52" s="26">
        <v>8.6999999999999993</v>
      </c>
      <c r="Q52" s="26">
        <v>9.6999999999999993</v>
      </c>
      <c r="R52" s="26">
        <v>9.8000000000000007</v>
      </c>
      <c r="S52" s="26">
        <v>8.4</v>
      </c>
      <c r="T52" s="26">
        <v>5.6</v>
      </c>
      <c r="U52" s="16">
        <v>10.1</v>
      </c>
      <c r="V52" s="7"/>
      <c r="W52" s="9" t="s">
        <v>258</v>
      </c>
      <c r="X52" s="34">
        <v>2323189</v>
      </c>
    </row>
    <row r="53" spans="1:24" ht="16.5" customHeight="1" x14ac:dyDescent="0.25">
      <c r="A53" s="7" t="s">
        <v>88</v>
      </c>
      <c r="B53" s="7"/>
      <c r="C53" s="7"/>
      <c r="D53" s="7"/>
      <c r="E53" s="7"/>
      <c r="F53" s="7"/>
      <c r="G53" s="7"/>
      <c r="H53" s="7"/>
      <c r="I53" s="7"/>
      <c r="J53" s="7"/>
      <c r="K53" s="7"/>
      <c r="L53" s="9"/>
      <c r="M53" s="10"/>
      <c r="N53" s="10"/>
      <c r="O53" s="10"/>
      <c r="P53" s="10"/>
      <c r="Q53" s="10"/>
      <c r="R53" s="10"/>
      <c r="S53" s="10"/>
      <c r="T53" s="10"/>
      <c r="U53" s="10"/>
      <c r="V53" s="7"/>
      <c r="W53" s="9"/>
      <c r="X53" s="10"/>
    </row>
    <row r="54" spans="1:24" ht="16.5" customHeight="1" x14ac:dyDescent="0.25">
      <c r="A54" s="7"/>
      <c r="B54" s="7" t="s">
        <v>485</v>
      </c>
      <c r="C54" s="7"/>
      <c r="D54" s="7"/>
      <c r="E54" s="7"/>
      <c r="F54" s="7"/>
      <c r="G54" s="7"/>
      <c r="H54" s="7"/>
      <c r="I54" s="7"/>
      <c r="J54" s="7"/>
      <c r="K54" s="7"/>
      <c r="L54" s="9"/>
      <c r="M54" s="10"/>
      <c r="N54" s="10"/>
      <c r="O54" s="10"/>
      <c r="P54" s="10"/>
      <c r="Q54" s="10"/>
      <c r="R54" s="10"/>
      <c r="S54" s="10"/>
      <c r="T54" s="10"/>
      <c r="U54" s="10"/>
      <c r="V54" s="7"/>
      <c r="W54" s="9"/>
      <c r="X54" s="10"/>
    </row>
    <row r="55" spans="1:24" ht="29.4" customHeight="1" x14ac:dyDescent="0.25">
      <c r="A55" s="7"/>
      <c r="B55" s="7"/>
      <c r="C55" s="93" t="s">
        <v>486</v>
      </c>
      <c r="D55" s="93"/>
      <c r="E55" s="93"/>
      <c r="F55" s="93"/>
      <c r="G55" s="93"/>
      <c r="H55" s="93"/>
      <c r="I55" s="93"/>
      <c r="J55" s="93"/>
      <c r="K55" s="93"/>
      <c r="L55" s="9" t="s">
        <v>261</v>
      </c>
      <c r="M55" s="26">
        <v>5.3</v>
      </c>
      <c r="N55" s="26">
        <v>3.1</v>
      </c>
      <c r="O55" s="26">
        <v>4.8</v>
      </c>
      <c r="P55" s="26">
        <v>6</v>
      </c>
      <c r="Q55" s="26">
        <v>7</v>
      </c>
      <c r="R55" s="26">
        <v>2.8</v>
      </c>
      <c r="S55" s="26">
        <v>8.1999999999999993</v>
      </c>
      <c r="T55" s="26">
        <v>4.3</v>
      </c>
      <c r="U55" s="26">
        <v>5</v>
      </c>
      <c r="V55" s="7"/>
      <c r="W55" s="9" t="s">
        <v>258</v>
      </c>
      <c r="X55" s="33">
        <v>38089</v>
      </c>
    </row>
    <row r="56" spans="1:24" ht="16.5" customHeight="1" x14ac:dyDescent="0.25">
      <c r="A56" s="7"/>
      <c r="B56" s="7"/>
      <c r="C56" s="7" t="s">
        <v>487</v>
      </c>
      <c r="D56" s="7"/>
      <c r="E56" s="7"/>
      <c r="F56" s="7"/>
      <c r="G56" s="7"/>
      <c r="H56" s="7"/>
      <c r="I56" s="7"/>
      <c r="J56" s="7"/>
      <c r="K56" s="7"/>
      <c r="L56" s="9" t="s">
        <v>261</v>
      </c>
      <c r="M56" s="26">
        <v>1.6</v>
      </c>
      <c r="N56" s="26">
        <v>1.1000000000000001</v>
      </c>
      <c r="O56" s="26">
        <v>1.9</v>
      </c>
      <c r="P56" s="26">
        <v>2</v>
      </c>
      <c r="Q56" s="26">
        <v>2</v>
      </c>
      <c r="R56" s="26">
        <v>2.1</v>
      </c>
      <c r="S56" s="26">
        <v>2.5</v>
      </c>
      <c r="T56" s="26">
        <v>2.2999999999999998</v>
      </c>
      <c r="U56" s="26">
        <v>1.6</v>
      </c>
      <c r="V56" s="7"/>
      <c r="W56" s="9" t="s">
        <v>258</v>
      </c>
      <c r="X56" s="32">
        <v>366803</v>
      </c>
    </row>
    <row r="57" spans="1:24" ht="16.5" customHeight="1" x14ac:dyDescent="0.25">
      <c r="A57" s="7"/>
      <c r="B57" s="7" t="s">
        <v>488</v>
      </c>
      <c r="C57" s="7"/>
      <c r="D57" s="7"/>
      <c r="E57" s="7"/>
      <c r="F57" s="7"/>
      <c r="G57" s="7"/>
      <c r="H57" s="7"/>
      <c r="I57" s="7"/>
      <c r="J57" s="7"/>
      <c r="K57" s="7"/>
      <c r="L57" s="9"/>
      <c r="M57" s="10"/>
      <c r="N57" s="10"/>
      <c r="O57" s="10"/>
      <c r="P57" s="10"/>
      <c r="Q57" s="10"/>
      <c r="R57" s="10"/>
      <c r="S57" s="10"/>
      <c r="T57" s="10"/>
      <c r="U57" s="10"/>
      <c r="V57" s="7"/>
      <c r="W57" s="9"/>
      <c r="X57" s="10"/>
    </row>
    <row r="58" spans="1:24" ht="29.4" customHeight="1" x14ac:dyDescent="0.25">
      <c r="A58" s="7"/>
      <c r="B58" s="7"/>
      <c r="C58" s="93" t="s">
        <v>486</v>
      </c>
      <c r="D58" s="93"/>
      <c r="E58" s="93"/>
      <c r="F58" s="93"/>
      <c r="G58" s="93"/>
      <c r="H58" s="93"/>
      <c r="I58" s="93"/>
      <c r="J58" s="93"/>
      <c r="K58" s="93"/>
      <c r="L58" s="9" t="s">
        <v>261</v>
      </c>
      <c r="M58" s="25" t="s">
        <v>259</v>
      </c>
      <c r="N58" s="25" t="s">
        <v>259</v>
      </c>
      <c r="O58" s="25" t="s">
        <v>259</v>
      </c>
      <c r="P58" s="25" t="s">
        <v>259</v>
      </c>
      <c r="Q58" s="25" t="s">
        <v>259</v>
      </c>
      <c r="R58" s="25" t="s">
        <v>259</v>
      </c>
      <c r="S58" s="25" t="s">
        <v>259</v>
      </c>
      <c r="T58" s="25" t="s">
        <v>259</v>
      </c>
      <c r="U58" s="25" t="s">
        <v>259</v>
      </c>
      <c r="V58" s="7"/>
      <c r="W58" s="9" t="s">
        <v>258</v>
      </c>
      <c r="X58" s="31" t="s">
        <v>259</v>
      </c>
    </row>
    <row r="59" spans="1:24" ht="16.5" customHeight="1" x14ac:dyDescent="0.25">
      <c r="A59" s="7"/>
      <c r="B59" s="7"/>
      <c r="C59" s="7" t="s">
        <v>487</v>
      </c>
      <c r="D59" s="7"/>
      <c r="E59" s="7"/>
      <c r="F59" s="7"/>
      <c r="G59" s="7"/>
      <c r="H59" s="7"/>
      <c r="I59" s="7"/>
      <c r="J59" s="7"/>
      <c r="K59" s="7"/>
      <c r="L59" s="9" t="s">
        <v>261</v>
      </c>
      <c r="M59" s="25" t="s">
        <v>259</v>
      </c>
      <c r="N59" s="25" t="s">
        <v>259</v>
      </c>
      <c r="O59" s="25" t="s">
        <v>259</v>
      </c>
      <c r="P59" s="25" t="s">
        <v>259</v>
      </c>
      <c r="Q59" s="25" t="s">
        <v>259</v>
      </c>
      <c r="R59" s="25" t="s">
        <v>259</v>
      </c>
      <c r="S59" s="25" t="s">
        <v>259</v>
      </c>
      <c r="T59" s="25" t="s">
        <v>259</v>
      </c>
      <c r="U59" s="25" t="s">
        <v>259</v>
      </c>
      <c r="V59" s="7"/>
      <c r="W59" s="9" t="s">
        <v>258</v>
      </c>
      <c r="X59" s="31" t="s">
        <v>259</v>
      </c>
    </row>
    <row r="60" spans="1:24" ht="16.5" customHeight="1" x14ac:dyDescent="0.25">
      <c r="A60" s="7"/>
      <c r="B60" s="7" t="s">
        <v>490</v>
      </c>
      <c r="C60" s="7"/>
      <c r="D60" s="7"/>
      <c r="E60" s="7"/>
      <c r="F60" s="7"/>
      <c r="G60" s="7"/>
      <c r="H60" s="7"/>
      <c r="I60" s="7"/>
      <c r="J60" s="7"/>
      <c r="K60" s="7"/>
      <c r="L60" s="9"/>
      <c r="M60" s="10"/>
      <c r="N60" s="10"/>
      <c r="O60" s="10"/>
      <c r="P60" s="10"/>
      <c r="Q60" s="10"/>
      <c r="R60" s="10"/>
      <c r="S60" s="10"/>
      <c r="T60" s="10"/>
      <c r="U60" s="10"/>
      <c r="V60" s="7"/>
      <c r="W60" s="9"/>
      <c r="X60" s="10"/>
    </row>
    <row r="61" spans="1:24" ht="29.4" customHeight="1" x14ac:dyDescent="0.25">
      <c r="A61" s="7"/>
      <c r="B61" s="7"/>
      <c r="C61" s="93" t="s">
        <v>486</v>
      </c>
      <c r="D61" s="93"/>
      <c r="E61" s="93"/>
      <c r="F61" s="93"/>
      <c r="G61" s="93"/>
      <c r="H61" s="93"/>
      <c r="I61" s="93"/>
      <c r="J61" s="93"/>
      <c r="K61" s="93"/>
      <c r="L61" s="9" t="s">
        <v>261</v>
      </c>
      <c r="M61" s="16">
        <v>12</v>
      </c>
      <c r="N61" s="16">
        <v>15</v>
      </c>
      <c r="O61" s="26">
        <v>9.5</v>
      </c>
      <c r="P61" s="26">
        <v>6</v>
      </c>
      <c r="Q61" s="16">
        <v>11.3</v>
      </c>
      <c r="R61" s="16">
        <v>10.9</v>
      </c>
      <c r="S61" s="16">
        <v>13.7</v>
      </c>
      <c r="T61" s="26">
        <v>2.2000000000000002</v>
      </c>
      <c r="U61" s="26">
        <v>9.6999999999999993</v>
      </c>
      <c r="V61" s="7"/>
      <c r="W61" s="9" t="s">
        <v>258</v>
      </c>
      <c r="X61" s="33">
        <v>72765</v>
      </c>
    </row>
    <row r="62" spans="1:24" ht="16.5" customHeight="1" x14ac:dyDescent="0.25">
      <c r="A62" s="7"/>
      <c r="B62" s="7"/>
      <c r="C62" s="7" t="s">
        <v>487</v>
      </c>
      <c r="D62" s="7"/>
      <c r="E62" s="7"/>
      <c r="F62" s="7"/>
      <c r="G62" s="7"/>
      <c r="H62" s="7"/>
      <c r="I62" s="7"/>
      <c r="J62" s="7"/>
      <c r="K62" s="7"/>
      <c r="L62" s="9" t="s">
        <v>261</v>
      </c>
      <c r="M62" s="26">
        <v>9.6</v>
      </c>
      <c r="N62" s="16">
        <v>10.5</v>
      </c>
      <c r="O62" s="26">
        <v>9.9</v>
      </c>
      <c r="P62" s="26">
        <v>8</v>
      </c>
      <c r="Q62" s="26">
        <v>9.4</v>
      </c>
      <c r="R62" s="26">
        <v>9.1999999999999993</v>
      </c>
      <c r="S62" s="26">
        <v>7.9</v>
      </c>
      <c r="T62" s="26">
        <v>5.2</v>
      </c>
      <c r="U62" s="26">
        <v>9.6</v>
      </c>
      <c r="V62" s="7"/>
      <c r="W62" s="9" t="s">
        <v>258</v>
      </c>
      <c r="X62" s="34">
        <v>2188994</v>
      </c>
    </row>
    <row r="63" spans="1:24" ht="16.5" customHeight="1" x14ac:dyDescent="0.25">
      <c r="A63" s="7" t="s">
        <v>89</v>
      </c>
      <c r="B63" s="7"/>
      <c r="C63" s="7"/>
      <c r="D63" s="7"/>
      <c r="E63" s="7"/>
      <c r="F63" s="7"/>
      <c r="G63" s="7"/>
      <c r="H63" s="7"/>
      <c r="I63" s="7"/>
      <c r="J63" s="7"/>
      <c r="K63" s="7"/>
      <c r="L63" s="9"/>
      <c r="M63" s="10"/>
      <c r="N63" s="10"/>
      <c r="O63" s="10"/>
      <c r="P63" s="10"/>
      <c r="Q63" s="10"/>
      <c r="R63" s="10"/>
      <c r="S63" s="10"/>
      <c r="T63" s="10"/>
      <c r="U63" s="10"/>
      <c r="V63" s="7"/>
      <c r="W63" s="9"/>
      <c r="X63" s="10"/>
    </row>
    <row r="64" spans="1:24" ht="16.5" customHeight="1" x14ac:dyDescent="0.25">
      <c r="A64" s="7"/>
      <c r="B64" s="7" t="s">
        <v>485</v>
      </c>
      <c r="C64" s="7"/>
      <c r="D64" s="7"/>
      <c r="E64" s="7"/>
      <c r="F64" s="7"/>
      <c r="G64" s="7"/>
      <c r="H64" s="7"/>
      <c r="I64" s="7"/>
      <c r="J64" s="7"/>
      <c r="K64" s="7"/>
      <c r="L64" s="9"/>
      <c r="M64" s="10"/>
      <c r="N64" s="10"/>
      <c r="O64" s="10"/>
      <c r="P64" s="10"/>
      <c r="Q64" s="10"/>
      <c r="R64" s="10"/>
      <c r="S64" s="10"/>
      <c r="T64" s="10"/>
      <c r="U64" s="10"/>
      <c r="V64" s="7"/>
      <c r="W64" s="9"/>
      <c r="X64" s="10"/>
    </row>
    <row r="65" spans="1:24" ht="29.4" customHeight="1" x14ac:dyDescent="0.25">
      <c r="A65" s="7"/>
      <c r="B65" s="7"/>
      <c r="C65" s="93" t="s">
        <v>486</v>
      </c>
      <c r="D65" s="93"/>
      <c r="E65" s="93"/>
      <c r="F65" s="93"/>
      <c r="G65" s="93"/>
      <c r="H65" s="93"/>
      <c r="I65" s="93"/>
      <c r="J65" s="93"/>
      <c r="K65" s="93"/>
      <c r="L65" s="9" t="s">
        <v>261</v>
      </c>
      <c r="M65" s="26">
        <v>5.0999999999999996</v>
      </c>
      <c r="N65" s="26">
        <v>2.8</v>
      </c>
      <c r="O65" s="26">
        <v>4.5</v>
      </c>
      <c r="P65" s="26">
        <v>5.0999999999999996</v>
      </c>
      <c r="Q65" s="26">
        <v>6.5</v>
      </c>
      <c r="R65" s="26">
        <v>2.9</v>
      </c>
      <c r="S65" s="26">
        <v>7.9</v>
      </c>
      <c r="T65" s="26">
        <v>4.2</v>
      </c>
      <c r="U65" s="26">
        <v>4.7</v>
      </c>
      <c r="V65" s="7"/>
      <c r="W65" s="9" t="s">
        <v>258</v>
      </c>
      <c r="X65" s="33">
        <v>34670</v>
      </c>
    </row>
    <row r="66" spans="1:24" ht="16.5" customHeight="1" x14ac:dyDescent="0.25">
      <c r="A66" s="7"/>
      <c r="B66" s="7"/>
      <c r="C66" s="7" t="s">
        <v>487</v>
      </c>
      <c r="D66" s="7"/>
      <c r="E66" s="7"/>
      <c r="F66" s="7"/>
      <c r="G66" s="7"/>
      <c r="H66" s="7"/>
      <c r="I66" s="7"/>
      <c r="J66" s="7"/>
      <c r="K66" s="7"/>
      <c r="L66" s="9" t="s">
        <v>261</v>
      </c>
      <c r="M66" s="26">
        <v>1.6</v>
      </c>
      <c r="N66" s="26">
        <v>1.1000000000000001</v>
      </c>
      <c r="O66" s="26">
        <v>1.9</v>
      </c>
      <c r="P66" s="26">
        <v>1.8</v>
      </c>
      <c r="Q66" s="26">
        <v>1.9</v>
      </c>
      <c r="R66" s="26">
        <v>2.1</v>
      </c>
      <c r="S66" s="26">
        <v>2.4</v>
      </c>
      <c r="T66" s="26">
        <v>2.4</v>
      </c>
      <c r="U66" s="26">
        <v>1.6</v>
      </c>
      <c r="V66" s="7"/>
      <c r="W66" s="9" t="s">
        <v>258</v>
      </c>
      <c r="X66" s="32">
        <v>351547</v>
      </c>
    </row>
    <row r="67" spans="1:24" ht="16.5" customHeight="1" x14ac:dyDescent="0.25">
      <c r="A67" s="7"/>
      <c r="B67" s="7" t="s">
        <v>488</v>
      </c>
      <c r="C67" s="7"/>
      <c r="D67" s="7"/>
      <c r="E67" s="7"/>
      <c r="F67" s="7"/>
      <c r="G67" s="7"/>
      <c r="H67" s="7"/>
      <c r="I67" s="7"/>
      <c r="J67" s="7"/>
      <c r="K67" s="7"/>
      <c r="L67" s="9"/>
      <c r="M67" s="10"/>
      <c r="N67" s="10"/>
      <c r="O67" s="10"/>
      <c r="P67" s="10"/>
      <c r="Q67" s="10"/>
      <c r="R67" s="10"/>
      <c r="S67" s="10"/>
      <c r="T67" s="10"/>
      <c r="U67" s="10"/>
      <c r="V67" s="7"/>
      <c r="W67" s="9"/>
      <c r="X67" s="10"/>
    </row>
    <row r="68" spans="1:24" ht="29.4" customHeight="1" x14ac:dyDescent="0.25">
      <c r="A68" s="7"/>
      <c r="B68" s="7"/>
      <c r="C68" s="93" t="s">
        <v>486</v>
      </c>
      <c r="D68" s="93"/>
      <c r="E68" s="93"/>
      <c r="F68" s="93"/>
      <c r="G68" s="93"/>
      <c r="H68" s="93"/>
      <c r="I68" s="93"/>
      <c r="J68" s="93"/>
      <c r="K68" s="93"/>
      <c r="L68" s="9" t="s">
        <v>261</v>
      </c>
      <c r="M68" s="25" t="s">
        <v>259</v>
      </c>
      <c r="N68" s="25" t="s">
        <v>259</v>
      </c>
      <c r="O68" s="25" t="s">
        <v>259</v>
      </c>
      <c r="P68" s="25" t="s">
        <v>259</v>
      </c>
      <c r="Q68" s="25" t="s">
        <v>259</v>
      </c>
      <c r="R68" s="25" t="s">
        <v>259</v>
      </c>
      <c r="S68" s="25" t="s">
        <v>259</v>
      </c>
      <c r="T68" s="25" t="s">
        <v>259</v>
      </c>
      <c r="U68" s="25" t="s">
        <v>259</v>
      </c>
      <c r="V68" s="7"/>
      <c r="W68" s="9" t="s">
        <v>258</v>
      </c>
      <c r="X68" s="31" t="s">
        <v>259</v>
      </c>
    </row>
    <row r="69" spans="1:24" ht="16.5" customHeight="1" x14ac:dyDescent="0.25">
      <c r="A69" s="7"/>
      <c r="B69" s="7"/>
      <c r="C69" s="7" t="s">
        <v>487</v>
      </c>
      <c r="D69" s="7"/>
      <c r="E69" s="7"/>
      <c r="F69" s="7"/>
      <c r="G69" s="7"/>
      <c r="H69" s="7"/>
      <c r="I69" s="7"/>
      <c r="J69" s="7"/>
      <c r="K69" s="7"/>
      <c r="L69" s="9" t="s">
        <v>261</v>
      </c>
      <c r="M69" s="25" t="s">
        <v>259</v>
      </c>
      <c r="N69" s="25" t="s">
        <v>259</v>
      </c>
      <c r="O69" s="25" t="s">
        <v>259</v>
      </c>
      <c r="P69" s="25" t="s">
        <v>259</v>
      </c>
      <c r="Q69" s="25" t="s">
        <v>259</v>
      </c>
      <c r="R69" s="25" t="s">
        <v>259</v>
      </c>
      <c r="S69" s="25" t="s">
        <v>259</v>
      </c>
      <c r="T69" s="25" t="s">
        <v>259</v>
      </c>
      <c r="U69" s="25" t="s">
        <v>259</v>
      </c>
      <c r="V69" s="7"/>
      <c r="W69" s="9" t="s">
        <v>258</v>
      </c>
      <c r="X69" s="31" t="s">
        <v>259</v>
      </c>
    </row>
    <row r="70" spans="1:24" ht="16.5" customHeight="1" x14ac:dyDescent="0.25">
      <c r="A70" s="7"/>
      <c r="B70" s="7" t="s">
        <v>490</v>
      </c>
      <c r="C70" s="7"/>
      <c r="D70" s="7"/>
      <c r="E70" s="7"/>
      <c r="F70" s="7"/>
      <c r="G70" s="7"/>
      <c r="H70" s="7"/>
      <c r="I70" s="7"/>
      <c r="J70" s="7"/>
      <c r="K70" s="7"/>
      <c r="L70" s="9"/>
      <c r="M70" s="10"/>
      <c r="N70" s="10"/>
      <c r="O70" s="10"/>
      <c r="P70" s="10"/>
      <c r="Q70" s="10"/>
      <c r="R70" s="10"/>
      <c r="S70" s="10"/>
      <c r="T70" s="10"/>
      <c r="U70" s="10"/>
      <c r="V70" s="7"/>
      <c r="W70" s="9"/>
      <c r="X70" s="10"/>
    </row>
    <row r="71" spans="1:24" ht="29.4" customHeight="1" x14ac:dyDescent="0.25">
      <c r="A71" s="7"/>
      <c r="B71" s="7"/>
      <c r="C71" s="93" t="s">
        <v>486</v>
      </c>
      <c r="D71" s="93"/>
      <c r="E71" s="93"/>
      <c r="F71" s="93"/>
      <c r="G71" s="93"/>
      <c r="H71" s="93"/>
      <c r="I71" s="93"/>
      <c r="J71" s="93"/>
      <c r="K71" s="93"/>
      <c r="L71" s="9" t="s">
        <v>261</v>
      </c>
      <c r="M71" s="16">
        <v>11.2</v>
      </c>
      <c r="N71" s="16">
        <v>13.7</v>
      </c>
      <c r="O71" s="26">
        <v>8.6999999999999993</v>
      </c>
      <c r="P71" s="26">
        <v>5.4</v>
      </c>
      <c r="Q71" s="16">
        <v>10.4</v>
      </c>
      <c r="R71" s="16">
        <v>10</v>
      </c>
      <c r="S71" s="16">
        <v>11.5</v>
      </c>
      <c r="T71" s="26">
        <v>1.9</v>
      </c>
      <c r="U71" s="26">
        <v>8.9</v>
      </c>
      <c r="V71" s="7"/>
      <c r="W71" s="9" t="s">
        <v>258</v>
      </c>
      <c r="X71" s="33">
        <v>65153</v>
      </c>
    </row>
    <row r="72" spans="1:24" ht="16.5" customHeight="1" x14ac:dyDescent="0.25">
      <c r="A72" s="7"/>
      <c r="B72" s="7"/>
      <c r="C72" s="7" t="s">
        <v>487</v>
      </c>
      <c r="D72" s="7"/>
      <c r="E72" s="7"/>
      <c r="F72" s="7"/>
      <c r="G72" s="7"/>
      <c r="H72" s="7"/>
      <c r="I72" s="7"/>
      <c r="J72" s="7"/>
      <c r="K72" s="7"/>
      <c r="L72" s="9" t="s">
        <v>261</v>
      </c>
      <c r="M72" s="26">
        <v>9</v>
      </c>
      <c r="N72" s="26">
        <v>9.8000000000000007</v>
      </c>
      <c r="O72" s="26">
        <v>9.1</v>
      </c>
      <c r="P72" s="26">
        <v>7.2</v>
      </c>
      <c r="Q72" s="26">
        <v>8.8000000000000007</v>
      </c>
      <c r="R72" s="26">
        <v>8.4</v>
      </c>
      <c r="S72" s="26">
        <v>7.2</v>
      </c>
      <c r="T72" s="26">
        <v>4.5</v>
      </c>
      <c r="U72" s="26">
        <v>8.9</v>
      </c>
      <c r="V72" s="7"/>
      <c r="W72" s="9" t="s">
        <v>258</v>
      </c>
      <c r="X72" s="34">
        <v>2003852</v>
      </c>
    </row>
    <row r="73" spans="1:24" ht="16.5" customHeight="1" x14ac:dyDescent="0.25">
      <c r="A73" s="7" t="s">
        <v>90</v>
      </c>
      <c r="B73" s="7"/>
      <c r="C73" s="7"/>
      <c r="D73" s="7"/>
      <c r="E73" s="7"/>
      <c r="F73" s="7"/>
      <c r="G73" s="7"/>
      <c r="H73" s="7"/>
      <c r="I73" s="7"/>
      <c r="J73" s="7"/>
      <c r="K73" s="7"/>
      <c r="L73" s="9"/>
      <c r="M73" s="10"/>
      <c r="N73" s="10"/>
      <c r="O73" s="10"/>
      <c r="P73" s="10"/>
      <c r="Q73" s="10"/>
      <c r="R73" s="10"/>
      <c r="S73" s="10"/>
      <c r="T73" s="10"/>
      <c r="U73" s="10"/>
      <c r="V73" s="7"/>
      <c r="W73" s="9"/>
      <c r="X73" s="10"/>
    </row>
    <row r="74" spans="1:24" ht="16.5" customHeight="1" x14ac:dyDescent="0.25">
      <c r="A74" s="7"/>
      <c r="B74" s="7" t="s">
        <v>485</v>
      </c>
      <c r="C74" s="7"/>
      <c r="D74" s="7"/>
      <c r="E74" s="7"/>
      <c r="F74" s="7"/>
      <c r="G74" s="7"/>
      <c r="H74" s="7"/>
      <c r="I74" s="7"/>
      <c r="J74" s="7"/>
      <c r="K74" s="7"/>
      <c r="L74" s="9"/>
      <c r="M74" s="10"/>
      <c r="N74" s="10"/>
      <c r="O74" s="10"/>
      <c r="P74" s="10"/>
      <c r="Q74" s="10"/>
      <c r="R74" s="10"/>
      <c r="S74" s="10"/>
      <c r="T74" s="10"/>
      <c r="U74" s="10"/>
      <c r="V74" s="7"/>
      <c r="W74" s="9"/>
      <c r="X74" s="10"/>
    </row>
    <row r="75" spans="1:24" ht="29.4" customHeight="1" x14ac:dyDescent="0.25">
      <c r="A75" s="7"/>
      <c r="B75" s="7"/>
      <c r="C75" s="93" t="s">
        <v>486</v>
      </c>
      <c r="D75" s="93"/>
      <c r="E75" s="93"/>
      <c r="F75" s="93"/>
      <c r="G75" s="93"/>
      <c r="H75" s="93"/>
      <c r="I75" s="93"/>
      <c r="J75" s="93"/>
      <c r="K75" s="93"/>
      <c r="L75" s="9" t="s">
        <v>261</v>
      </c>
      <c r="M75" s="26">
        <v>4.8</v>
      </c>
      <c r="N75" s="26">
        <v>2.6</v>
      </c>
      <c r="O75" s="26">
        <v>4.3</v>
      </c>
      <c r="P75" s="26">
        <v>5.4</v>
      </c>
      <c r="Q75" s="26">
        <v>5.9</v>
      </c>
      <c r="R75" s="26">
        <v>2.8</v>
      </c>
      <c r="S75" s="26">
        <v>7.5</v>
      </c>
      <c r="T75" s="26">
        <v>4.3</v>
      </c>
      <c r="U75" s="26">
        <v>4.5999999999999996</v>
      </c>
      <c r="V75" s="7"/>
      <c r="W75" s="9" t="s">
        <v>258</v>
      </c>
      <c r="X75" s="33">
        <v>33220</v>
      </c>
    </row>
    <row r="76" spans="1:24" ht="16.5" customHeight="1" x14ac:dyDescent="0.25">
      <c r="A76" s="7"/>
      <c r="B76" s="7"/>
      <c r="C76" s="7" t="s">
        <v>487</v>
      </c>
      <c r="D76" s="7"/>
      <c r="E76" s="7"/>
      <c r="F76" s="7"/>
      <c r="G76" s="7"/>
      <c r="H76" s="7"/>
      <c r="I76" s="7"/>
      <c r="J76" s="7"/>
      <c r="K76" s="7"/>
      <c r="L76" s="9" t="s">
        <v>261</v>
      </c>
      <c r="M76" s="26">
        <v>1.6</v>
      </c>
      <c r="N76" s="26">
        <v>1.1000000000000001</v>
      </c>
      <c r="O76" s="26">
        <v>1.8</v>
      </c>
      <c r="P76" s="26">
        <v>2</v>
      </c>
      <c r="Q76" s="26">
        <v>1.9</v>
      </c>
      <c r="R76" s="26">
        <v>2</v>
      </c>
      <c r="S76" s="26">
        <v>2.2999999999999998</v>
      </c>
      <c r="T76" s="26">
        <v>2.4</v>
      </c>
      <c r="U76" s="26">
        <v>1.6</v>
      </c>
      <c r="V76" s="7"/>
      <c r="W76" s="9" t="s">
        <v>258</v>
      </c>
      <c r="X76" s="32">
        <v>347780</v>
      </c>
    </row>
    <row r="77" spans="1:24" ht="16.5" customHeight="1" x14ac:dyDescent="0.25">
      <c r="A77" s="7"/>
      <c r="B77" s="7" t="s">
        <v>488</v>
      </c>
      <c r="C77" s="7"/>
      <c r="D77" s="7"/>
      <c r="E77" s="7"/>
      <c r="F77" s="7"/>
      <c r="G77" s="7"/>
      <c r="H77" s="7"/>
      <c r="I77" s="7"/>
      <c r="J77" s="7"/>
      <c r="K77" s="7"/>
      <c r="L77" s="9"/>
      <c r="M77" s="10"/>
      <c r="N77" s="10"/>
      <c r="O77" s="10"/>
      <c r="P77" s="10"/>
      <c r="Q77" s="10"/>
      <c r="R77" s="10"/>
      <c r="S77" s="10"/>
      <c r="T77" s="10"/>
      <c r="U77" s="10"/>
      <c r="V77" s="7"/>
      <c r="W77" s="9"/>
      <c r="X77" s="10"/>
    </row>
    <row r="78" spans="1:24" ht="29.4" customHeight="1" x14ac:dyDescent="0.25">
      <c r="A78" s="7"/>
      <c r="B78" s="7"/>
      <c r="C78" s="93" t="s">
        <v>486</v>
      </c>
      <c r="D78" s="93"/>
      <c r="E78" s="93"/>
      <c r="F78" s="93"/>
      <c r="G78" s="93"/>
      <c r="H78" s="93"/>
      <c r="I78" s="93"/>
      <c r="J78" s="93"/>
      <c r="K78" s="93"/>
      <c r="L78" s="9" t="s">
        <v>261</v>
      </c>
      <c r="M78" s="25" t="s">
        <v>259</v>
      </c>
      <c r="N78" s="25" t="s">
        <v>259</v>
      </c>
      <c r="O78" s="25" t="s">
        <v>259</v>
      </c>
      <c r="P78" s="25" t="s">
        <v>259</v>
      </c>
      <c r="Q78" s="25" t="s">
        <v>259</v>
      </c>
      <c r="R78" s="25" t="s">
        <v>259</v>
      </c>
      <c r="S78" s="25" t="s">
        <v>259</v>
      </c>
      <c r="T78" s="25" t="s">
        <v>259</v>
      </c>
      <c r="U78" s="25" t="s">
        <v>259</v>
      </c>
      <c r="V78" s="7"/>
      <c r="W78" s="9" t="s">
        <v>258</v>
      </c>
      <c r="X78" s="31" t="s">
        <v>259</v>
      </c>
    </row>
    <row r="79" spans="1:24" ht="16.5" customHeight="1" x14ac:dyDescent="0.25">
      <c r="A79" s="7"/>
      <c r="B79" s="7"/>
      <c r="C79" s="7" t="s">
        <v>487</v>
      </c>
      <c r="D79" s="7"/>
      <c r="E79" s="7"/>
      <c r="F79" s="7"/>
      <c r="G79" s="7"/>
      <c r="H79" s="7"/>
      <c r="I79" s="7"/>
      <c r="J79" s="7"/>
      <c r="K79" s="7"/>
      <c r="L79" s="9" t="s">
        <v>261</v>
      </c>
      <c r="M79" s="25" t="s">
        <v>259</v>
      </c>
      <c r="N79" s="25" t="s">
        <v>259</v>
      </c>
      <c r="O79" s="25" t="s">
        <v>259</v>
      </c>
      <c r="P79" s="25" t="s">
        <v>259</v>
      </c>
      <c r="Q79" s="25" t="s">
        <v>259</v>
      </c>
      <c r="R79" s="25" t="s">
        <v>259</v>
      </c>
      <c r="S79" s="25" t="s">
        <v>259</v>
      </c>
      <c r="T79" s="25" t="s">
        <v>259</v>
      </c>
      <c r="U79" s="25" t="s">
        <v>259</v>
      </c>
      <c r="V79" s="7"/>
      <c r="W79" s="9" t="s">
        <v>258</v>
      </c>
      <c r="X79" s="31" t="s">
        <v>259</v>
      </c>
    </row>
    <row r="80" spans="1:24" ht="16.5" customHeight="1" x14ac:dyDescent="0.25">
      <c r="A80" s="7"/>
      <c r="B80" s="7" t="s">
        <v>490</v>
      </c>
      <c r="C80" s="7"/>
      <c r="D80" s="7"/>
      <c r="E80" s="7"/>
      <c r="F80" s="7"/>
      <c r="G80" s="7"/>
      <c r="H80" s="7"/>
      <c r="I80" s="7"/>
      <c r="J80" s="7"/>
      <c r="K80" s="7"/>
      <c r="L80" s="9"/>
      <c r="M80" s="10"/>
      <c r="N80" s="10"/>
      <c r="O80" s="10"/>
      <c r="P80" s="10"/>
      <c r="Q80" s="10"/>
      <c r="R80" s="10"/>
      <c r="S80" s="10"/>
      <c r="T80" s="10"/>
      <c r="U80" s="10"/>
      <c r="V80" s="7"/>
      <c r="W80" s="9"/>
      <c r="X80" s="10"/>
    </row>
    <row r="81" spans="1:24" ht="29.4" customHeight="1" x14ac:dyDescent="0.25">
      <c r="A81" s="7"/>
      <c r="B81" s="7"/>
      <c r="C81" s="93" t="s">
        <v>486</v>
      </c>
      <c r="D81" s="93"/>
      <c r="E81" s="93"/>
      <c r="F81" s="93"/>
      <c r="G81" s="93"/>
      <c r="H81" s="93"/>
      <c r="I81" s="93"/>
      <c r="J81" s="93"/>
      <c r="K81" s="93"/>
      <c r="L81" s="9" t="s">
        <v>261</v>
      </c>
      <c r="M81" s="16">
        <v>10.5</v>
      </c>
      <c r="N81" s="16">
        <v>12.3</v>
      </c>
      <c r="O81" s="26">
        <v>7.7</v>
      </c>
      <c r="P81" s="26">
        <v>4.9000000000000004</v>
      </c>
      <c r="Q81" s="26">
        <v>9.1</v>
      </c>
      <c r="R81" s="26">
        <v>9.3000000000000007</v>
      </c>
      <c r="S81" s="16">
        <v>10.9</v>
      </c>
      <c r="T81" s="26">
        <v>1.6</v>
      </c>
      <c r="U81" s="26">
        <v>8.1</v>
      </c>
      <c r="V81" s="7"/>
      <c r="W81" s="9" t="s">
        <v>258</v>
      </c>
      <c r="X81" s="33">
        <v>57620</v>
      </c>
    </row>
    <row r="82" spans="1:24" ht="16.5" customHeight="1" x14ac:dyDescent="0.25">
      <c r="A82" s="7"/>
      <c r="B82" s="7"/>
      <c r="C82" s="7" t="s">
        <v>487</v>
      </c>
      <c r="D82" s="7"/>
      <c r="E82" s="7"/>
      <c r="F82" s="7"/>
      <c r="G82" s="7"/>
      <c r="H82" s="7"/>
      <c r="I82" s="7"/>
      <c r="J82" s="7"/>
      <c r="K82" s="7"/>
      <c r="L82" s="9" t="s">
        <v>261</v>
      </c>
      <c r="M82" s="26">
        <v>8.4</v>
      </c>
      <c r="N82" s="26">
        <v>9.3000000000000007</v>
      </c>
      <c r="O82" s="26">
        <v>8.4</v>
      </c>
      <c r="P82" s="26">
        <v>6.5</v>
      </c>
      <c r="Q82" s="26">
        <v>8.1999999999999993</v>
      </c>
      <c r="R82" s="26">
        <v>7.7</v>
      </c>
      <c r="S82" s="26">
        <v>6.7</v>
      </c>
      <c r="T82" s="26">
        <v>4.3</v>
      </c>
      <c r="U82" s="26">
        <v>8.4</v>
      </c>
      <c r="V82" s="7"/>
      <c r="W82" s="9" t="s">
        <v>258</v>
      </c>
      <c r="X82" s="34">
        <v>1852094</v>
      </c>
    </row>
    <row r="83" spans="1:24" ht="16.5" customHeight="1" x14ac:dyDescent="0.25">
      <c r="A83" s="7" t="s">
        <v>91</v>
      </c>
      <c r="B83" s="7"/>
      <c r="C83" s="7"/>
      <c r="D83" s="7"/>
      <c r="E83" s="7"/>
      <c r="F83" s="7"/>
      <c r="G83" s="7"/>
      <c r="H83" s="7"/>
      <c r="I83" s="7"/>
      <c r="J83" s="7"/>
      <c r="K83" s="7"/>
      <c r="L83" s="9"/>
      <c r="M83" s="10"/>
      <c r="N83" s="10"/>
      <c r="O83" s="10"/>
      <c r="P83" s="10"/>
      <c r="Q83" s="10"/>
      <c r="R83" s="10"/>
      <c r="S83" s="10"/>
      <c r="T83" s="10"/>
      <c r="U83" s="10"/>
      <c r="V83" s="7"/>
      <c r="W83" s="9"/>
      <c r="X83" s="10"/>
    </row>
    <row r="84" spans="1:24" ht="16.5" customHeight="1" x14ac:dyDescent="0.25">
      <c r="A84" s="7"/>
      <c r="B84" s="7" t="s">
        <v>485</v>
      </c>
      <c r="C84" s="7"/>
      <c r="D84" s="7"/>
      <c r="E84" s="7"/>
      <c r="F84" s="7"/>
      <c r="G84" s="7"/>
      <c r="H84" s="7"/>
      <c r="I84" s="7"/>
      <c r="J84" s="7"/>
      <c r="K84" s="7"/>
      <c r="L84" s="9"/>
      <c r="M84" s="10"/>
      <c r="N84" s="10"/>
      <c r="O84" s="10"/>
      <c r="P84" s="10"/>
      <c r="Q84" s="10"/>
      <c r="R84" s="10"/>
      <c r="S84" s="10"/>
      <c r="T84" s="10"/>
      <c r="U84" s="10"/>
      <c r="V84" s="7"/>
      <c r="W84" s="9"/>
      <c r="X84" s="10"/>
    </row>
    <row r="85" spans="1:24" ht="29.4" customHeight="1" x14ac:dyDescent="0.25">
      <c r="A85" s="7"/>
      <c r="B85" s="7"/>
      <c r="C85" s="93" t="s">
        <v>486</v>
      </c>
      <c r="D85" s="93"/>
      <c r="E85" s="93"/>
      <c r="F85" s="93"/>
      <c r="G85" s="93"/>
      <c r="H85" s="93"/>
      <c r="I85" s="93"/>
      <c r="J85" s="93"/>
      <c r="K85" s="93"/>
      <c r="L85" s="9" t="s">
        <v>261</v>
      </c>
      <c r="M85" s="26">
        <v>4.3</v>
      </c>
      <c r="N85" s="25" t="s">
        <v>259</v>
      </c>
      <c r="O85" s="26">
        <v>4.4000000000000004</v>
      </c>
      <c r="P85" s="26">
        <v>5.0999999999999996</v>
      </c>
      <c r="Q85" s="26">
        <v>5.8</v>
      </c>
      <c r="R85" s="26">
        <v>1.4</v>
      </c>
      <c r="S85" s="26">
        <v>5.8</v>
      </c>
      <c r="T85" s="26">
        <v>4.2</v>
      </c>
      <c r="U85" s="26">
        <v>4.4000000000000004</v>
      </c>
      <c r="V85" s="7"/>
      <c r="W85" s="9" t="s">
        <v>258</v>
      </c>
      <c r="X85" s="33">
        <v>29556</v>
      </c>
    </row>
    <row r="86" spans="1:24" ht="16.5" customHeight="1" x14ac:dyDescent="0.25">
      <c r="A86" s="7"/>
      <c r="B86" s="7"/>
      <c r="C86" s="7" t="s">
        <v>487</v>
      </c>
      <c r="D86" s="7"/>
      <c r="E86" s="7"/>
      <c r="F86" s="7"/>
      <c r="G86" s="7"/>
      <c r="H86" s="7"/>
      <c r="I86" s="7"/>
      <c r="J86" s="7"/>
      <c r="K86" s="7"/>
      <c r="L86" s="9" t="s">
        <v>261</v>
      </c>
      <c r="M86" s="26">
        <v>1.5</v>
      </c>
      <c r="N86" s="25" t="s">
        <v>259</v>
      </c>
      <c r="O86" s="26">
        <v>1.8</v>
      </c>
      <c r="P86" s="26">
        <v>1.9</v>
      </c>
      <c r="Q86" s="26">
        <v>1.8</v>
      </c>
      <c r="R86" s="26">
        <v>1.2</v>
      </c>
      <c r="S86" s="26">
        <v>2.2000000000000002</v>
      </c>
      <c r="T86" s="26">
        <v>2.4</v>
      </c>
      <c r="U86" s="26">
        <v>1.7</v>
      </c>
      <c r="V86" s="7"/>
      <c r="W86" s="9" t="s">
        <v>258</v>
      </c>
      <c r="X86" s="32">
        <v>269278</v>
      </c>
    </row>
    <row r="87" spans="1:24" ht="16.5" customHeight="1" x14ac:dyDescent="0.25">
      <c r="A87" s="7"/>
      <c r="B87" s="7" t="s">
        <v>488</v>
      </c>
      <c r="C87" s="7"/>
      <c r="D87" s="7"/>
      <c r="E87" s="7"/>
      <c r="F87" s="7"/>
      <c r="G87" s="7"/>
      <c r="H87" s="7"/>
      <c r="I87" s="7"/>
      <c r="J87" s="7"/>
      <c r="K87" s="7"/>
      <c r="L87" s="9"/>
      <c r="M87" s="10"/>
      <c r="N87" s="10"/>
      <c r="O87" s="10"/>
      <c r="P87" s="10"/>
      <c r="Q87" s="10"/>
      <c r="R87" s="10"/>
      <c r="S87" s="10"/>
      <c r="T87" s="10"/>
      <c r="U87" s="10"/>
      <c r="V87" s="7"/>
      <c r="W87" s="9"/>
      <c r="X87" s="10"/>
    </row>
    <row r="88" spans="1:24" ht="29.4" customHeight="1" x14ac:dyDescent="0.25">
      <c r="A88" s="7"/>
      <c r="B88" s="7"/>
      <c r="C88" s="93" t="s">
        <v>486</v>
      </c>
      <c r="D88" s="93"/>
      <c r="E88" s="93"/>
      <c r="F88" s="93"/>
      <c r="G88" s="93"/>
      <c r="H88" s="93"/>
      <c r="I88" s="93"/>
      <c r="J88" s="93"/>
      <c r="K88" s="93"/>
      <c r="L88" s="9" t="s">
        <v>261</v>
      </c>
      <c r="M88" s="25" t="s">
        <v>259</v>
      </c>
      <c r="N88" s="25" t="s">
        <v>259</v>
      </c>
      <c r="O88" s="25" t="s">
        <v>259</v>
      </c>
      <c r="P88" s="25" t="s">
        <v>259</v>
      </c>
      <c r="Q88" s="25" t="s">
        <v>259</v>
      </c>
      <c r="R88" s="25" t="s">
        <v>259</v>
      </c>
      <c r="S88" s="25" t="s">
        <v>259</v>
      </c>
      <c r="T88" s="25" t="s">
        <v>259</v>
      </c>
      <c r="U88" s="25" t="s">
        <v>259</v>
      </c>
      <c r="V88" s="7"/>
      <c r="W88" s="9" t="s">
        <v>258</v>
      </c>
      <c r="X88" s="31" t="s">
        <v>259</v>
      </c>
    </row>
    <row r="89" spans="1:24" ht="16.5" customHeight="1" x14ac:dyDescent="0.25">
      <c r="A89" s="7"/>
      <c r="B89" s="7"/>
      <c r="C89" s="7" t="s">
        <v>487</v>
      </c>
      <c r="D89" s="7"/>
      <c r="E89" s="7"/>
      <c r="F89" s="7"/>
      <c r="G89" s="7"/>
      <c r="H89" s="7"/>
      <c r="I89" s="7"/>
      <c r="J89" s="7"/>
      <c r="K89" s="7"/>
      <c r="L89" s="9" t="s">
        <v>261</v>
      </c>
      <c r="M89" s="25" t="s">
        <v>259</v>
      </c>
      <c r="N89" s="25" t="s">
        <v>259</v>
      </c>
      <c r="O89" s="25" t="s">
        <v>259</v>
      </c>
      <c r="P89" s="25" t="s">
        <v>259</v>
      </c>
      <c r="Q89" s="25" t="s">
        <v>259</v>
      </c>
      <c r="R89" s="25" t="s">
        <v>259</v>
      </c>
      <c r="S89" s="25" t="s">
        <v>259</v>
      </c>
      <c r="T89" s="25" t="s">
        <v>259</v>
      </c>
      <c r="U89" s="25" t="s">
        <v>259</v>
      </c>
      <c r="V89" s="7"/>
      <c r="W89" s="9" t="s">
        <v>258</v>
      </c>
      <c r="X89" s="31" t="s">
        <v>259</v>
      </c>
    </row>
    <row r="90" spans="1:24" ht="16.5" customHeight="1" x14ac:dyDescent="0.25">
      <c r="A90" s="7"/>
      <c r="B90" s="7" t="s">
        <v>490</v>
      </c>
      <c r="C90" s="7"/>
      <c r="D90" s="7"/>
      <c r="E90" s="7"/>
      <c r="F90" s="7"/>
      <c r="G90" s="7"/>
      <c r="H90" s="7"/>
      <c r="I90" s="7"/>
      <c r="J90" s="7"/>
      <c r="K90" s="7"/>
      <c r="L90" s="9"/>
      <c r="M90" s="10"/>
      <c r="N90" s="10"/>
      <c r="O90" s="10"/>
      <c r="P90" s="10"/>
      <c r="Q90" s="10"/>
      <c r="R90" s="10"/>
      <c r="S90" s="10"/>
      <c r="T90" s="10"/>
      <c r="U90" s="10"/>
      <c r="V90" s="7"/>
      <c r="W90" s="9"/>
      <c r="X90" s="10"/>
    </row>
    <row r="91" spans="1:24" ht="29.4" customHeight="1" x14ac:dyDescent="0.25">
      <c r="A91" s="7"/>
      <c r="B91" s="7"/>
      <c r="C91" s="93" t="s">
        <v>486</v>
      </c>
      <c r="D91" s="93"/>
      <c r="E91" s="93"/>
      <c r="F91" s="93"/>
      <c r="G91" s="93"/>
      <c r="H91" s="93"/>
      <c r="I91" s="93"/>
      <c r="J91" s="93"/>
      <c r="K91" s="93"/>
      <c r="L91" s="9" t="s">
        <v>261</v>
      </c>
      <c r="M91" s="26">
        <v>9.4</v>
      </c>
      <c r="N91" s="16">
        <v>10.8</v>
      </c>
      <c r="O91" s="26">
        <v>6.8</v>
      </c>
      <c r="P91" s="26">
        <v>3.8</v>
      </c>
      <c r="Q91" s="26">
        <v>8.1999999999999993</v>
      </c>
      <c r="R91" s="26">
        <v>8.3000000000000007</v>
      </c>
      <c r="S91" s="16">
        <v>10.4</v>
      </c>
      <c r="T91" s="26">
        <v>1.4</v>
      </c>
      <c r="U91" s="26">
        <v>7.2</v>
      </c>
      <c r="V91" s="7"/>
      <c r="W91" s="9" t="s">
        <v>258</v>
      </c>
      <c r="X91" s="33">
        <v>49787</v>
      </c>
    </row>
    <row r="92" spans="1:24" ht="16.5" customHeight="1" x14ac:dyDescent="0.25">
      <c r="A92" s="7"/>
      <c r="B92" s="7"/>
      <c r="C92" s="7" t="s">
        <v>487</v>
      </c>
      <c r="D92" s="7"/>
      <c r="E92" s="7"/>
      <c r="F92" s="7"/>
      <c r="G92" s="7"/>
      <c r="H92" s="7"/>
      <c r="I92" s="7"/>
      <c r="J92" s="7"/>
      <c r="K92" s="7"/>
      <c r="L92" s="9" t="s">
        <v>261</v>
      </c>
      <c r="M92" s="26">
        <v>7.9</v>
      </c>
      <c r="N92" s="26">
        <v>8.6999999999999993</v>
      </c>
      <c r="O92" s="26">
        <v>7.7</v>
      </c>
      <c r="P92" s="26">
        <v>5.9</v>
      </c>
      <c r="Q92" s="26">
        <v>7.6</v>
      </c>
      <c r="R92" s="26">
        <v>7</v>
      </c>
      <c r="S92" s="26">
        <v>6.2</v>
      </c>
      <c r="T92" s="26">
        <v>4.0999999999999996</v>
      </c>
      <c r="U92" s="26">
        <v>7.7</v>
      </c>
      <c r="V92" s="7"/>
      <c r="W92" s="9" t="s">
        <v>258</v>
      </c>
      <c r="X92" s="34">
        <v>1690537</v>
      </c>
    </row>
    <row r="93" spans="1:24" ht="16.5" customHeight="1" x14ac:dyDescent="0.25">
      <c r="A93" s="7" t="s">
        <v>92</v>
      </c>
      <c r="B93" s="7"/>
      <c r="C93" s="7"/>
      <c r="D93" s="7"/>
      <c r="E93" s="7"/>
      <c r="F93" s="7"/>
      <c r="G93" s="7"/>
      <c r="H93" s="7"/>
      <c r="I93" s="7"/>
      <c r="J93" s="7"/>
      <c r="K93" s="7"/>
      <c r="L93" s="9"/>
      <c r="M93" s="10"/>
      <c r="N93" s="10"/>
      <c r="O93" s="10"/>
      <c r="P93" s="10"/>
      <c r="Q93" s="10"/>
      <c r="R93" s="10"/>
      <c r="S93" s="10"/>
      <c r="T93" s="10"/>
      <c r="U93" s="10"/>
      <c r="V93" s="7"/>
      <c r="W93" s="9"/>
      <c r="X93" s="10"/>
    </row>
    <row r="94" spans="1:24" ht="16.5" customHeight="1" x14ac:dyDescent="0.25">
      <c r="A94" s="7"/>
      <c r="B94" s="7" t="s">
        <v>485</v>
      </c>
      <c r="C94" s="7"/>
      <c r="D94" s="7"/>
      <c r="E94" s="7"/>
      <c r="F94" s="7"/>
      <c r="G94" s="7"/>
      <c r="H94" s="7"/>
      <c r="I94" s="7"/>
      <c r="J94" s="7"/>
      <c r="K94" s="7"/>
      <c r="L94" s="9"/>
      <c r="M94" s="10"/>
      <c r="N94" s="10"/>
      <c r="O94" s="10"/>
      <c r="P94" s="10"/>
      <c r="Q94" s="10"/>
      <c r="R94" s="10"/>
      <c r="S94" s="10"/>
      <c r="T94" s="10"/>
      <c r="U94" s="10"/>
      <c r="V94" s="7"/>
      <c r="W94" s="9"/>
      <c r="X94" s="10"/>
    </row>
    <row r="95" spans="1:24" ht="29.4" customHeight="1" x14ac:dyDescent="0.25">
      <c r="A95" s="7"/>
      <c r="B95" s="7"/>
      <c r="C95" s="93" t="s">
        <v>486</v>
      </c>
      <c r="D95" s="93"/>
      <c r="E95" s="93"/>
      <c r="F95" s="93"/>
      <c r="G95" s="93"/>
      <c r="H95" s="93"/>
      <c r="I95" s="93"/>
      <c r="J95" s="93"/>
      <c r="K95" s="93"/>
      <c r="L95" s="9" t="s">
        <v>261</v>
      </c>
      <c r="M95" s="26">
        <v>3.9</v>
      </c>
      <c r="N95" s="25" t="s">
        <v>259</v>
      </c>
      <c r="O95" s="26">
        <v>4.0999999999999996</v>
      </c>
      <c r="P95" s="26">
        <v>4.7</v>
      </c>
      <c r="Q95" s="26">
        <v>5.6</v>
      </c>
      <c r="R95" s="26">
        <v>0.9</v>
      </c>
      <c r="S95" s="26">
        <v>5.8</v>
      </c>
      <c r="T95" s="26">
        <v>3.8</v>
      </c>
      <c r="U95" s="26">
        <v>4.0999999999999996</v>
      </c>
      <c r="V95" s="7"/>
      <c r="W95" s="9" t="s">
        <v>258</v>
      </c>
      <c r="X95" s="33">
        <v>26133</v>
      </c>
    </row>
    <row r="96" spans="1:24" ht="16.5" customHeight="1" x14ac:dyDescent="0.25">
      <c r="A96" s="7"/>
      <c r="B96" s="7"/>
      <c r="C96" s="7" t="s">
        <v>487</v>
      </c>
      <c r="D96" s="7"/>
      <c r="E96" s="7"/>
      <c r="F96" s="7"/>
      <c r="G96" s="7"/>
      <c r="H96" s="7"/>
      <c r="I96" s="7"/>
      <c r="J96" s="7"/>
      <c r="K96" s="7"/>
      <c r="L96" s="9" t="s">
        <v>261</v>
      </c>
      <c r="M96" s="26">
        <v>1.2</v>
      </c>
      <c r="N96" s="25" t="s">
        <v>259</v>
      </c>
      <c r="O96" s="26">
        <v>1.7</v>
      </c>
      <c r="P96" s="26">
        <v>1.8</v>
      </c>
      <c r="Q96" s="26">
        <v>1.7</v>
      </c>
      <c r="R96" s="26">
        <v>0.8</v>
      </c>
      <c r="S96" s="26">
        <v>1.9</v>
      </c>
      <c r="T96" s="26">
        <v>2.2000000000000002</v>
      </c>
      <c r="U96" s="26">
        <v>1.5</v>
      </c>
      <c r="V96" s="7"/>
      <c r="W96" s="9" t="s">
        <v>258</v>
      </c>
      <c r="X96" s="32">
        <v>240556</v>
      </c>
    </row>
    <row r="97" spans="1:24" ht="16.5" customHeight="1" x14ac:dyDescent="0.25">
      <c r="A97" s="7"/>
      <c r="B97" s="7" t="s">
        <v>488</v>
      </c>
      <c r="C97" s="7"/>
      <c r="D97" s="7"/>
      <c r="E97" s="7"/>
      <c r="F97" s="7"/>
      <c r="G97" s="7"/>
      <c r="H97" s="7"/>
      <c r="I97" s="7"/>
      <c r="J97" s="7"/>
      <c r="K97" s="7"/>
      <c r="L97" s="9"/>
      <c r="M97" s="10"/>
      <c r="N97" s="10"/>
      <c r="O97" s="10"/>
      <c r="P97" s="10"/>
      <c r="Q97" s="10"/>
      <c r="R97" s="10"/>
      <c r="S97" s="10"/>
      <c r="T97" s="10"/>
      <c r="U97" s="10"/>
      <c r="V97" s="7"/>
      <c r="W97" s="9"/>
      <c r="X97" s="10"/>
    </row>
    <row r="98" spans="1:24" ht="29.4" customHeight="1" x14ac:dyDescent="0.25">
      <c r="A98" s="7"/>
      <c r="B98" s="7"/>
      <c r="C98" s="93" t="s">
        <v>486</v>
      </c>
      <c r="D98" s="93"/>
      <c r="E98" s="93"/>
      <c r="F98" s="93"/>
      <c r="G98" s="93"/>
      <c r="H98" s="93"/>
      <c r="I98" s="93"/>
      <c r="J98" s="93"/>
      <c r="K98" s="93"/>
      <c r="L98" s="9" t="s">
        <v>261</v>
      </c>
      <c r="M98" s="25" t="s">
        <v>259</v>
      </c>
      <c r="N98" s="25" t="s">
        <v>259</v>
      </c>
      <c r="O98" s="25" t="s">
        <v>259</v>
      </c>
      <c r="P98" s="25" t="s">
        <v>259</v>
      </c>
      <c r="Q98" s="25" t="s">
        <v>259</v>
      </c>
      <c r="R98" s="25" t="s">
        <v>259</v>
      </c>
      <c r="S98" s="25" t="s">
        <v>259</v>
      </c>
      <c r="T98" s="25" t="s">
        <v>137</v>
      </c>
      <c r="U98" s="25" t="s">
        <v>259</v>
      </c>
      <c r="V98" s="7"/>
      <c r="W98" s="9" t="s">
        <v>258</v>
      </c>
      <c r="X98" s="31" t="s">
        <v>259</v>
      </c>
    </row>
    <row r="99" spans="1:24" ht="16.5" customHeight="1" x14ac:dyDescent="0.25">
      <c r="A99" s="7"/>
      <c r="B99" s="7"/>
      <c r="C99" s="7" t="s">
        <v>487</v>
      </c>
      <c r="D99" s="7"/>
      <c r="E99" s="7"/>
      <c r="F99" s="7"/>
      <c r="G99" s="7"/>
      <c r="H99" s="7"/>
      <c r="I99" s="7"/>
      <c r="J99" s="7"/>
      <c r="K99" s="7"/>
      <c r="L99" s="9" t="s">
        <v>261</v>
      </c>
      <c r="M99" s="25" t="s">
        <v>259</v>
      </c>
      <c r="N99" s="25" t="s">
        <v>259</v>
      </c>
      <c r="O99" s="25" t="s">
        <v>259</v>
      </c>
      <c r="P99" s="25" t="s">
        <v>259</v>
      </c>
      <c r="Q99" s="25" t="s">
        <v>259</v>
      </c>
      <c r="R99" s="25" t="s">
        <v>259</v>
      </c>
      <c r="S99" s="25" t="s">
        <v>259</v>
      </c>
      <c r="T99" s="25" t="s">
        <v>137</v>
      </c>
      <c r="U99" s="25" t="s">
        <v>259</v>
      </c>
      <c r="V99" s="7"/>
      <c r="W99" s="9" t="s">
        <v>258</v>
      </c>
      <c r="X99" s="31" t="s">
        <v>259</v>
      </c>
    </row>
    <row r="100" spans="1:24" ht="16.5" customHeight="1" x14ac:dyDescent="0.25">
      <c r="A100" s="7"/>
      <c r="B100" s="7" t="s">
        <v>490</v>
      </c>
      <c r="C100" s="7"/>
      <c r="D100" s="7"/>
      <c r="E100" s="7"/>
      <c r="F100" s="7"/>
      <c r="G100" s="7"/>
      <c r="H100" s="7"/>
      <c r="I100" s="7"/>
      <c r="J100" s="7"/>
      <c r="K100" s="7"/>
      <c r="L100" s="9"/>
      <c r="M100" s="10"/>
      <c r="N100" s="10"/>
      <c r="O100" s="10"/>
      <c r="P100" s="10"/>
      <c r="Q100" s="10"/>
      <c r="R100" s="10"/>
      <c r="S100" s="10"/>
      <c r="T100" s="10"/>
      <c r="U100" s="10"/>
      <c r="V100" s="7"/>
      <c r="W100" s="9"/>
      <c r="X100" s="10"/>
    </row>
    <row r="101" spans="1:24" ht="29.4" customHeight="1" x14ac:dyDescent="0.25">
      <c r="A101" s="7"/>
      <c r="B101" s="7"/>
      <c r="C101" s="93" t="s">
        <v>486</v>
      </c>
      <c r="D101" s="93"/>
      <c r="E101" s="93"/>
      <c r="F101" s="93"/>
      <c r="G101" s="93"/>
      <c r="H101" s="93"/>
      <c r="I101" s="93"/>
      <c r="J101" s="93"/>
      <c r="K101" s="93"/>
      <c r="L101" s="9" t="s">
        <v>261</v>
      </c>
      <c r="M101" s="26">
        <v>8.5</v>
      </c>
      <c r="N101" s="16">
        <v>10.199999999999999</v>
      </c>
      <c r="O101" s="26">
        <v>6.1</v>
      </c>
      <c r="P101" s="26">
        <v>3.5</v>
      </c>
      <c r="Q101" s="26">
        <v>7.4</v>
      </c>
      <c r="R101" s="26">
        <v>7.2</v>
      </c>
      <c r="S101" s="26">
        <v>9.6999999999999993</v>
      </c>
      <c r="T101" s="26">
        <v>1.4</v>
      </c>
      <c r="U101" s="26">
        <v>6.5</v>
      </c>
      <c r="V101" s="7"/>
      <c r="W101" s="9" t="s">
        <v>258</v>
      </c>
      <c r="X101" s="33">
        <v>43634</v>
      </c>
    </row>
    <row r="102" spans="1:24" ht="16.5" customHeight="1" x14ac:dyDescent="0.25">
      <c r="A102" s="14"/>
      <c r="B102" s="14"/>
      <c r="C102" s="14" t="s">
        <v>487</v>
      </c>
      <c r="D102" s="14"/>
      <c r="E102" s="14"/>
      <c r="F102" s="14"/>
      <c r="G102" s="14"/>
      <c r="H102" s="14"/>
      <c r="I102" s="14"/>
      <c r="J102" s="14"/>
      <c r="K102" s="14"/>
      <c r="L102" s="15" t="s">
        <v>261</v>
      </c>
      <c r="M102" s="28">
        <v>7.4</v>
      </c>
      <c r="N102" s="28">
        <v>8.1</v>
      </c>
      <c r="O102" s="28">
        <v>7.1</v>
      </c>
      <c r="P102" s="28">
        <v>5.7</v>
      </c>
      <c r="Q102" s="28">
        <v>7.3</v>
      </c>
      <c r="R102" s="28">
        <v>6.5</v>
      </c>
      <c r="S102" s="28">
        <v>5.7</v>
      </c>
      <c r="T102" s="28">
        <v>3.7</v>
      </c>
      <c r="U102" s="28">
        <v>7.2</v>
      </c>
      <c r="V102" s="14"/>
      <c r="W102" s="15" t="s">
        <v>258</v>
      </c>
      <c r="X102" s="41">
        <v>1559298</v>
      </c>
    </row>
    <row r="103" spans="1:24" ht="4.5" customHeight="1" x14ac:dyDescent="0.25">
      <c r="A103" s="23"/>
      <c r="B103" s="23"/>
      <c r="C103" s="2"/>
      <c r="D103" s="2"/>
      <c r="E103" s="2"/>
      <c r="F103" s="2"/>
      <c r="G103" s="2"/>
      <c r="H103" s="2"/>
      <c r="I103" s="2"/>
      <c r="J103" s="2"/>
      <c r="K103" s="2"/>
      <c r="L103" s="2"/>
      <c r="M103" s="2"/>
      <c r="N103" s="2"/>
      <c r="O103" s="2"/>
      <c r="P103" s="2"/>
      <c r="Q103" s="2"/>
      <c r="R103" s="2"/>
      <c r="S103" s="2"/>
      <c r="T103" s="2"/>
      <c r="U103" s="2"/>
      <c r="V103" s="2"/>
      <c r="W103" s="2"/>
      <c r="X103" s="2"/>
    </row>
    <row r="104" spans="1:24" ht="16.5" customHeight="1" x14ac:dyDescent="0.25">
      <c r="A104" s="23"/>
      <c r="B104" s="23"/>
      <c r="C104" s="87" t="s">
        <v>491</v>
      </c>
      <c r="D104" s="87"/>
      <c r="E104" s="87"/>
      <c r="F104" s="87"/>
      <c r="G104" s="87"/>
      <c r="H104" s="87"/>
      <c r="I104" s="87"/>
      <c r="J104" s="87"/>
      <c r="K104" s="87"/>
      <c r="L104" s="87"/>
      <c r="M104" s="87"/>
      <c r="N104" s="87"/>
      <c r="O104" s="87"/>
      <c r="P104" s="87"/>
      <c r="Q104" s="87"/>
      <c r="R104" s="87"/>
      <c r="S104" s="87"/>
      <c r="T104" s="87"/>
      <c r="U104" s="87"/>
      <c r="V104" s="87"/>
      <c r="W104" s="87"/>
      <c r="X104" s="87"/>
    </row>
    <row r="105" spans="1:24" ht="4.5" customHeight="1" x14ac:dyDescent="0.25">
      <c r="A105" s="23"/>
      <c r="B105" s="23"/>
      <c r="C105" s="2"/>
      <c r="D105" s="2"/>
      <c r="E105" s="2"/>
      <c r="F105" s="2"/>
      <c r="G105" s="2"/>
      <c r="H105" s="2"/>
      <c r="I105" s="2"/>
      <c r="J105" s="2"/>
      <c r="K105" s="2"/>
      <c r="L105" s="2"/>
      <c r="M105" s="2"/>
      <c r="N105" s="2"/>
      <c r="O105" s="2"/>
      <c r="P105" s="2"/>
      <c r="Q105" s="2"/>
      <c r="R105" s="2"/>
      <c r="S105" s="2"/>
      <c r="T105" s="2"/>
      <c r="U105" s="2"/>
      <c r="V105" s="2"/>
      <c r="W105" s="2"/>
      <c r="X105" s="2"/>
    </row>
    <row r="106" spans="1:24" ht="16.5" customHeight="1" x14ac:dyDescent="0.25">
      <c r="A106" s="40"/>
      <c r="B106" s="40"/>
      <c r="C106" s="87" t="s">
        <v>473</v>
      </c>
      <c r="D106" s="87"/>
      <c r="E106" s="87"/>
      <c r="F106" s="87"/>
      <c r="G106" s="87"/>
      <c r="H106" s="87"/>
      <c r="I106" s="87"/>
      <c r="J106" s="87"/>
      <c r="K106" s="87"/>
      <c r="L106" s="87"/>
      <c r="M106" s="87"/>
      <c r="N106" s="87"/>
      <c r="O106" s="87"/>
      <c r="P106" s="87"/>
      <c r="Q106" s="87"/>
      <c r="R106" s="87"/>
      <c r="S106" s="87"/>
      <c r="T106" s="87"/>
      <c r="U106" s="87"/>
      <c r="V106" s="87"/>
      <c r="W106" s="87"/>
      <c r="X106" s="87"/>
    </row>
    <row r="107" spans="1:24" ht="16.5" customHeight="1" x14ac:dyDescent="0.25">
      <c r="A107" s="40"/>
      <c r="B107" s="40"/>
      <c r="C107" s="87" t="s">
        <v>474</v>
      </c>
      <c r="D107" s="87"/>
      <c r="E107" s="87"/>
      <c r="F107" s="87"/>
      <c r="G107" s="87"/>
      <c r="H107" s="87"/>
      <c r="I107" s="87"/>
      <c r="J107" s="87"/>
      <c r="K107" s="87"/>
      <c r="L107" s="87"/>
      <c r="M107" s="87"/>
      <c r="N107" s="87"/>
      <c r="O107" s="87"/>
      <c r="P107" s="87"/>
      <c r="Q107" s="87"/>
      <c r="R107" s="87"/>
      <c r="S107" s="87"/>
      <c r="T107" s="87"/>
      <c r="U107" s="87"/>
      <c r="V107" s="87"/>
      <c r="W107" s="87"/>
      <c r="X107" s="87"/>
    </row>
    <row r="108" spans="1:24" ht="4.5" customHeight="1" x14ac:dyDescent="0.25">
      <c r="A108" s="23"/>
      <c r="B108" s="23"/>
      <c r="C108" s="2"/>
      <c r="D108" s="2"/>
      <c r="E108" s="2"/>
      <c r="F108" s="2"/>
      <c r="G108" s="2"/>
      <c r="H108" s="2"/>
      <c r="I108" s="2"/>
      <c r="J108" s="2"/>
      <c r="K108" s="2"/>
      <c r="L108" s="2"/>
      <c r="M108" s="2"/>
      <c r="N108" s="2"/>
      <c r="O108" s="2"/>
      <c r="P108" s="2"/>
      <c r="Q108" s="2"/>
      <c r="R108" s="2"/>
      <c r="S108" s="2"/>
      <c r="T108" s="2"/>
      <c r="U108" s="2"/>
      <c r="V108" s="2"/>
      <c r="W108" s="2"/>
      <c r="X108" s="2"/>
    </row>
    <row r="109" spans="1:24" ht="16.5" customHeight="1" x14ac:dyDescent="0.25">
      <c r="A109" s="23" t="s">
        <v>99</v>
      </c>
      <c r="B109" s="23"/>
      <c r="C109" s="87" t="s">
        <v>272</v>
      </c>
      <c r="D109" s="87"/>
      <c r="E109" s="87"/>
      <c r="F109" s="87"/>
      <c r="G109" s="87"/>
      <c r="H109" s="87"/>
      <c r="I109" s="87"/>
      <c r="J109" s="87"/>
      <c r="K109" s="87"/>
      <c r="L109" s="87"/>
      <c r="M109" s="87"/>
      <c r="N109" s="87"/>
      <c r="O109" s="87"/>
      <c r="P109" s="87"/>
      <c r="Q109" s="87"/>
      <c r="R109" s="87"/>
      <c r="S109" s="87"/>
      <c r="T109" s="87"/>
      <c r="U109" s="87"/>
      <c r="V109" s="87"/>
      <c r="W109" s="87"/>
      <c r="X109" s="87"/>
    </row>
    <row r="110" spans="1:24" ht="16.5" customHeight="1" x14ac:dyDescent="0.25">
      <c r="A110" s="23" t="s">
        <v>101</v>
      </c>
      <c r="B110" s="23"/>
      <c r="C110" s="87" t="s">
        <v>273</v>
      </c>
      <c r="D110" s="87"/>
      <c r="E110" s="87"/>
      <c r="F110" s="87"/>
      <c r="G110" s="87"/>
      <c r="H110" s="87"/>
      <c r="I110" s="87"/>
      <c r="J110" s="87"/>
      <c r="K110" s="87"/>
      <c r="L110" s="87"/>
      <c r="M110" s="87"/>
      <c r="N110" s="87"/>
      <c r="O110" s="87"/>
      <c r="P110" s="87"/>
      <c r="Q110" s="87"/>
      <c r="R110" s="87"/>
      <c r="S110" s="87"/>
      <c r="T110" s="87"/>
      <c r="U110" s="87"/>
      <c r="V110" s="87"/>
      <c r="W110" s="87"/>
      <c r="X110" s="87"/>
    </row>
    <row r="111" spans="1:24" ht="16.5" customHeight="1" x14ac:dyDescent="0.25">
      <c r="A111" s="23" t="s">
        <v>103</v>
      </c>
      <c r="B111" s="23"/>
      <c r="C111" s="87" t="s">
        <v>274</v>
      </c>
      <c r="D111" s="87"/>
      <c r="E111" s="87"/>
      <c r="F111" s="87"/>
      <c r="G111" s="87"/>
      <c r="H111" s="87"/>
      <c r="I111" s="87"/>
      <c r="J111" s="87"/>
      <c r="K111" s="87"/>
      <c r="L111" s="87"/>
      <c r="M111" s="87"/>
      <c r="N111" s="87"/>
      <c r="O111" s="87"/>
      <c r="P111" s="87"/>
      <c r="Q111" s="87"/>
      <c r="R111" s="87"/>
      <c r="S111" s="87"/>
      <c r="T111" s="87"/>
      <c r="U111" s="87"/>
      <c r="V111" s="87"/>
      <c r="W111" s="87"/>
      <c r="X111" s="87"/>
    </row>
    <row r="112" spans="1:24" ht="16.5" customHeight="1" x14ac:dyDescent="0.25">
      <c r="A112" s="23" t="s">
        <v>105</v>
      </c>
      <c r="B112" s="23"/>
      <c r="C112" s="87" t="s">
        <v>276</v>
      </c>
      <c r="D112" s="87"/>
      <c r="E112" s="87"/>
      <c r="F112" s="87"/>
      <c r="G112" s="87"/>
      <c r="H112" s="87"/>
      <c r="I112" s="87"/>
      <c r="J112" s="87"/>
      <c r="K112" s="87"/>
      <c r="L112" s="87"/>
      <c r="M112" s="87"/>
      <c r="N112" s="87"/>
      <c r="O112" s="87"/>
      <c r="P112" s="87"/>
      <c r="Q112" s="87"/>
      <c r="R112" s="87"/>
      <c r="S112" s="87"/>
      <c r="T112" s="87"/>
      <c r="U112" s="87"/>
      <c r="V112" s="87"/>
      <c r="W112" s="87"/>
      <c r="X112" s="87"/>
    </row>
    <row r="113" spans="1:24" ht="29.4" customHeight="1" x14ac:dyDescent="0.25">
      <c r="A113" s="23" t="s">
        <v>142</v>
      </c>
      <c r="B113" s="23"/>
      <c r="C113" s="87" t="s">
        <v>277</v>
      </c>
      <c r="D113" s="87"/>
      <c r="E113" s="87"/>
      <c r="F113" s="87"/>
      <c r="G113" s="87"/>
      <c r="H113" s="87"/>
      <c r="I113" s="87"/>
      <c r="J113" s="87"/>
      <c r="K113" s="87"/>
      <c r="L113" s="87"/>
      <c r="M113" s="87"/>
      <c r="N113" s="87"/>
      <c r="O113" s="87"/>
      <c r="P113" s="87"/>
      <c r="Q113" s="87"/>
      <c r="R113" s="87"/>
      <c r="S113" s="87"/>
      <c r="T113" s="87"/>
      <c r="U113" s="87"/>
      <c r="V113" s="87"/>
      <c r="W113" s="87"/>
      <c r="X113" s="87"/>
    </row>
    <row r="114" spans="1:24" ht="16.5" customHeight="1" x14ac:dyDescent="0.25">
      <c r="A114" s="23" t="s">
        <v>144</v>
      </c>
      <c r="B114" s="23"/>
      <c r="C114" s="87" t="s">
        <v>278</v>
      </c>
      <c r="D114" s="87"/>
      <c r="E114" s="87"/>
      <c r="F114" s="87"/>
      <c r="G114" s="87"/>
      <c r="H114" s="87"/>
      <c r="I114" s="87"/>
      <c r="J114" s="87"/>
      <c r="K114" s="87"/>
      <c r="L114" s="87"/>
      <c r="M114" s="87"/>
      <c r="N114" s="87"/>
      <c r="O114" s="87"/>
      <c r="P114" s="87"/>
      <c r="Q114" s="87"/>
      <c r="R114" s="87"/>
      <c r="S114" s="87"/>
      <c r="T114" s="87"/>
      <c r="U114" s="87"/>
      <c r="V114" s="87"/>
      <c r="W114" s="87"/>
      <c r="X114" s="87"/>
    </row>
    <row r="115" spans="1:24" ht="16.5" customHeight="1" x14ac:dyDescent="0.25">
      <c r="A115" s="23"/>
      <c r="B115" s="23"/>
      <c r="C115" s="87" t="s">
        <v>279</v>
      </c>
      <c r="D115" s="87"/>
      <c r="E115" s="87"/>
      <c r="F115" s="87"/>
      <c r="G115" s="87"/>
      <c r="H115" s="87"/>
      <c r="I115" s="87"/>
      <c r="J115" s="87"/>
      <c r="K115" s="87"/>
      <c r="L115" s="87"/>
      <c r="M115" s="87"/>
      <c r="N115" s="87"/>
      <c r="O115" s="87"/>
      <c r="P115" s="87"/>
      <c r="Q115" s="87"/>
      <c r="R115" s="87"/>
      <c r="S115" s="87"/>
      <c r="T115" s="87"/>
      <c r="U115" s="87"/>
      <c r="V115" s="87"/>
      <c r="W115" s="87"/>
      <c r="X115" s="87"/>
    </row>
    <row r="116" spans="1:24" ht="29.4" customHeight="1" x14ac:dyDescent="0.25">
      <c r="A116" s="23"/>
      <c r="B116" s="23"/>
      <c r="C116" s="87" t="s">
        <v>479</v>
      </c>
      <c r="D116" s="87"/>
      <c r="E116" s="87"/>
      <c r="F116" s="87"/>
      <c r="G116" s="87"/>
      <c r="H116" s="87"/>
      <c r="I116" s="87"/>
      <c r="J116" s="87"/>
      <c r="K116" s="87"/>
      <c r="L116" s="87"/>
      <c r="M116" s="87"/>
      <c r="N116" s="87"/>
      <c r="O116" s="87"/>
      <c r="P116" s="87"/>
      <c r="Q116" s="87"/>
      <c r="R116" s="87"/>
      <c r="S116" s="87"/>
      <c r="T116" s="87"/>
      <c r="U116" s="87"/>
      <c r="V116" s="87"/>
      <c r="W116" s="87"/>
      <c r="X116" s="87"/>
    </row>
    <row r="117" spans="1:24" ht="29.4" customHeight="1" x14ac:dyDescent="0.25">
      <c r="A117" s="23" t="s">
        <v>146</v>
      </c>
      <c r="B117" s="23"/>
      <c r="C117" s="87" t="s">
        <v>492</v>
      </c>
      <c r="D117" s="87"/>
      <c r="E117" s="87"/>
      <c r="F117" s="87"/>
      <c r="G117" s="87"/>
      <c r="H117" s="87"/>
      <c r="I117" s="87"/>
      <c r="J117" s="87"/>
      <c r="K117" s="87"/>
      <c r="L117" s="87"/>
      <c r="M117" s="87"/>
      <c r="N117" s="87"/>
      <c r="O117" s="87"/>
      <c r="P117" s="87"/>
      <c r="Q117" s="87"/>
      <c r="R117" s="87"/>
      <c r="S117" s="87"/>
      <c r="T117" s="87"/>
      <c r="U117" s="87"/>
      <c r="V117" s="87"/>
      <c r="W117" s="87"/>
      <c r="X117" s="87"/>
    </row>
    <row r="118" spans="1:24" ht="16.5" customHeight="1" x14ac:dyDescent="0.25">
      <c r="A118" s="23" t="s">
        <v>148</v>
      </c>
      <c r="B118" s="23"/>
      <c r="C118" s="87" t="s">
        <v>280</v>
      </c>
      <c r="D118" s="87"/>
      <c r="E118" s="87"/>
      <c r="F118" s="87"/>
      <c r="G118" s="87"/>
      <c r="H118" s="87"/>
      <c r="I118" s="87"/>
      <c r="J118" s="87"/>
      <c r="K118" s="87"/>
      <c r="L118" s="87"/>
      <c r="M118" s="87"/>
      <c r="N118" s="87"/>
      <c r="O118" s="87"/>
      <c r="P118" s="87"/>
      <c r="Q118" s="87"/>
      <c r="R118" s="87"/>
      <c r="S118" s="87"/>
      <c r="T118" s="87"/>
      <c r="U118" s="87"/>
      <c r="V118" s="87"/>
      <c r="W118" s="87"/>
      <c r="X118" s="87"/>
    </row>
    <row r="119" spans="1:24" ht="16.5" customHeight="1" x14ac:dyDescent="0.25">
      <c r="A119" s="23" t="s">
        <v>150</v>
      </c>
      <c r="B119" s="23"/>
      <c r="C119" s="87" t="s">
        <v>493</v>
      </c>
      <c r="D119" s="87"/>
      <c r="E119" s="87"/>
      <c r="F119" s="87"/>
      <c r="G119" s="87"/>
      <c r="H119" s="87"/>
      <c r="I119" s="87"/>
      <c r="J119" s="87"/>
      <c r="K119" s="87"/>
      <c r="L119" s="87"/>
      <c r="M119" s="87"/>
      <c r="N119" s="87"/>
      <c r="O119" s="87"/>
      <c r="P119" s="87"/>
      <c r="Q119" s="87"/>
      <c r="R119" s="87"/>
      <c r="S119" s="87"/>
      <c r="T119" s="87"/>
      <c r="U119" s="87"/>
      <c r="V119" s="87"/>
      <c r="W119" s="87"/>
      <c r="X119" s="87"/>
    </row>
    <row r="120" spans="1:24" ht="16.5" customHeight="1" x14ac:dyDescent="0.25">
      <c r="A120" s="23" t="s">
        <v>152</v>
      </c>
      <c r="B120" s="23"/>
      <c r="C120" s="87" t="s">
        <v>494</v>
      </c>
      <c r="D120" s="87"/>
      <c r="E120" s="87"/>
      <c r="F120" s="87"/>
      <c r="G120" s="87"/>
      <c r="H120" s="87"/>
      <c r="I120" s="87"/>
      <c r="J120" s="87"/>
      <c r="K120" s="87"/>
      <c r="L120" s="87"/>
      <c r="M120" s="87"/>
      <c r="N120" s="87"/>
      <c r="O120" s="87"/>
      <c r="P120" s="87"/>
      <c r="Q120" s="87"/>
      <c r="R120" s="87"/>
      <c r="S120" s="87"/>
      <c r="T120" s="87"/>
      <c r="U120" s="87"/>
      <c r="V120" s="87"/>
      <c r="W120" s="87"/>
      <c r="X120" s="87"/>
    </row>
    <row r="121" spans="1:24" ht="93.9" customHeight="1" x14ac:dyDescent="0.25">
      <c r="A121" s="23" t="s">
        <v>154</v>
      </c>
      <c r="B121" s="23"/>
      <c r="C121" s="87" t="s">
        <v>495</v>
      </c>
      <c r="D121" s="87"/>
      <c r="E121" s="87"/>
      <c r="F121" s="87"/>
      <c r="G121" s="87"/>
      <c r="H121" s="87"/>
      <c r="I121" s="87"/>
      <c r="J121" s="87"/>
      <c r="K121" s="87"/>
      <c r="L121" s="87"/>
      <c r="M121" s="87"/>
      <c r="N121" s="87"/>
      <c r="O121" s="87"/>
      <c r="P121" s="87"/>
      <c r="Q121" s="87"/>
      <c r="R121" s="87"/>
      <c r="S121" s="87"/>
      <c r="T121" s="87"/>
      <c r="U121" s="87"/>
      <c r="V121" s="87"/>
      <c r="W121" s="87"/>
      <c r="X121" s="87"/>
    </row>
    <row r="122" spans="1:24" ht="4.5" customHeight="1" x14ac:dyDescent="0.25"/>
    <row r="123" spans="1:24" ht="16.5" customHeight="1" x14ac:dyDescent="0.25">
      <c r="A123" s="24" t="s">
        <v>107</v>
      </c>
      <c r="B123" s="23"/>
      <c r="C123" s="23"/>
      <c r="D123" s="23"/>
      <c r="E123" s="87" t="s">
        <v>286</v>
      </c>
      <c r="F123" s="87"/>
      <c r="G123" s="87"/>
      <c r="H123" s="87"/>
      <c r="I123" s="87"/>
      <c r="J123" s="87"/>
      <c r="K123" s="87"/>
      <c r="L123" s="87"/>
      <c r="M123" s="87"/>
      <c r="N123" s="87"/>
      <c r="O123" s="87"/>
      <c r="P123" s="87"/>
      <c r="Q123" s="87"/>
      <c r="R123" s="87"/>
      <c r="S123" s="87"/>
      <c r="T123" s="87"/>
      <c r="U123" s="87"/>
      <c r="V123" s="87"/>
      <c r="W123" s="87"/>
      <c r="X123" s="87"/>
    </row>
  </sheetData>
  <mergeCells count="48">
    <mergeCell ref="C120:X120"/>
    <mergeCell ref="C121:X121"/>
    <mergeCell ref="E123:X123"/>
    <mergeCell ref="C115:X115"/>
    <mergeCell ref="C116:X116"/>
    <mergeCell ref="C117:X117"/>
    <mergeCell ref="C118:X118"/>
    <mergeCell ref="C119:X119"/>
    <mergeCell ref="C110:X110"/>
    <mergeCell ref="C111:X111"/>
    <mergeCell ref="C112:X112"/>
    <mergeCell ref="C113:X113"/>
    <mergeCell ref="C114:X114"/>
    <mergeCell ref="K1:X1"/>
    <mergeCell ref="C104:X104"/>
    <mergeCell ref="C106:X106"/>
    <mergeCell ref="C107:X107"/>
    <mergeCell ref="C109:X109"/>
    <mergeCell ref="C88:K88"/>
    <mergeCell ref="C91:K91"/>
    <mergeCell ref="C95:K95"/>
    <mergeCell ref="C98:K98"/>
    <mergeCell ref="C101:K101"/>
    <mergeCell ref="C71:K71"/>
    <mergeCell ref="C75:K75"/>
    <mergeCell ref="C78:K78"/>
    <mergeCell ref="C81:K81"/>
    <mergeCell ref="C85:K85"/>
    <mergeCell ref="C55:K55"/>
    <mergeCell ref="C58:K58"/>
    <mergeCell ref="C61:K61"/>
    <mergeCell ref="C65:K65"/>
    <mergeCell ref="C68:K68"/>
    <mergeCell ref="C38:K38"/>
    <mergeCell ref="C41:K41"/>
    <mergeCell ref="C45:K45"/>
    <mergeCell ref="C48:K48"/>
    <mergeCell ref="C51:K51"/>
    <mergeCell ref="C21:K21"/>
    <mergeCell ref="C25:K25"/>
    <mergeCell ref="C28:K28"/>
    <mergeCell ref="C31:K31"/>
    <mergeCell ref="C35:K35"/>
    <mergeCell ref="C5:K5"/>
    <mergeCell ref="C8:K8"/>
    <mergeCell ref="C11:K11"/>
    <mergeCell ref="C15:K15"/>
    <mergeCell ref="C18:K18"/>
  </mergeCells>
  <pageMargins left="0.7" right="0.7" top="0.75" bottom="0.75" header="0.3" footer="0.3"/>
  <pageSetup paperSize="9" fitToHeight="0" orientation="landscape" horizontalDpi="300" verticalDpi="300"/>
  <headerFooter scaleWithDoc="0" alignWithMargins="0">
    <oddHeader>&amp;C&amp;"Arial"&amp;8TABLE 13A.17</oddHeader>
    <oddFooter>&amp;L&amp;"Arial"&amp;8REPORT ON
GOVERNMENT
SERVICES 2022&amp;R&amp;"Arial"&amp;8SERVICES FOR
MENTAL HEALTH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212"/>
  <sheetViews>
    <sheetView showGridLines="0" workbookViewId="0"/>
  </sheetViews>
  <sheetFormatPr defaultColWidth="11.44140625" defaultRowHeight="13.2" x14ac:dyDescent="0.25"/>
  <cols>
    <col min="1" max="11" width="1.88671875" customWidth="1"/>
    <col min="12" max="12" width="7.44140625" customWidth="1"/>
    <col min="13" max="21" width="14.33203125" customWidth="1"/>
    <col min="22" max="22" width="1.88671875" customWidth="1"/>
    <col min="23" max="23" width="5.44140625" customWidth="1"/>
    <col min="24" max="24" width="15.5546875" customWidth="1"/>
  </cols>
  <sheetData>
    <row r="1" spans="1:24" ht="17.399999999999999" customHeight="1" x14ac:dyDescent="0.25">
      <c r="A1" s="8" t="s">
        <v>496</v>
      </c>
      <c r="B1" s="8"/>
      <c r="C1" s="8"/>
      <c r="D1" s="8"/>
      <c r="E1" s="8"/>
      <c r="F1" s="8"/>
      <c r="G1" s="8"/>
      <c r="H1" s="8"/>
      <c r="I1" s="8"/>
      <c r="J1" s="8"/>
      <c r="K1" s="91" t="s">
        <v>497</v>
      </c>
      <c r="L1" s="92"/>
      <c r="M1" s="92"/>
      <c r="N1" s="92"/>
      <c r="O1" s="92"/>
      <c r="P1" s="92"/>
      <c r="Q1" s="92"/>
      <c r="R1" s="92"/>
      <c r="S1" s="92"/>
      <c r="T1" s="92"/>
      <c r="U1" s="92"/>
      <c r="V1" s="92"/>
      <c r="W1" s="92"/>
      <c r="X1" s="92"/>
    </row>
    <row r="2" spans="1:24" ht="29.4" customHeight="1" x14ac:dyDescent="0.25">
      <c r="A2" s="44"/>
      <c r="B2" s="44"/>
      <c r="C2" s="44"/>
      <c r="D2" s="44"/>
      <c r="E2" s="44"/>
      <c r="F2" s="44"/>
      <c r="G2" s="44"/>
      <c r="H2" s="44"/>
      <c r="I2" s="44"/>
      <c r="J2" s="44"/>
      <c r="K2" s="44"/>
      <c r="L2" s="45" t="s">
        <v>78</v>
      </c>
      <c r="M2" s="46" t="s">
        <v>249</v>
      </c>
      <c r="N2" s="46" t="s">
        <v>290</v>
      </c>
      <c r="O2" s="46" t="s">
        <v>199</v>
      </c>
      <c r="P2" s="46" t="s">
        <v>174</v>
      </c>
      <c r="Q2" s="46" t="s">
        <v>461</v>
      </c>
      <c r="R2" s="46" t="s">
        <v>498</v>
      </c>
      <c r="S2" s="46" t="s">
        <v>463</v>
      </c>
      <c r="T2" s="46" t="s">
        <v>178</v>
      </c>
      <c r="U2" s="46" t="s">
        <v>499</v>
      </c>
      <c r="V2" s="43"/>
      <c r="W2" s="45" t="s">
        <v>78</v>
      </c>
      <c r="X2" s="47" t="s">
        <v>500</v>
      </c>
    </row>
    <row r="3" spans="1:24" ht="16.5" customHeight="1" x14ac:dyDescent="0.25">
      <c r="A3" s="7" t="s">
        <v>255</v>
      </c>
      <c r="B3" s="7"/>
      <c r="C3" s="7"/>
      <c r="D3" s="7"/>
      <c r="E3" s="7"/>
      <c r="F3" s="7"/>
      <c r="G3" s="7"/>
      <c r="H3" s="7"/>
      <c r="I3" s="7"/>
      <c r="J3" s="7"/>
      <c r="K3" s="7"/>
      <c r="L3" s="9"/>
      <c r="M3" s="10"/>
      <c r="N3" s="10"/>
      <c r="O3" s="10"/>
      <c r="P3" s="10"/>
      <c r="Q3" s="10"/>
      <c r="R3" s="10"/>
      <c r="S3" s="10"/>
      <c r="T3" s="10"/>
      <c r="U3" s="10"/>
      <c r="V3" s="7"/>
      <c r="W3" s="9"/>
      <c r="X3" s="10"/>
    </row>
    <row r="4" spans="1:24" ht="16.5" customHeight="1" x14ac:dyDescent="0.25">
      <c r="A4" s="7"/>
      <c r="B4" s="7" t="s">
        <v>501</v>
      </c>
      <c r="C4" s="7"/>
      <c r="D4" s="7"/>
      <c r="E4" s="7"/>
      <c r="F4" s="7"/>
      <c r="G4" s="7"/>
      <c r="H4" s="7"/>
      <c r="I4" s="7"/>
      <c r="J4" s="7"/>
      <c r="K4" s="7"/>
      <c r="L4" s="9"/>
      <c r="M4" s="10"/>
      <c r="N4" s="10"/>
      <c r="O4" s="10"/>
      <c r="P4" s="10"/>
      <c r="Q4" s="10"/>
      <c r="R4" s="10"/>
      <c r="S4" s="10"/>
      <c r="T4" s="10"/>
      <c r="U4" s="10"/>
      <c r="V4" s="7"/>
      <c r="W4" s="9"/>
      <c r="X4" s="10"/>
    </row>
    <row r="5" spans="1:24" ht="16.5" customHeight="1" x14ac:dyDescent="0.25">
      <c r="A5" s="7"/>
      <c r="B5" s="7"/>
      <c r="C5" s="7" t="s">
        <v>502</v>
      </c>
      <c r="D5" s="7"/>
      <c r="E5" s="7"/>
      <c r="F5" s="7"/>
      <c r="G5" s="7"/>
      <c r="H5" s="7"/>
      <c r="I5" s="7"/>
      <c r="J5" s="7"/>
      <c r="K5" s="7"/>
      <c r="L5" s="9" t="s">
        <v>261</v>
      </c>
      <c r="M5" s="25" t="s">
        <v>259</v>
      </c>
      <c r="N5" s="25" t="s">
        <v>259</v>
      </c>
      <c r="O5" s="25" t="s">
        <v>259</v>
      </c>
      <c r="P5" s="25" t="s">
        <v>259</v>
      </c>
      <c r="Q5" s="25" t="s">
        <v>259</v>
      </c>
      <c r="R5" s="25" t="s">
        <v>137</v>
      </c>
      <c r="S5" s="25" t="s">
        <v>259</v>
      </c>
      <c r="T5" s="25" t="s">
        <v>137</v>
      </c>
      <c r="U5" s="25" t="s">
        <v>259</v>
      </c>
      <c r="V5" s="7"/>
      <c r="W5" s="9" t="s">
        <v>258</v>
      </c>
      <c r="X5" s="31" t="s">
        <v>259</v>
      </c>
    </row>
    <row r="6" spans="1:24" ht="16.5" customHeight="1" x14ac:dyDescent="0.25">
      <c r="A6" s="7"/>
      <c r="B6" s="7"/>
      <c r="C6" s="7" t="s">
        <v>503</v>
      </c>
      <c r="D6" s="7"/>
      <c r="E6" s="7"/>
      <c r="F6" s="7"/>
      <c r="G6" s="7"/>
      <c r="H6" s="7"/>
      <c r="I6" s="7"/>
      <c r="J6" s="7"/>
      <c r="K6" s="7"/>
      <c r="L6" s="9" t="s">
        <v>261</v>
      </c>
      <c r="M6" s="25" t="s">
        <v>259</v>
      </c>
      <c r="N6" s="25" t="s">
        <v>259</v>
      </c>
      <c r="O6" s="25" t="s">
        <v>259</v>
      </c>
      <c r="P6" s="25" t="s">
        <v>259</v>
      </c>
      <c r="Q6" s="25" t="s">
        <v>259</v>
      </c>
      <c r="R6" s="25" t="s">
        <v>259</v>
      </c>
      <c r="S6" s="25" t="s">
        <v>259</v>
      </c>
      <c r="T6" s="25" t="s">
        <v>137</v>
      </c>
      <c r="U6" s="25" t="s">
        <v>259</v>
      </c>
      <c r="V6" s="7"/>
      <c r="W6" s="9" t="s">
        <v>258</v>
      </c>
      <c r="X6" s="31" t="s">
        <v>259</v>
      </c>
    </row>
    <row r="7" spans="1:24" ht="16.5" customHeight="1" x14ac:dyDescent="0.25">
      <c r="A7" s="7"/>
      <c r="B7" s="7"/>
      <c r="C7" s="7" t="s">
        <v>504</v>
      </c>
      <c r="D7" s="7"/>
      <c r="E7" s="7"/>
      <c r="F7" s="7"/>
      <c r="G7" s="7"/>
      <c r="H7" s="7"/>
      <c r="I7" s="7"/>
      <c r="J7" s="7"/>
      <c r="K7" s="7"/>
      <c r="L7" s="9" t="s">
        <v>261</v>
      </c>
      <c r="M7" s="25" t="s">
        <v>259</v>
      </c>
      <c r="N7" s="25" t="s">
        <v>259</v>
      </c>
      <c r="O7" s="25" t="s">
        <v>259</v>
      </c>
      <c r="P7" s="25" t="s">
        <v>259</v>
      </c>
      <c r="Q7" s="25" t="s">
        <v>259</v>
      </c>
      <c r="R7" s="25" t="s">
        <v>259</v>
      </c>
      <c r="S7" s="25" t="s">
        <v>137</v>
      </c>
      <c r="T7" s="25" t="s">
        <v>259</v>
      </c>
      <c r="U7" s="25" t="s">
        <v>259</v>
      </c>
      <c r="V7" s="7"/>
      <c r="W7" s="9" t="s">
        <v>258</v>
      </c>
      <c r="X7" s="31" t="s">
        <v>259</v>
      </c>
    </row>
    <row r="8" spans="1:24" ht="16.5" customHeight="1" x14ac:dyDescent="0.25">
      <c r="A8" s="7"/>
      <c r="B8" s="7"/>
      <c r="C8" s="7" t="s">
        <v>505</v>
      </c>
      <c r="D8" s="7"/>
      <c r="E8" s="7"/>
      <c r="F8" s="7"/>
      <c r="G8" s="7"/>
      <c r="H8" s="7"/>
      <c r="I8" s="7"/>
      <c r="J8" s="7"/>
      <c r="K8" s="7"/>
      <c r="L8" s="9" t="s">
        <v>261</v>
      </c>
      <c r="M8" s="25" t="s">
        <v>259</v>
      </c>
      <c r="N8" s="25" t="s">
        <v>259</v>
      </c>
      <c r="O8" s="25" t="s">
        <v>259</v>
      </c>
      <c r="P8" s="25" t="s">
        <v>259</v>
      </c>
      <c r="Q8" s="25" t="s">
        <v>259</v>
      </c>
      <c r="R8" s="25" t="s">
        <v>259</v>
      </c>
      <c r="S8" s="25" t="s">
        <v>137</v>
      </c>
      <c r="T8" s="25" t="s">
        <v>259</v>
      </c>
      <c r="U8" s="25" t="s">
        <v>259</v>
      </c>
      <c r="V8" s="7"/>
      <c r="W8" s="9" t="s">
        <v>258</v>
      </c>
      <c r="X8" s="31" t="s">
        <v>259</v>
      </c>
    </row>
    <row r="9" spans="1:24" ht="16.5" customHeight="1" x14ac:dyDescent="0.25">
      <c r="A9" s="7"/>
      <c r="B9" s="7"/>
      <c r="C9" s="7" t="s">
        <v>506</v>
      </c>
      <c r="D9" s="7"/>
      <c r="E9" s="7"/>
      <c r="F9" s="7"/>
      <c r="G9" s="7"/>
      <c r="H9" s="7"/>
      <c r="I9" s="7"/>
      <c r="J9" s="7"/>
      <c r="K9" s="7"/>
      <c r="L9" s="9" t="s">
        <v>261</v>
      </c>
      <c r="M9" s="25" t="s">
        <v>259</v>
      </c>
      <c r="N9" s="25" t="s">
        <v>137</v>
      </c>
      <c r="O9" s="25" t="s">
        <v>259</v>
      </c>
      <c r="P9" s="25" t="s">
        <v>259</v>
      </c>
      <c r="Q9" s="25" t="s">
        <v>259</v>
      </c>
      <c r="R9" s="25" t="s">
        <v>259</v>
      </c>
      <c r="S9" s="25" t="s">
        <v>137</v>
      </c>
      <c r="T9" s="25" t="s">
        <v>259</v>
      </c>
      <c r="U9" s="25" t="s">
        <v>259</v>
      </c>
      <c r="V9" s="7"/>
      <c r="W9" s="9" t="s">
        <v>258</v>
      </c>
      <c r="X9" s="31" t="s">
        <v>259</v>
      </c>
    </row>
    <row r="10" spans="1:24" ht="16.5" customHeight="1" x14ac:dyDescent="0.25">
      <c r="A10" s="7"/>
      <c r="B10" s="7" t="s">
        <v>262</v>
      </c>
      <c r="C10" s="7"/>
      <c r="D10" s="7"/>
      <c r="E10" s="7"/>
      <c r="F10" s="7"/>
      <c r="G10" s="7"/>
      <c r="H10" s="7"/>
      <c r="I10" s="7"/>
      <c r="J10" s="7"/>
      <c r="K10" s="7"/>
      <c r="L10" s="9"/>
      <c r="M10" s="10"/>
      <c r="N10" s="10"/>
      <c r="O10" s="10"/>
      <c r="P10" s="10"/>
      <c r="Q10" s="10"/>
      <c r="R10" s="10"/>
      <c r="S10" s="10"/>
      <c r="T10" s="10"/>
      <c r="U10" s="10"/>
      <c r="V10" s="7"/>
      <c r="W10" s="9"/>
      <c r="X10" s="10"/>
    </row>
    <row r="11" spans="1:24" ht="16.5" customHeight="1" x14ac:dyDescent="0.25">
      <c r="A11" s="7"/>
      <c r="B11" s="7"/>
      <c r="C11" s="7" t="s">
        <v>502</v>
      </c>
      <c r="D11" s="7"/>
      <c r="E11" s="7"/>
      <c r="F11" s="7"/>
      <c r="G11" s="7"/>
      <c r="H11" s="7"/>
      <c r="I11" s="7"/>
      <c r="J11" s="7"/>
      <c r="K11" s="7"/>
      <c r="L11" s="9" t="s">
        <v>261</v>
      </c>
      <c r="M11" s="25" t="s">
        <v>259</v>
      </c>
      <c r="N11" s="25" t="s">
        <v>259</v>
      </c>
      <c r="O11" s="25" t="s">
        <v>259</v>
      </c>
      <c r="P11" s="25" t="s">
        <v>259</v>
      </c>
      <c r="Q11" s="25" t="s">
        <v>270</v>
      </c>
      <c r="R11" s="25" t="s">
        <v>137</v>
      </c>
      <c r="S11" s="25" t="s">
        <v>270</v>
      </c>
      <c r="T11" s="25" t="s">
        <v>137</v>
      </c>
      <c r="U11" s="25" t="s">
        <v>270</v>
      </c>
      <c r="V11" s="7"/>
      <c r="W11" s="9" t="s">
        <v>258</v>
      </c>
      <c r="X11" s="31" t="s">
        <v>259</v>
      </c>
    </row>
    <row r="12" spans="1:24" ht="16.5" customHeight="1" x14ac:dyDescent="0.25">
      <c r="A12" s="7"/>
      <c r="B12" s="7"/>
      <c r="C12" s="7" t="s">
        <v>503</v>
      </c>
      <c r="D12" s="7"/>
      <c r="E12" s="7"/>
      <c r="F12" s="7"/>
      <c r="G12" s="7"/>
      <c r="H12" s="7"/>
      <c r="I12" s="7"/>
      <c r="J12" s="7"/>
      <c r="K12" s="7"/>
      <c r="L12" s="9" t="s">
        <v>261</v>
      </c>
      <c r="M12" s="25" t="s">
        <v>259</v>
      </c>
      <c r="N12" s="25" t="s">
        <v>259</v>
      </c>
      <c r="O12" s="25" t="s">
        <v>259</v>
      </c>
      <c r="P12" s="25" t="s">
        <v>259</v>
      </c>
      <c r="Q12" s="25" t="s">
        <v>270</v>
      </c>
      <c r="R12" s="25" t="s">
        <v>270</v>
      </c>
      <c r="S12" s="25" t="s">
        <v>270</v>
      </c>
      <c r="T12" s="25" t="s">
        <v>137</v>
      </c>
      <c r="U12" s="25" t="s">
        <v>270</v>
      </c>
      <c r="V12" s="7"/>
      <c r="W12" s="9" t="s">
        <v>258</v>
      </c>
      <c r="X12" s="31" t="s">
        <v>259</v>
      </c>
    </row>
    <row r="13" spans="1:24" ht="16.5" customHeight="1" x14ac:dyDescent="0.25">
      <c r="A13" s="7"/>
      <c r="B13" s="7"/>
      <c r="C13" s="7" t="s">
        <v>504</v>
      </c>
      <c r="D13" s="7"/>
      <c r="E13" s="7"/>
      <c r="F13" s="7"/>
      <c r="G13" s="7"/>
      <c r="H13" s="7"/>
      <c r="I13" s="7"/>
      <c r="J13" s="7"/>
      <c r="K13" s="7"/>
      <c r="L13" s="9" t="s">
        <v>261</v>
      </c>
      <c r="M13" s="25" t="s">
        <v>259</v>
      </c>
      <c r="N13" s="25" t="s">
        <v>259</v>
      </c>
      <c r="O13" s="25" t="s">
        <v>259</v>
      </c>
      <c r="P13" s="25" t="s">
        <v>259</v>
      </c>
      <c r="Q13" s="25" t="s">
        <v>270</v>
      </c>
      <c r="R13" s="25" t="s">
        <v>270</v>
      </c>
      <c r="S13" s="25" t="s">
        <v>137</v>
      </c>
      <c r="T13" s="25" t="s">
        <v>259</v>
      </c>
      <c r="U13" s="25" t="s">
        <v>270</v>
      </c>
      <c r="V13" s="7"/>
      <c r="W13" s="9" t="s">
        <v>258</v>
      </c>
      <c r="X13" s="31" t="s">
        <v>259</v>
      </c>
    </row>
    <row r="14" spans="1:24" ht="16.5" customHeight="1" x14ac:dyDescent="0.25">
      <c r="A14" s="7"/>
      <c r="B14" s="7"/>
      <c r="C14" s="7" t="s">
        <v>505</v>
      </c>
      <c r="D14" s="7"/>
      <c r="E14" s="7"/>
      <c r="F14" s="7"/>
      <c r="G14" s="7"/>
      <c r="H14" s="7"/>
      <c r="I14" s="7"/>
      <c r="J14" s="7"/>
      <c r="K14" s="7"/>
      <c r="L14" s="9" t="s">
        <v>261</v>
      </c>
      <c r="M14" s="25" t="s">
        <v>259</v>
      </c>
      <c r="N14" s="25" t="s">
        <v>259</v>
      </c>
      <c r="O14" s="25" t="s">
        <v>259</v>
      </c>
      <c r="P14" s="25" t="s">
        <v>259</v>
      </c>
      <c r="Q14" s="25" t="s">
        <v>270</v>
      </c>
      <c r="R14" s="25" t="s">
        <v>270</v>
      </c>
      <c r="S14" s="25" t="s">
        <v>137</v>
      </c>
      <c r="T14" s="25" t="s">
        <v>259</v>
      </c>
      <c r="U14" s="25" t="s">
        <v>270</v>
      </c>
      <c r="V14" s="7"/>
      <c r="W14" s="9" t="s">
        <v>258</v>
      </c>
      <c r="X14" s="31" t="s">
        <v>259</v>
      </c>
    </row>
    <row r="15" spans="1:24" ht="16.5" customHeight="1" x14ac:dyDescent="0.25">
      <c r="A15" s="7"/>
      <c r="B15" s="7"/>
      <c r="C15" s="7" t="s">
        <v>506</v>
      </c>
      <c r="D15" s="7"/>
      <c r="E15" s="7"/>
      <c r="F15" s="7"/>
      <c r="G15" s="7"/>
      <c r="H15" s="7"/>
      <c r="I15" s="7"/>
      <c r="J15" s="7"/>
      <c r="K15" s="7"/>
      <c r="L15" s="9" t="s">
        <v>261</v>
      </c>
      <c r="M15" s="25" t="s">
        <v>259</v>
      </c>
      <c r="N15" s="25" t="s">
        <v>137</v>
      </c>
      <c r="O15" s="25" t="s">
        <v>259</v>
      </c>
      <c r="P15" s="25" t="s">
        <v>259</v>
      </c>
      <c r="Q15" s="25" t="s">
        <v>270</v>
      </c>
      <c r="R15" s="25" t="s">
        <v>270</v>
      </c>
      <c r="S15" s="25" t="s">
        <v>137</v>
      </c>
      <c r="T15" s="25" t="s">
        <v>259</v>
      </c>
      <c r="U15" s="25" t="s">
        <v>270</v>
      </c>
      <c r="V15" s="7"/>
      <c r="W15" s="9" t="s">
        <v>258</v>
      </c>
      <c r="X15" s="31" t="s">
        <v>259</v>
      </c>
    </row>
    <row r="16" spans="1:24" ht="16.5" customHeight="1" x14ac:dyDescent="0.25">
      <c r="A16" s="7"/>
      <c r="B16" s="7" t="s">
        <v>263</v>
      </c>
      <c r="C16" s="7"/>
      <c r="D16" s="7"/>
      <c r="E16" s="7"/>
      <c r="F16" s="7"/>
      <c r="G16" s="7"/>
      <c r="H16" s="7"/>
      <c r="I16" s="7"/>
      <c r="J16" s="7"/>
      <c r="K16" s="7"/>
      <c r="L16" s="9"/>
      <c r="M16" s="10"/>
      <c r="N16" s="10"/>
      <c r="O16" s="10"/>
      <c r="P16" s="10"/>
      <c r="Q16" s="10"/>
      <c r="R16" s="10"/>
      <c r="S16" s="10"/>
      <c r="T16" s="10"/>
      <c r="U16" s="10"/>
      <c r="V16" s="7"/>
      <c r="W16" s="9"/>
      <c r="X16" s="10"/>
    </row>
    <row r="17" spans="1:24" ht="16.5" customHeight="1" x14ac:dyDescent="0.25">
      <c r="A17" s="7"/>
      <c r="B17" s="7"/>
      <c r="C17" s="7" t="s">
        <v>502</v>
      </c>
      <c r="D17" s="7"/>
      <c r="E17" s="7"/>
      <c r="F17" s="7"/>
      <c r="G17" s="7"/>
      <c r="H17" s="7"/>
      <c r="I17" s="7"/>
      <c r="J17" s="7"/>
      <c r="K17" s="7"/>
      <c r="L17" s="9" t="s">
        <v>261</v>
      </c>
      <c r="M17" s="16">
        <v>11.1</v>
      </c>
      <c r="N17" s="16">
        <v>11.8</v>
      </c>
      <c r="O17" s="16">
        <v>12.9</v>
      </c>
      <c r="P17" s="16">
        <v>11.8</v>
      </c>
      <c r="Q17" s="16">
        <v>11.8</v>
      </c>
      <c r="R17" s="25" t="s">
        <v>137</v>
      </c>
      <c r="S17" s="16">
        <v>10.6</v>
      </c>
      <c r="T17" s="25" t="s">
        <v>137</v>
      </c>
      <c r="U17" s="16">
        <v>11.7</v>
      </c>
      <c r="V17" s="7"/>
      <c r="W17" s="9" t="s">
        <v>258</v>
      </c>
      <c r="X17" s="34">
        <v>2161773</v>
      </c>
    </row>
    <row r="18" spans="1:24" ht="16.5" customHeight="1" x14ac:dyDescent="0.25">
      <c r="A18" s="7"/>
      <c r="B18" s="7"/>
      <c r="C18" s="7" t="s">
        <v>503</v>
      </c>
      <c r="D18" s="7"/>
      <c r="E18" s="7"/>
      <c r="F18" s="7"/>
      <c r="G18" s="7"/>
      <c r="H18" s="7"/>
      <c r="I18" s="7"/>
      <c r="J18" s="7"/>
      <c r="K18" s="7"/>
      <c r="L18" s="9" t="s">
        <v>261</v>
      </c>
      <c r="M18" s="16">
        <v>13</v>
      </c>
      <c r="N18" s="16">
        <v>13.1</v>
      </c>
      <c r="O18" s="16">
        <v>12.5</v>
      </c>
      <c r="P18" s="16">
        <v>12.1</v>
      </c>
      <c r="Q18" s="16">
        <v>11.8</v>
      </c>
      <c r="R18" s="16">
        <v>12.1</v>
      </c>
      <c r="S18" s="16">
        <v>11.7</v>
      </c>
      <c r="T18" s="25" t="s">
        <v>137</v>
      </c>
      <c r="U18" s="16">
        <v>12.7</v>
      </c>
      <c r="V18" s="7"/>
      <c r="W18" s="9" t="s">
        <v>258</v>
      </c>
      <c r="X18" s="32">
        <v>532317</v>
      </c>
    </row>
    <row r="19" spans="1:24" ht="16.5" customHeight="1" x14ac:dyDescent="0.25">
      <c r="A19" s="7"/>
      <c r="B19" s="7"/>
      <c r="C19" s="7" t="s">
        <v>504</v>
      </c>
      <c r="D19" s="7"/>
      <c r="E19" s="7"/>
      <c r="F19" s="7"/>
      <c r="G19" s="7"/>
      <c r="H19" s="7"/>
      <c r="I19" s="7"/>
      <c r="J19" s="7"/>
      <c r="K19" s="7"/>
      <c r="L19" s="9" t="s">
        <v>261</v>
      </c>
      <c r="M19" s="16">
        <v>10.5</v>
      </c>
      <c r="N19" s="16">
        <v>10.5</v>
      </c>
      <c r="O19" s="16">
        <v>10.5</v>
      </c>
      <c r="P19" s="26">
        <v>9.6999999999999993</v>
      </c>
      <c r="Q19" s="26">
        <v>8</v>
      </c>
      <c r="R19" s="16">
        <v>11</v>
      </c>
      <c r="S19" s="25" t="s">
        <v>137</v>
      </c>
      <c r="T19" s="26">
        <v>7.3</v>
      </c>
      <c r="U19" s="16">
        <v>10</v>
      </c>
      <c r="V19" s="7"/>
      <c r="W19" s="9" t="s">
        <v>258</v>
      </c>
      <c r="X19" s="32">
        <v>188883</v>
      </c>
    </row>
    <row r="20" spans="1:24" ht="16.5" customHeight="1" x14ac:dyDescent="0.25">
      <c r="A20" s="7"/>
      <c r="B20" s="7"/>
      <c r="C20" s="7" t="s">
        <v>505</v>
      </c>
      <c r="D20" s="7"/>
      <c r="E20" s="7"/>
      <c r="F20" s="7"/>
      <c r="G20" s="7"/>
      <c r="H20" s="7"/>
      <c r="I20" s="7"/>
      <c r="J20" s="7"/>
      <c r="K20" s="7"/>
      <c r="L20" s="9" t="s">
        <v>261</v>
      </c>
      <c r="M20" s="26">
        <v>7</v>
      </c>
      <c r="N20" s="16">
        <v>15.4</v>
      </c>
      <c r="O20" s="26">
        <v>6.7</v>
      </c>
      <c r="P20" s="26">
        <v>6.6</v>
      </c>
      <c r="Q20" s="26">
        <v>7</v>
      </c>
      <c r="R20" s="16">
        <v>13.9</v>
      </c>
      <c r="S20" s="25" t="s">
        <v>137</v>
      </c>
      <c r="T20" s="26">
        <v>5.3</v>
      </c>
      <c r="U20" s="26">
        <v>6.7</v>
      </c>
      <c r="V20" s="7"/>
      <c r="W20" s="9" t="s">
        <v>258</v>
      </c>
      <c r="X20" s="33">
        <v>18255</v>
      </c>
    </row>
    <row r="21" spans="1:24" ht="16.5" customHeight="1" x14ac:dyDescent="0.25">
      <c r="A21" s="7"/>
      <c r="B21" s="7"/>
      <c r="C21" s="7" t="s">
        <v>506</v>
      </c>
      <c r="D21" s="7"/>
      <c r="E21" s="7"/>
      <c r="F21" s="7"/>
      <c r="G21" s="7"/>
      <c r="H21" s="7"/>
      <c r="I21" s="7"/>
      <c r="J21" s="7"/>
      <c r="K21" s="7"/>
      <c r="L21" s="9" t="s">
        <v>261</v>
      </c>
      <c r="M21" s="26">
        <v>6.2</v>
      </c>
      <c r="N21" s="25" t="s">
        <v>137</v>
      </c>
      <c r="O21" s="26">
        <v>3.4</v>
      </c>
      <c r="P21" s="26">
        <v>3.5</v>
      </c>
      <c r="Q21" s="26">
        <v>5.4</v>
      </c>
      <c r="R21" s="26">
        <v>7.7</v>
      </c>
      <c r="S21" s="25" t="s">
        <v>137</v>
      </c>
      <c r="T21" s="26">
        <v>2.5</v>
      </c>
      <c r="U21" s="26">
        <v>3.4</v>
      </c>
      <c r="V21" s="7"/>
      <c r="W21" s="9" t="s">
        <v>258</v>
      </c>
      <c r="X21" s="30">
        <v>6724</v>
      </c>
    </row>
    <row r="22" spans="1:24" ht="16.5" customHeight="1" x14ac:dyDescent="0.25">
      <c r="A22" s="7" t="s">
        <v>83</v>
      </c>
      <c r="B22" s="7"/>
      <c r="C22" s="7"/>
      <c r="D22" s="7"/>
      <c r="E22" s="7"/>
      <c r="F22" s="7"/>
      <c r="G22" s="7"/>
      <c r="H22" s="7"/>
      <c r="I22" s="7"/>
      <c r="J22" s="7"/>
      <c r="K22" s="7"/>
      <c r="L22" s="9"/>
      <c r="M22" s="10"/>
      <c r="N22" s="10"/>
      <c r="O22" s="10"/>
      <c r="P22" s="10"/>
      <c r="Q22" s="10"/>
      <c r="R22" s="10"/>
      <c r="S22" s="10"/>
      <c r="T22" s="10"/>
      <c r="U22" s="10"/>
      <c r="V22" s="7"/>
      <c r="W22" s="9"/>
      <c r="X22" s="10"/>
    </row>
    <row r="23" spans="1:24" ht="16.5" customHeight="1" x14ac:dyDescent="0.25">
      <c r="A23" s="7"/>
      <c r="B23" s="7" t="s">
        <v>501</v>
      </c>
      <c r="C23" s="7"/>
      <c r="D23" s="7"/>
      <c r="E23" s="7"/>
      <c r="F23" s="7"/>
      <c r="G23" s="7"/>
      <c r="H23" s="7"/>
      <c r="I23" s="7"/>
      <c r="J23" s="7"/>
      <c r="K23" s="7"/>
      <c r="L23" s="9"/>
      <c r="M23" s="10"/>
      <c r="N23" s="10"/>
      <c r="O23" s="10"/>
      <c r="P23" s="10"/>
      <c r="Q23" s="10"/>
      <c r="R23" s="10"/>
      <c r="S23" s="10"/>
      <c r="T23" s="10"/>
      <c r="U23" s="10"/>
      <c r="V23" s="7"/>
      <c r="W23" s="9"/>
      <c r="X23" s="10"/>
    </row>
    <row r="24" spans="1:24" ht="16.5" customHeight="1" x14ac:dyDescent="0.25">
      <c r="A24" s="7"/>
      <c r="B24" s="7"/>
      <c r="C24" s="7" t="s">
        <v>502</v>
      </c>
      <c r="D24" s="7"/>
      <c r="E24" s="7"/>
      <c r="F24" s="7"/>
      <c r="G24" s="7"/>
      <c r="H24" s="7"/>
      <c r="I24" s="7"/>
      <c r="J24" s="7"/>
      <c r="K24" s="7"/>
      <c r="L24" s="9" t="s">
        <v>261</v>
      </c>
      <c r="M24" s="26">
        <v>1.5</v>
      </c>
      <c r="N24" s="26">
        <v>1</v>
      </c>
      <c r="O24" s="26">
        <v>1.8</v>
      </c>
      <c r="P24" s="26">
        <v>2.2999999999999998</v>
      </c>
      <c r="Q24" s="26">
        <v>2</v>
      </c>
      <c r="R24" s="25" t="s">
        <v>137</v>
      </c>
      <c r="S24" s="26">
        <v>2.5</v>
      </c>
      <c r="T24" s="25" t="s">
        <v>137</v>
      </c>
      <c r="U24" s="26">
        <v>1.6</v>
      </c>
      <c r="V24" s="7"/>
      <c r="W24" s="9" t="s">
        <v>258</v>
      </c>
      <c r="X24" s="32">
        <v>286586</v>
      </c>
    </row>
    <row r="25" spans="1:24" ht="16.5" customHeight="1" x14ac:dyDescent="0.25">
      <c r="A25" s="7"/>
      <c r="B25" s="7"/>
      <c r="C25" s="7" t="s">
        <v>503</v>
      </c>
      <c r="D25" s="7"/>
      <c r="E25" s="7"/>
      <c r="F25" s="7"/>
      <c r="G25" s="7"/>
      <c r="H25" s="7"/>
      <c r="I25" s="7"/>
      <c r="J25" s="7"/>
      <c r="K25" s="7"/>
      <c r="L25" s="9" t="s">
        <v>261</v>
      </c>
      <c r="M25" s="26">
        <v>2.5</v>
      </c>
      <c r="N25" s="26">
        <v>1.8</v>
      </c>
      <c r="O25" s="26">
        <v>2.8</v>
      </c>
      <c r="P25" s="26">
        <v>2.6</v>
      </c>
      <c r="Q25" s="26">
        <v>3.1</v>
      </c>
      <c r="R25" s="26">
        <v>2.2999999999999998</v>
      </c>
      <c r="S25" s="25" t="s">
        <v>270</v>
      </c>
      <c r="T25" s="25" t="s">
        <v>137</v>
      </c>
      <c r="U25" s="26">
        <v>2.4</v>
      </c>
      <c r="V25" s="7"/>
      <c r="W25" s="9" t="s">
        <v>258</v>
      </c>
      <c r="X25" s="33">
        <v>98590</v>
      </c>
    </row>
    <row r="26" spans="1:24" ht="16.5" customHeight="1" x14ac:dyDescent="0.25">
      <c r="A26" s="7"/>
      <c r="B26" s="7"/>
      <c r="C26" s="7" t="s">
        <v>504</v>
      </c>
      <c r="D26" s="7"/>
      <c r="E26" s="7"/>
      <c r="F26" s="7"/>
      <c r="G26" s="7"/>
      <c r="H26" s="7"/>
      <c r="I26" s="7"/>
      <c r="J26" s="7"/>
      <c r="K26" s="7"/>
      <c r="L26" s="9" t="s">
        <v>261</v>
      </c>
      <c r="M26" s="26">
        <v>3</v>
      </c>
      <c r="N26" s="26">
        <v>2.2000000000000002</v>
      </c>
      <c r="O26" s="26">
        <v>2.8</v>
      </c>
      <c r="P26" s="26">
        <v>4</v>
      </c>
      <c r="Q26" s="26">
        <v>4</v>
      </c>
      <c r="R26" s="26">
        <v>1.9</v>
      </c>
      <c r="S26" s="25" t="s">
        <v>137</v>
      </c>
      <c r="T26" s="26">
        <v>2.5</v>
      </c>
      <c r="U26" s="26">
        <v>2.9</v>
      </c>
      <c r="V26" s="7"/>
      <c r="W26" s="9" t="s">
        <v>258</v>
      </c>
      <c r="X26" s="33">
        <v>54395</v>
      </c>
    </row>
    <row r="27" spans="1:24" ht="16.5" customHeight="1" x14ac:dyDescent="0.25">
      <c r="A27" s="7"/>
      <c r="B27" s="7"/>
      <c r="C27" s="7" t="s">
        <v>505</v>
      </c>
      <c r="D27" s="7"/>
      <c r="E27" s="7"/>
      <c r="F27" s="7"/>
      <c r="G27" s="7"/>
      <c r="H27" s="7"/>
      <c r="I27" s="7"/>
      <c r="J27" s="7"/>
      <c r="K27" s="7"/>
      <c r="L27" s="9" t="s">
        <v>261</v>
      </c>
      <c r="M27" s="26">
        <v>3.4</v>
      </c>
      <c r="N27" s="26">
        <v>2.7</v>
      </c>
      <c r="O27" s="26">
        <v>3</v>
      </c>
      <c r="P27" s="26">
        <v>4</v>
      </c>
      <c r="Q27" s="26">
        <v>3.4</v>
      </c>
      <c r="R27" s="26">
        <v>1.8</v>
      </c>
      <c r="S27" s="25" t="s">
        <v>137</v>
      </c>
      <c r="T27" s="26">
        <v>4.5</v>
      </c>
      <c r="U27" s="26">
        <v>3.6</v>
      </c>
      <c r="V27" s="7"/>
      <c r="W27" s="9" t="s">
        <v>258</v>
      </c>
      <c r="X27" s="30">
        <v>9721</v>
      </c>
    </row>
    <row r="28" spans="1:24" ht="16.5" customHeight="1" x14ac:dyDescent="0.25">
      <c r="A28" s="7"/>
      <c r="B28" s="7"/>
      <c r="C28" s="7" t="s">
        <v>506</v>
      </c>
      <c r="D28" s="7"/>
      <c r="E28" s="7"/>
      <c r="F28" s="7"/>
      <c r="G28" s="7"/>
      <c r="H28" s="7"/>
      <c r="I28" s="7"/>
      <c r="J28" s="7"/>
      <c r="K28" s="7"/>
      <c r="L28" s="9" t="s">
        <v>261</v>
      </c>
      <c r="M28" s="26">
        <v>4.9000000000000004</v>
      </c>
      <c r="N28" s="25" t="s">
        <v>137</v>
      </c>
      <c r="O28" s="26">
        <v>3.6</v>
      </c>
      <c r="P28" s="26">
        <v>4.3</v>
      </c>
      <c r="Q28" s="26">
        <v>3.7</v>
      </c>
      <c r="R28" s="26">
        <v>1.8</v>
      </c>
      <c r="S28" s="25" t="s">
        <v>137</v>
      </c>
      <c r="T28" s="26">
        <v>3.5</v>
      </c>
      <c r="U28" s="26">
        <v>3.7</v>
      </c>
      <c r="V28" s="7"/>
      <c r="W28" s="9" t="s">
        <v>258</v>
      </c>
      <c r="X28" s="30">
        <v>7245</v>
      </c>
    </row>
    <row r="29" spans="1:24" ht="16.5" customHeight="1" x14ac:dyDescent="0.25">
      <c r="A29" s="7"/>
      <c r="B29" s="7" t="s">
        <v>262</v>
      </c>
      <c r="C29" s="7"/>
      <c r="D29" s="7"/>
      <c r="E29" s="7"/>
      <c r="F29" s="7"/>
      <c r="G29" s="7"/>
      <c r="H29" s="7"/>
      <c r="I29" s="7"/>
      <c r="J29" s="7"/>
      <c r="K29" s="7"/>
      <c r="L29" s="9"/>
      <c r="M29" s="10"/>
      <c r="N29" s="10"/>
      <c r="O29" s="10"/>
      <c r="P29" s="10"/>
      <c r="Q29" s="10"/>
      <c r="R29" s="10"/>
      <c r="S29" s="10"/>
      <c r="T29" s="10"/>
      <c r="U29" s="10"/>
      <c r="V29" s="7"/>
      <c r="W29" s="9"/>
      <c r="X29" s="10"/>
    </row>
    <row r="30" spans="1:24" ht="16.5" customHeight="1" x14ac:dyDescent="0.25">
      <c r="A30" s="7"/>
      <c r="B30" s="7"/>
      <c r="C30" s="7" t="s">
        <v>502</v>
      </c>
      <c r="D30" s="7"/>
      <c r="E30" s="7"/>
      <c r="F30" s="7"/>
      <c r="G30" s="7"/>
      <c r="H30" s="7"/>
      <c r="I30" s="7"/>
      <c r="J30" s="7"/>
      <c r="K30" s="7"/>
      <c r="L30" s="9" t="s">
        <v>261</v>
      </c>
      <c r="M30" s="26">
        <v>0.2</v>
      </c>
      <c r="N30" s="26">
        <v>0.2</v>
      </c>
      <c r="O30" s="26">
        <v>0.2</v>
      </c>
      <c r="P30" s="26">
        <v>0.2</v>
      </c>
      <c r="Q30" s="25" t="s">
        <v>270</v>
      </c>
      <c r="R30" s="25" t="s">
        <v>137</v>
      </c>
      <c r="S30" s="25" t="s">
        <v>270</v>
      </c>
      <c r="T30" s="25" t="s">
        <v>137</v>
      </c>
      <c r="U30" s="26">
        <v>0.2</v>
      </c>
      <c r="V30" s="7"/>
      <c r="W30" s="9" t="s">
        <v>258</v>
      </c>
      <c r="X30" s="33">
        <v>31171</v>
      </c>
    </row>
    <row r="31" spans="1:24" ht="16.5" customHeight="1" x14ac:dyDescent="0.25">
      <c r="A31" s="7"/>
      <c r="B31" s="7"/>
      <c r="C31" s="7" t="s">
        <v>503</v>
      </c>
      <c r="D31" s="7"/>
      <c r="E31" s="7"/>
      <c r="F31" s="7"/>
      <c r="G31" s="7"/>
      <c r="H31" s="7"/>
      <c r="I31" s="7"/>
      <c r="J31" s="7"/>
      <c r="K31" s="7"/>
      <c r="L31" s="9" t="s">
        <v>261</v>
      </c>
      <c r="M31" s="26">
        <v>0.1</v>
      </c>
      <c r="N31" s="26">
        <v>0.1</v>
      </c>
      <c r="O31" s="26">
        <v>0.1</v>
      </c>
      <c r="P31" s="26">
        <v>0.2</v>
      </c>
      <c r="Q31" s="25" t="s">
        <v>270</v>
      </c>
      <c r="R31" s="25" t="s">
        <v>270</v>
      </c>
      <c r="S31" s="25" t="s">
        <v>270</v>
      </c>
      <c r="T31" s="25" t="s">
        <v>137</v>
      </c>
      <c r="U31" s="26">
        <v>0.1</v>
      </c>
      <c r="V31" s="7"/>
      <c r="W31" s="9" t="s">
        <v>258</v>
      </c>
      <c r="X31" s="30">
        <v>5912</v>
      </c>
    </row>
    <row r="32" spans="1:24" ht="16.5" customHeight="1" x14ac:dyDescent="0.25">
      <c r="A32" s="7"/>
      <c r="B32" s="7"/>
      <c r="C32" s="7" t="s">
        <v>504</v>
      </c>
      <c r="D32" s="7"/>
      <c r="E32" s="7"/>
      <c r="F32" s="7"/>
      <c r="G32" s="7"/>
      <c r="H32" s="7"/>
      <c r="I32" s="7"/>
      <c r="J32" s="7"/>
      <c r="K32" s="7"/>
      <c r="L32" s="9" t="s">
        <v>261</v>
      </c>
      <c r="M32" s="26">
        <v>0.1</v>
      </c>
      <c r="N32" s="26" t="s">
        <v>123</v>
      </c>
      <c r="O32" s="26">
        <v>0.1</v>
      </c>
      <c r="P32" s="26">
        <v>0.1</v>
      </c>
      <c r="Q32" s="25" t="s">
        <v>270</v>
      </c>
      <c r="R32" s="25" t="s">
        <v>270</v>
      </c>
      <c r="S32" s="25" t="s">
        <v>137</v>
      </c>
      <c r="T32" s="25" t="s">
        <v>137</v>
      </c>
      <c r="U32" s="26">
        <v>0.1</v>
      </c>
      <c r="V32" s="7"/>
      <c r="W32" s="9" t="s">
        <v>258</v>
      </c>
      <c r="X32" s="30">
        <v>1652</v>
      </c>
    </row>
    <row r="33" spans="1:24" ht="16.5" customHeight="1" x14ac:dyDescent="0.25">
      <c r="A33" s="7"/>
      <c r="B33" s="7"/>
      <c r="C33" s="7" t="s">
        <v>505</v>
      </c>
      <c r="D33" s="7"/>
      <c r="E33" s="7"/>
      <c r="F33" s="7"/>
      <c r="G33" s="7"/>
      <c r="H33" s="7"/>
      <c r="I33" s="7"/>
      <c r="J33" s="7"/>
      <c r="K33" s="7"/>
      <c r="L33" s="9" t="s">
        <v>261</v>
      </c>
      <c r="M33" s="26" t="s">
        <v>123</v>
      </c>
      <c r="N33" s="26">
        <v>0.1</v>
      </c>
      <c r="O33" s="26">
        <v>0.1</v>
      </c>
      <c r="P33" s="26">
        <v>0.1</v>
      </c>
      <c r="Q33" s="25" t="s">
        <v>270</v>
      </c>
      <c r="R33" s="25" t="s">
        <v>270</v>
      </c>
      <c r="S33" s="25" t="s">
        <v>137</v>
      </c>
      <c r="T33" s="25" t="s">
        <v>137</v>
      </c>
      <c r="U33" s="26" t="s">
        <v>123</v>
      </c>
      <c r="V33" s="7"/>
      <c r="W33" s="9" t="s">
        <v>258</v>
      </c>
      <c r="X33" s="37">
        <v>139</v>
      </c>
    </row>
    <row r="34" spans="1:24" ht="16.5" customHeight="1" x14ac:dyDescent="0.25">
      <c r="A34" s="7"/>
      <c r="B34" s="7"/>
      <c r="C34" s="7" t="s">
        <v>506</v>
      </c>
      <c r="D34" s="7"/>
      <c r="E34" s="7"/>
      <c r="F34" s="7"/>
      <c r="G34" s="7"/>
      <c r="H34" s="7"/>
      <c r="I34" s="7"/>
      <c r="J34" s="7"/>
      <c r="K34" s="7"/>
      <c r="L34" s="9" t="s">
        <v>261</v>
      </c>
      <c r="M34" s="26" t="s">
        <v>123</v>
      </c>
      <c r="N34" s="25" t="s">
        <v>137</v>
      </c>
      <c r="O34" s="26" t="s">
        <v>123</v>
      </c>
      <c r="P34" s="26" t="s">
        <v>123</v>
      </c>
      <c r="Q34" s="25" t="s">
        <v>270</v>
      </c>
      <c r="R34" s="25" t="s">
        <v>270</v>
      </c>
      <c r="S34" s="25" t="s">
        <v>137</v>
      </c>
      <c r="T34" s="25" t="s">
        <v>137</v>
      </c>
      <c r="U34" s="26" t="s">
        <v>123</v>
      </c>
      <c r="V34" s="7"/>
      <c r="W34" s="9" t="s">
        <v>258</v>
      </c>
      <c r="X34" s="38">
        <v>65</v>
      </c>
    </row>
    <row r="35" spans="1:24" ht="16.5" customHeight="1" x14ac:dyDescent="0.25">
      <c r="A35" s="7"/>
      <c r="B35" s="7" t="s">
        <v>263</v>
      </c>
      <c r="C35" s="7"/>
      <c r="D35" s="7"/>
      <c r="E35" s="7"/>
      <c r="F35" s="7"/>
      <c r="G35" s="7"/>
      <c r="H35" s="7"/>
      <c r="I35" s="7"/>
      <c r="J35" s="7"/>
      <c r="K35" s="7"/>
      <c r="L35" s="9"/>
      <c r="M35" s="10"/>
      <c r="N35" s="10"/>
      <c r="O35" s="10"/>
      <c r="P35" s="10"/>
      <c r="Q35" s="10"/>
      <c r="R35" s="10"/>
      <c r="S35" s="10"/>
      <c r="T35" s="10"/>
      <c r="U35" s="10"/>
      <c r="V35" s="7"/>
      <c r="W35" s="9"/>
      <c r="X35" s="10"/>
    </row>
    <row r="36" spans="1:24" ht="16.5" customHeight="1" x14ac:dyDescent="0.25">
      <c r="A36" s="7"/>
      <c r="B36" s="7"/>
      <c r="C36" s="7" t="s">
        <v>502</v>
      </c>
      <c r="D36" s="7"/>
      <c r="E36" s="7"/>
      <c r="F36" s="7"/>
      <c r="G36" s="7"/>
      <c r="H36" s="7"/>
      <c r="I36" s="7"/>
      <c r="J36" s="7"/>
      <c r="K36" s="7"/>
      <c r="L36" s="9" t="s">
        <v>261</v>
      </c>
      <c r="M36" s="16">
        <v>10.5</v>
      </c>
      <c r="N36" s="16">
        <v>11.6</v>
      </c>
      <c r="O36" s="16">
        <v>12.4</v>
      </c>
      <c r="P36" s="16">
        <v>10.9</v>
      </c>
      <c r="Q36" s="16">
        <v>11.6</v>
      </c>
      <c r="R36" s="25" t="s">
        <v>137</v>
      </c>
      <c r="S36" s="26">
        <v>9.6999999999999993</v>
      </c>
      <c r="T36" s="25" t="s">
        <v>137</v>
      </c>
      <c r="U36" s="16">
        <v>11.2</v>
      </c>
      <c r="V36" s="7"/>
      <c r="W36" s="9" t="s">
        <v>258</v>
      </c>
      <c r="X36" s="34">
        <v>2050988</v>
      </c>
    </row>
    <row r="37" spans="1:24" ht="16.5" customHeight="1" x14ac:dyDescent="0.25">
      <c r="A37" s="7"/>
      <c r="B37" s="7"/>
      <c r="C37" s="7" t="s">
        <v>503</v>
      </c>
      <c r="D37" s="7"/>
      <c r="E37" s="7"/>
      <c r="F37" s="7"/>
      <c r="G37" s="7"/>
      <c r="H37" s="7"/>
      <c r="I37" s="7"/>
      <c r="J37" s="7"/>
      <c r="K37" s="7"/>
      <c r="L37" s="9" t="s">
        <v>261</v>
      </c>
      <c r="M37" s="16">
        <v>12.4</v>
      </c>
      <c r="N37" s="16">
        <v>12.8</v>
      </c>
      <c r="O37" s="16">
        <v>12</v>
      </c>
      <c r="P37" s="16">
        <v>11.3</v>
      </c>
      <c r="Q37" s="16">
        <v>11.5</v>
      </c>
      <c r="R37" s="16">
        <v>11.6</v>
      </c>
      <c r="S37" s="16">
        <v>11.3</v>
      </c>
      <c r="T37" s="25" t="s">
        <v>137</v>
      </c>
      <c r="U37" s="16">
        <v>12.2</v>
      </c>
      <c r="V37" s="7"/>
      <c r="W37" s="9" t="s">
        <v>258</v>
      </c>
      <c r="X37" s="32">
        <v>508713</v>
      </c>
    </row>
    <row r="38" spans="1:24" ht="16.5" customHeight="1" x14ac:dyDescent="0.25">
      <c r="A38" s="7"/>
      <c r="B38" s="7"/>
      <c r="C38" s="7" t="s">
        <v>504</v>
      </c>
      <c r="D38" s="7"/>
      <c r="E38" s="7"/>
      <c r="F38" s="7"/>
      <c r="G38" s="7"/>
      <c r="H38" s="7"/>
      <c r="I38" s="7"/>
      <c r="J38" s="7"/>
      <c r="K38" s="7"/>
      <c r="L38" s="9" t="s">
        <v>261</v>
      </c>
      <c r="M38" s="16">
        <v>10.3</v>
      </c>
      <c r="N38" s="16">
        <v>10.199999999999999</v>
      </c>
      <c r="O38" s="16">
        <v>10.1</v>
      </c>
      <c r="P38" s="26">
        <v>9.3000000000000007</v>
      </c>
      <c r="Q38" s="26">
        <v>7.2</v>
      </c>
      <c r="R38" s="16">
        <v>10.6</v>
      </c>
      <c r="S38" s="25" t="s">
        <v>137</v>
      </c>
      <c r="T38" s="26">
        <v>6.9</v>
      </c>
      <c r="U38" s="26">
        <v>9.5</v>
      </c>
      <c r="V38" s="7"/>
      <c r="W38" s="9" t="s">
        <v>258</v>
      </c>
      <c r="X38" s="32">
        <v>181808</v>
      </c>
    </row>
    <row r="39" spans="1:24" ht="16.5" customHeight="1" x14ac:dyDescent="0.25">
      <c r="A39" s="7"/>
      <c r="B39" s="7"/>
      <c r="C39" s="7" t="s">
        <v>505</v>
      </c>
      <c r="D39" s="7"/>
      <c r="E39" s="7"/>
      <c r="F39" s="7"/>
      <c r="G39" s="7"/>
      <c r="H39" s="7"/>
      <c r="I39" s="7"/>
      <c r="J39" s="7"/>
      <c r="K39" s="7"/>
      <c r="L39" s="9" t="s">
        <v>261</v>
      </c>
      <c r="M39" s="26">
        <v>6.8</v>
      </c>
      <c r="N39" s="16">
        <v>14.7</v>
      </c>
      <c r="O39" s="26">
        <v>6.6</v>
      </c>
      <c r="P39" s="26">
        <v>6.3</v>
      </c>
      <c r="Q39" s="26">
        <v>6.8</v>
      </c>
      <c r="R39" s="16">
        <v>13.4</v>
      </c>
      <c r="S39" s="25" t="s">
        <v>137</v>
      </c>
      <c r="T39" s="26">
        <v>5.0999999999999996</v>
      </c>
      <c r="U39" s="26">
        <v>6.5</v>
      </c>
      <c r="V39" s="7"/>
      <c r="W39" s="9" t="s">
        <v>258</v>
      </c>
      <c r="X39" s="33">
        <v>17835</v>
      </c>
    </row>
    <row r="40" spans="1:24" ht="16.5" customHeight="1" x14ac:dyDescent="0.25">
      <c r="A40" s="7"/>
      <c r="B40" s="7"/>
      <c r="C40" s="7" t="s">
        <v>506</v>
      </c>
      <c r="D40" s="7"/>
      <c r="E40" s="7"/>
      <c r="F40" s="7"/>
      <c r="G40" s="7"/>
      <c r="H40" s="7"/>
      <c r="I40" s="7"/>
      <c r="J40" s="7"/>
      <c r="K40" s="7"/>
      <c r="L40" s="9" t="s">
        <v>261</v>
      </c>
      <c r="M40" s="26">
        <v>5.9</v>
      </c>
      <c r="N40" s="25" t="s">
        <v>137</v>
      </c>
      <c r="O40" s="26">
        <v>3.2</v>
      </c>
      <c r="P40" s="26">
        <v>3.2</v>
      </c>
      <c r="Q40" s="26">
        <v>4.7</v>
      </c>
      <c r="R40" s="26">
        <v>8.1</v>
      </c>
      <c r="S40" s="25" t="s">
        <v>137</v>
      </c>
      <c r="T40" s="26">
        <v>2.5</v>
      </c>
      <c r="U40" s="26">
        <v>3.2</v>
      </c>
      <c r="V40" s="7"/>
      <c r="W40" s="9" t="s">
        <v>258</v>
      </c>
      <c r="X40" s="30">
        <v>6301</v>
      </c>
    </row>
    <row r="41" spans="1:24" ht="16.5" customHeight="1" x14ac:dyDescent="0.25">
      <c r="A41" s="7" t="s">
        <v>85</v>
      </c>
      <c r="B41" s="7"/>
      <c r="C41" s="7"/>
      <c r="D41" s="7"/>
      <c r="E41" s="7"/>
      <c r="F41" s="7"/>
      <c r="G41" s="7"/>
      <c r="H41" s="7"/>
      <c r="I41" s="7"/>
      <c r="J41" s="7"/>
      <c r="K41" s="7"/>
      <c r="L41" s="9"/>
      <c r="M41" s="10"/>
      <c r="N41" s="10"/>
      <c r="O41" s="10"/>
      <c r="P41" s="10"/>
      <c r="Q41" s="10"/>
      <c r="R41" s="10"/>
      <c r="S41" s="10"/>
      <c r="T41" s="10"/>
      <c r="U41" s="10"/>
      <c r="V41" s="7"/>
      <c r="W41" s="9"/>
      <c r="X41" s="10"/>
    </row>
    <row r="42" spans="1:24" ht="16.5" customHeight="1" x14ac:dyDescent="0.25">
      <c r="A42" s="7"/>
      <c r="B42" s="7" t="s">
        <v>501</v>
      </c>
      <c r="C42" s="7"/>
      <c r="D42" s="7"/>
      <c r="E42" s="7"/>
      <c r="F42" s="7"/>
      <c r="G42" s="7"/>
      <c r="H42" s="7"/>
      <c r="I42" s="7"/>
      <c r="J42" s="7"/>
      <c r="K42" s="7"/>
      <c r="L42" s="9"/>
      <c r="M42" s="10"/>
      <c r="N42" s="10"/>
      <c r="O42" s="10"/>
      <c r="P42" s="10"/>
      <c r="Q42" s="10"/>
      <c r="R42" s="10"/>
      <c r="S42" s="10"/>
      <c r="T42" s="10"/>
      <c r="U42" s="10"/>
      <c r="V42" s="7"/>
      <c r="W42" s="9"/>
      <c r="X42" s="10"/>
    </row>
    <row r="43" spans="1:24" ht="16.5" customHeight="1" x14ac:dyDescent="0.25">
      <c r="A43" s="7"/>
      <c r="B43" s="7"/>
      <c r="C43" s="7" t="s">
        <v>502</v>
      </c>
      <c r="D43" s="7"/>
      <c r="E43" s="7"/>
      <c r="F43" s="7"/>
      <c r="G43" s="7"/>
      <c r="H43" s="7"/>
      <c r="I43" s="7"/>
      <c r="J43" s="7"/>
      <c r="K43" s="7"/>
      <c r="L43" s="9" t="s">
        <v>261</v>
      </c>
      <c r="M43" s="26">
        <v>1.6</v>
      </c>
      <c r="N43" s="26">
        <v>1</v>
      </c>
      <c r="O43" s="26">
        <v>1.8</v>
      </c>
      <c r="P43" s="26">
        <v>2.2000000000000002</v>
      </c>
      <c r="Q43" s="26">
        <v>2</v>
      </c>
      <c r="R43" s="25" t="s">
        <v>137</v>
      </c>
      <c r="S43" s="26">
        <v>2.4</v>
      </c>
      <c r="T43" s="25" t="s">
        <v>137</v>
      </c>
      <c r="U43" s="26">
        <v>1.6</v>
      </c>
      <c r="V43" s="7"/>
      <c r="W43" s="9" t="s">
        <v>258</v>
      </c>
      <c r="X43" s="32">
        <v>281621</v>
      </c>
    </row>
    <row r="44" spans="1:24" ht="16.5" customHeight="1" x14ac:dyDescent="0.25">
      <c r="A44" s="7"/>
      <c r="B44" s="7"/>
      <c r="C44" s="7" t="s">
        <v>503</v>
      </c>
      <c r="D44" s="7"/>
      <c r="E44" s="7"/>
      <c r="F44" s="7"/>
      <c r="G44" s="7"/>
      <c r="H44" s="7"/>
      <c r="I44" s="7"/>
      <c r="J44" s="7"/>
      <c r="K44" s="7"/>
      <c r="L44" s="9" t="s">
        <v>261</v>
      </c>
      <c r="M44" s="26">
        <v>2.5</v>
      </c>
      <c r="N44" s="26">
        <v>1.8</v>
      </c>
      <c r="O44" s="26">
        <v>2.7</v>
      </c>
      <c r="P44" s="26">
        <v>2.6</v>
      </c>
      <c r="Q44" s="26">
        <v>3</v>
      </c>
      <c r="R44" s="26">
        <v>2.2000000000000002</v>
      </c>
      <c r="S44" s="25" t="s">
        <v>270</v>
      </c>
      <c r="T44" s="25" t="s">
        <v>137</v>
      </c>
      <c r="U44" s="26">
        <v>2.4</v>
      </c>
      <c r="V44" s="7"/>
      <c r="W44" s="9" t="s">
        <v>258</v>
      </c>
      <c r="X44" s="33">
        <v>96511</v>
      </c>
    </row>
    <row r="45" spans="1:24" ht="16.5" customHeight="1" x14ac:dyDescent="0.25">
      <c r="A45" s="7"/>
      <c r="B45" s="7"/>
      <c r="C45" s="7" t="s">
        <v>504</v>
      </c>
      <c r="D45" s="7"/>
      <c r="E45" s="7"/>
      <c r="F45" s="7"/>
      <c r="G45" s="7"/>
      <c r="H45" s="7"/>
      <c r="I45" s="7"/>
      <c r="J45" s="7"/>
      <c r="K45" s="7"/>
      <c r="L45" s="9" t="s">
        <v>261</v>
      </c>
      <c r="M45" s="26">
        <v>2.9</v>
      </c>
      <c r="N45" s="26">
        <v>2.2000000000000002</v>
      </c>
      <c r="O45" s="26">
        <v>2.8</v>
      </c>
      <c r="P45" s="26">
        <v>3.9</v>
      </c>
      <c r="Q45" s="26">
        <v>3.9</v>
      </c>
      <c r="R45" s="26">
        <v>2</v>
      </c>
      <c r="S45" s="25" t="s">
        <v>137</v>
      </c>
      <c r="T45" s="26">
        <v>2.5</v>
      </c>
      <c r="U45" s="26">
        <v>2.8</v>
      </c>
      <c r="V45" s="7"/>
      <c r="W45" s="9" t="s">
        <v>258</v>
      </c>
      <c r="X45" s="33">
        <v>53340</v>
      </c>
    </row>
    <row r="46" spans="1:24" ht="16.5" customHeight="1" x14ac:dyDescent="0.25">
      <c r="A46" s="7"/>
      <c r="B46" s="7"/>
      <c r="C46" s="7" t="s">
        <v>505</v>
      </c>
      <c r="D46" s="7"/>
      <c r="E46" s="7"/>
      <c r="F46" s="7"/>
      <c r="G46" s="7"/>
      <c r="H46" s="7"/>
      <c r="I46" s="7"/>
      <c r="J46" s="7"/>
      <c r="K46" s="7"/>
      <c r="L46" s="9" t="s">
        <v>261</v>
      </c>
      <c r="M46" s="26">
        <v>3.3</v>
      </c>
      <c r="N46" s="26">
        <v>2.7</v>
      </c>
      <c r="O46" s="26">
        <v>2.9</v>
      </c>
      <c r="P46" s="26">
        <v>4</v>
      </c>
      <c r="Q46" s="26">
        <v>3.1</v>
      </c>
      <c r="R46" s="26">
        <v>1.6</v>
      </c>
      <c r="S46" s="25" t="s">
        <v>137</v>
      </c>
      <c r="T46" s="26">
        <v>4.9000000000000004</v>
      </c>
      <c r="U46" s="26">
        <v>3.6</v>
      </c>
      <c r="V46" s="7"/>
      <c r="W46" s="9" t="s">
        <v>258</v>
      </c>
      <c r="X46" s="30">
        <v>9761</v>
      </c>
    </row>
    <row r="47" spans="1:24" ht="16.5" customHeight="1" x14ac:dyDescent="0.25">
      <c r="A47" s="7"/>
      <c r="B47" s="7"/>
      <c r="C47" s="7" t="s">
        <v>506</v>
      </c>
      <c r="D47" s="7"/>
      <c r="E47" s="7"/>
      <c r="F47" s="7"/>
      <c r="G47" s="7"/>
      <c r="H47" s="7"/>
      <c r="I47" s="7"/>
      <c r="J47" s="7"/>
      <c r="K47" s="7"/>
      <c r="L47" s="9" t="s">
        <v>261</v>
      </c>
      <c r="M47" s="26">
        <v>5</v>
      </c>
      <c r="N47" s="25" t="s">
        <v>137</v>
      </c>
      <c r="O47" s="26">
        <v>3.9</v>
      </c>
      <c r="P47" s="26">
        <v>4.0999999999999996</v>
      </c>
      <c r="Q47" s="26">
        <v>3.3</v>
      </c>
      <c r="R47" s="26">
        <v>1.6</v>
      </c>
      <c r="S47" s="25" t="s">
        <v>137</v>
      </c>
      <c r="T47" s="26">
        <v>3.2</v>
      </c>
      <c r="U47" s="26">
        <v>3.6</v>
      </c>
      <c r="V47" s="7"/>
      <c r="W47" s="9" t="s">
        <v>258</v>
      </c>
      <c r="X47" s="30">
        <v>7153</v>
      </c>
    </row>
    <row r="48" spans="1:24" ht="16.5" customHeight="1" x14ac:dyDescent="0.25">
      <c r="A48" s="7"/>
      <c r="B48" s="7" t="s">
        <v>262</v>
      </c>
      <c r="C48" s="7"/>
      <c r="D48" s="7"/>
      <c r="E48" s="7"/>
      <c r="F48" s="7"/>
      <c r="G48" s="7"/>
      <c r="H48" s="7"/>
      <c r="I48" s="7"/>
      <c r="J48" s="7"/>
      <c r="K48" s="7"/>
      <c r="L48" s="9"/>
      <c r="M48" s="10"/>
      <c r="N48" s="10"/>
      <c r="O48" s="10"/>
      <c r="P48" s="10"/>
      <c r="Q48" s="10"/>
      <c r="R48" s="10"/>
      <c r="S48" s="10"/>
      <c r="T48" s="10"/>
      <c r="U48" s="10"/>
      <c r="V48" s="7"/>
      <c r="W48" s="9"/>
      <c r="X48" s="10"/>
    </row>
    <row r="49" spans="1:24" ht="16.5" customHeight="1" x14ac:dyDescent="0.25">
      <c r="A49" s="7"/>
      <c r="B49" s="7"/>
      <c r="C49" s="7" t="s">
        <v>502</v>
      </c>
      <c r="D49" s="7"/>
      <c r="E49" s="7"/>
      <c r="F49" s="7"/>
      <c r="G49" s="7"/>
      <c r="H49" s="7"/>
      <c r="I49" s="7"/>
      <c r="J49" s="7"/>
      <c r="K49" s="7"/>
      <c r="L49" s="9" t="s">
        <v>261</v>
      </c>
      <c r="M49" s="26">
        <v>0.2</v>
      </c>
      <c r="N49" s="26">
        <v>0.2</v>
      </c>
      <c r="O49" s="26">
        <v>0.2</v>
      </c>
      <c r="P49" s="26">
        <v>0.2</v>
      </c>
      <c r="Q49" s="25" t="s">
        <v>270</v>
      </c>
      <c r="R49" s="25" t="s">
        <v>137</v>
      </c>
      <c r="S49" s="25" t="s">
        <v>270</v>
      </c>
      <c r="T49" s="25" t="s">
        <v>137</v>
      </c>
      <c r="U49" s="26">
        <v>0.2</v>
      </c>
      <c r="V49" s="7"/>
      <c r="W49" s="9" t="s">
        <v>258</v>
      </c>
      <c r="X49" s="33">
        <v>31832</v>
      </c>
    </row>
    <row r="50" spans="1:24" ht="16.5" customHeight="1" x14ac:dyDescent="0.25">
      <c r="A50" s="7"/>
      <c r="B50" s="7"/>
      <c r="C50" s="7" t="s">
        <v>503</v>
      </c>
      <c r="D50" s="7"/>
      <c r="E50" s="7"/>
      <c r="F50" s="7"/>
      <c r="G50" s="7"/>
      <c r="H50" s="7"/>
      <c r="I50" s="7"/>
      <c r="J50" s="7"/>
      <c r="K50" s="7"/>
      <c r="L50" s="9" t="s">
        <v>261</v>
      </c>
      <c r="M50" s="26">
        <v>0.1</v>
      </c>
      <c r="N50" s="26">
        <v>0.1</v>
      </c>
      <c r="O50" s="26">
        <v>0.2</v>
      </c>
      <c r="P50" s="26">
        <v>0.2</v>
      </c>
      <c r="Q50" s="25" t="s">
        <v>270</v>
      </c>
      <c r="R50" s="25" t="s">
        <v>270</v>
      </c>
      <c r="S50" s="25" t="s">
        <v>270</v>
      </c>
      <c r="T50" s="25" t="s">
        <v>137</v>
      </c>
      <c r="U50" s="26">
        <v>0.1</v>
      </c>
      <c r="V50" s="7"/>
      <c r="W50" s="9" t="s">
        <v>258</v>
      </c>
      <c r="X50" s="30">
        <v>6100</v>
      </c>
    </row>
    <row r="51" spans="1:24" ht="16.5" customHeight="1" x14ac:dyDescent="0.25">
      <c r="A51" s="7"/>
      <c r="B51" s="7"/>
      <c r="C51" s="7" t="s">
        <v>504</v>
      </c>
      <c r="D51" s="7"/>
      <c r="E51" s="7"/>
      <c r="F51" s="7"/>
      <c r="G51" s="7"/>
      <c r="H51" s="7"/>
      <c r="I51" s="7"/>
      <c r="J51" s="7"/>
      <c r="K51" s="7"/>
      <c r="L51" s="9" t="s">
        <v>261</v>
      </c>
      <c r="M51" s="26">
        <v>0.1</v>
      </c>
      <c r="N51" s="26">
        <v>0.1</v>
      </c>
      <c r="O51" s="26">
        <v>0.1</v>
      </c>
      <c r="P51" s="26">
        <v>0.1</v>
      </c>
      <c r="Q51" s="25" t="s">
        <v>270</v>
      </c>
      <c r="R51" s="25" t="s">
        <v>270</v>
      </c>
      <c r="S51" s="25" t="s">
        <v>137</v>
      </c>
      <c r="T51" s="25" t="s">
        <v>137</v>
      </c>
      <c r="U51" s="26">
        <v>0.1</v>
      </c>
      <c r="V51" s="7"/>
      <c r="W51" s="9" t="s">
        <v>258</v>
      </c>
      <c r="X51" s="30">
        <v>1662</v>
      </c>
    </row>
    <row r="52" spans="1:24" ht="16.5" customHeight="1" x14ac:dyDescent="0.25">
      <c r="A52" s="7"/>
      <c r="B52" s="7"/>
      <c r="C52" s="7" t="s">
        <v>505</v>
      </c>
      <c r="D52" s="7"/>
      <c r="E52" s="7"/>
      <c r="F52" s="7"/>
      <c r="G52" s="7"/>
      <c r="H52" s="7"/>
      <c r="I52" s="7"/>
      <c r="J52" s="7"/>
      <c r="K52" s="7"/>
      <c r="L52" s="9" t="s">
        <v>261</v>
      </c>
      <c r="M52" s="26" t="s">
        <v>123</v>
      </c>
      <c r="N52" s="26">
        <v>0.3</v>
      </c>
      <c r="O52" s="26">
        <v>0.1</v>
      </c>
      <c r="P52" s="26">
        <v>0.1</v>
      </c>
      <c r="Q52" s="25" t="s">
        <v>270</v>
      </c>
      <c r="R52" s="25" t="s">
        <v>270</v>
      </c>
      <c r="S52" s="25" t="s">
        <v>137</v>
      </c>
      <c r="T52" s="25" t="s">
        <v>137</v>
      </c>
      <c r="U52" s="26" t="s">
        <v>123</v>
      </c>
      <c r="V52" s="7"/>
      <c r="W52" s="9" t="s">
        <v>258</v>
      </c>
      <c r="X52" s="37">
        <v>138</v>
      </c>
    </row>
    <row r="53" spans="1:24" ht="16.5" customHeight="1" x14ac:dyDescent="0.25">
      <c r="A53" s="7"/>
      <c r="B53" s="7"/>
      <c r="C53" s="7" t="s">
        <v>506</v>
      </c>
      <c r="D53" s="7"/>
      <c r="E53" s="7"/>
      <c r="F53" s="7"/>
      <c r="G53" s="7"/>
      <c r="H53" s="7"/>
      <c r="I53" s="7"/>
      <c r="J53" s="7"/>
      <c r="K53" s="7"/>
      <c r="L53" s="9" t="s">
        <v>261</v>
      </c>
      <c r="M53" s="26" t="s">
        <v>123</v>
      </c>
      <c r="N53" s="25" t="s">
        <v>137</v>
      </c>
      <c r="O53" s="26" t="s">
        <v>123</v>
      </c>
      <c r="P53" s="26" t="s">
        <v>123</v>
      </c>
      <c r="Q53" s="25" t="s">
        <v>270</v>
      </c>
      <c r="R53" s="25" t="s">
        <v>270</v>
      </c>
      <c r="S53" s="25" t="s">
        <v>137</v>
      </c>
      <c r="T53" s="25" t="s">
        <v>137</v>
      </c>
      <c r="U53" s="26" t="s">
        <v>123</v>
      </c>
      <c r="V53" s="7"/>
      <c r="W53" s="9" t="s">
        <v>258</v>
      </c>
      <c r="X53" s="38">
        <v>60</v>
      </c>
    </row>
    <row r="54" spans="1:24" ht="16.5" customHeight="1" x14ac:dyDescent="0.25">
      <c r="A54" s="7"/>
      <c r="B54" s="7" t="s">
        <v>263</v>
      </c>
      <c r="C54" s="7"/>
      <c r="D54" s="7"/>
      <c r="E54" s="7"/>
      <c r="F54" s="7"/>
      <c r="G54" s="7"/>
      <c r="H54" s="7"/>
      <c r="I54" s="7"/>
      <c r="J54" s="7"/>
      <c r="K54" s="7"/>
      <c r="L54" s="9"/>
      <c r="M54" s="10"/>
      <c r="N54" s="10"/>
      <c r="O54" s="10"/>
      <c r="P54" s="10"/>
      <c r="Q54" s="10"/>
      <c r="R54" s="10"/>
      <c r="S54" s="10"/>
      <c r="T54" s="10"/>
      <c r="U54" s="10"/>
      <c r="V54" s="7"/>
      <c r="W54" s="9"/>
      <c r="X54" s="10"/>
    </row>
    <row r="55" spans="1:24" ht="16.5" customHeight="1" x14ac:dyDescent="0.25">
      <c r="A55" s="7"/>
      <c r="B55" s="7"/>
      <c r="C55" s="7" t="s">
        <v>502</v>
      </c>
      <c r="D55" s="7"/>
      <c r="E55" s="7"/>
      <c r="F55" s="7"/>
      <c r="G55" s="7"/>
      <c r="H55" s="7"/>
      <c r="I55" s="7"/>
      <c r="J55" s="7"/>
      <c r="K55" s="7"/>
      <c r="L55" s="9" t="s">
        <v>261</v>
      </c>
      <c r="M55" s="16">
        <v>10.5</v>
      </c>
      <c r="N55" s="16">
        <v>11.6</v>
      </c>
      <c r="O55" s="16">
        <v>12.3</v>
      </c>
      <c r="P55" s="16">
        <v>10.5</v>
      </c>
      <c r="Q55" s="16">
        <v>11.3</v>
      </c>
      <c r="R55" s="25" t="s">
        <v>137</v>
      </c>
      <c r="S55" s="26">
        <v>9.5</v>
      </c>
      <c r="T55" s="25" t="s">
        <v>137</v>
      </c>
      <c r="U55" s="16">
        <v>11.2</v>
      </c>
      <c r="V55" s="7"/>
      <c r="W55" s="9" t="s">
        <v>258</v>
      </c>
      <c r="X55" s="34">
        <v>1995807</v>
      </c>
    </row>
    <row r="56" spans="1:24" ht="16.5" customHeight="1" x14ac:dyDescent="0.25">
      <c r="A56" s="7"/>
      <c r="B56" s="7"/>
      <c r="C56" s="7" t="s">
        <v>503</v>
      </c>
      <c r="D56" s="7"/>
      <c r="E56" s="7"/>
      <c r="F56" s="7"/>
      <c r="G56" s="7"/>
      <c r="H56" s="7"/>
      <c r="I56" s="7"/>
      <c r="J56" s="7"/>
      <c r="K56" s="7"/>
      <c r="L56" s="9" t="s">
        <v>261</v>
      </c>
      <c r="M56" s="16">
        <v>12.4</v>
      </c>
      <c r="N56" s="16">
        <v>12.6</v>
      </c>
      <c r="O56" s="16">
        <v>11.7</v>
      </c>
      <c r="P56" s="16">
        <v>10.6</v>
      </c>
      <c r="Q56" s="16">
        <v>11.2</v>
      </c>
      <c r="R56" s="16">
        <v>11.3</v>
      </c>
      <c r="S56" s="16">
        <v>10</v>
      </c>
      <c r="T56" s="25" t="s">
        <v>137</v>
      </c>
      <c r="U56" s="16">
        <v>12.1</v>
      </c>
      <c r="V56" s="7"/>
      <c r="W56" s="9" t="s">
        <v>258</v>
      </c>
      <c r="X56" s="32">
        <v>498418</v>
      </c>
    </row>
    <row r="57" spans="1:24" ht="16.5" customHeight="1" x14ac:dyDescent="0.25">
      <c r="A57" s="7"/>
      <c r="B57" s="7"/>
      <c r="C57" s="7" t="s">
        <v>504</v>
      </c>
      <c r="D57" s="7"/>
      <c r="E57" s="7"/>
      <c r="F57" s="7"/>
      <c r="G57" s="7"/>
      <c r="H57" s="7"/>
      <c r="I57" s="7"/>
      <c r="J57" s="7"/>
      <c r="K57" s="7"/>
      <c r="L57" s="9" t="s">
        <v>261</v>
      </c>
      <c r="M57" s="16">
        <v>10.4</v>
      </c>
      <c r="N57" s="16">
        <v>10.199999999999999</v>
      </c>
      <c r="O57" s="26">
        <v>9.9</v>
      </c>
      <c r="P57" s="26">
        <v>8.5</v>
      </c>
      <c r="Q57" s="26">
        <v>7.2</v>
      </c>
      <c r="R57" s="16">
        <v>10.199999999999999</v>
      </c>
      <c r="S57" s="25" t="s">
        <v>137</v>
      </c>
      <c r="T57" s="26">
        <v>6.6</v>
      </c>
      <c r="U57" s="26">
        <v>9.4</v>
      </c>
      <c r="V57" s="7"/>
      <c r="W57" s="9" t="s">
        <v>258</v>
      </c>
      <c r="X57" s="32">
        <v>179574</v>
      </c>
    </row>
    <row r="58" spans="1:24" ht="16.5" customHeight="1" x14ac:dyDescent="0.25">
      <c r="A58" s="7"/>
      <c r="B58" s="7"/>
      <c r="C58" s="7" t="s">
        <v>505</v>
      </c>
      <c r="D58" s="7"/>
      <c r="E58" s="7"/>
      <c r="F58" s="7"/>
      <c r="G58" s="7"/>
      <c r="H58" s="7"/>
      <c r="I58" s="7"/>
      <c r="J58" s="7"/>
      <c r="K58" s="7"/>
      <c r="L58" s="9" t="s">
        <v>261</v>
      </c>
      <c r="M58" s="26">
        <v>6.7</v>
      </c>
      <c r="N58" s="16">
        <v>10.3</v>
      </c>
      <c r="O58" s="26">
        <v>6.4</v>
      </c>
      <c r="P58" s="26">
        <v>5.8</v>
      </c>
      <c r="Q58" s="26">
        <v>6.1</v>
      </c>
      <c r="R58" s="16">
        <v>12.3</v>
      </c>
      <c r="S58" s="25" t="s">
        <v>137</v>
      </c>
      <c r="T58" s="26">
        <v>4.8</v>
      </c>
      <c r="U58" s="26">
        <v>6.1</v>
      </c>
      <c r="V58" s="7"/>
      <c r="W58" s="9" t="s">
        <v>258</v>
      </c>
      <c r="X58" s="33">
        <v>16806</v>
      </c>
    </row>
    <row r="59" spans="1:24" ht="16.5" customHeight="1" x14ac:dyDescent="0.25">
      <c r="A59" s="7"/>
      <c r="B59" s="7"/>
      <c r="C59" s="7" t="s">
        <v>506</v>
      </c>
      <c r="D59" s="7"/>
      <c r="E59" s="7"/>
      <c r="F59" s="7"/>
      <c r="G59" s="7"/>
      <c r="H59" s="7"/>
      <c r="I59" s="7"/>
      <c r="J59" s="7"/>
      <c r="K59" s="7"/>
      <c r="L59" s="9" t="s">
        <v>261</v>
      </c>
      <c r="M59" s="26">
        <v>5.3</v>
      </c>
      <c r="N59" s="25" t="s">
        <v>137</v>
      </c>
      <c r="O59" s="26">
        <v>3.1</v>
      </c>
      <c r="P59" s="26">
        <v>2.8</v>
      </c>
      <c r="Q59" s="26">
        <v>4.9000000000000004</v>
      </c>
      <c r="R59" s="26">
        <v>7.9</v>
      </c>
      <c r="S59" s="25" t="s">
        <v>137</v>
      </c>
      <c r="T59" s="26">
        <v>2.2000000000000002</v>
      </c>
      <c r="U59" s="26">
        <v>2.9</v>
      </c>
      <c r="V59" s="7"/>
      <c r="W59" s="9" t="s">
        <v>258</v>
      </c>
      <c r="X59" s="30">
        <v>5790</v>
      </c>
    </row>
    <row r="60" spans="1:24" ht="16.5" customHeight="1" x14ac:dyDescent="0.25">
      <c r="A60" s="7" t="s">
        <v>86</v>
      </c>
      <c r="B60" s="7"/>
      <c r="C60" s="7"/>
      <c r="D60" s="7"/>
      <c r="E60" s="7"/>
      <c r="F60" s="7"/>
      <c r="G60" s="7"/>
      <c r="H60" s="7"/>
      <c r="I60" s="7"/>
      <c r="J60" s="7"/>
      <c r="K60" s="7"/>
      <c r="L60" s="9"/>
      <c r="M60" s="10"/>
      <c r="N60" s="10"/>
      <c r="O60" s="10"/>
      <c r="P60" s="10"/>
      <c r="Q60" s="10"/>
      <c r="R60" s="10"/>
      <c r="S60" s="10"/>
      <c r="T60" s="10"/>
      <c r="U60" s="10"/>
      <c r="V60" s="7"/>
      <c r="W60" s="9"/>
      <c r="X60" s="10"/>
    </row>
    <row r="61" spans="1:24" ht="16.5" customHeight="1" x14ac:dyDescent="0.25">
      <c r="A61" s="7"/>
      <c r="B61" s="7" t="s">
        <v>501</v>
      </c>
      <c r="C61" s="7"/>
      <c r="D61" s="7"/>
      <c r="E61" s="7"/>
      <c r="F61" s="7"/>
      <c r="G61" s="7"/>
      <c r="H61" s="7"/>
      <c r="I61" s="7"/>
      <c r="J61" s="7"/>
      <c r="K61" s="7"/>
      <c r="L61" s="9"/>
      <c r="M61" s="10"/>
      <c r="N61" s="10"/>
      <c r="O61" s="10"/>
      <c r="P61" s="10"/>
      <c r="Q61" s="10"/>
      <c r="R61" s="10"/>
      <c r="S61" s="10"/>
      <c r="T61" s="10"/>
      <c r="U61" s="10"/>
      <c r="V61" s="7"/>
      <c r="W61" s="9"/>
      <c r="X61" s="10"/>
    </row>
    <row r="62" spans="1:24" ht="16.5" customHeight="1" x14ac:dyDescent="0.25">
      <c r="A62" s="7"/>
      <c r="B62" s="7"/>
      <c r="C62" s="7" t="s">
        <v>502</v>
      </c>
      <c r="D62" s="7"/>
      <c r="E62" s="7"/>
      <c r="F62" s="7"/>
      <c r="G62" s="7"/>
      <c r="H62" s="7"/>
      <c r="I62" s="7"/>
      <c r="J62" s="7"/>
      <c r="K62" s="7"/>
      <c r="L62" s="9" t="s">
        <v>261</v>
      </c>
      <c r="M62" s="26">
        <v>1.5</v>
      </c>
      <c r="N62" s="26">
        <v>1</v>
      </c>
      <c r="O62" s="26">
        <v>1.8</v>
      </c>
      <c r="P62" s="26">
        <v>2.1</v>
      </c>
      <c r="Q62" s="26">
        <v>2</v>
      </c>
      <c r="R62" s="25" t="s">
        <v>137</v>
      </c>
      <c r="S62" s="26">
        <v>2.5</v>
      </c>
      <c r="T62" s="25" t="s">
        <v>137</v>
      </c>
      <c r="U62" s="26">
        <v>1.6</v>
      </c>
      <c r="V62" s="7"/>
      <c r="W62" s="9" t="s">
        <v>258</v>
      </c>
      <c r="X62" s="32">
        <v>273058</v>
      </c>
    </row>
    <row r="63" spans="1:24" ht="16.5" customHeight="1" x14ac:dyDescent="0.25">
      <c r="A63" s="7"/>
      <c r="B63" s="7"/>
      <c r="C63" s="7" t="s">
        <v>503</v>
      </c>
      <c r="D63" s="7"/>
      <c r="E63" s="7"/>
      <c r="F63" s="7"/>
      <c r="G63" s="7"/>
      <c r="H63" s="7"/>
      <c r="I63" s="7"/>
      <c r="J63" s="7"/>
      <c r="K63" s="7"/>
      <c r="L63" s="9" t="s">
        <v>261</v>
      </c>
      <c r="M63" s="26">
        <v>2.4</v>
      </c>
      <c r="N63" s="26">
        <v>1.7</v>
      </c>
      <c r="O63" s="26">
        <v>2.6</v>
      </c>
      <c r="P63" s="26">
        <v>2.5</v>
      </c>
      <c r="Q63" s="26">
        <v>2.9</v>
      </c>
      <c r="R63" s="26">
        <v>2.2999999999999998</v>
      </c>
      <c r="S63" s="25" t="s">
        <v>270</v>
      </c>
      <c r="T63" s="25" t="s">
        <v>137</v>
      </c>
      <c r="U63" s="26">
        <v>2.2999999999999998</v>
      </c>
      <c r="V63" s="7"/>
      <c r="W63" s="9" t="s">
        <v>258</v>
      </c>
      <c r="X63" s="33">
        <v>93150</v>
      </c>
    </row>
    <row r="64" spans="1:24" ht="16.5" customHeight="1" x14ac:dyDescent="0.25">
      <c r="A64" s="7"/>
      <c r="B64" s="7"/>
      <c r="C64" s="7" t="s">
        <v>504</v>
      </c>
      <c r="D64" s="7"/>
      <c r="E64" s="7"/>
      <c r="F64" s="7"/>
      <c r="G64" s="7"/>
      <c r="H64" s="7"/>
      <c r="I64" s="7"/>
      <c r="J64" s="7"/>
      <c r="K64" s="7"/>
      <c r="L64" s="9" t="s">
        <v>261</v>
      </c>
      <c r="M64" s="26">
        <v>2.8</v>
      </c>
      <c r="N64" s="26">
        <v>2.2000000000000002</v>
      </c>
      <c r="O64" s="26">
        <v>2.7</v>
      </c>
      <c r="P64" s="26">
        <v>3.6</v>
      </c>
      <c r="Q64" s="26">
        <v>3.8</v>
      </c>
      <c r="R64" s="26">
        <v>2.1</v>
      </c>
      <c r="S64" s="25" t="s">
        <v>137</v>
      </c>
      <c r="T64" s="26">
        <v>2.2999999999999998</v>
      </c>
      <c r="U64" s="26">
        <v>2.7</v>
      </c>
      <c r="V64" s="7"/>
      <c r="W64" s="9" t="s">
        <v>258</v>
      </c>
      <c r="X64" s="33">
        <v>52040</v>
      </c>
    </row>
    <row r="65" spans="1:24" ht="16.5" customHeight="1" x14ac:dyDescent="0.25">
      <c r="A65" s="7"/>
      <c r="B65" s="7"/>
      <c r="C65" s="7" t="s">
        <v>505</v>
      </c>
      <c r="D65" s="7"/>
      <c r="E65" s="7"/>
      <c r="F65" s="7"/>
      <c r="G65" s="7"/>
      <c r="H65" s="7"/>
      <c r="I65" s="7"/>
      <c r="J65" s="7"/>
      <c r="K65" s="7"/>
      <c r="L65" s="9" t="s">
        <v>261</v>
      </c>
      <c r="M65" s="26">
        <v>3.4</v>
      </c>
      <c r="N65" s="26">
        <v>2.5</v>
      </c>
      <c r="O65" s="26">
        <v>3.1</v>
      </c>
      <c r="P65" s="26">
        <v>3.5</v>
      </c>
      <c r="Q65" s="26">
        <v>2.9</v>
      </c>
      <c r="R65" s="26">
        <v>2.1</v>
      </c>
      <c r="S65" s="25" t="s">
        <v>137</v>
      </c>
      <c r="T65" s="26">
        <v>4.8</v>
      </c>
      <c r="U65" s="26">
        <v>3.5</v>
      </c>
      <c r="V65" s="7"/>
      <c r="W65" s="9" t="s">
        <v>258</v>
      </c>
      <c r="X65" s="30">
        <v>9614</v>
      </c>
    </row>
    <row r="66" spans="1:24" ht="16.5" customHeight="1" x14ac:dyDescent="0.25">
      <c r="A66" s="7"/>
      <c r="B66" s="7"/>
      <c r="C66" s="7" t="s">
        <v>506</v>
      </c>
      <c r="D66" s="7"/>
      <c r="E66" s="7"/>
      <c r="F66" s="7"/>
      <c r="G66" s="7"/>
      <c r="H66" s="7"/>
      <c r="I66" s="7"/>
      <c r="J66" s="7"/>
      <c r="K66" s="7"/>
      <c r="L66" s="9" t="s">
        <v>261</v>
      </c>
      <c r="M66" s="26">
        <v>5.6</v>
      </c>
      <c r="N66" s="25" t="s">
        <v>137</v>
      </c>
      <c r="O66" s="26">
        <v>3.9</v>
      </c>
      <c r="P66" s="26">
        <v>3.7</v>
      </c>
      <c r="Q66" s="26">
        <v>5.0999999999999996</v>
      </c>
      <c r="R66" s="26">
        <v>0.8</v>
      </c>
      <c r="S66" s="25" t="s">
        <v>137</v>
      </c>
      <c r="T66" s="26">
        <v>3.2</v>
      </c>
      <c r="U66" s="26">
        <v>3.6</v>
      </c>
      <c r="V66" s="7"/>
      <c r="W66" s="9" t="s">
        <v>258</v>
      </c>
      <c r="X66" s="30">
        <v>7169</v>
      </c>
    </row>
    <row r="67" spans="1:24" ht="16.5" customHeight="1" x14ac:dyDescent="0.25">
      <c r="A67" s="7"/>
      <c r="B67" s="7" t="s">
        <v>262</v>
      </c>
      <c r="C67" s="7"/>
      <c r="D67" s="7"/>
      <c r="E67" s="7"/>
      <c r="F67" s="7"/>
      <c r="G67" s="7"/>
      <c r="H67" s="7"/>
      <c r="I67" s="7"/>
      <c r="J67" s="7"/>
      <c r="K67" s="7"/>
      <c r="L67" s="9"/>
      <c r="M67" s="10"/>
      <c r="N67" s="10"/>
      <c r="O67" s="10"/>
      <c r="P67" s="10"/>
      <c r="Q67" s="10"/>
      <c r="R67" s="10"/>
      <c r="S67" s="10"/>
      <c r="T67" s="10"/>
      <c r="U67" s="10"/>
      <c r="V67" s="7"/>
      <c r="W67" s="9"/>
      <c r="X67" s="10"/>
    </row>
    <row r="68" spans="1:24" ht="16.5" customHeight="1" x14ac:dyDescent="0.25">
      <c r="A68" s="7"/>
      <c r="B68" s="7"/>
      <c r="C68" s="7" t="s">
        <v>502</v>
      </c>
      <c r="D68" s="7"/>
      <c r="E68" s="7"/>
      <c r="F68" s="7"/>
      <c r="G68" s="7"/>
      <c r="H68" s="7"/>
      <c r="I68" s="7"/>
      <c r="J68" s="7"/>
      <c r="K68" s="7"/>
      <c r="L68" s="9" t="s">
        <v>261</v>
      </c>
      <c r="M68" s="26">
        <v>0.2</v>
      </c>
      <c r="N68" s="26">
        <v>0.2</v>
      </c>
      <c r="O68" s="26">
        <v>0.2</v>
      </c>
      <c r="P68" s="26">
        <v>0.2</v>
      </c>
      <c r="Q68" s="25" t="s">
        <v>270</v>
      </c>
      <c r="R68" s="25" t="s">
        <v>137</v>
      </c>
      <c r="S68" s="25" t="s">
        <v>270</v>
      </c>
      <c r="T68" s="25" t="s">
        <v>137</v>
      </c>
      <c r="U68" s="26">
        <v>0.2</v>
      </c>
      <c r="V68" s="7"/>
      <c r="W68" s="9" t="s">
        <v>258</v>
      </c>
      <c r="X68" s="33">
        <v>30388</v>
      </c>
    </row>
    <row r="69" spans="1:24" ht="16.5" customHeight="1" x14ac:dyDescent="0.25">
      <c r="A69" s="7"/>
      <c r="B69" s="7"/>
      <c r="C69" s="7" t="s">
        <v>503</v>
      </c>
      <c r="D69" s="7"/>
      <c r="E69" s="7"/>
      <c r="F69" s="7"/>
      <c r="G69" s="7"/>
      <c r="H69" s="7"/>
      <c r="I69" s="7"/>
      <c r="J69" s="7"/>
      <c r="K69" s="7"/>
      <c r="L69" s="9" t="s">
        <v>261</v>
      </c>
      <c r="M69" s="26">
        <v>0.1</v>
      </c>
      <c r="N69" s="26">
        <v>0.1</v>
      </c>
      <c r="O69" s="26">
        <v>0.1</v>
      </c>
      <c r="P69" s="26">
        <v>0.2</v>
      </c>
      <c r="Q69" s="25" t="s">
        <v>270</v>
      </c>
      <c r="R69" s="25" t="s">
        <v>270</v>
      </c>
      <c r="S69" s="25" t="s">
        <v>270</v>
      </c>
      <c r="T69" s="25" t="s">
        <v>137</v>
      </c>
      <c r="U69" s="26">
        <v>0.1</v>
      </c>
      <c r="V69" s="7"/>
      <c r="W69" s="9" t="s">
        <v>258</v>
      </c>
      <c r="X69" s="30">
        <v>5789</v>
      </c>
    </row>
    <row r="70" spans="1:24" ht="16.5" customHeight="1" x14ac:dyDescent="0.25">
      <c r="A70" s="7"/>
      <c r="B70" s="7"/>
      <c r="C70" s="7" t="s">
        <v>504</v>
      </c>
      <c r="D70" s="7"/>
      <c r="E70" s="7"/>
      <c r="F70" s="7"/>
      <c r="G70" s="7"/>
      <c r="H70" s="7"/>
      <c r="I70" s="7"/>
      <c r="J70" s="7"/>
      <c r="K70" s="7"/>
      <c r="L70" s="9" t="s">
        <v>261</v>
      </c>
      <c r="M70" s="26">
        <v>0.1</v>
      </c>
      <c r="N70" s="26">
        <v>0.1</v>
      </c>
      <c r="O70" s="26">
        <v>0.1</v>
      </c>
      <c r="P70" s="26">
        <v>0.1</v>
      </c>
      <c r="Q70" s="25" t="s">
        <v>270</v>
      </c>
      <c r="R70" s="25" t="s">
        <v>270</v>
      </c>
      <c r="S70" s="25" t="s">
        <v>137</v>
      </c>
      <c r="T70" s="25" t="s">
        <v>137</v>
      </c>
      <c r="U70" s="26">
        <v>0.1</v>
      </c>
      <c r="V70" s="7"/>
      <c r="W70" s="9" t="s">
        <v>258</v>
      </c>
      <c r="X70" s="30">
        <v>1580</v>
      </c>
    </row>
    <row r="71" spans="1:24" ht="16.5" customHeight="1" x14ac:dyDescent="0.25">
      <c r="A71" s="7"/>
      <c r="B71" s="7"/>
      <c r="C71" s="7" t="s">
        <v>505</v>
      </c>
      <c r="D71" s="7"/>
      <c r="E71" s="7"/>
      <c r="F71" s="7"/>
      <c r="G71" s="7"/>
      <c r="H71" s="7"/>
      <c r="I71" s="7"/>
      <c r="J71" s="7"/>
      <c r="K71" s="7"/>
      <c r="L71" s="9" t="s">
        <v>261</v>
      </c>
      <c r="M71" s="26" t="s">
        <v>123</v>
      </c>
      <c r="N71" s="26">
        <v>0.1</v>
      </c>
      <c r="O71" s="26">
        <v>0.1</v>
      </c>
      <c r="P71" s="26">
        <v>0.1</v>
      </c>
      <c r="Q71" s="25" t="s">
        <v>270</v>
      </c>
      <c r="R71" s="25" t="s">
        <v>270</v>
      </c>
      <c r="S71" s="25" t="s">
        <v>137</v>
      </c>
      <c r="T71" s="25" t="s">
        <v>137</v>
      </c>
      <c r="U71" s="26" t="s">
        <v>123</v>
      </c>
      <c r="V71" s="7"/>
      <c r="W71" s="9" t="s">
        <v>258</v>
      </c>
      <c r="X71" s="37">
        <v>143</v>
      </c>
    </row>
    <row r="72" spans="1:24" ht="16.5" customHeight="1" x14ac:dyDescent="0.25">
      <c r="A72" s="7"/>
      <c r="B72" s="7"/>
      <c r="C72" s="7" t="s">
        <v>506</v>
      </c>
      <c r="D72" s="7"/>
      <c r="E72" s="7"/>
      <c r="F72" s="7"/>
      <c r="G72" s="7"/>
      <c r="H72" s="7"/>
      <c r="I72" s="7"/>
      <c r="J72" s="7"/>
      <c r="K72" s="7"/>
      <c r="L72" s="9" t="s">
        <v>261</v>
      </c>
      <c r="M72" s="26" t="s">
        <v>123</v>
      </c>
      <c r="N72" s="25" t="s">
        <v>137</v>
      </c>
      <c r="O72" s="26" t="s">
        <v>123</v>
      </c>
      <c r="P72" s="26" t="s">
        <v>123</v>
      </c>
      <c r="Q72" s="25" t="s">
        <v>270</v>
      </c>
      <c r="R72" s="25" t="s">
        <v>270</v>
      </c>
      <c r="S72" s="25" t="s">
        <v>137</v>
      </c>
      <c r="T72" s="25" t="s">
        <v>137</v>
      </c>
      <c r="U72" s="26" t="s">
        <v>123</v>
      </c>
      <c r="V72" s="7"/>
      <c r="W72" s="9" t="s">
        <v>258</v>
      </c>
      <c r="X72" s="38">
        <v>46</v>
      </c>
    </row>
    <row r="73" spans="1:24" ht="16.5" customHeight="1" x14ac:dyDescent="0.25">
      <c r="A73" s="7"/>
      <c r="B73" s="7" t="s">
        <v>263</v>
      </c>
      <c r="C73" s="7"/>
      <c r="D73" s="7"/>
      <c r="E73" s="7"/>
      <c r="F73" s="7"/>
      <c r="G73" s="7"/>
      <c r="H73" s="7"/>
      <c r="I73" s="7"/>
      <c r="J73" s="7"/>
      <c r="K73" s="7"/>
      <c r="L73" s="9"/>
      <c r="M73" s="10"/>
      <c r="N73" s="10"/>
      <c r="O73" s="10"/>
      <c r="P73" s="10"/>
      <c r="Q73" s="10"/>
      <c r="R73" s="10"/>
      <c r="S73" s="10"/>
      <c r="T73" s="10"/>
      <c r="U73" s="10"/>
      <c r="V73" s="7"/>
      <c r="W73" s="9"/>
      <c r="X73" s="10"/>
    </row>
    <row r="74" spans="1:24" ht="16.5" customHeight="1" x14ac:dyDescent="0.25">
      <c r="A74" s="7"/>
      <c r="B74" s="7"/>
      <c r="C74" s="7" t="s">
        <v>502</v>
      </c>
      <c r="D74" s="7"/>
      <c r="E74" s="7"/>
      <c r="F74" s="7"/>
      <c r="G74" s="7"/>
      <c r="H74" s="7"/>
      <c r="I74" s="7"/>
      <c r="J74" s="7"/>
      <c r="K74" s="7"/>
      <c r="L74" s="9" t="s">
        <v>261</v>
      </c>
      <c r="M74" s="16">
        <v>10.1</v>
      </c>
      <c r="N74" s="16">
        <v>11.2</v>
      </c>
      <c r="O74" s="16">
        <v>11.8</v>
      </c>
      <c r="P74" s="26">
        <v>9.8000000000000007</v>
      </c>
      <c r="Q74" s="16">
        <v>10.9</v>
      </c>
      <c r="R74" s="25" t="s">
        <v>137</v>
      </c>
      <c r="S74" s="26">
        <v>9.1</v>
      </c>
      <c r="T74" s="25" t="s">
        <v>137</v>
      </c>
      <c r="U74" s="16">
        <v>10.7</v>
      </c>
      <c r="V74" s="7"/>
      <c r="W74" s="9" t="s">
        <v>258</v>
      </c>
      <c r="X74" s="34">
        <v>1880774</v>
      </c>
    </row>
    <row r="75" spans="1:24" ht="16.5" customHeight="1" x14ac:dyDescent="0.25">
      <c r="A75" s="7"/>
      <c r="B75" s="7"/>
      <c r="C75" s="7" t="s">
        <v>503</v>
      </c>
      <c r="D75" s="7"/>
      <c r="E75" s="7"/>
      <c r="F75" s="7"/>
      <c r="G75" s="7"/>
      <c r="H75" s="7"/>
      <c r="I75" s="7"/>
      <c r="J75" s="7"/>
      <c r="K75" s="7"/>
      <c r="L75" s="9" t="s">
        <v>261</v>
      </c>
      <c r="M75" s="16">
        <v>12.2</v>
      </c>
      <c r="N75" s="16">
        <v>12.8</v>
      </c>
      <c r="O75" s="16">
        <v>11.3</v>
      </c>
      <c r="P75" s="16">
        <v>11.3</v>
      </c>
      <c r="Q75" s="26">
        <v>9.4</v>
      </c>
      <c r="R75" s="16">
        <v>10.8</v>
      </c>
      <c r="S75" s="26" t="s">
        <v>123</v>
      </c>
      <c r="T75" s="25" t="s">
        <v>137</v>
      </c>
      <c r="U75" s="16">
        <v>11.9</v>
      </c>
      <c r="V75" s="7"/>
      <c r="W75" s="9" t="s">
        <v>258</v>
      </c>
      <c r="X75" s="32">
        <v>486386</v>
      </c>
    </row>
    <row r="76" spans="1:24" ht="16.5" customHeight="1" x14ac:dyDescent="0.25">
      <c r="A76" s="7"/>
      <c r="B76" s="7"/>
      <c r="C76" s="7" t="s">
        <v>504</v>
      </c>
      <c r="D76" s="7"/>
      <c r="E76" s="7"/>
      <c r="F76" s="7"/>
      <c r="G76" s="7"/>
      <c r="H76" s="7"/>
      <c r="I76" s="7"/>
      <c r="J76" s="7"/>
      <c r="K76" s="7"/>
      <c r="L76" s="9" t="s">
        <v>261</v>
      </c>
      <c r="M76" s="16">
        <v>10.1</v>
      </c>
      <c r="N76" s="26">
        <v>9.8000000000000007</v>
      </c>
      <c r="O76" s="26">
        <v>9.6</v>
      </c>
      <c r="P76" s="26">
        <v>8</v>
      </c>
      <c r="Q76" s="26">
        <v>8.8000000000000007</v>
      </c>
      <c r="R76" s="16">
        <v>10.6</v>
      </c>
      <c r="S76" s="25" t="s">
        <v>137</v>
      </c>
      <c r="T76" s="26">
        <v>6.3</v>
      </c>
      <c r="U76" s="26">
        <v>9.1999999999999993</v>
      </c>
      <c r="V76" s="7"/>
      <c r="W76" s="9" t="s">
        <v>258</v>
      </c>
      <c r="X76" s="32">
        <v>177559</v>
      </c>
    </row>
    <row r="77" spans="1:24" ht="16.5" customHeight="1" x14ac:dyDescent="0.25">
      <c r="A77" s="7"/>
      <c r="B77" s="7"/>
      <c r="C77" s="7" t="s">
        <v>505</v>
      </c>
      <c r="D77" s="7"/>
      <c r="E77" s="7"/>
      <c r="F77" s="7"/>
      <c r="G77" s="7"/>
      <c r="H77" s="7"/>
      <c r="I77" s="7"/>
      <c r="J77" s="7"/>
      <c r="K77" s="7"/>
      <c r="L77" s="9" t="s">
        <v>261</v>
      </c>
      <c r="M77" s="26">
        <v>6.3</v>
      </c>
      <c r="N77" s="16">
        <v>13.8</v>
      </c>
      <c r="O77" s="26">
        <v>6.4</v>
      </c>
      <c r="P77" s="26">
        <v>5.8</v>
      </c>
      <c r="Q77" s="26">
        <v>5.8</v>
      </c>
      <c r="R77" s="16">
        <v>10</v>
      </c>
      <c r="S77" s="25" t="s">
        <v>137</v>
      </c>
      <c r="T77" s="26">
        <v>3.2</v>
      </c>
      <c r="U77" s="26">
        <v>5.7</v>
      </c>
      <c r="V77" s="7"/>
      <c r="W77" s="9" t="s">
        <v>258</v>
      </c>
      <c r="X77" s="33">
        <v>16061</v>
      </c>
    </row>
    <row r="78" spans="1:24" ht="16.5" customHeight="1" x14ac:dyDescent="0.25">
      <c r="A78" s="7"/>
      <c r="B78" s="7"/>
      <c r="C78" s="7" t="s">
        <v>506</v>
      </c>
      <c r="D78" s="7"/>
      <c r="E78" s="7"/>
      <c r="F78" s="7"/>
      <c r="G78" s="7"/>
      <c r="H78" s="7"/>
      <c r="I78" s="7"/>
      <c r="J78" s="7"/>
      <c r="K78" s="7"/>
      <c r="L78" s="9" t="s">
        <v>261</v>
      </c>
      <c r="M78" s="26">
        <v>7.5</v>
      </c>
      <c r="N78" s="25" t="s">
        <v>137</v>
      </c>
      <c r="O78" s="26">
        <v>3.4</v>
      </c>
      <c r="P78" s="26">
        <v>2.1</v>
      </c>
      <c r="Q78" s="26">
        <v>4.7</v>
      </c>
      <c r="R78" s="26">
        <v>6.1</v>
      </c>
      <c r="S78" s="25" t="s">
        <v>137</v>
      </c>
      <c r="T78" s="26">
        <v>3</v>
      </c>
      <c r="U78" s="26">
        <v>2.9</v>
      </c>
      <c r="V78" s="7"/>
      <c r="W78" s="9" t="s">
        <v>258</v>
      </c>
      <c r="X78" s="30">
        <v>5823</v>
      </c>
    </row>
    <row r="79" spans="1:24" ht="16.5" customHeight="1" x14ac:dyDescent="0.25">
      <c r="A79" s="7" t="s">
        <v>87</v>
      </c>
      <c r="B79" s="7"/>
      <c r="C79" s="7"/>
      <c r="D79" s="7"/>
      <c r="E79" s="7"/>
      <c r="F79" s="7"/>
      <c r="G79" s="7"/>
      <c r="H79" s="7"/>
      <c r="I79" s="7"/>
      <c r="J79" s="7"/>
      <c r="K79" s="7"/>
      <c r="L79" s="9"/>
      <c r="M79" s="10"/>
      <c r="N79" s="10"/>
      <c r="O79" s="10"/>
      <c r="P79" s="10"/>
      <c r="Q79" s="10"/>
      <c r="R79" s="10"/>
      <c r="S79" s="10"/>
      <c r="T79" s="10"/>
      <c r="U79" s="10"/>
      <c r="V79" s="7"/>
      <c r="W79" s="9"/>
      <c r="X79" s="10"/>
    </row>
    <row r="80" spans="1:24" ht="16.5" customHeight="1" x14ac:dyDescent="0.25">
      <c r="A80" s="7"/>
      <c r="B80" s="7" t="s">
        <v>501</v>
      </c>
      <c r="C80" s="7"/>
      <c r="D80" s="7"/>
      <c r="E80" s="7"/>
      <c r="F80" s="7"/>
      <c r="G80" s="7"/>
      <c r="H80" s="7"/>
      <c r="I80" s="7"/>
      <c r="J80" s="7"/>
      <c r="K80" s="7"/>
      <c r="L80" s="9"/>
      <c r="M80" s="10"/>
      <c r="N80" s="10"/>
      <c r="O80" s="10"/>
      <c r="P80" s="10"/>
      <c r="Q80" s="10"/>
      <c r="R80" s="10"/>
      <c r="S80" s="10"/>
      <c r="T80" s="10"/>
      <c r="U80" s="10"/>
      <c r="V80" s="7"/>
      <c r="W80" s="9"/>
      <c r="X80" s="10"/>
    </row>
    <row r="81" spans="1:24" ht="16.5" customHeight="1" x14ac:dyDescent="0.25">
      <c r="A81" s="7"/>
      <c r="B81" s="7"/>
      <c r="C81" s="7" t="s">
        <v>502</v>
      </c>
      <c r="D81" s="7"/>
      <c r="E81" s="7"/>
      <c r="F81" s="7"/>
      <c r="G81" s="7"/>
      <c r="H81" s="7"/>
      <c r="I81" s="7"/>
      <c r="J81" s="7"/>
      <c r="K81" s="7"/>
      <c r="L81" s="9" t="s">
        <v>261</v>
      </c>
      <c r="M81" s="26">
        <v>1.6</v>
      </c>
      <c r="N81" s="26">
        <v>0.9</v>
      </c>
      <c r="O81" s="26">
        <v>1.8</v>
      </c>
      <c r="P81" s="26">
        <v>2.1</v>
      </c>
      <c r="Q81" s="26">
        <v>1.9</v>
      </c>
      <c r="R81" s="25" t="s">
        <v>137</v>
      </c>
      <c r="S81" s="26">
        <v>2.5</v>
      </c>
      <c r="T81" s="25" t="s">
        <v>137</v>
      </c>
      <c r="U81" s="26">
        <v>1.5</v>
      </c>
      <c r="V81" s="7"/>
      <c r="W81" s="9" t="s">
        <v>258</v>
      </c>
      <c r="X81" s="32">
        <v>262561</v>
      </c>
    </row>
    <row r="82" spans="1:24" ht="16.5" customHeight="1" x14ac:dyDescent="0.25">
      <c r="A82" s="7"/>
      <c r="B82" s="7"/>
      <c r="C82" s="7" t="s">
        <v>503</v>
      </c>
      <c r="D82" s="7"/>
      <c r="E82" s="7"/>
      <c r="F82" s="7"/>
      <c r="G82" s="7"/>
      <c r="H82" s="7"/>
      <c r="I82" s="7"/>
      <c r="J82" s="7"/>
      <c r="K82" s="7"/>
      <c r="L82" s="9" t="s">
        <v>261</v>
      </c>
      <c r="M82" s="26">
        <v>2.4</v>
      </c>
      <c r="N82" s="26">
        <v>1.5</v>
      </c>
      <c r="O82" s="26">
        <v>2.5</v>
      </c>
      <c r="P82" s="26">
        <v>2.4</v>
      </c>
      <c r="Q82" s="26">
        <v>2.4</v>
      </c>
      <c r="R82" s="26">
        <v>2.2999999999999998</v>
      </c>
      <c r="S82" s="25" t="s">
        <v>270</v>
      </c>
      <c r="T82" s="25" t="s">
        <v>137</v>
      </c>
      <c r="U82" s="26">
        <v>2.2000000000000002</v>
      </c>
      <c r="V82" s="7"/>
      <c r="W82" s="9" t="s">
        <v>258</v>
      </c>
      <c r="X82" s="33">
        <v>88302</v>
      </c>
    </row>
    <row r="83" spans="1:24" ht="16.5" customHeight="1" x14ac:dyDescent="0.25">
      <c r="A83" s="7"/>
      <c r="B83" s="7"/>
      <c r="C83" s="7" t="s">
        <v>504</v>
      </c>
      <c r="D83" s="7"/>
      <c r="E83" s="7"/>
      <c r="F83" s="7"/>
      <c r="G83" s="7"/>
      <c r="H83" s="7"/>
      <c r="I83" s="7"/>
      <c r="J83" s="7"/>
      <c r="K83" s="7"/>
      <c r="L83" s="9" t="s">
        <v>261</v>
      </c>
      <c r="M83" s="26">
        <v>2.7</v>
      </c>
      <c r="N83" s="26">
        <v>2</v>
      </c>
      <c r="O83" s="26">
        <v>2.6</v>
      </c>
      <c r="P83" s="26">
        <v>3.4</v>
      </c>
      <c r="Q83" s="26">
        <v>3.6</v>
      </c>
      <c r="R83" s="26">
        <v>2</v>
      </c>
      <c r="S83" s="25" t="s">
        <v>137</v>
      </c>
      <c r="T83" s="26">
        <v>2.2000000000000002</v>
      </c>
      <c r="U83" s="26">
        <v>2.7</v>
      </c>
      <c r="V83" s="7"/>
      <c r="W83" s="9" t="s">
        <v>258</v>
      </c>
      <c r="X83" s="33">
        <v>51466</v>
      </c>
    </row>
    <row r="84" spans="1:24" ht="16.5" customHeight="1" x14ac:dyDescent="0.25">
      <c r="A84" s="7"/>
      <c r="B84" s="7"/>
      <c r="C84" s="7" t="s">
        <v>505</v>
      </c>
      <c r="D84" s="7"/>
      <c r="E84" s="7"/>
      <c r="F84" s="7"/>
      <c r="G84" s="7"/>
      <c r="H84" s="7"/>
      <c r="I84" s="7"/>
      <c r="J84" s="7"/>
      <c r="K84" s="7"/>
      <c r="L84" s="9" t="s">
        <v>261</v>
      </c>
      <c r="M84" s="26">
        <v>3</v>
      </c>
      <c r="N84" s="26">
        <v>2.1</v>
      </c>
      <c r="O84" s="26">
        <v>2.9</v>
      </c>
      <c r="P84" s="26">
        <v>3.8</v>
      </c>
      <c r="Q84" s="26">
        <v>3.1</v>
      </c>
      <c r="R84" s="26">
        <v>1.9</v>
      </c>
      <c r="S84" s="25" t="s">
        <v>137</v>
      </c>
      <c r="T84" s="26">
        <v>4.8</v>
      </c>
      <c r="U84" s="26">
        <v>3.5</v>
      </c>
      <c r="V84" s="7"/>
      <c r="W84" s="9" t="s">
        <v>258</v>
      </c>
      <c r="X84" s="33">
        <v>10144</v>
      </c>
    </row>
    <row r="85" spans="1:24" ht="16.5" customHeight="1" x14ac:dyDescent="0.25">
      <c r="A85" s="7"/>
      <c r="B85" s="7"/>
      <c r="C85" s="7" t="s">
        <v>506</v>
      </c>
      <c r="D85" s="7"/>
      <c r="E85" s="7"/>
      <c r="F85" s="7"/>
      <c r="G85" s="7"/>
      <c r="H85" s="7"/>
      <c r="I85" s="7"/>
      <c r="J85" s="7"/>
      <c r="K85" s="7"/>
      <c r="L85" s="9" t="s">
        <v>261</v>
      </c>
      <c r="M85" s="26">
        <v>6.4</v>
      </c>
      <c r="N85" s="25" t="s">
        <v>137</v>
      </c>
      <c r="O85" s="26">
        <v>3.6</v>
      </c>
      <c r="P85" s="26">
        <v>3.3</v>
      </c>
      <c r="Q85" s="26">
        <v>4.5999999999999996</v>
      </c>
      <c r="R85" s="26">
        <v>1.2</v>
      </c>
      <c r="S85" s="25" t="s">
        <v>137</v>
      </c>
      <c r="T85" s="26">
        <v>3.1</v>
      </c>
      <c r="U85" s="26">
        <v>3.4</v>
      </c>
      <c r="V85" s="7"/>
      <c r="W85" s="9" t="s">
        <v>258</v>
      </c>
      <c r="X85" s="30">
        <v>6540</v>
      </c>
    </row>
    <row r="86" spans="1:24" ht="16.5" customHeight="1" x14ac:dyDescent="0.25">
      <c r="A86" s="7"/>
      <c r="B86" s="7" t="s">
        <v>262</v>
      </c>
      <c r="C86" s="7"/>
      <c r="D86" s="7"/>
      <c r="E86" s="7"/>
      <c r="F86" s="7"/>
      <c r="G86" s="7"/>
      <c r="H86" s="7"/>
      <c r="I86" s="7"/>
      <c r="J86" s="7"/>
      <c r="K86" s="7"/>
      <c r="L86" s="9"/>
      <c r="M86" s="10"/>
      <c r="N86" s="10"/>
      <c r="O86" s="10"/>
      <c r="P86" s="10"/>
      <c r="Q86" s="10"/>
      <c r="R86" s="10"/>
      <c r="S86" s="10"/>
      <c r="T86" s="10"/>
      <c r="U86" s="10"/>
      <c r="V86" s="7"/>
      <c r="W86" s="9"/>
      <c r="X86" s="10"/>
    </row>
    <row r="87" spans="1:24" ht="16.5" customHeight="1" x14ac:dyDescent="0.25">
      <c r="A87" s="7"/>
      <c r="B87" s="7"/>
      <c r="C87" s="7" t="s">
        <v>502</v>
      </c>
      <c r="D87" s="7"/>
      <c r="E87" s="7"/>
      <c r="F87" s="7"/>
      <c r="G87" s="7"/>
      <c r="H87" s="7"/>
      <c r="I87" s="7"/>
      <c r="J87" s="7"/>
      <c r="K87" s="7"/>
      <c r="L87" s="9" t="s">
        <v>261</v>
      </c>
      <c r="M87" s="26">
        <v>0.2</v>
      </c>
      <c r="N87" s="26">
        <v>0.2</v>
      </c>
      <c r="O87" s="26">
        <v>0.2</v>
      </c>
      <c r="P87" s="26">
        <v>0.2</v>
      </c>
      <c r="Q87" s="25" t="s">
        <v>270</v>
      </c>
      <c r="R87" s="25" t="s">
        <v>137</v>
      </c>
      <c r="S87" s="25" t="s">
        <v>270</v>
      </c>
      <c r="T87" s="25" t="s">
        <v>137</v>
      </c>
      <c r="U87" s="26">
        <v>0.2</v>
      </c>
      <c r="V87" s="7"/>
      <c r="W87" s="9" t="s">
        <v>258</v>
      </c>
      <c r="X87" s="33">
        <v>31388</v>
      </c>
    </row>
    <row r="88" spans="1:24" ht="16.5" customHeight="1" x14ac:dyDescent="0.25">
      <c r="A88" s="7"/>
      <c r="B88" s="7"/>
      <c r="C88" s="7" t="s">
        <v>503</v>
      </c>
      <c r="D88" s="7"/>
      <c r="E88" s="7"/>
      <c r="F88" s="7"/>
      <c r="G88" s="7"/>
      <c r="H88" s="7"/>
      <c r="I88" s="7"/>
      <c r="J88" s="7"/>
      <c r="K88" s="7"/>
      <c r="L88" s="9" t="s">
        <v>261</v>
      </c>
      <c r="M88" s="26">
        <v>0.1</v>
      </c>
      <c r="N88" s="26">
        <v>0.2</v>
      </c>
      <c r="O88" s="26">
        <v>0.1</v>
      </c>
      <c r="P88" s="26">
        <v>0.2</v>
      </c>
      <c r="Q88" s="25" t="s">
        <v>270</v>
      </c>
      <c r="R88" s="25" t="s">
        <v>270</v>
      </c>
      <c r="S88" s="25" t="s">
        <v>270</v>
      </c>
      <c r="T88" s="25" t="s">
        <v>137</v>
      </c>
      <c r="U88" s="26">
        <v>0.2</v>
      </c>
      <c r="V88" s="7"/>
      <c r="W88" s="9" t="s">
        <v>258</v>
      </c>
      <c r="X88" s="30">
        <v>6648</v>
      </c>
    </row>
    <row r="89" spans="1:24" ht="16.5" customHeight="1" x14ac:dyDescent="0.25">
      <c r="A89" s="7"/>
      <c r="B89" s="7"/>
      <c r="C89" s="7" t="s">
        <v>504</v>
      </c>
      <c r="D89" s="7"/>
      <c r="E89" s="7"/>
      <c r="F89" s="7"/>
      <c r="G89" s="7"/>
      <c r="H89" s="7"/>
      <c r="I89" s="7"/>
      <c r="J89" s="7"/>
      <c r="K89" s="7"/>
      <c r="L89" s="9" t="s">
        <v>261</v>
      </c>
      <c r="M89" s="26">
        <v>0.1</v>
      </c>
      <c r="N89" s="26">
        <v>0.1</v>
      </c>
      <c r="O89" s="26">
        <v>0.1</v>
      </c>
      <c r="P89" s="26">
        <v>0.1</v>
      </c>
      <c r="Q89" s="25" t="s">
        <v>270</v>
      </c>
      <c r="R89" s="25" t="s">
        <v>270</v>
      </c>
      <c r="S89" s="25" t="s">
        <v>137</v>
      </c>
      <c r="T89" s="25" t="s">
        <v>137</v>
      </c>
      <c r="U89" s="26">
        <v>0.1</v>
      </c>
      <c r="V89" s="7"/>
      <c r="W89" s="9" t="s">
        <v>258</v>
      </c>
      <c r="X89" s="30">
        <v>1558</v>
      </c>
    </row>
    <row r="90" spans="1:24" ht="16.5" customHeight="1" x14ac:dyDescent="0.25">
      <c r="A90" s="7"/>
      <c r="B90" s="7"/>
      <c r="C90" s="7" t="s">
        <v>505</v>
      </c>
      <c r="D90" s="7"/>
      <c r="E90" s="7"/>
      <c r="F90" s="7"/>
      <c r="G90" s="7"/>
      <c r="H90" s="7"/>
      <c r="I90" s="7"/>
      <c r="J90" s="7"/>
      <c r="K90" s="7"/>
      <c r="L90" s="9" t="s">
        <v>261</v>
      </c>
      <c r="M90" s="26">
        <v>0.1</v>
      </c>
      <c r="N90" s="26">
        <v>0.3</v>
      </c>
      <c r="O90" s="26">
        <v>0.1</v>
      </c>
      <c r="P90" s="26">
        <v>0.1</v>
      </c>
      <c r="Q90" s="25" t="s">
        <v>270</v>
      </c>
      <c r="R90" s="25" t="s">
        <v>270</v>
      </c>
      <c r="S90" s="25" t="s">
        <v>137</v>
      </c>
      <c r="T90" s="25" t="s">
        <v>137</v>
      </c>
      <c r="U90" s="26">
        <v>0.1</v>
      </c>
      <c r="V90" s="7"/>
      <c r="W90" s="9" t="s">
        <v>258</v>
      </c>
      <c r="X90" s="37">
        <v>160</v>
      </c>
    </row>
    <row r="91" spans="1:24" ht="16.5" customHeight="1" x14ac:dyDescent="0.25">
      <c r="A91" s="7"/>
      <c r="B91" s="7"/>
      <c r="C91" s="7" t="s">
        <v>506</v>
      </c>
      <c r="D91" s="7"/>
      <c r="E91" s="7"/>
      <c r="F91" s="7"/>
      <c r="G91" s="7"/>
      <c r="H91" s="7"/>
      <c r="I91" s="7"/>
      <c r="J91" s="7"/>
      <c r="K91" s="7"/>
      <c r="L91" s="9" t="s">
        <v>261</v>
      </c>
      <c r="M91" s="26" t="s">
        <v>123</v>
      </c>
      <c r="N91" s="25" t="s">
        <v>137</v>
      </c>
      <c r="O91" s="26">
        <v>0.1</v>
      </c>
      <c r="P91" s="26" t="s">
        <v>123</v>
      </c>
      <c r="Q91" s="25" t="s">
        <v>270</v>
      </c>
      <c r="R91" s="25" t="s">
        <v>270</v>
      </c>
      <c r="S91" s="25" t="s">
        <v>137</v>
      </c>
      <c r="T91" s="25" t="s">
        <v>137</v>
      </c>
      <c r="U91" s="26" t="s">
        <v>123</v>
      </c>
      <c r="V91" s="7"/>
      <c r="W91" s="9" t="s">
        <v>258</v>
      </c>
      <c r="X91" s="38">
        <v>59</v>
      </c>
    </row>
    <row r="92" spans="1:24" ht="16.5" customHeight="1" x14ac:dyDescent="0.25">
      <c r="A92" s="7"/>
      <c r="B92" s="7" t="s">
        <v>263</v>
      </c>
      <c r="C92" s="7"/>
      <c r="D92" s="7"/>
      <c r="E92" s="7"/>
      <c r="F92" s="7"/>
      <c r="G92" s="7"/>
      <c r="H92" s="7"/>
      <c r="I92" s="7"/>
      <c r="J92" s="7"/>
      <c r="K92" s="7"/>
      <c r="L92" s="9"/>
      <c r="M92" s="10"/>
      <c r="N92" s="10"/>
      <c r="O92" s="10"/>
      <c r="P92" s="10"/>
      <c r="Q92" s="10"/>
      <c r="R92" s="10"/>
      <c r="S92" s="10"/>
      <c r="T92" s="10"/>
      <c r="U92" s="10"/>
      <c r="V92" s="7"/>
      <c r="W92" s="9"/>
      <c r="X92" s="10"/>
    </row>
    <row r="93" spans="1:24" ht="16.5" customHeight="1" x14ac:dyDescent="0.25">
      <c r="A93" s="7"/>
      <c r="B93" s="7"/>
      <c r="C93" s="7" t="s">
        <v>502</v>
      </c>
      <c r="D93" s="7"/>
      <c r="E93" s="7"/>
      <c r="F93" s="7"/>
      <c r="G93" s="7"/>
      <c r="H93" s="7"/>
      <c r="I93" s="7"/>
      <c r="J93" s="7"/>
      <c r="K93" s="7"/>
      <c r="L93" s="9" t="s">
        <v>261</v>
      </c>
      <c r="M93" s="26">
        <v>9.9</v>
      </c>
      <c r="N93" s="16">
        <v>10.9</v>
      </c>
      <c r="O93" s="16">
        <v>11.3</v>
      </c>
      <c r="P93" s="26">
        <v>9.1</v>
      </c>
      <c r="Q93" s="16">
        <v>10.4</v>
      </c>
      <c r="R93" s="25" t="s">
        <v>137</v>
      </c>
      <c r="S93" s="26">
        <v>8.6999999999999993</v>
      </c>
      <c r="T93" s="25" t="s">
        <v>137</v>
      </c>
      <c r="U93" s="16">
        <v>10.3</v>
      </c>
      <c r="V93" s="7"/>
      <c r="W93" s="9" t="s">
        <v>258</v>
      </c>
      <c r="X93" s="34">
        <v>1771613</v>
      </c>
    </row>
    <row r="94" spans="1:24" ht="16.5" customHeight="1" x14ac:dyDescent="0.25">
      <c r="A94" s="7"/>
      <c r="B94" s="7"/>
      <c r="C94" s="7" t="s">
        <v>503</v>
      </c>
      <c r="D94" s="7"/>
      <c r="E94" s="7"/>
      <c r="F94" s="7"/>
      <c r="G94" s="7"/>
      <c r="H94" s="7"/>
      <c r="I94" s="7"/>
      <c r="J94" s="7"/>
      <c r="K94" s="7"/>
      <c r="L94" s="9" t="s">
        <v>261</v>
      </c>
      <c r="M94" s="16">
        <v>11.7</v>
      </c>
      <c r="N94" s="16">
        <v>12.2</v>
      </c>
      <c r="O94" s="16">
        <v>10.8</v>
      </c>
      <c r="P94" s="26">
        <v>9.1999999999999993</v>
      </c>
      <c r="Q94" s="16">
        <v>10.4</v>
      </c>
      <c r="R94" s="16">
        <v>10.3</v>
      </c>
      <c r="S94" s="26">
        <v>0.2</v>
      </c>
      <c r="T94" s="25" t="s">
        <v>137</v>
      </c>
      <c r="U94" s="16">
        <v>11.3</v>
      </c>
      <c r="V94" s="7"/>
      <c r="W94" s="9" t="s">
        <v>258</v>
      </c>
      <c r="X94" s="32">
        <v>464487</v>
      </c>
    </row>
    <row r="95" spans="1:24" ht="16.5" customHeight="1" x14ac:dyDescent="0.25">
      <c r="A95" s="7"/>
      <c r="B95" s="7"/>
      <c r="C95" s="7" t="s">
        <v>504</v>
      </c>
      <c r="D95" s="7"/>
      <c r="E95" s="7"/>
      <c r="F95" s="7"/>
      <c r="G95" s="7"/>
      <c r="H95" s="7"/>
      <c r="I95" s="7"/>
      <c r="J95" s="7"/>
      <c r="K95" s="7"/>
      <c r="L95" s="9" t="s">
        <v>261</v>
      </c>
      <c r="M95" s="26">
        <v>9.8000000000000007</v>
      </c>
      <c r="N95" s="26">
        <v>9.5</v>
      </c>
      <c r="O95" s="26">
        <v>9.1</v>
      </c>
      <c r="P95" s="26">
        <v>7.7</v>
      </c>
      <c r="Q95" s="26">
        <v>7.3</v>
      </c>
      <c r="R95" s="26">
        <v>9.5</v>
      </c>
      <c r="S95" s="25" t="s">
        <v>137</v>
      </c>
      <c r="T95" s="26">
        <v>5.9</v>
      </c>
      <c r="U95" s="26">
        <v>8.6999999999999993</v>
      </c>
      <c r="V95" s="7"/>
      <c r="W95" s="9" t="s">
        <v>258</v>
      </c>
      <c r="X95" s="32">
        <v>171302</v>
      </c>
    </row>
    <row r="96" spans="1:24" ht="16.5" customHeight="1" x14ac:dyDescent="0.25">
      <c r="A96" s="7"/>
      <c r="B96" s="7"/>
      <c r="C96" s="7" t="s">
        <v>505</v>
      </c>
      <c r="D96" s="7"/>
      <c r="E96" s="7"/>
      <c r="F96" s="7"/>
      <c r="G96" s="7"/>
      <c r="H96" s="7"/>
      <c r="I96" s="7"/>
      <c r="J96" s="7"/>
      <c r="K96" s="7"/>
      <c r="L96" s="9" t="s">
        <v>261</v>
      </c>
      <c r="M96" s="26">
        <v>5.9</v>
      </c>
      <c r="N96" s="26">
        <v>7.5</v>
      </c>
      <c r="O96" s="26">
        <v>5.6</v>
      </c>
      <c r="P96" s="26">
        <v>4.5999999999999996</v>
      </c>
      <c r="Q96" s="26">
        <v>5.9</v>
      </c>
      <c r="R96" s="26">
        <v>8.4</v>
      </c>
      <c r="S96" s="25" t="s">
        <v>137</v>
      </c>
      <c r="T96" s="26">
        <v>3.2</v>
      </c>
      <c r="U96" s="26">
        <v>5</v>
      </c>
      <c r="V96" s="7"/>
      <c r="W96" s="9" t="s">
        <v>258</v>
      </c>
      <c r="X96" s="33">
        <v>15056</v>
      </c>
    </row>
    <row r="97" spans="1:24" ht="16.5" customHeight="1" x14ac:dyDescent="0.25">
      <c r="A97" s="7"/>
      <c r="B97" s="7"/>
      <c r="C97" s="7" t="s">
        <v>506</v>
      </c>
      <c r="D97" s="7"/>
      <c r="E97" s="7"/>
      <c r="F97" s="7"/>
      <c r="G97" s="7"/>
      <c r="H97" s="7"/>
      <c r="I97" s="7"/>
      <c r="J97" s="7"/>
      <c r="K97" s="7"/>
      <c r="L97" s="9" t="s">
        <v>261</v>
      </c>
      <c r="M97" s="26">
        <v>4.5999999999999996</v>
      </c>
      <c r="N97" s="25" t="s">
        <v>137</v>
      </c>
      <c r="O97" s="26">
        <v>3</v>
      </c>
      <c r="P97" s="26">
        <v>2.4</v>
      </c>
      <c r="Q97" s="26">
        <v>4.0999999999999996</v>
      </c>
      <c r="R97" s="26">
        <v>6.3</v>
      </c>
      <c r="S97" s="25" t="s">
        <v>137</v>
      </c>
      <c r="T97" s="26">
        <v>2.7</v>
      </c>
      <c r="U97" s="26">
        <v>2.8</v>
      </c>
      <c r="V97" s="7"/>
      <c r="W97" s="9" t="s">
        <v>258</v>
      </c>
      <c r="X97" s="30">
        <v>5386</v>
      </c>
    </row>
    <row r="98" spans="1:24" ht="16.5" customHeight="1" x14ac:dyDescent="0.25">
      <c r="A98" s="7" t="s">
        <v>88</v>
      </c>
      <c r="B98" s="7"/>
      <c r="C98" s="7"/>
      <c r="D98" s="7"/>
      <c r="E98" s="7"/>
      <c r="F98" s="7"/>
      <c r="G98" s="7"/>
      <c r="H98" s="7"/>
      <c r="I98" s="7"/>
      <c r="J98" s="7"/>
      <c r="K98" s="7"/>
      <c r="L98" s="9"/>
      <c r="M98" s="10"/>
      <c r="N98" s="10"/>
      <c r="O98" s="10"/>
      <c r="P98" s="10"/>
      <c r="Q98" s="10"/>
      <c r="R98" s="10"/>
      <c r="S98" s="10"/>
      <c r="T98" s="10"/>
      <c r="U98" s="10"/>
      <c r="V98" s="7"/>
      <c r="W98" s="9"/>
      <c r="X98" s="10"/>
    </row>
    <row r="99" spans="1:24" ht="16.5" customHeight="1" x14ac:dyDescent="0.25">
      <c r="A99" s="7"/>
      <c r="B99" s="7" t="s">
        <v>501</v>
      </c>
      <c r="C99" s="7"/>
      <c r="D99" s="7"/>
      <c r="E99" s="7"/>
      <c r="F99" s="7"/>
      <c r="G99" s="7"/>
      <c r="H99" s="7"/>
      <c r="I99" s="7"/>
      <c r="J99" s="7"/>
      <c r="K99" s="7"/>
      <c r="L99" s="9"/>
      <c r="M99" s="10"/>
      <c r="N99" s="10"/>
      <c r="O99" s="10"/>
      <c r="P99" s="10"/>
      <c r="Q99" s="10"/>
      <c r="R99" s="10"/>
      <c r="S99" s="10"/>
      <c r="T99" s="10"/>
      <c r="U99" s="10"/>
      <c r="V99" s="7"/>
      <c r="W99" s="9"/>
      <c r="X99" s="10"/>
    </row>
    <row r="100" spans="1:24" ht="16.5" customHeight="1" x14ac:dyDescent="0.25">
      <c r="A100" s="7"/>
      <c r="B100" s="7"/>
      <c r="C100" s="7" t="s">
        <v>502</v>
      </c>
      <c r="D100" s="7"/>
      <c r="E100" s="7"/>
      <c r="F100" s="7"/>
      <c r="G100" s="7"/>
      <c r="H100" s="7"/>
      <c r="I100" s="7"/>
      <c r="J100" s="7"/>
      <c r="K100" s="7"/>
      <c r="L100" s="9" t="s">
        <v>261</v>
      </c>
      <c r="M100" s="26">
        <v>1.6</v>
      </c>
      <c r="N100" s="26">
        <v>1</v>
      </c>
      <c r="O100" s="26">
        <v>1.7</v>
      </c>
      <c r="P100" s="26">
        <v>1.8</v>
      </c>
      <c r="Q100" s="26">
        <v>2</v>
      </c>
      <c r="R100" s="25" t="s">
        <v>137</v>
      </c>
      <c r="S100" s="26">
        <v>2.1</v>
      </c>
      <c r="T100" s="25" t="s">
        <v>137</v>
      </c>
      <c r="U100" s="26">
        <v>1.5</v>
      </c>
      <c r="V100" s="7"/>
      <c r="W100" s="9" t="s">
        <v>258</v>
      </c>
      <c r="X100" s="32">
        <v>253831</v>
      </c>
    </row>
    <row r="101" spans="1:24" ht="16.5" customHeight="1" x14ac:dyDescent="0.25">
      <c r="A101" s="7"/>
      <c r="B101" s="7"/>
      <c r="C101" s="7" t="s">
        <v>503</v>
      </c>
      <c r="D101" s="7"/>
      <c r="E101" s="7"/>
      <c r="F101" s="7"/>
      <c r="G101" s="7"/>
      <c r="H101" s="7"/>
      <c r="I101" s="7"/>
      <c r="J101" s="7"/>
      <c r="K101" s="7"/>
      <c r="L101" s="9" t="s">
        <v>261</v>
      </c>
      <c r="M101" s="26">
        <v>2.5</v>
      </c>
      <c r="N101" s="26">
        <v>1.7</v>
      </c>
      <c r="O101" s="26">
        <v>2.4</v>
      </c>
      <c r="P101" s="26">
        <v>2.1</v>
      </c>
      <c r="Q101" s="26">
        <v>2.5</v>
      </c>
      <c r="R101" s="26">
        <v>2.2000000000000002</v>
      </c>
      <c r="S101" s="25" t="s">
        <v>270</v>
      </c>
      <c r="T101" s="25" t="s">
        <v>137</v>
      </c>
      <c r="U101" s="26">
        <v>2.2000000000000002</v>
      </c>
      <c r="V101" s="7"/>
      <c r="W101" s="9" t="s">
        <v>258</v>
      </c>
      <c r="X101" s="33">
        <v>88609</v>
      </c>
    </row>
    <row r="102" spans="1:24" ht="16.5" customHeight="1" x14ac:dyDescent="0.25">
      <c r="A102" s="7"/>
      <c r="B102" s="7"/>
      <c r="C102" s="7" t="s">
        <v>504</v>
      </c>
      <c r="D102" s="7"/>
      <c r="E102" s="7"/>
      <c r="F102" s="7"/>
      <c r="G102" s="7"/>
      <c r="H102" s="7"/>
      <c r="I102" s="7"/>
      <c r="J102" s="7"/>
      <c r="K102" s="7"/>
      <c r="L102" s="9" t="s">
        <v>261</v>
      </c>
      <c r="M102" s="26">
        <v>2.8</v>
      </c>
      <c r="N102" s="26">
        <v>2.1</v>
      </c>
      <c r="O102" s="26">
        <v>2.7</v>
      </c>
      <c r="P102" s="26">
        <v>2.9</v>
      </c>
      <c r="Q102" s="26">
        <v>3.7</v>
      </c>
      <c r="R102" s="26">
        <v>1.9</v>
      </c>
      <c r="S102" s="25" t="s">
        <v>137</v>
      </c>
      <c r="T102" s="26">
        <v>2.2000000000000002</v>
      </c>
      <c r="U102" s="26">
        <v>2.7</v>
      </c>
      <c r="V102" s="7"/>
      <c r="W102" s="9" t="s">
        <v>258</v>
      </c>
      <c r="X102" s="33">
        <v>51458</v>
      </c>
    </row>
    <row r="103" spans="1:24" ht="16.5" customHeight="1" x14ac:dyDescent="0.25">
      <c r="A103" s="7"/>
      <c r="B103" s="7"/>
      <c r="C103" s="7" t="s">
        <v>505</v>
      </c>
      <c r="D103" s="7"/>
      <c r="E103" s="7"/>
      <c r="F103" s="7"/>
      <c r="G103" s="7"/>
      <c r="H103" s="7"/>
      <c r="I103" s="7"/>
      <c r="J103" s="7"/>
      <c r="K103" s="7"/>
      <c r="L103" s="9" t="s">
        <v>261</v>
      </c>
      <c r="M103" s="26">
        <v>3.4</v>
      </c>
      <c r="N103" s="26">
        <v>2.2999999999999998</v>
      </c>
      <c r="O103" s="26">
        <v>2.8</v>
      </c>
      <c r="P103" s="26">
        <v>3.3</v>
      </c>
      <c r="Q103" s="26">
        <v>3.3</v>
      </c>
      <c r="R103" s="26">
        <v>1.8</v>
      </c>
      <c r="S103" s="25" t="s">
        <v>137</v>
      </c>
      <c r="T103" s="26">
        <v>4.4000000000000004</v>
      </c>
      <c r="U103" s="26">
        <v>3.3</v>
      </c>
      <c r="V103" s="7"/>
      <c r="W103" s="9" t="s">
        <v>258</v>
      </c>
      <c r="X103" s="30">
        <v>9872</v>
      </c>
    </row>
    <row r="104" spans="1:24" ht="16.5" customHeight="1" x14ac:dyDescent="0.25">
      <c r="A104" s="7"/>
      <c r="B104" s="7"/>
      <c r="C104" s="7" t="s">
        <v>506</v>
      </c>
      <c r="D104" s="7"/>
      <c r="E104" s="7"/>
      <c r="F104" s="7"/>
      <c r="G104" s="7"/>
      <c r="H104" s="7"/>
      <c r="I104" s="7"/>
      <c r="J104" s="7"/>
      <c r="K104" s="7"/>
      <c r="L104" s="9" t="s">
        <v>261</v>
      </c>
      <c r="M104" s="26">
        <v>7</v>
      </c>
      <c r="N104" s="25" t="s">
        <v>137</v>
      </c>
      <c r="O104" s="26">
        <v>3.2</v>
      </c>
      <c r="P104" s="26">
        <v>2.7</v>
      </c>
      <c r="Q104" s="26">
        <v>5.4</v>
      </c>
      <c r="R104" s="26">
        <v>1.2</v>
      </c>
      <c r="S104" s="25" t="s">
        <v>137</v>
      </c>
      <c r="T104" s="26">
        <v>3.2</v>
      </c>
      <c r="U104" s="26">
        <v>3.2</v>
      </c>
      <c r="V104" s="7"/>
      <c r="W104" s="9" t="s">
        <v>258</v>
      </c>
      <c r="X104" s="30">
        <v>6388</v>
      </c>
    </row>
    <row r="105" spans="1:24" ht="16.5" customHeight="1" x14ac:dyDescent="0.25">
      <c r="A105" s="7"/>
      <c r="B105" s="7" t="s">
        <v>262</v>
      </c>
      <c r="C105" s="7"/>
      <c r="D105" s="7"/>
      <c r="E105" s="7"/>
      <c r="F105" s="7"/>
      <c r="G105" s="7"/>
      <c r="H105" s="7"/>
      <c r="I105" s="7"/>
      <c r="J105" s="7"/>
      <c r="K105" s="7"/>
      <c r="L105" s="9"/>
      <c r="M105" s="10"/>
      <c r="N105" s="10"/>
      <c r="O105" s="10"/>
      <c r="P105" s="10"/>
      <c r="Q105" s="10"/>
      <c r="R105" s="10"/>
      <c r="S105" s="10"/>
      <c r="T105" s="10"/>
      <c r="U105" s="10"/>
      <c r="V105" s="7"/>
      <c r="W105" s="9"/>
      <c r="X105" s="10"/>
    </row>
    <row r="106" spans="1:24" ht="16.5" customHeight="1" x14ac:dyDescent="0.25">
      <c r="A106" s="7"/>
      <c r="B106" s="7"/>
      <c r="C106" s="7" t="s">
        <v>502</v>
      </c>
      <c r="D106" s="7"/>
      <c r="E106" s="7"/>
      <c r="F106" s="7"/>
      <c r="G106" s="7"/>
      <c r="H106" s="7"/>
      <c r="I106" s="7"/>
      <c r="J106" s="7"/>
      <c r="K106" s="7"/>
      <c r="L106" s="9" t="s">
        <v>261</v>
      </c>
      <c r="M106" s="26">
        <v>0.2</v>
      </c>
      <c r="N106" s="26">
        <v>0.2</v>
      </c>
      <c r="O106" s="26">
        <v>0.2</v>
      </c>
      <c r="P106" s="26">
        <v>0.2</v>
      </c>
      <c r="Q106" s="25" t="s">
        <v>270</v>
      </c>
      <c r="R106" s="25" t="s">
        <v>137</v>
      </c>
      <c r="S106" s="25" t="s">
        <v>270</v>
      </c>
      <c r="T106" s="25" t="s">
        <v>137</v>
      </c>
      <c r="U106" s="26">
        <v>0.2</v>
      </c>
      <c r="V106" s="7"/>
      <c r="W106" s="9" t="s">
        <v>258</v>
      </c>
      <c r="X106" s="33">
        <v>30194</v>
      </c>
    </row>
    <row r="107" spans="1:24" ht="16.5" customHeight="1" x14ac:dyDescent="0.25">
      <c r="A107" s="7"/>
      <c r="B107" s="7"/>
      <c r="C107" s="7" t="s">
        <v>503</v>
      </c>
      <c r="D107" s="7"/>
      <c r="E107" s="7"/>
      <c r="F107" s="7"/>
      <c r="G107" s="7"/>
      <c r="H107" s="7"/>
      <c r="I107" s="7"/>
      <c r="J107" s="7"/>
      <c r="K107" s="7"/>
      <c r="L107" s="9" t="s">
        <v>261</v>
      </c>
      <c r="M107" s="26">
        <v>0.1</v>
      </c>
      <c r="N107" s="26">
        <v>0.2</v>
      </c>
      <c r="O107" s="26">
        <v>0.1</v>
      </c>
      <c r="P107" s="26">
        <v>0.2</v>
      </c>
      <c r="Q107" s="25" t="s">
        <v>270</v>
      </c>
      <c r="R107" s="25" t="s">
        <v>270</v>
      </c>
      <c r="S107" s="25" t="s">
        <v>270</v>
      </c>
      <c r="T107" s="25" t="s">
        <v>137</v>
      </c>
      <c r="U107" s="26">
        <v>0.1</v>
      </c>
      <c r="V107" s="7"/>
      <c r="W107" s="9" t="s">
        <v>258</v>
      </c>
      <c r="X107" s="30">
        <v>6151</v>
      </c>
    </row>
    <row r="108" spans="1:24" ht="16.5" customHeight="1" x14ac:dyDescent="0.25">
      <c r="A108" s="7"/>
      <c r="B108" s="7"/>
      <c r="C108" s="7" t="s">
        <v>504</v>
      </c>
      <c r="D108" s="7"/>
      <c r="E108" s="7"/>
      <c r="F108" s="7"/>
      <c r="G108" s="7"/>
      <c r="H108" s="7"/>
      <c r="I108" s="7"/>
      <c r="J108" s="7"/>
      <c r="K108" s="7"/>
      <c r="L108" s="9" t="s">
        <v>261</v>
      </c>
      <c r="M108" s="26">
        <v>0.1</v>
      </c>
      <c r="N108" s="26">
        <v>0.1</v>
      </c>
      <c r="O108" s="26">
        <v>0.1</v>
      </c>
      <c r="P108" s="26">
        <v>0.1</v>
      </c>
      <c r="Q108" s="25" t="s">
        <v>270</v>
      </c>
      <c r="R108" s="25" t="s">
        <v>270</v>
      </c>
      <c r="S108" s="25" t="s">
        <v>137</v>
      </c>
      <c r="T108" s="25" t="s">
        <v>137</v>
      </c>
      <c r="U108" s="26">
        <v>0.1</v>
      </c>
      <c r="V108" s="7"/>
      <c r="W108" s="9" t="s">
        <v>258</v>
      </c>
      <c r="X108" s="30">
        <v>1385</v>
      </c>
    </row>
    <row r="109" spans="1:24" ht="16.5" customHeight="1" x14ac:dyDescent="0.25">
      <c r="A109" s="7"/>
      <c r="B109" s="7"/>
      <c r="C109" s="7" t="s">
        <v>505</v>
      </c>
      <c r="D109" s="7"/>
      <c r="E109" s="7"/>
      <c r="F109" s="7"/>
      <c r="G109" s="7"/>
      <c r="H109" s="7"/>
      <c r="I109" s="7"/>
      <c r="J109" s="7"/>
      <c r="K109" s="7"/>
      <c r="L109" s="9" t="s">
        <v>261</v>
      </c>
      <c r="M109" s="26">
        <v>0.1</v>
      </c>
      <c r="N109" s="26">
        <v>0.3</v>
      </c>
      <c r="O109" s="26">
        <v>0.1</v>
      </c>
      <c r="P109" s="26">
        <v>0.1</v>
      </c>
      <c r="Q109" s="25" t="s">
        <v>270</v>
      </c>
      <c r="R109" s="25" t="s">
        <v>270</v>
      </c>
      <c r="S109" s="25" t="s">
        <v>137</v>
      </c>
      <c r="T109" s="25" t="s">
        <v>137</v>
      </c>
      <c r="U109" s="26">
        <v>0.1</v>
      </c>
      <c r="V109" s="7"/>
      <c r="W109" s="9" t="s">
        <v>258</v>
      </c>
      <c r="X109" s="37">
        <v>161</v>
      </c>
    </row>
    <row r="110" spans="1:24" ht="16.5" customHeight="1" x14ac:dyDescent="0.25">
      <c r="A110" s="7"/>
      <c r="B110" s="7"/>
      <c r="C110" s="7" t="s">
        <v>506</v>
      </c>
      <c r="D110" s="7"/>
      <c r="E110" s="7"/>
      <c r="F110" s="7"/>
      <c r="G110" s="7"/>
      <c r="H110" s="7"/>
      <c r="I110" s="7"/>
      <c r="J110" s="7"/>
      <c r="K110" s="7"/>
      <c r="L110" s="9" t="s">
        <v>261</v>
      </c>
      <c r="M110" s="26" t="s">
        <v>123</v>
      </c>
      <c r="N110" s="25" t="s">
        <v>137</v>
      </c>
      <c r="O110" s="26" t="s">
        <v>123</v>
      </c>
      <c r="P110" s="26" t="s">
        <v>123</v>
      </c>
      <c r="Q110" s="25" t="s">
        <v>270</v>
      </c>
      <c r="R110" s="25" t="s">
        <v>270</v>
      </c>
      <c r="S110" s="25" t="s">
        <v>137</v>
      </c>
      <c r="T110" s="25" t="s">
        <v>137</v>
      </c>
      <c r="U110" s="26" t="s">
        <v>123</v>
      </c>
      <c r="V110" s="7"/>
      <c r="W110" s="9" t="s">
        <v>258</v>
      </c>
      <c r="X110" s="38">
        <v>48</v>
      </c>
    </row>
    <row r="111" spans="1:24" ht="16.5" customHeight="1" x14ac:dyDescent="0.25">
      <c r="A111" s="7"/>
      <c r="B111" s="7" t="s">
        <v>263</v>
      </c>
      <c r="C111" s="7"/>
      <c r="D111" s="7"/>
      <c r="E111" s="7"/>
      <c r="F111" s="7"/>
      <c r="G111" s="7"/>
      <c r="H111" s="7"/>
      <c r="I111" s="7"/>
      <c r="J111" s="7"/>
      <c r="K111" s="7"/>
      <c r="L111" s="9"/>
      <c r="M111" s="10"/>
      <c r="N111" s="10"/>
      <c r="O111" s="10"/>
      <c r="P111" s="10"/>
      <c r="Q111" s="10"/>
      <c r="R111" s="10"/>
      <c r="S111" s="10"/>
      <c r="T111" s="10"/>
      <c r="U111" s="10"/>
      <c r="V111" s="7"/>
      <c r="W111" s="9"/>
      <c r="X111" s="10"/>
    </row>
    <row r="112" spans="1:24" ht="16.5" customHeight="1" x14ac:dyDescent="0.25">
      <c r="A112" s="7"/>
      <c r="B112" s="7"/>
      <c r="C112" s="7" t="s">
        <v>502</v>
      </c>
      <c r="D112" s="7"/>
      <c r="E112" s="7"/>
      <c r="F112" s="7"/>
      <c r="G112" s="7"/>
      <c r="H112" s="7"/>
      <c r="I112" s="7"/>
      <c r="J112" s="7"/>
      <c r="K112" s="7"/>
      <c r="L112" s="9" t="s">
        <v>261</v>
      </c>
      <c r="M112" s="26">
        <v>9.5</v>
      </c>
      <c r="N112" s="16">
        <v>10.5</v>
      </c>
      <c r="O112" s="16">
        <v>10.6</v>
      </c>
      <c r="P112" s="26">
        <v>8.4</v>
      </c>
      <c r="Q112" s="16">
        <v>10.1</v>
      </c>
      <c r="R112" s="25" t="s">
        <v>137</v>
      </c>
      <c r="S112" s="26">
        <v>8.1999999999999993</v>
      </c>
      <c r="T112" s="25" t="s">
        <v>137</v>
      </c>
      <c r="U112" s="26">
        <v>9.9</v>
      </c>
      <c r="V112" s="7"/>
      <c r="W112" s="9" t="s">
        <v>258</v>
      </c>
      <c r="X112" s="34">
        <v>1664715</v>
      </c>
    </row>
    <row r="113" spans="1:24" ht="16.5" customHeight="1" x14ac:dyDescent="0.25">
      <c r="A113" s="7"/>
      <c r="B113" s="7"/>
      <c r="C113" s="7" t="s">
        <v>503</v>
      </c>
      <c r="D113" s="7"/>
      <c r="E113" s="7"/>
      <c r="F113" s="7"/>
      <c r="G113" s="7"/>
      <c r="H113" s="7"/>
      <c r="I113" s="7"/>
      <c r="J113" s="7"/>
      <c r="K113" s="7"/>
      <c r="L113" s="9" t="s">
        <v>261</v>
      </c>
      <c r="M113" s="16">
        <v>11.2</v>
      </c>
      <c r="N113" s="16">
        <v>11.8</v>
      </c>
      <c r="O113" s="16">
        <v>10.3</v>
      </c>
      <c r="P113" s="26">
        <v>8.3000000000000007</v>
      </c>
      <c r="Q113" s="16">
        <v>10</v>
      </c>
      <c r="R113" s="26">
        <v>9.6999999999999993</v>
      </c>
      <c r="S113" s="26">
        <v>0.2</v>
      </c>
      <c r="T113" s="25" t="s">
        <v>137</v>
      </c>
      <c r="U113" s="16">
        <v>10.8</v>
      </c>
      <c r="V113" s="7"/>
      <c r="W113" s="9" t="s">
        <v>258</v>
      </c>
      <c r="X113" s="32">
        <v>439229</v>
      </c>
    </row>
    <row r="114" spans="1:24" ht="16.5" customHeight="1" x14ac:dyDescent="0.25">
      <c r="A114" s="7"/>
      <c r="B114" s="7"/>
      <c r="C114" s="7" t="s">
        <v>504</v>
      </c>
      <c r="D114" s="7"/>
      <c r="E114" s="7"/>
      <c r="F114" s="7"/>
      <c r="G114" s="7"/>
      <c r="H114" s="7"/>
      <c r="I114" s="7"/>
      <c r="J114" s="7"/>
      <c r="K114" s="7"/>
      <c r="L114" s="9" t="s">
        <v>261</v>
      </c>
      <c r="M114" s="26">
        <v>9.3000000000000007</v>
      </c>
      <c r="N114" s="26">
        <v>9.3000000000000007</v>
      </c>
      <c r="O114" s="26">
        <v>8.6999999999999993</v>
      </c>
      <c r="P114" s="26">
        <v>7.2</v>
      </c>
      <c r="Q114" s="26">
        <v>7.2</v>
      </c>
      <c r="R114" s="26">
        <v>8.9</v>
      </c>
      <c r="S114" s="25" t="s">
        <v>137</v>
      </c>
      <c r="T114" s="26">
        <v>5.5</v>
      </c>
      <c r="U114" s="26">
        <v>8.3000000000000007</v>
      </c>
      <c r="V114" s="7"/>
      <c r="W114" s="9" t="s">
        <v>258</v>
      </c>
      <c r="X114" s="32">
        <v>163806</v>
      </c>
    </row>
    <row r="115" spans="1:24" ht="16.5" customHeight="1" x14ac:dyDescent="0.25">
      <c r="A115" s="7"/>
      <c r="B115" s="7"/>
      <c r="C115" s="7" t="s">
        <v>505</v>
      </c>
      <c r="D115" s="7"/>
      <c r="E115" s="7"/>
      <c r="F115" s="7"/>
      <c r="G115" s="7"/>
      <c r="H115" s="7"/>
      <c r="I115" s="7"/>
      <c r="J115" s="7"/>
      <c r="K115" s="7"/>
      <c r="L115" s="9" t="s">
        <v>261</v>
      </c>
      <c r="M115" s="26">
        <v>6.2</v>
      </c>
      <c r="N115" s="26">
        <v>7.2</v>
      </c>
      <c r="O115" s="26">
        <v>5.2</v>
      </c>
      <c r="P115" s="26">
        <v>4.2</v>
      </c>
      <c r="Q115" s="26">
        <v>6</v>
      </c>
      <c r="R115" s="26">
        <v>8</v>
      </c>
      <c r="S115" s="25" t="s">
        <v>137</v>
      </c>
      <c r="T115" s="26">
        <v>3</v>
      </c>
      <c r="U115" s="26">
        <v>4.8</v>
      </c>
      <c r="V115" s="7"/>
      <c r="W115" s="9" t="s">
        <v>258</v>
      </c>
      <c r="X115" s="33">
        <v>14547</v>
      </c>
    </row>
    <row r="116" spans="1:24" ht="16.5" customHeight="1" x14ac:dyDescent="0.25">
      <c r="A116" s="7"/>
      <c r="B116" s="7"/>
      <c r="C116" s="7" t="s">
        <v>506</v>
      </c>
      <c r="D116" s="7"/>
      <c r="E116" s="7"/>
      <c r="F116" s="7"/>
      <c r="G116" s="7"/>
      <c r="H116" s="7"/>
      <c r="I116" s="7"/>
      <c r="J116" s="7"/>
      <c r="K116" s="7"/>
      <c r="L116" s="9" t="s">
        <v>261</v>
      </c>
      <c r="M116" s="26">
        <v>3.6</v>
      </c>
      <c r="N116" s="25" t="s">
        <v>137</v>
      </c>
      <c r="O116" s="26">
        <v>2.7</v>
      </c>
      <c r="P116" s="26">
        <v>2.1</v>
      </c>
      <c r="Q116" s="26">
        <v>3.5</v>
      </c>
      <c r="R116" s="26">
        <v>6.6</v>
      </c>
      <c r="S116" s="25" t="s">
        <v>137</v>
      </c>
      <c r="T116" s="26">
        <v>2.4</v>
      </c>
      <c r="U116" s="26">
        <v>2.5</v>
      </c>
      <c r="V116" s="7"/>
      <c r="W116" s="9" t="s">
        <v>258</v>
      </c>
      <c r="X116" s="30">
        <v>4916</v>
      </c>
    </row>
    <row r="117" spans="1:24" ht="16.5" customHeight="1" x14ac:dyDescent="0.25">
      <c r="A117" s="7" t="s">
        <v>89</v>
      </c>
      <c r="B117" s="7"/>
      <c r="C117" s="7"/>
      <c r="D117" s="7"/>
      <c r="E117" s="7"/>
      <c r="F117" s="7"/>
      <c r="G117" s="7"/>
      <c r="H117" s="7"/>
      <c r="I117" s="7"/>
      <c r="J117" s="7"/>
      <c r="K117" s="7"/>
      <c r="L117" s="9"/>
      <c r="M117" s="10"/>
      <c r="N117" s="10"/>
      <c r="O117" s="10"/>
      <c r="P117" s="10"/>
      <c r="Q117" s="10"/>
      <c r="R117" s="10"/>
      <c r="S117" s="10"/>
      <c r="T117" s="10"/>
      <c r="U117" s="10"/>
      <c r="V117" s="7"/>
      <c r="W117" s="9"/>
      <c r="X117" s="10"/>
    </row>
    <row r="118" spans="1:24" ht="16.5" customHeight="1" x14ac:dyDescent="0.25">
      <c r="A118" s="7"/>
      <c r="B118" s="7" t="s">
        <v>501</v>
      </c>
      <c r="C118" s="7"/>
      <c r="D118" s="7"/>
      <c r="E118" s="7"/>
      <c r="F118" s="7"/>
      <c r="G118" s="7"/>
      <c r="H118" s="7"/>
      <c r="I118" s="7"/>
      <c r="J118" s="7"/>
      <c r="K118" s="7"/>
      <c r="L118" s="9"/>
      <c r="M118" s="10"/>
      <c r="N118" s="10"/>
      <c r="O118" s="10"/>
      <c r="P118" s="10"/>
      <c r="Q118" s="10"/>
      <c r="R118" s="10"/>
      <c r="S118" s="10"/>
      <c r="T118" s="10"/>
      <c r="U118" s="10"/>
      <c r="V118" s="7"/>
      <c r="W118" s="9"/>
      <c r="X118" s="10"/>
    </row>
    <row r="119" spans="1:24" ht="16.5" customHeight="1" x14ac:dyDescent="0.25">
      <c r="A119" s="7"/>
      <c r="B119" s="7"/>
      <c r="C119" s="7" t="s">
        <v>502</v>
      </c>
      <c r="D119" s="7"/>
      <c r="E119" s="7"/>
      <c r="F119" s="7"/>
      <c r="G119" s="7"/>
      <c r="H119" s="7"/>
      <c r="I119" s="7"/>
      <c r="J119" s="7"/>
      <c r="K119" s="7"/>
      <c r="L119" s="9" t="s">
        <v>261</v>
      </c>
      <c r="M119" s="26">
        <v>1.6</v>
      </c>
      <c r="N119" s="26">
        <v>1</v>
      </c>
      <c r="O119" s="26">
        <v>1.7</v>
      </c>
      <c r="P119" s="26">
        <v>2</v>
      </c>
      <c r="Q119" s="26">
        <v>2</v>
      </c>
      <c r="R119" s="25" t="s">
        <v>137</v>
      </c>
      <c r="S119" s="26">
        <v>2.1</v>
      </c>
      <c r="T119" s="25" t="s">
        <v>137</v>
      </c>
      <c r="U119" s="26">
        <v>1.5</v>
      </c>
      <c r="V119" s="7"/>
      <c r="W119" s="9" t="s">
        <v>258</v>
      </c>
      <c r="X119" s="32">
        <v>251281</v>
      </c>
    </row>
    <row r="120" spans="1:24" ht="16.5" customHeight="1" x14ac:dyDescent="0.25">
      <c r="A120" s="7"/>
      <c r="B120" s="7"/>
      <c r="C120" s="7" t="s">
        <v>503</v>
      </c>
      <c r="D120" s="7"/>
      <c r="E120" s="7"/>
      <c r="F120" s="7"/>
      <c r="G120" s="7"/>
      <c r="H120" s="7"/>
      <c r="I120" s="7"/>
      <c r="J120" s="7"/>
      <c r="K120" s="7"/>
      <c r="L120" s="9" t="s">
        <v>261</v>
      </c>
      <c r="M120" s="26">
        <v>2.2999999999999998</v>
      </c>
      <c r="N120" s="26">
        <v>1.6</v>
      </c>
      <c r="O120" s="26">
        <v>2.2999999999999998</v>
      </c>
      <c r="P120" s="26">
        <v>2.2000000000000002</v>
      </c>
      <c r="Q120" s="26">
        <v>2.2999999999999998</v>
      </c>
      <c r="R120" s="26">
        <v>2.2000000000000002</v>
      </c>
      <c r="S120" s="25" t="s">
        <v>270</v>
      </c>
      <c r="T120" s="25" t="s">
        <v>137</v>
      </c>
      <c r="U120" s="26">
        <v>2.1</v>
      </c>
      <c r="V120" s="7"/>
      <c r="W120" s="9" t="s">
        <v>258</v>
      </c>
      <c r="X120" s="33">
        <v>84686</v>
      </c>
    </row>
    <row r="121" spans="1:24" ht="16.5" customHeight="1" x14ac:dyDescent="0.25">
      <c r="A121" s="7"/>
      <c r="B121" s="7"/>
      <c r="C121" s="7" t="s">
        <v>504</v>
      </c>
      <c r="D121" s="7"/>
      <c r="E121" s="7"/>
      <c r="F121" s="7"/>
      <c r="G121" s="7"/>
      <c r="H121" s="7"/>
      <c r="I121" s="7"/>
      <c r="J121" s="7"/>
      <c r="K121" s="7"/>
      <c r="L121" s="9" t="s">
        <v>261</v>
      </c>
      <c r="M121" s="26">
        <v>2.8</v>
      </c>
      <c r="N121" s="26">
        <v>2.1</v>
      </c>
      <c r="O121" s="26">
        <v>2.6</v>
      </c>
      <c r="P121" s="26">
        <v>3.2</v>
      </c>
      <c r="Q121" s="26">
        <v>3.4</v>
      </c>
      <c r="R121" s="26">
        <v>1.9</v>
      </c>
      <c r="S121" s="25" t="s">
        <v>137</v>
      </c>
      <c r="T121" s="26">
        <v>2.2000000000000002</v>
      </c>
      <c r="U121" s="26">
        <v>2.6</v>
      </c>
      <c r="V121" s="7"/>
      <c r="W121" s="9" t="s">
        <v>258</v>
      </c>
      <c r="X121" s="33">
        <v>50531</v>
      </c>
    </row>
    <row r="122" spans="1:24" ht="16.5" customHeight="1" x14ac:dyDescent="0.25">
      <c r="A122" s="7"/>
      <c r="B122" s="7"/>
      <c r="C122" s="7" t="s">
        <v>505</v>
      </c>
      <c r="D122" s="7"/>
      <c r="E122" s="7"/>
      <c r="F122" s="7"/>
      <c r="G122" s="7"/>
      <c r="H122" s="7"/>
      <c r="I122" s="7"/>
      <c r="J122" s="7"/>
      <c r="K122" s="7"/>
      <c r="L122" s="9" t="s">
        <v>261</v>
      </c>
      <c r="M122" s="26">
        <v>3.6</v>
      </c>
      <c r="N122" s="26">
        <v>1.9</v>
      </c>
      <c r="O122" s="26">
        <v>2.7</v>
      </c>
      <c r="P122" s="26">
        <v>3.8</v>
      </c>
      <c r="Q122" s="26">
        <v>3.2</v>
      </c>
      <c r="R122" s="26">
        <v>1.5</v>
      </c>
      <c r="S122" s="25" t="s">
        <v>137</v>
      </c>
      <c r="T122" s="26">
        <v>4.5</v>
      </c>
      <c r="U122" s="26">
        <v>3.5</v>
      </c>
      <c r="V122" s="7"/>
      <c r="W122" s="9" t="s">
        <v>258</v>
      </c>
      <c r="X122" s="33">
        <v>10367</v>
      </c>
    </row>
    <row r="123" spans="1:24" ht="16.5" customHeight="1" x14ac:dyDescent="0.25">
      <c r="A123" s="7"/>
      <c r="B123" s="7"/>
      <c r="C123" s="7" t="s">
        <v>506</v>
      </c>
      <c r="D123" s="7"/>
      <c r="E123" s="7"/>
      <c r="F123" s="7"/>
      <c r="G123" s="7"/>
      <c r="H123" s="7"/>
      <c r="I123" s="7"/>
      <c r="J123" s="7"/>
      <c r="K123" s="7"/>
      <c r="L123" s="9" t="s">
        <v>261</v>
      </c>
      <c r="M123" s="26">
        <v>7.2</v>
      </c>
      <c r="N123" s="25" t="s">
        <v>137</v>
      </c>
      <c r="O123" s="26">
        <v>3.1</v>
      </c>
      <c r="P123" s="26">
        <v>2.6</v>
      </c>
      <c r="Q123" s="26">
        <v>5.0999999999999996</v>
      </c>
      <c r="R123" s="26">
        <v>2.1</v>
      </c>
      <c r="S123" s="25" t="s">
        <v>137</v>
      </c>
      <c r="T123" s="26">
        <v>3.1</v>
      </c>
      <c r="U123" s="26">
        <v>3.2</v>
      </c>
      <c r="V123" s="7"/>
      <c r="W123" s="9" t="s">
        <v>258</v>
      </c>
      <c r="X123" s="30">
        <v>6381</v>
      </c>
    </row>
    <row r="124" spans="1:24" ht="16.5" customHeight="1" x14ac:dyDescent="0.25">
      <c r="A124" s="7"/>
      <c r="B124" s="7" t="s">
        <v>262</v>
      </c>
      <c r="C124" s="7"/>
      <c r="D124" s="7"/>
      <c r="E124" s="7"/>
      <c r="F124" s="7"/>
      <c r="G124" s="7"/>
      <c r="H124" s="7"/>
      <c r="I124" s="7"/>
      <c r="J124" s="7"/>
      <c r="K124" s="7"/>
      <c r="L124" s="9"/>
      <c r="M124" s="10"/>
      <c r="N124" s="10"/>
      <c r="O124" s="10"/>
      <c r="P124" s="10"/>
      <c r="Q124" s="10"/>
      <c r="R124" s="10"/>
      <c r="S124" s="10"/>
      <c r="T124" s="10"/>
      <c r="U124" s="10"/>
      <c r="V124" s="7"/>
      <c r="W124" s="9"/>
      <c r="X124" s="10"/>
    </row>
    <row r="125" spans="1:24" ht="16.5" customHeight="1" x14ac:dyDescent="0.25">
      <c r="A125" s="7"/>
      <c r="B125" s="7"/>
      <c r="C125" s="7" t="s">
        <v>502</v>
      </c>
      <c r="D125" s="7"/>
      <c r="E125" s="7"/>
      <c r="F125" s="7"/>
      <c r="G125" s="7"/>
      <c r="H125" s="7"/>
      <c r="I125" s="7"/>
      <c r="J125" s="7"/>
      <c r="K125" s="7"/>
      <c r="L125" s="9" t="s">
        <v>261</v>
      </c>
      <c r="M125" s="26">
        <v>0.2</v>
      </c>
      <c r="N125" s="26">
        <v>0.2</v>
      </c>
      <c r="O125" s="26">
        <v>0.2</v>
      </c>
      <c r="P125" s="26">
        <v>0.2</v>
      </c>
      <c r="Q125" s="25" t="s">
        <v>270</v>
      </c>
      <c r="R125" s="25" t="s">
        <v>137</v>
      </c>
      <c r="S125" s="25" t="s">
        <v>270</v>
      </c>
      <c r="T125" s="25" t="s">
        <v>137</v>
      </c>
      <c r="U125" s="26">
        <v>0.2</v>
      </c>
      <c r="V125" s="7"/>
      <c r="W125" s="9" t="s">
        <v>258</v>
      </c>
      <c r="X125" s="33">
        <v>28924</v>
      </c>
    </row>
    <row r="126" spans="1:24" ht="16.5" customHeight="1" x14ac:dyDescent="0.25">
      <c r="A126" s="7"/>
      <c r="B126" s="7"/>
      <c r="C126" s="7" t="s">
        <v>503</v>
      </c>
      <c r="D126" s="7"/>
      <c r="E126" s="7"/>
      <c r="F126" s="7"/>
      <c r="G126" s="7"/>
      <c r="H126" s="7"/>
      <c r="I126" s="7"/>
      <c r="J126" s="7"/>
      <c r="K126" s="7"/>
      <c r="L126" s="9" t="s">
        <v>261</v>
      </c>
      <c r="M126" s="26">
        <v>0.1</v>
      </c>
      <c r="N126" s="26">
        <v>0.1</v>
      </c>
      <c r="O126" s="26">
        <v>0.1</v>
      </c>
      <c r="P126" s="26">
        <v>0.1</v>
      </c>
      <c r="Q126" s="25" t="s">
        <v>270</v>
      </c>
      <c r="R126" s="25" t="s">
        <v>270</v>
      </c>
      <c r="S126" s="25" t="s">
        <v>270</v>
      </c>
      <c r="T126" s="25" t="s">
        <v>137</v>
      </c>
      <c r="U126" s="26">
        <v>0.1</v>
      </c>
      <c r="V126" s="7"/>
      <c r="W126" s="9" t="s">
        <v>258</v>
      </c>
      <c r="X126" s="30">
        <v>5509</v>
      </c>
    </row>
    <row r="127" spans="1:24" ht="16.5" customHeight="1" x14ac:dyDescent="0.25">
      <c r="A127" s="7"/>
      <c r="B127" s="7"/>
      <c r="C127" s="7" t="s">
        <v>504</v>
      </c>
      <c r="D127" s="7"/>
      <c r="E127" s="7"/>
      <c r="F127" s="7"/>
      <c r="G127" s="7"/>
      <c r="H127" s="7"/>
      <c r="I127" s="7"/>
      <c r="J127" s="7"/>
      <c r="K127" s="7"/>
      <c r="L127" s="9" t="s">
        <v>261</v>
      </c>
      <c r="M127" s="26">
        <v>0.1</v>
      </c>
      <c r="N127" s="26">
        <v>0.1</v>
      </c>
      <c r="O127" s="26">
        <v>0.1</v>
      </c>
      <c r="P127" s="26">
        <v>0.1</v>
      </c>
      <c r="Q127" s="25" t="s">
        <v>270</v>
      </c>
      <c r="R127" s="25" t="s">
        <v>270</v>
      </c>
      <c r="S127" s="25" t="s">
        <v>137</v>
      </c>
      <c r="T127" s="25" t="s">
        <v>137</v>
      </c>
      <c r="U127" s="26">
        <v>0.1</v>
      </c>
      <c r="V127" s="7"/>
      <c r="W127" s="9" t="s">
        <v>258</v>
      </c>
      <c r="X127" s="30">
        <v>1214</v>
      </c>
    </row>
    <row r="128" spans="1:24" ht="16.5" customHeight="1" x14ac:dyDescent="0.25">
      <c r="A128" s="7"/>
      <c r="B128" s="7"/>
      <c r="C128" s="7" t="s">
        <v>505</v>
      </c>
      <c r="D128" s="7"/>
      <c r="E128" s="7"/>
      <c r="F128" s="7"/>
      <c r="G128" s="7"/>
      <c r="H128" s="7"/>
      <c r="I128" s="7"/>
      <c r="J128" s="7"/>
      <c r="K128" s="7"/>
      <c r="L128" s="9" t="s">
        <v>261</v>
      </c>
      <c r="M128" s="26">
        <v>0.1</v>
      </c>
      <c r="N128" s="26">
        <v>0.3</v>
      </c>
      <c r="O128" s="26">
        <v>0.1</v>
      </c>
      <c r="P128" s="26">
        <v>0.1</v>
      </c>
      <c r="Q128" s="25" t="s">
        <v>270</v>
      </c>
      <c r="R128" s="25" t="s">
        <v>270</v>
      </c>
      <c r="S128" s="25" t="s">
        <v>137</v>
      </c>
      <c r="T128" s="25" t="s">
        <v>137</v>
      </c>
      <c r="U128" s="26">
        <v>0.1</v>
      </c>
      <c r="V128" s="7"/>
      <c r="W128" s="9" t="s">
        <v>258</v>
      </c>
      <c r="X128" s="37">
        <v>161</v>
      </c>
    </row>
    <row r="129" spans="1:24" ht="16.5" customHeight="1" x14ac:dyDescent="0.25">
      <c r="A129" s="7"/>
      <c r="B129" s="7"/>
      <c r="C129" s="7" t="s">
        <v>506</v>
      </c>
      <c r="D129" s="7"/>
      <c r="E129" s="7"/>
      <c r="F129" s="7"/>
      <c r="G129" s="7"/>
      <c r="H129" s="7"/>
      <c r="I129" s="7"/>
      <c r="J129" s="7"/>
      <c r="K129" s="7"/>
      <c r="L129" s="9" t="s">
        <v>261</v>
      </c>
      <c r="M129" s="26" t="s">
        <v>123</v>
      </c>
      <c r="N129" s="25" t="s">
        <v>137</v>
      </c>
      <c r="O129" s="26" t="s">
        <v>123</v>
      </c>
      <c r="P129" s="26" t="s">
        <v>123</v>
      </c>
      <c r="Q129" s="25" t="s">
        <v>270</v>
      </c>
      <c r="R129" s="25" t="s">
        <v>270</v>
      </c>
      <c r="S129" s="25" t="s">
        <v>137</v>
      </c>
      <c r="T129" s="25" t="s">
        <v>137</v>
      </c>
      <c r="U129" s="26" t="s">
        <v>123</v>
      </c>
      <c r="V129" s="7"/>
      <c r="W129" s="9" t="s">
        <v>258</v>
      </c>
      <c r="X129" s="38">
        <v>54</v>
      </c>
    </row>
    <row r="130" spans="1:24" ht="16.5" customHeight="1" x14ac:dyDescent="0.25">
      <c r="A130" s="7"/>
      <c r="B130" s="7" t="s">
        <v>263</v>
      </c>
      <c r="C130" s="7"/>
      <c r="D130" s="7"/>
      <c r="E130" s="7"/>
      <c r="F130" s="7"/>
      <c r="G130" s="7"/>
      <c r="H130" s="7"/>
      <c r="I130" s="7"/>
      <c r="J130" s="7"/>
      <c r="K130" s="7"/>
      <c r="L130" s="9"/>
      <c r="M130" s="10"/>
      <c r="N130" s="10"/>
      <c r="O130" s="10"/>
      <c r="P130" s="10"/>
      <c r="Q130" s="10"/>
      <c r="R130" s="10"/>
      <c r="S130" s="10"/>
      <c r="T130" s="10"/>
      <c r="U130" s="10"/>
      <c r="V130" s="7"/>
      <c r="W130" s="9"/>
      <c r="X130" s="10"/>
    </row>
    <row r="131" spans="1:24" ht="16.5" customHeight="1" x14ac:dyDescent="0.25">
      <c r="A131" s="7"/>
      <c r="B131" s="7"/>
      <c r="C131" s="7" t="s">
        <v>502</v>
      </c>
      <c r="D131" s="7"/>
      <c r="E131" s="7"/>
      <c r="F131" s="7"/>
      <c r="G131" s="7"/>
      <c r="H131" s="7"/>
      <c r="I131" s="7"/>
      <c r="J131" s="7"/>
      <c r="K131" s="7"/>
      <c r="L131" s="9" t="s">
        <v>261</v>
      </c>
      <c r="M131" s="26">
        <v>9</v>
      </c>
      <c r="N131" s="26">
        <v>9.9</v>
      </c>
      <c r="O131" s="26">
        <v>9.8000000000000007</v>
      </c>
      <c r="P131" s="26">
        <v>7.6</v>
      </c>
      <c r="Q131" s="26">
        <v>9.4</v>
      </c>
      <c r="R131" s="25" t="s">
        <v>137</v>
      </c>
      <c r="S131" s="26">
        <v>7.4</v>
      </c>
      <c r="T131" s="25" t="s">
        <v>137</v>
      </c>
      <c r="U131" s="26">
        <v>9.1999999999999993</v>
      </c>
      <c r="V131" s="7"/>
      <c r="W131" s="9" t="s">
        <v>258</v>
      </c>
      <c r="X131" s="34">
        <v>1527229</v>
      </c>
    </row>
    <row r="132" spans="1:24" ht="16.5" customHeight="1" x14ac:dyDescent="0.25">
      <c r="A132" s="7"/>
      <c r="B132" s="7"/>
      <c r="C132" s="7" t="s">
        <v>503</v>
      </c>
      <c r="D132" s="7"/>
      <c r="E132" s="7"/>
      <c r="F132" s="7"/>
      <c r="G132" s="7"/>
      <c r="H132" s="7"/>
      <c r="I132" s="7"/>
      <c r="J132" s="7"/>
      <c r="K132" s="7"/>
      <c r="L132" s="9" t="s">
        <v>261</v>
      </c>
      <c r="M132" s="16">
        <v>10.4</v>
      </c>
      <c r="N132" s="16">
        <v>10.8</v>
      </c>
      <c r="O132" s="26">
        <v>9.3000000000000007</v>
      </c>
      <c r="P132" s="26">
        <v>7.5</v>
      </c>
      <c r="Q132" s="26">
        <v>9.3000000000000007</v>
      </c>
      <c r="R132" s="26">
        <v>8.8000000000000007</v>
      </c>
      <c r="S132" s="25" t="s">
        <v>137</v>
      </c>
      <c r="T132" s="25" t="s">
        <v>137</v>
      </c>
      <c r="U132" s="26">
        <v>9.9</v>
      </c>
      <c r="V132" s="7"/>
      <c r="W132" s="9" t="s">
        <v>258</v>
      </c>
      <c r="X132" s="32">
        <v>400462</v>
      </c>
    </row>
    <row r="133" spans="1:24" ht="16.5" customHeight="1" x14ac:dyDescent="0.25">
      <c r="A133" s="7"/>
      <c r="B133" s="7"/>
      <c r="C133" s="7" t="s">
        <v>504</v>
      </c>
      <c r="D133" s="7"/>
      <c r="E133" s="7"/>
      <c r="F133" s="7"/>
      <c r="G133" s="7"/>
      <c r="H133" s="7"/>
      <c r="I133" s="7"/>
      <c r="J133" s="7"/>
      <c r="K133" s="7"/>
      <c r="L133" s="9" t="s">
        <v>261</v>
      </c>
      <c r="M133" s="26">
        <v>8.5</v>
      </c>
      <c r="N133" s="26">
        <v>8.4</v>
      </c>
      <c r="O133" s="26">
        <v>7.7</v>
      </c>
      <c r="P133" s="26">
        <v>6.5</v>
      </c>
      <c r="Q133" s="26">
        <v>6.6</v>
      </c>
      <c r="R133" s="26">
        <v>8.1</v>
      </c>
      <c r="S133" s="25" t="s">
        <v>137</v>
      </c>
      <c r="T133" s="26">
        <v>4.9000000000000004</v>
      </c>
      <c r="U133" s="26">
        <v>7.5</v>
      </c>
      <c r="V133" s="7"/>
      <c r="W133" s="9" t="s">
        <v>258</v>
      </c>
      <c r="X133" s="32">
        <v>148248</v>
      </c>
    </row>
    <row r="134" spans="1:24" ht="16.5" customHeight="1" x14ac:dyDescent="0.25">
      <c r="A134" s="7"/>
      <c r="B134" s="7"/>
      <c r="C134" s="7" t="s">
        <v>505</v>
      </c>
      <c r="D134" s="7"/>
      <c r="E134" s="7"/>
      <c r="F134" s="7"/>
      <c r="G134" s="7"/>
      <c r="H134" s="7"/>
      <c r="I134" s="7"/>
      <c r="J134" s="7"/>
      <c r="K134" s="7"/>
      <c r="L134" s="9" t="s">
        <v>261</v>
      </c>
      <c r="M134" s="26">
        <v>5.4</v>
      </c>
      <c r="N134" s="26">
        <v>7.2</v>
      </c>
      <c r="O134" s="26">
        <v>4.5999999999999996</v>
      </c>
      <c r="P134" s="26">
        <v>3.6</v>
      </c>
      <c r="Q134" s="26">
        <v>5.3</v>
      </c>
      <c r="R134" s="26">
        <v>6.4</v>
      </c>
      <c r="S134" s="25" t="s">
        <v>137</v>
      </c>
      <c r="T134" s="26">
        <v>2.4</v>
      </c>
      <c r="U134" s="26">
        <v>4.2</v>
      </c>
      <c r="V134" s="7"/>
      <c r="W134" s="9" t="s">
        <v>258</v>
      </c>
      <c r="X134" s="33">
        <v>12899</v>
      </c>
    </row>
    <row r="135" spans="1:24" ht="16.5" customHeight="1" x14ac:dyDescent="0.25">
      <c r="A135" s="7"/>
      <c r="B135" s="7"/>
      <c r="C135" s="7" t="s">
        <v>506</v>
      </c>
      <c r="D135" s="7"/>
      <c r="E135" s="7"/>
      <c r="F135" s="7"/>
      <c r="G135" s="7"/>
      <c r="H135" s="7"/>
      <c r="I135" s="7"/>
      <c r="J135" s="7"/>
      <c r="K135" s="7"/>
      <c r="L135" s="9" t="s">
        <v>261</v>
      </c>
      <c r="M135" s="26">
        <v>3.5</v>
      </c>
      <c r="N135" s="25" t="s">
        <v>137</v>
      </c>
      <c r="O135" s="26">
        <v>2.4</v>
      </c>
      <c r="P135" s="26">
        <v>1.9</v>
      </c>
      <c r="Q135" s="26">
        <v>3.4</v>
      </c>
      <c r="R135" s="26">
        <v>5.9</v>
      </c>
      <c r="S135" s="25" t="s">
        <v>137</v>
      </c>
      <c r="T135" s="26">
        <v>2.2999999999999998</v>
      </c>
      <c r="U135" s="26">
        <v>2.2999999999999998</v>
      </c>
      <c r="V135" s="7"/>
      <c r="W135" s="9" t="s">
        <v>258</v>
      </c>
      <c r="X135" s="30">
        <v>4585</v>
      </c>
    </row>
    <row r="136" spans="1:24" ht="16.5" customHeight="1" x14ac:dyDescent="0.25">
      <c r="A136" s="7" t="s">
        <v>90</v>
      </c>
      <c r="B136" s="7"/>
      <c r="C136" s="7"/>
      <c r="D136" s="7"/>
      <c r="E136" s="7"/>
      <c r="F136" s="7"/>
      <c r="G136" s="7"/>
      <c r="H136" s="7"/>
      <c r="I136" s="7"/>
      <c r="J136" s="7"/>
      <c r="K136" s="7"/>
      <c r="L136" s="9"/>
      <c r="M136" s="10"/>
      <c r="N136" s="10"/>
      <c r="O136" s="10"/>
      <c r="P136" s="10"/>
      <c r="Q136" s="10"/>
      <c r="R136" s="10"/>
      <c r="S136" s="10"/>
      <c r="T136" s="10"/>
      <c r="U136" s="10"/>
      <c r="V136" s="7"/>
      <c r="W136" s="9"/>
      <c r="X136" s="10"/>
    </row>
    <row r="137" spans="1:24" ht="16.5" customHeight="1" x14ac:dyDescent="0.25">
      <c r="A137" s="7"/>
      <c r="B137" s="7" t="s">
        <v>501</v>
      </c>
      <c r="C137" s="7"/>
      <c r="D137" s="7"/>
      <c r="E137" s="7"/>
      <c r="F137" s="7"/>
      <c r="G137" s="7"/>
      <c r="H137" s="7"/>
      <c r="I137" s="7"/>
      <c r="J137" s="7"/>
      <c r="K137" s="7"/>
      <c r="L137" s="9"/>
      <c r="M137" s="10"/>
      <c r="N137" s="10"/>
      <c r="O137" s="10"/>
      <c r="P137" s="10"/>
      <c r="Q137" s="10"/>
      <c r="R137" s="10"/>
      <c r="S137" s="10"/>
      <c r="T137" s="10"/>
      <c r="U137" s="10"/>
      <c r="V137" s="7"/>
      <c r="W137" s="9"/>
      <c r="X137" s="10"/>
    </row>
    <row r="138" spans="1:24" ht="16.5" customHeight="1" x14ac:dyDescent="0.25">
      <c r="A138" s="7"/>
      <c r="B138" s="7"/>
      <c r="C138" s="7" t="s">
        <v>502</v>
      </c>
      <c r="D138" s="7"/>
      <c r="E138" s="7"/>
      <c r="F138" s="7"/>
      <c r="G138" s="7"/>
      <c r="H138" s="7"/>
      <c r="I138" s="7"/>
      <c r="J138" s="7"/>
      <c r="K138" s="7"/>
      <c r="L138" s="9" t="s">
        <v>261</v>
      </c>
      <c r="M138" s="26">
        <v>1.6</v>
      </c>
      <c r="N138" s="26">
        <v>1</v>
      </c>
      <c r="O138" s="26">
        <v>1.7</v>
      </c>
      <c r="P138" s="26">
        <v>2</v>
      </c>
      <c r="Q138" s="26">
        <v>2</v>
      </c>
      <c r="R138" s="25" t="s">
        <v>137</v>
      </c>
      <c r="S138" s="26">
        <v>2</v>
      </c>
      <c r="T138" s="25" t="s">
        <v>137</v>
      </c>
      <c r="U138" s="26">
        <v>1.5</v>
      </c>
      <c r="V138" s="7"/>
      <c r="W138" s="9" t="s">
        <v>258</v>
      </c>
      <c r="X138" s="32">
        <v>246772</v>
      </c>
    </row>
    <row r="139" spans="1:24" ht="16.5" customHeight="1" x14ac:dyDescent="0.25">
      <c r="A139" s="7"/>
      <c r="B139" s="7"/>
      <c r="C139" s="7" t="s">
        <v>503</v>
      </c>
      <c r="D139" s="7"/>
      <c r="E139" s="7"/>
      <c r="F139" s="7"/>
      <c r="G139" s="7"/>
      <c r="H139" s="7"/>
      <c r="I139" s="7"/>
      <c r="J139" s="7"/>
      <c r="K139" s="7"/>
      <c r="L139" s="9" t="s">
        <v>261</v>
      </c>
      <c r="M139" s="26">
        <v>2.5</v>
      </c>
      <c r="N139" s="26">
        <v>1.6</v>
      </c>
      <c r="O139" s="26">
        <v>2</v>
      </c>
      <c r="P139" s="26">
        <v>2.2000000000000002</v>
      </c>
      <c r="Q139" s="26">
        <v>2.2999999999999998</v>
      </c>
      <c r="R139" s="26">
        <v>2.1</v>
      </c>
      <c r="S139" s="25" t="s">
        <v>270</v>
      </c>
      <c r="T139" s="25" t="s">
        <v>137</v>
      </c>
      <c r="U139" s="26">
        <v>2.1</v>
      </c>
      <c r="V139" s="7"/>
      <c r="W139" s="9" t="s">
        <v>258</v>
      </c>
      <c r="X139" s="33">
        <v>82123</v>
      </c>
    </row>
    <row r="140" spans="1:24" ht="16.5" customHeight="1" x14ac:dyDescent="0.25">
      <c r="A140" s="7"/>
      <c r="B140" s="7"/>
      <c r="C140" s="7" t="s">
        <v>504</v>
      </c>
      <c r="D140" s="7"/>
      <c r="E140" s="7"/>
      <c r="F140" s="7"/>
      <c r="G140" s="7"/>
      <c r="H140" s="7"/>
      <c r="I140" s="7"/>
      <c r="J140" s="7"/>
      <c r="K140" s="7"/>
      <c r="L140" s="9" t="s">
        <v>261</v>
      </c>
      <c r="M140" s="26">
        <v>2.7</v>
      </c>
      <c r="N140" s="26">
        <v>2.1</v>
      </c>
      <c r="O140" s="26">
        <v>2.4</v>
      </c>
      <c r="P140" s="26">
        <v>3.1</v>
      </c>
      <c r="Q140" s="26">
        <v>3.1</v>
      </c>
      <c r="R140" s="26">
        <v>1.8</v>
      </c>
      <c r="S140" s="25" t="s">
        <v>137</v>
      </c>
      <c r="T140" s="26">
        <v>2.2999999999999998</v>
      </c>
      <c r="U140" s="26">
        <v>2.5</v>
      </c>
      <c r="V140" s="7"/>
      <c r="W140" s="9" t="s">
        <v>258</v>
      </c>
      <c r="X140" s="33">
        <v>48438</v>
      </c>
    </row>
    <row r="141" spans="1:24" ht="16.5" customHeight="1" x14ac:dyDescent="0.25">
      <c r="A141" s="7"/>
      <c r="B141" s="7"/>
      <c r="C141" s="7" t="s">
        <v>505</v>
      </c>
      <c r="D141" s="7"/>
      <c r="E141" s="7"/>
      <c r="F141" s="7"/>
      <c r="G141" s="7"/>
      <c r="H141" s="7"/>
      <c r="I141" s="7"/>
      <c r="J141" s="7"/>
      <c r="K141" s="7"/>
      <c r="L141" s="9" t="s">
        <v>261</v>
      </c>
      <c r="M141" s="26">
        <v>3.3</v>
      </c>
      <c r="N141" s="26">
        <v>1.9</v>
      </c>
      <c r="O141" s="26">
        <v>2.6</v>
      </c>
      <c r="P141" s="26">
        <v>3.7</v>
      </c>
      <c r="Q141" s="26">
        <v>2.9</v>
      </c>
      <c r="R141" s="26">
        <v>1.6</v>
      </c>
      <c r="S141" s="25" t="s">
        <v>137</v>
      </c>
      <c r="T141" s="26">
        <v>4</v>
      </c>
      <c r="U141" s="26">
        <v>3.2</v>
      </c>
      <c r="V141" s="7"/>
      <c r="W141" s="9" t="s">
        <v>258</v>
      </c>
      <c r="X141" s="30">
        <v>9884</v>
      </c>
    </row>
    <row r="142" spans="1:24" ht="16.5" customHeight="1" x14ac:dyDescent="0.25">
      <c r="A142" s="7"/>
      <c r="B142" s="7"/>
      <c r="C142" s="7" t="s">
        <v>506</v>
      </c>
      <c r="D142" s="7"/>
      <c r="E142" s="7"/>
      <c r="F142" s="7"/>
      <c r="G142" s="7"/>
      <c r="H142" s="7"/>
      <c r="I142" s="7"/>
      <c r="J142" s="7"/>
      <c r="K142" s="7"/>
      <c r="L142" s="9" t="s">
        <v>261</v>
      </c>
      <c r="M142" s="26">
        <v>6.6</v>
      </c>
      <c r="N142" s="25" t="s">
        <v>137</v>
      </c>
      <c r="O142" s="26">
        <v>3.1</v>
      </c>
      <c r="P142" s="26">
        <v>2.7</v>
      </c>
      <c r="Q142" s="26">
        <v>5</v>
      </c>
      <c r="R142" s="26">
        <v>2</v>
      </c>
      <c r="S142" s="25" t="s">
        <v>137</v>
      </c>
      <c r="T142" s="26">
        <v>3.1</v>
      </c>
      <c r="U142" s="26">
        <v>3.1</v>
      </c>
      <c r="V142" s="7"/>
      <c r="W142" s="9" t="s">
        <v>258</v>
      </c>
      <c r="X142" s="30">
        <v>6436</v>
      </c>
    </row>
    <row r="143" spans="1:24" ht="16.5" customHeight="1" x14ac:dyDescent="0.25">
      <c r="A143" s="7"/>
      <c r="B143" s="7" t="s">
        <v>262</v>
      </c>
      <c r="C143" s="7"/>
      <c r="D143" s="7"/>
      <c r="E143" s="7"/>
      <c r="F143" s="7"/>
      <c r="G143" s="7"/>
      <c r="H143" s="7"/>
      <c r="I143" s="7"/>
      <c r="J143" s="7"/>
      <c r="K143" s="7"/>
      <c r="L143" s="9"/>
      <c r="M143" s="10"/>
      <c r="N143" s="10"/>
      <c r="O143" s="10"/>
      <c r="P143" s="10"/>
      <c r="Q143" s="10"/>
      <c r="R143" s="10"/>
      <c r="S143" s="10"/>
      <c r="T143" s="10"/>
      <c r="U143" s="10"/>
      <c r="V143" s="7"/>
      <c r="W143" s="9"/>
      <c r="X143" s="10"/>
    </row>
    <row r="144" spans="1:24" ht="16.5" customHeight="1" x14ac:dyDescent="0.25">
      <c r="A144" s="7"/>
      <c r="B144" s="7"/>
      <c r="C144" s="7" t="s">
        <v>502</v>
      </c>
      <c r="D144" s="7"/>
      <c r="E144" s="7"/>
      <c r="F144" s="7"/>
      <c r="G144" s="7"/>
      <c r="H144" s="7"/>
      <c r="I144" s="7"/>
      <c r="J144" s="7"/>
      <c r="K144" s="7"/>
      <c r="L144" s="9" t="s">
        <v>261</v>
      </c>
      <c r="M144" s="26">
        <v>0.2</v>
      </c>
      <c r="N144" s="26">
        <v>0.2</v>
      </c>
      <c r="O144" s="26">
        <v>0.2</v>
      </c>
      <c r="P144" s="26">
        <v>0.2</v>
      </c>
      <c r="Q144" s="25" t="s">
        <v>270</v>
      </c>
      <c r="R144" s="25" t="s">
        <v>137</v>
      </c>
      <c r="S144" s="25" t="s">
        <v>270</v>
      </c>
      <c r="T144" s="25" t="s">
        <v>137</v>
      </c>
      <c r="U144" s="26">
        <v>0.2</v>
      </c>
      <c r="V144" s="7"/>
      <c r="W144" s="9" t="s">
        <v>258</v>
      </c>
      <c r="X144" s="33">
        <v>27209</v>
      </c>
    </row>
    <row r="145" spans="1:24" ht="16.5" customHeight="1" x14ac:dyDescent="0.25">
      <c r="A145" s="7"/>
      <c r="B145" s="7"/>
      <c r="C145" s="7" t="s">
        <v>503</v>
      </c>
      <c r="D145" s="7"/>
      <c r="E145" s="7"/>
      <c r="F145" s="7"/>
      <c r="G145" s="7"/>
      <c r="H145" s="7"/>
      <c r="I145" s="7"/>
      <c r="J145" s="7"/>
      <c r="K145" s="7"/>
      <c r="L145" s="9" t="s">
        <v>261</v>
      </c>
      <c r="M145" s="26">
        <v>0.1</v>
      </c>
      <c r="N145" s="26">
        <v>0.1</v>
      </c>
      <c r="O145" s="26">
        <v>0.1</v>
      </c>
      <c r="P145" s="26">
        <v>0.1</v>
      </c>
      <c r="Q145" s="25" t="s">
        <v>270</v>
      </c>
      <c r="R145" s="25" t="s">
        <v>270</v>
      </c>
      <c r="S145" s="25" t="s">
        <v>270</v>
      </c>
      <c r="T145" s="25" t="s">
        <v>137</v>
      </c>
      <c r="U145" s="26">
        <v>0.1</v>
      </c>
      <c r="V145" s="7"/>
      <c r="W145" s="9" t="s">
        <v>258</v>
      </c>
      <c r="X145" s="30">
        <v>4906</v>
      </c>
    </row>
    <row r="146" spans="1:24" ht="16.5" customHeight="1" x14ac:dyDescent="0.25">
      <c r="A146" s="7"/>
      <c r="B146" s="7"/>
      <c r="C146" s="7" t="s">
        <v>504</v>
      </c>
      <c r="D146" s="7"/>
      <c r="E146" s="7"/>
      <c r="F146" s="7"/>
      <c r="G146" s="7"/>
      <c r="H146" s="7"/>
      <c r="I146" s="7"/>
      <c r="J146" s="7"/>
      <c r="K146" s="7"/>
      <c r="L146" s="9" t="s">
        <v>261</v>
      </c>
      <c r="M146" s="26">
        <v>0.1</v>
      </c>
      <c r="N146" s="26">
        <v>0.1</v>
      </c>
      <c r="O146" s="26">
        <v>0.1</v>
      </c>
      <c r="P146" s="26">
        <v>0.1</v>
      </c>
      <c r="Q146" s="25" t="s">
        <v>270</v>
      </c>
      <c r="R146" s="25" t="s">
        <v>270</v>
      </c>
      <c r="S146" s="25" t="s">
        <v>137</v>
      </c>
      <c r="T146" s="25" t="s">
        <v>137</v>
      </c>
      <c r="U146" s="26">
        <v>0.1</v>
      </c>
      <c r="V146" s="7"/>
      <c r="W146" s="9" t="s">
        <v>258</v>
      </c>
      <c r="X146" s="30">
        <v>1220</v>
      </c>
    </row>
    <row r="147" spans="1:24" ht="16.5" customHeight="1" x14ac:dyDescent="0.25">
      <c r="A147" s="7"/>
      <c r="B147" s="7"/>
      <c r="C147" s="7" t="s">
        <v>505</v>
      </c>
      <c r="D147" s="7"/>
      <c r="E147" s="7"/>
      <c r="F147" s="7"/>
      <c r="G147" s="7"/>
      <c r="H147" s="7"/>
      <c r="I147" s="7"/>
      <c r="J147" s="7"/>
      <c r="K147" s="7"/>
      <c r="L147" s="9" t="s">
        <v>261</v>
      </c>
      <c r="M147" s="26">
        <v>0.1</v>
      </c>
      <c r="N147" s="26">
        <v>0.1</v>
      </c>
      <c r="O147" s="26" t="s">
        <v>123</v>
      </c>
      <c r="P147" s="26">
        <v>0.1</v>
      </c>
      <c r="Q147" s="25" t="s">
        <v>270</v>
      </c>
      <c r="R147" s="25" t="s">
        <v>270</v>
      </c>
      <c r="S147" s="25" t="s">
        <v>137</v>
      </c>
      <c r="T147" s="25" t="s">
        <v>137</v>
      </c>
      <c r="U147" s="26" t="s">
        <v>123</v>
      </c>
      <c r="V147" s="7"/>
      <c r="W147" s="9" t="s">
        <v>258</v>
      </c>
      <c r="X147" s="37">
        <v>144</v>
      </c>
    </row>
    <row r="148" spans="1:24" ht="16.5" customHeight="1" x14ac:dyDescent="0.25">
      <c r="A148" s="7"/>
      <c r="B148" s="7"/>
      <c r="C148" s="7" t="s">
        <v>506</v>
      </c>
      <c r="D148" s="7"/>
      <c r="E148" s="7"/>
      <c r="F148" s="7"/>
      <c r="G148" s="7"/>
      <c r="H148" s="7"/>
      <c r="I148" s="7"/>
      <c r="J148" s="7"/>
      <c r="K148" s="7"/>
      <c r="L148" s="9" t="s">
        <v>261</v>
      </c>
      <c r="M148" s="26" t="s">
        <v>123</v>
      </c>
      <c r="N148" s="25" t="s">
        <v>137</v>
      </c>
      <c r="O148" s="26" t="s">
        <v>123</v>
      </c>
      <c r="P148" s="26" t="s">
        <v>123</v>
      </c>
      <c r="Q148" s="25" t="s">
        <v>270</v>
      </c>
      <c r="R148" s="25" t="s">
        <v>270</v>
      </c>
      <c r="S148" s="25" t="s">
        <v>137</v>
      </c>
      <c r="T148" s="25" t="s">
        <v>137</v>
      </c>
      <c r="U148" s="26" t="s">
        <v>123</v>
      </c>
      <c r="V148" s="7"/>
      <c r="W148" s="9" t="s">
        <v>258</v>
      </c>
      <c r="X148" s="38">
        <v>61</v>
      </c>
    </row>
    <row r="149" spans="1:24" ht="16.5" customHeight="1" x14ac:dyDescent="0.25">
      <c r="A149" s="7"/>
      <c r="B149" s="7" t="s">
        <v>263</v>
      </c>
      <c r="C149" s="7"/>
      <c r="D149" s="7"/>
      <c r="E149" s="7"/>
      <c r="F149" s="7"/>
      <c r="G149" s="7"/>
      <c r="H149" s="7"/>
      <c r="I149" s="7"/>
      <c r="J149" s="7"/>
      <c r="K149" s="7"/>
      <c r="L149" s="9"/>
      <c r="M149" s="10"/>
      <c r="N149" s="10"/>
      <c r="O149" s="10"/>
      <c r="P149" s="10"/>
      <c r="Q149" s="10"/>
      <c r="R149" s="10"/>
      <c r="S149" s="10"/>
      <c r="T149" s="10"/>
      <c r="U149" s="10"/>
      <c r="V149" s="7"/>
      <c r="W149" s="9"/>
      <c r="X149" s="10"/>
    </row>
    <row r="150" spans="1:24" ht="16.5" customHeight="1" x14ac:dyDescent="0.25">
      <c r="A150" s="7"/>
      <c r="B150" s="7"/>
      <c r="C150" s="7" t="s">
        <v>502</v>
      </c>
      <c r="D150" s="7"/>
      <c r="E150" s="7"/>
      <c r="F150" s="7"/>
      <c r="G150" s="7"/>
      <c r="H150" s="7"/>
      <c r="I150" s="7"/>
      <c r="J150" s="7"/>
      <c r="K150" s="7"/>
      <c r="L150" s="9" t="s">
        <v>261</v>
      </c>
      <c r="M150" s="26">
        <v>8.4</v>
      </c>
      <c r="N150" s="26">
        <v>9.4</v>
      </c>
      <c r="O150" s="26">
        <v>9.1999999999999993</v>
      </c>
      <c r="P150" s="26">
        <v>6.7</v>
      </c>
      <c r="Q150" s="26">
        <v>8.6999999999999993</v>
      </c>
      <c r="R150" s="25" t="s">
        <v>137</v>
      </c>
      <c r="S150" s="26">
        <v>6.8</v>
      </c>
      <c r="T150" s="25" t="s">
        <v>137</v>
      </c>
      <c r="U150" s="26">
        <v>8.6</v>
      </c>
      <c r="V150" s="7"/>
      <c r="W150" s="9" t="s">
        <v>258</v>
      </c>
      <c r="X150" s="34">
        <v>1404185</v>
      </c>
    </row>
    <row r="151" spans="1:24" ht="16.5" customHeight="1" x14ac:dyDescent="0.25">
      <c r="A151" s="7"/>
      <c r="B151" s="7"/>
      <c r="C151" s="7" t="s">
        <v>503</v>
      </c>
      <c r="D151" s="7"/>
      <c r="E151" s="7"/>
      <c r="F151" s="7"/>
      <c r="G151" s="7"/>
      <c r="H151" s="7"/>
      <c r="I151" s="7"/>
      <c r="J151" s="7"/>
      <c r="K151" s="7"/>
      <c r="L151" s="9" t="s">
        <v>261</v>
      </c>
      <c r="M151" s="26">
        <v>9.6</v>
      </c>
      <c r="N151" s="26">
        <v>9.6999999999999993</v>
      </c>
      <c r="O151" s="26">
        <v>8.4</v>
      </c>
      <c r="P151" s="26">
        <v>7</v>
      </c>
      <c r="Q151" s="26">
        <v>8.5</v>
      </c>
      <c r="R151" s="26">
        <v>8.1</v>
      </c>
      <c r="S151" s="26">
        <v>5.0999999999999996</v>
      </c>
      <c r="T151" s="25" t="s">
        <v>137</v>
      </c>
      <c r="U151" s="26">
        <v>9.1</v>
      </c>
      <c r="V151" s="7"/>
      <c r="W151" s="9" t="s">
        <v>258</v>
      </c>
      <c r="X151" s="32">
        <v>362877</v>
      </c>
    </row>
    <row r="152" spans="1:24" ht="16.5" customHeight="1" x14ac:dyDescent="0.25">
      <c r="A152" s="7"/>
      <c r="B152" s="7"/>
      <c r="C152" s="7" t="s">
        <v>504</v>
      </c>
      <c r="D152" s="7"/>
      <c r="E152" s="7"/>
      <c r="F152" s="7"/>
      <c r="G152" s="7"/>
      <c r="H152" s="7"/>
      <c r="I152" s="7"/>
      <c r="J152" s="7"/>
      <c r="K152" s="7"/>
      <c r="L152" s="9" t="s">
        <v>261</v>
      </c>
      <c r="M152" s="26">
        <v>7.5</v>
      </c>
      <c r="N152" s="26">
        <v>7.4</v>
      </c>
      <c r="O152" s="26">
        <v>7</v>
      </c>
      <c r="P152" s="26">
        <v>5.5</v>
      </c>
      <c r="Q152" s="26">
        <v>6.3</v>
      </c>
      <c r="R152" s="26">
        <v>7.3</v>
      </c>
      <c r="S152" s="25" t="s">
        <v>137</v>
      </c>
      <c r="T152" s="26">
        <v>3.5</v>
      </c>
      <c r="U152" s="26">
        <v>6.7</v>
      </c>
      <c r="V152" s="7"/>
      <c r="W152" s="9" t="s">
        <v>258</v>
      </c>
      <c r="X152" s="32">
        <v>131005</v>
      </c>
    </row>
    <row r="153" spans="1:24" ht="16.5" customHeight="1" x14ac:dyDescent="0.25">
      <c r="A153" s="7"/>
      <c r="B153" s="7"/>
      <c r="C153" s="7" t="s">
        <v>505</v>
      </c>
      <c r="D153" s="7"/>
      <c r="E153" s="7"/>
      <c r="F153" s="7"/>
      <c r="G153" s="7"/>
      <c r="H153" s="7"/>
      <c r="I153" s="7"/>
      <c r="J153" s="7"/>
      <c r="K153" s="7"/>
      <c r="L153" s="9" t="s">
        <v>261</v>
      </c>
      <c r="M153" s="26">
        <v>5</v>
      </c>
      <c r="N153" s="26">
        <v>7.3</v>
      </c>
      <c r="O153" s="26">
        <v>4</v>
      </c>
      <c r="P153" s="26">
        <v>3</v>
      </c>
      <c r="Q153" s="26">
        <v>4.9000000000000004</v>
      </c>
      <c r="R153" s="26">
        <v>5.3</v>
      </c>
      <c r="S153" s="25" t="s">
        <v>137</v>
      </c>
      <c r="T153" s="26">
        <v>2.1</v>
      </c>
      <c r="U153" s="26">
        <v>3.7</v>
      </c>
      <c r="V153" s="7"/>
      <c r="W153" s="9" t="s">
        <v>258</v>
      </c>
      <c r="X153" s="33">
        <v>11456</v>
      </c>
    </row>
    <row r="154" spans="1:24" ht="16.5" customHeight="1" x14ac:dyDescent="0.25">
      <c r="A154" s="7"/>
      <c r="B154" s="7"/>
      <c r="C154" s="7" t="s">
        <v>506</v>
      </c>
      <c r="D154" s="7"/>
      <c r="E154" s="7"/>
      <c r="F154" s="7"/>
      <c r="G154" s="7"/>
      <c r="H154" s="7"/>
      <c r="I154" s="7"/>
      <c r="J154" s="7"/>
      <c r="K154" s="7"/>
      <c r="L154" s="9" t="s">
        <v>261</v>
      </c>
      <c r="M154" s="26">
        <v>3.7</v>
      </c>
      <c r="N154" s="25" t="s">
        <v>137</v>
      </c>
      <c r="O154" s="26">
        <v>2.2999999999999998</v>
      </c>
      <c r="P154" s="26">
        <v>1.6</v>
      </c>
      <c r="Q154" s="26">
        <v>3.4</v>
      </c>
      <c r="R154" s="26">
        <v>5</v>
      </c>
      <c r="S154" s="25" t="s">
        <v>137</v>
      </c>
      <c r="T154" s="26">
        <v>0.6</v>
      </c>
      <c r="U154" s="26">
        <v>1.7</v>
      </c>
      <c r="V154" s="7"/>
      <c r="W154" s="9" t="s">
        <v>258</v>
      </c>
      <c r="X154" s="30">
        <v>3512</v>
      </c>
    </row>
    <row r="155" spans="1:24" ht="16.5" customHeight="1" x14ac:dyDescent="0.25">
      <c r="A155" s="7" t="s">
        <v>91</v>
      </c>
      <c r="B155" s="7"/>
      <c r="C155" s="7"/>
      <c r="D155" s="7"/>
      <c r="E155" s="7"/>
      <c r="F155" s="7"/>
      <c r="G155" s="7"/>
      <c r="H155" s="7"/>
      <c r="I155" s="7"/>
      <c r="J155" s="7"/>
      <c r="K155" s="7"/>
      <c r="L155" s="9"/>
      <c r="M155" s="10"/>
      <c r="N155" s="10"/>
      <c r="O155" s="10"/>
      <c r="P155" s="10"/>
      <c r="Q155" s="10"/>
      <c r="R155" s="10"/>
      <c r="S155" s="10"/>
      <c r="T155" s="10"/>
      <c r="U155" s="10"/>
      <c r="V155" s="7"/>
      <c r="W155" s="9"/>
      <c r="X155" s="10"/>
    </row>
    <row r="156" spans="1:24" ht="16.5" customHeight="1" x14ac:dyDescent="0.25">
      <c r="A156" s="7"/>
      <c r="B156" s="7" t="s">
        <v>501</v>
      </c>
      <c r="C156" s="7"/>
      <c r="D156" s="7"/>
      <c r="E156" s="7"/>
      <c r="F156" s="7"/>
      <c r="G156" s="7"/>
      <c r="H156" s="7"/>
      <c r="I156" s="7"/>
      <c r="J156" s="7"/>
      <c r="K156" s="7"/>
      <c r="L156" s="9"/>
      <c r="M156" s="10"/>
      <c r="N156" s="10"/>
      <c r="O156" s="10"/>
      <c r="P156" s="10"/>
      <c r="Q156" s="10"/>
      <c r="R156" s="10"/>
      <c r="S156" s="10"/>
      <c r="T156" s="10"/>
      <c r="U156" s="10"/>
      <c r="V156" s="7"/>
      <c r="W156" s="9"/>
      <c r="X156" s="10"/>
    </row>
    <row r="157" spans="1:24" ht="16.5" customHeight="1" x14ac:dyDescent="0.25">
      <c r="A157" s="7"/>
      <c r="B157" s="7"/>
      <c r="C157" s="7" t="s">
        <v>502</v>
      </c>
      <c r="D157" s="7"/>
      <c r="E157" s="7"/>
      <c r="F157" s="7"/>
      <c r="G157" s="7"/>
      <c r="H157" s="7"/>
      <c r="I157" s="7"/>
      <c r="J157" s="7"/>
      <c r="K157" s="7"/>
      <c r="L157" s="9" t="s">
        <v>261</v>
      </c>
      <c r="M157" s="26">
        <v>1.5</v>
      </c>
      <c r="N157" s="25" t="s">
        <v>259</v>
      </c>
      <c r="O157" s="26">
        <v>1.6</v>
      </c>
      <c r="P157" s="26">
        <v>1.8</v>
      </c>
      <c r="Q157" s="26">
        <v>2</v>
      </c>
      <c r="R157" s="25" t="s">
        <v>137</v>
      </c>
      <c r="S157" s="26">
        <v>2.2000000000000002</v>
      </c>
      <c r="T157" s="25" t="s">
        <v>137</v>
      </c>
      <c r="U157" s="26">
        <v>1.7</v>
      </c>
      <c r="V157" s="7"/>
      <c r="W157" s="9" t="s">
        <v>258</v>
      </c>
      <c r="X157" s="32">
        <v>193905</v>
      </c>
    </row>
    <row r="158" spans="1:24" ht="16.5" customHeight="1" x14ac:dyDescent="0.25">
      <c r="A158" s="7"/>
      <c r="B158" s="7"/>
      <c r="C158" s="7" t="s">
        <v>503</v>
      </c>
      <c r="D158" s="7"/>
      <c r="E158" s="7"/>
      <c r="F158" s="7"/>
      <c r="G158" s="7"/>
      <c r="H158" s="7"/>
      <c r="I158" s="7"/>
      <c r="J158" s="7"/>
      <c r="K158" s="7"/>
      <c r="L158" s="9" t="s">
        <v>261</v>
      </c>
      <c r="M158" s="26">
        <v>2.4</v>
      </c>
      <c r="N158" s="25" t="s">
        <v>259</v>
      </c>
      <c r="O158" s="26">
        <v>2</v>
      </c>
      <c r="P158" s="26">
        <v>2</v>
      </c>
      <c r="Q158" s="26">
        <v>2.2999999999999998</v>
      </c>
      <c r="R158" s="26">
        <v>1.4</v>
      </c>
      <c r="S158" s="25" t="s">
        <v>270</v>
      </c>
      <c r="T158" s="25" t="s">
        <v>137</v>
      </c>
      <c r="U158" s="26">
        <v>2.1</v>
      </c>
      <c r="V158" s="7"/>
      <c r="W158" s="9" t="s">
        <v>258</v>
      </c>
      <c r="X158" s="33">
        <v>61740</v>
      </c>
    </row>
    <row r="159" spans="1:24" ht="16.5" customHeight="1" x14ac:dyDescent="0.25">
      <c r="A159" s="7"/>
      <c r="B159" s="7"/>
      <c r="C159" s="7" t="s">
        <v>504</v>
      </c>
      <c r="D159" s="7"/>
      <c r="E159" s="7"/>
      <c r="F159" s="7"/>
      <c r="G159" s="7"/>
      <c r="H159" s="7"/>
      <c r="I159" s="7"/>
      <c r="J159" s="7"/>
      <c r="K159" s="7"/>
      <c r="L159" s="9" t="s">
        <v>261</v>
      </c>
      <c r="M159" s="26">
        <v>2.8</v>
      </c>
      <c r="N159" s="25" t="s">
        <v>259</v>
      </c>
      <c r="O159" s="26">
        <v>2.2000000000000002</v>
      </c>
      <c r="P159" s="26">
        <v>2.9</v>
      </c>
      <c r="Q159" s="26">
        <v>3</v>
      </c>
      <c r="R159" s="26">
        <v>1.2</v>
      </c>
      <c r="S159" s="25" t="s">
        <v>137</v>
      </c>
      <c r="T159" s="26">
        <v>2.4</v>
      </c>
      <c r="U159" s="26">
        <v>2.4</v>
      </c>
      <c r="V159" s="7"/>
      <c r="W159" s="9" t="s">
        <v>258</v>
      </c>
      <c r="X159" s="33">
        <v>41162</v>
      </c>
    </row>
    <row r="160" spans="1:24" ht="16.5" customHeight="1" x14ac:dyDescent="0.25">
      <c r="A160" s="7"/>
      <c r="B160" s="7"/>
      <c r="C160" s="7" t="s">
        <v>505</v>
      </c>
      <c r="D160" s="7"/>
      <c r="E160" s="7"/>
      <c r="F160" s="7"/>
      <c r="G160" s="7"/>
      <c r="H160" s="7"/>
      <c r="I160" s="7"/>
      <c r="J160" s="7"/>
      <c r="K160" s="7"/>
      <c r="L160" s="9" t="s">
        <v>261</v>
      </c>
      <c r="M160" s="26">
        <v>3.6</v>
      </c>
      <c r="N160" s="25" t="s">
        <v>259</v>
      </c>
      <c r="O160" s="26">
        <v>2.6</v>
      </c>
      <c r="P160" s="26">
        <v>3.4</v>
      </c>
      <c r="Q160" s="26">
        <v>2.8</v>
      </c>
      <c r="R160" s="26">
        <v>1.6</v>
      </c>
      <c r="S160" s="25" t="s">
        <v>137</v>
      </c>
      <c r="T160" s="26">
        <v>3.8</v>
      </c>
      <c r="U160" s="26">
        <v>3.2</v>
      </c>
      <c r="V160" s="7"/>
      <c r="W160" s="9" t="s">
        <v>258</v>
      </c>
      <c r="X160" s="30">
        <v>9523</v>
      </c>
    </row>
    <row r="161" spans="1:24" ht="16.5" customHeight="1" x14ac:dyDescent="0.25">
      <c r="A161" s="7"/>
      <c r="B161" s="7"/>
      <c r="C161" s="7" t="s">
        <v>506</v>
      </c>
      <c r="D161" s="7"/>
      <c r="E161" s="7"/>
      <c r="F161" s="7"/>
      <c r="G161" s="7"/>
      <c r="H161" s="7"/>
      <c r="I161" s="7"/>
      <c r="J161" s="7"/>
      <c r="K161" s="7"/>
      <c r="L161" s="9" t="s">
        <v>261</v>
      </c>
      <c r="M161" s="26">
        <v>5.5</v>
      </c>
      <c r="N161" s="25" t="s">
        <v>259</v>
      </c>
      <c r="O161" s="26">
        <v>2.7</v>
      </c>
      <c r="P161" s="26">
        <v>2.5</v>
      </c>
      <c r="Q161" s="26">
        <v>4.3</v>
      </c>
      <c r="R161" s="26">
        <v>0.6</v>
      </c>
      <c r="S161" s="25" t="s">
        <v>137</v>
      </c>
      <c r="T161" s="26">
        <v>2.9</v>
      </c>
      <c r="U161" s="26">
        <v>2.8</v>
      </c>
      <c r="V161" s="7"/>
      <c r="W161" s="9" t="s">
        <v>258</v>
      </c>
      <c r="X161" s="30">
        <v>5739</v>
      </c>
    </row>
    <row r="162" spans="1:24" ht="16.5" customHeight="1" x14ac:dyDescent="0.25">
      <c r="A162" s="7"/>
      <c r="B162" s="7" t="s">
        <v>262</v>
      </c>
      <c r="C162" s="7"/>
      <c r="D162" s="7"/>
      <c r="E162" s="7"/>
      <c r="F162" s="7"/>
      <c r="G162" s="7"/>
      <c r="H162" s="7"/>
      <c r="I162" s="7"/>
      <c r="J162" s="7"/>
      <c r="K162" s="7"/>
      <c r="L162" s="9"/>
      <c r="M162" s="10"/>
      <c r="N162" s="10"/>
      <c r="O162" s="10"/>
      <c r="P162" s="10"/>
      <c r="Q162" s="10"/>
      <c r="R162" s="10"/>
      <c r="S162" s="10"/>
      <c r="T162" s="10"/>
      <c r="U162" s="10"/>
      <c r="V162" s="7"/>
      <c r="W162" s="9"/>
      <c r="X162" s="10"/>
    </row>
    <row r="163" spans="1:24" ht="16.5" customHeight="1" x14ac:dyDescent="0.25">
      <c r="A163" s="7"/>
      <c r="B163" s="7"/>
      <c r="C163" s="7" t="s">
        <v>502</v>
      </c>
      <c r="D163" s="7"/>
      <c r="E163" s="7"/>
      <c r="F163" s="7"/>
      <c r="G163" s="7"/>
      <c r="H163" s="7"/>
      <c r="I163" s="7"/>
      <c r="J163" s="7"/>
      <c r="K163" s="7"/>
      <c r="L163" s="9" t="s">
        <v>261</v>
      </c>
      <c r="M163" s="26">
        <v>0.2</v>
      </c>
      <c r="N163" s="26">
        <v>0.2</v>
      </c>
      <c r="O163" s="26">
        <v>0.2</v>
      </c>
      <c r="P163" s="26">
        <v>0.2</v>
      </c>
      <c r="Q163" s="25" t="s">
        <v>270</v>
      </c>
      <c r="R163" s="25" t="s">
        <v>137</v>
      </c>
      <c r="S163" s="25" t="s">
        <v>270</v>
      </c>
      <c r="T163" s="25" t="s">
        <v>137</v>
      </c>
      <c r="U163" s="26">
        <v>0.2</v>
      </c>
      <c r="V163" s="7"/>
      <c r="W163" s="9" t="s">
        <v>258</v>
      </c>
      <c r="X163" s="33">
        <v>26968</v>
      </c>
    </row>
    <row r="164" spans="1:24" ht="16.5" customHeight="1" x14ac:dyDescent="0.25">
      <c r="A164" s="7"/>
      <c r="B164" s="7"/>
      <c r="C164" s="7" t="s">
        <v>503</v>
      </c>
      <c r="D164" s="7"/>
      <c r="E164" s="7"/>
      <c r="F164" s="7"/>
      <c r="G164" s="7"/>
      <c r="H164" s="7"/>
      <c r="I164" s="7"/>
      <c r="J164" s="7"/>
      <c r="K164" s="7"/>
      <c r="L164" s="9" t="s">
        <v>261</v>
      </c>
      <c r="M164" s="26">
        <v>0.1</v>
      </c>
      <c r="N164" s="26">
        <v>0.1</v>
      </c>
      <c r="O164" s="26">
        <v>0.1</v>
      </c>
      <c r="P164" s="26">
        <v>0.1</v>
      </c>
      <c r="Q164" s="25" t="s">
        <v>270</v>
      </c>
      <c r="R164" s="25" t="s">
        <v>270</v>
      </c>
      <c r="S164" s="25" t="s">
        <v>270</v>
      </c>
      <c r="T164" s="25" t="s">
        <v>137</v>
      </c>
      <c r="U164" s="26">
        <v>0.1</v>
      </c>
      <c r="V164" s="7"/>
      <c r="W164" s="9" t="s">
        <v>258</v>
      </c>
      <c r="X164" s="30">
        <v>4610</v>
      </c>
    </row>
    <row r="165" spans="1:24" ht="16.5" customHeight="1" x14ac:dyDescent="0.25">
      <c r="A165" s="7"/>
      <c r="B165" s="7"/>
      <c r="C165" s="7" t="s">
        <v>504</v>
      </c>
      <c r="D165" s="7"/>
      <c r="E165" s="7"/>
      <c r="F165" s="7"/>
      <c r="G165" s="7"/>
      <c r="H165" s="7"/>
      <c r="I165" s="7"/>
      <c r="J165" s="7"/>
      <c r="K165" s="7"/>
      <c r="L165" s="9" t="s">
        <v>261</v>
      </c>
      <c r="M165" s="26" t="s">
        <v>123</v>
      </c>
      <c r="N165" s="26">
        <v>0.1</v>
      </c>
      <c r="O165" s="26">
        <v>0.1</v>
      </c>
      <c r="P165" s="26">
        <v>0.1</v>
      </c>
      <c r="Q165" s="25" t="s">
        <v>270</v>
      </c>
      <c r="R165" s="25" t="s">
        <v>270</v>
      </c>
      <c r="S165" s="25" t="s">
        <v>137</v>
      </c>
      <c r="T165" s="25" t="s">
        <v>137</v>
      </c>
      <c r="U165" s="26">
        <v>0.1</v>
      </c>
      <c r="V165" s="7"/>
      <c r="W165" s="9" t="s">
        <v>258</v>
      </c>
      <c r="X165" s="30">
        <v>1133</v>
      </c>
    </row>
    <row r="166" spans="1:24" ht="16.5" customHeight="1" x14ac:dyDescent="0.25">
      <c r="A166" s="7"/>
      <c r="B166" s="7"/>
      <c r="C166" s="7" t="s">
        <v>505</v>
      </c>
      <c r="D166" s="7"/>
      <c r="E166" s="7"/>
      <c r="F166" s="7"/>
      <c r="G166" s="7"/>
      <c r="H166" s="7"/>
      <c r="I166" s="7"/>
      <c r="J166" s="7"/>
      <c r="K166" s="7"/>
      <c r="L166" s="9" t="s">
        <v>261</v>
      </c>
      <c r="M166" s="26">
        <v>0.1</v>
      </c>
      <c r="N166" s="26">
        <v>0.1</v>
      </c>
      <c r="O166" s="26" t="s">
        <v>123</v>
      </c>
      <c r="P166" s="26">
        <v>0.1</v>
      </c>
      <c r="Q166" s="25" t="s">
        <v>270</v>
      </c>
      <c r="R166" s="25" t="s">
        <v>270</v>
      </c>
      <c r="S166" s="25" t="s">
        <v>137</v>
      </c>
      <c r="T166" s="25" t="s">
        <v>137</v>
      </c>
      <c r="U166" s="26" t="s">
        <v>123</v>
      </c>
      <c r="V166" s="7"/>
      <c r="W166" s="9" t="s">
        <v>258</v>
      </c>
      <c r="X166" s="37">
        <v>137</v>
      </c>
    </row>
    <row r="167" spans="1:24" ht="16.5" customHeight="1" x14ac:dyDescent="0.25">
      <c r="A167" s="7"/>
      <c r="B167" s="7"/>
      <c r="C167" s="7" t="s">
        <v>506</v>
      </c>
      <c r="D167" s="7"/>
      <c r="E167" s="7"/>
      <c r="F167" s="7"/>
      <c r="G167" s="7"/>
      <c r="H167" s="7"/>
      <c r="I167" s="7"/>
      <c r="J167" s="7"/>
      <c r="K167" s="7"/>
      <c r="L167" s="9" t="s">
        <v>261</v>
      </c>
      <c r="M167" s="26" t="s">
        <v>123</v>
      </c>
      <c r="N167" s="25" t="s">
        <v>137</v>
      </c>
      <c r="O167" s="26" t="s">
        <v>123</v>
      </c>
      <c r="P167" s="26" t="s">
        <v>123</v>
      </c>
      <c r="Q167" s="25" t="s">
        <v>270</v>
      </c>
      <c r="R167" s="25" t="s">
        <v>270</v>
      </c>
      <c r="S167" s="25" t="s">
        <v>137</v>
      </c>
      <c r="T167" s="25" t="s">
        <v>137</v>
      </c>
      <c r="U167" s="26" t="s">
        <v>123</v>
      </c>
      <c r="V167" s="7"/>
      <c r="W167" s="9" t="s">
        <v>258</v>
      </c>
      <c r="X167" s="38">
        <v>49</v>
      </c>
    </row>
    <row r="168" spans="1:24" ht="16.5" customHeight="1" x14ac:dyDescent="0.25">
      <c r="A168" s="7"/>
      <c r="B168" s="7" t="s">
        <v>263</v>
      </c>
      <c r="C168" s="7"/>
      <c r="D168" s="7"/>
      <c r="E168" s="7"/>
      <c r="F168" s="7"/>
      <c r="G168" s="7"/>
      <c r="H168" s="7"/>
      <c r="I168" s="7"/>
      <c r="J168" s="7"/>
      <c r="K168" s="7"/>
      <c r="L168" s="9"/>
      <c r="M168" s="10"/>
      <c r="N168" s="10"/>
      <c r="O168" s="10"/>
      <c r="P168" s="10"/>
      <c r="Q168" s="10"/>
      <c r="R168" s="10"/>
      <c r="S168" s="10"/>
      <c r="T168" s="10"/>
      <c r="U168" s="10"/>
      <c r="V168" s="7"/>
      <c r="W168" s="9"/>
      <c r="X168" s="10"/>
    </row>
    <row r="169" spans="1:24" ht="16.5" customHeight="1" x14ac:dyDescent="0.25">
      <c r="A169" s="7"/>
      <c r="B169" s="7"/>
      <c r="C169" s="7" t="s">
        <v>502</v>
      </c>
      <c r="D169" s="7"/>
      <c r="E169" s="7"/>
      <c r="F169" s="7"/>
      <c r="G169" s="7"/>
      <c r="H169" s="7"/>
      <c r="I169" s="7"/>
      <c r="J169" s="7"/>
      <c r="K169" s="7"/>
      <c r="L169" s="9" t="s">
        <v>261</v>
      </c>
      <c r="M169" s="26">
        <v>8</v>
      </c>
      <c r="N169" s="26">
        <v>8.8000000000000007</v>
      </c>
      <c r="O169" s="26">
        <v>8.5</v>
      </c>
      <c r="P169" s="26">
        <v>6.1</v>
      </c>
      <c r="Q169" s="26">
        <v>8.1999999999999993</v>
      </c>
      <c r="R169" s="25" t="s">
        <v>137</v>
      </c>
      <c r="S169" s="26">
        <v>6.2</v>
      </c>
      <c r="T169" s="25" t="s">
        <v>137</v>
      </c>
      <c r="U169" s="26">
        <v>8</v>
      </c>
      <c r="V169" s="7"/>
      <c r="W169" s="9" t="s">
        <v>258</v>
      </c>
      <c r="X169" s="34">
        <v>1289439</v>
      </c>
    </row>
    <row r="170" spans="1:24" ht="16.5" customHeight="1" x14ac:dyDescent="0.25">
      <c r="A170" s="7"/>
      <c r="B170" s="7"/>
      <c r="C170" s="7" t="s">
        <v>503</v>
      </c>
      <c r="D170" s="7"/>
      <c r="E170" s="7"/>
      <c r="F170" s="7"/>
      <c r="G170" s="7"/>
      <c r="H170" s="7"/>
      <c r="I170" s="7"/>
      <c r="J170" s="7"/>
      <c r="K170" s="7"/>
      <c r="L170" s="9" t="s">
        <v>261</v>
      </c>
      <c r="M170" s="26">
        <v>8.6999999999999993</v>
      </c>
      <c r="N170" s="26">
        <v>8.9</v>
      </c>
      <c r="O170" s="26">
        <v>7.5</v>
      </c>
      <c r="P170" s="26">
        <v>6.1</v>
      </c>
      <c r="Q170" s="26">
        <v>7.9</v>
      </c>
      <c r="R170" s="26">
        <v>7.4</v>
      </c>
      <c r="S170" s="26">
        <v>5.2</v>
      </c>
      <c r="T170" s="25" t="s">
        <v>137</v>
      </c>
      <c r="U170" s="26">
        <v>8.1999999999999993</v>
      </c>
      <c r="V170" s="7"/>
      <c r="W170" s="9" t="s">
        <v>258</v>
      </c>
      <c r="X170" s="32">
        <v>325303</v>
      </c>
    </row>
    <row r="171" spans="1:24" ht="16.5" customHeight="1" x14ac:dyDescent="0.25">
      <c r="A171" s="7"/>
      <c r="B171" s="7"/>
      <c r="C171" s="7" t="s">
        <v>504</v>
      </c>
      <c r="D171" s="7"/>
      <c r="E171" s="7"/>
      <c r="F171" s="7"/>
      <c r="G171" s="7"/>
      <c r="H171" s="7"/>
      <c r="I171" s="7"/>
      <c r="J171" s="7"/>
      <c r="K171" s="7"/>
      <c r="L171" s="9" t="s">
        <v>261</v>
      </c>
      <c r="M171" s="26">
        <v>6.7</v>
      </c>
      <c r="N171" s="26">
        <v>6.7</v>
      </c>
      <c r="O171" s="26">
        <v>6.1</v>
      </c>
      <c r="P171" s="26">
        <v>4.7</v>
      </c>
      <c r="Q171" s="26">
        <v>5.8</v>
      </c>
      <c r="R171" s="26">
        <v>6.6</v>
      </c>
      <c r="S171" s="25" t="s">
        <v>137</v>
      </c>
      <c r="T171" s="26">
        <v>3.4</v>
      </c>
      <c r="U171" s="26">
        <v>5.9</v>
      </c>
      <c r="V171" s="7"/>
      <c r="W171" s="9" t="s">
        <v>258</v>
      </c>
      <c r="X171" s="32">
        <v>116157</v>
      </c>
    </row>
    <row r="172" spans="1:24" ht="16.5" customHeight="1" x14ac:dyDescent="0.25">
      <c r="A172" s="7"/>
      <c r="B172" s="7"/>
      <c r="C172" s="7" t="s">
        <v>505</v>
      </c>
      <c r="D172" s="7"/>
      <c r="E172" s="7"/>
      <c r="F172" s="7"/>
      <c r="G172" s="7"/>
      <c r="H172" s="7"/>
      <c r="I172" s="7"/>
      <c r="J172" s="7"/>
      <c r="K172" s="7"/>
      <c r="L172" s="9" t="s">
        <v>261</v>
      </c>
      <c r="M172" s="26">
        <v>4</v>
      </c>
      <c r="N172" s="26">
        <v>6.8</v>
      </c>
      <c r="O172" s="26">
        <v>3.5</v>
      </c>
      <c r="P172" s="26">
        <v>2.6</v>
      </c>
      <c r="Q172" s="26">
        <v>4.5</v>
      </c>
      <c r="R172" s="26">
        <v>4.8</v>
      </c>
      <c r="S172" s="25" t="s">
        <v>137</v>
      </c>
      <c r="T172" s="26">
        <v>1.9</v>
      </c>
      <c r="U172" s="26">
        <v>3.2</v>
      </c>
      <c r="V172" s="7"/>
      <c r="W172" s="9" t="s">
        <v>258</v>
      </c>
      <c r="X172" s="33">
        <v>10102</v>
      </c>
    </row>
    <row r="173" spans="1:24" ht="16.5" customHeight="1" x14ac:dyDescent="0.25">
      <c r="A173" s="7"/>
      <c r="B173" s="7"/>
      <c r="C173" s="7" t="s">
        <v>506</v>
      </c>
      <c r="D173" s="7"/>
      <c r="E173" s="7"/>
      <c r="F173" s="7"/>
      <c r="G173" s="7"/>
      <c r="H173" s="7"/>
      <c r="I173" s="7"/>
      <c r="J173" s="7"/>
      <c r="K173" s="7"/>
      <c r="L173" s="9" t="s">
        <v>261</v>
      </c>
      <c r="M173" s="26">
        <v>2.9</v>
      </c>
      <c r="N173" s="25" t="s">
        <v>137</v>
      </c>
      <c r="O173" s="26">
        <v>1.9</v>
      </c>
      <c r="P173" s="26">
        <v>1.4</v>
      </c>
      <c r="Q173" s="26">
        <v>2.8</v>
      </c>
      <c r="R173" s="26">
        <v>5.5</v>
      </c>
      <c r="S173" s="25" t="s">
        <v>137</v>
      </c>
      <c r="T173" s="26">
        <v>0.6</v>
      </c>
      <c r="U173" s="26">
        <v>1.5</v>
      </c>
      <c r="V173" s="7"/>
      <c r="W173" s="9" t="s">
        <v>258</v>
      </c>
      <c r="X173" s="30">
        <v>3003</v>
      </c>
    </row>
    <row r="174" spans="1:24" ht="16.5" customHeight="1" x14ac:dyDescent="0.25">
      <c r="A174" s="7" t="s">
        <v>92</v>
      </c>
      <c r="B174" s="7"/>
      <c r="C174" s="7"/>
      <c r="D174" s="7"/>
      <c r="E174" s="7"/>
      <c r="F174" s="7"/>
      <c r="G174" s="7"/>
      <c r="H174" s="7"/>
      <c r="I174" s="7"/>
      <c r="J174" s="7"/>
      <c r="K174" s="7"/>
      <c r="L174" s="9"/>
      <c r="M174" s="10"/>
      <c r="N174" s="10"/>
      <c r="O174" s="10"/>
      <c r="P174" s="10"/>
      <c r="Q174" s="10"/>
      <c r="R174" s="10"/>
      <c r="S174" s="10"/>
      <c r="T174" s="10"/>
      <c r="U174" s="10"/>
      <c r="V174" s="7"/>
      <c r="W174" s="9"/>
      <c r="X174" s="10"/>
    </row>
    <row r="175" spans="1:24" ht="16.5" customHeight="1" x14ac:dyDescent="0.25">
      <c r="A175" s="7"/>
      <c r="B175" s="7" t="s">
        <v>501</v>
      </c>
      <c r="C175" s="7"/>
      <c r="D175" s="7"/>
      <c r="E175" s="7"/>
      <c r="F175" s="7"/>
      <c r="G175" s="7"/>
      <c r="H175" s="7"/>
      <c r="I175" s="7"/>
      <c r="J175" s="7"/>
      <c r="K175" s="7"/>
      <c r="L175" s="9"/>
      <c r="M175" s="10"/>
      <c r="N175" s="10"/>
      <c r="O175" s="10"/>
      <c r="P175" s="10"/>
      <c r="Q175" s="10"/>
      <c r="R175" s="10"/>
      <c r="S175" s="10"/>
      <c r="T175" s="10"/>
      <c r="U175" s="10"/>
      <c r="V175" s="7"/>
      <c r="W175" s="9"/>
      <c r="X175" s="10"/>
    </row>
    <row r="176" spans="1:24" ht="16.5" customHeight="1" x14ac:dyDescent="0.25">
      <c r="A176" s="7"/>
      <c r="B176" s="7"/>
      <c r="C176" s="7" t="s">
        <v>502</v>
      </c>
      <c r="D176" s="7"/>
      <c r="E176" s="7"/>
      <c r="F176" s="7"/>
      <c r="G176" s="7"/>
      <c r="H176" s="7"/>
      <c r="I176" s="7"/>
      <c r="J176" s="7"/>
      <c r="K176" s="7"/>
      <c r="L176" s="9" t="s">
        <v>261</v>
      </c>
      <c r="M176" s="26">
        <v>1.4</v>
      </c>
      <c r="N176" s="25" t="s">
        <v>259</v>
      </c>
      <c r="O176" s="26">
        <v>1.6</v>
      </c>
      <c r="P176" s="26">
        <v>1.8</v>
      </c>
      <c r="Q176" s="26">
        <v>1.9</v>
      </c>
      <c r="R176" s="25" t="s">
        <v>137</v>
      </c>
      <c r="S176" s="26">
        <v>2.1</v>
      </c>
      <c r="T176" s="25" t="s">
        <v>137</v>
      </c>
      <c r="U176" s="26">
        <v>1.6</v>
      </c>
      <c r="V176" s="7"/>
      <c r="W176" s="9" t="s">
        <v>258</v>
      </c>
      <c r="X176" s="32">
        <v>181124</v>
      </c>
    </row>
    <row r="177" spans="1:24" ht="16.5" customHeight="1" x14ac:dyDescent="0.25">
      <c r="A177" s="7"/>
      <c r="B177" s="7"/>
      <c r="C177" s="7" t="s">
        <v>503</v>
      </c>
      <c r="D177" s="7"/>
      <c r="E177" s="7"/>
      <c r="F177" s="7"/>
      <c r="G177" s="7"/>
      <c r="H177" s="7"/>
      <c r="I177" s="7"/>
      <c r="J177" s="7"/>
      <c r="K177" s="7"/>
      <c r="L177" s="9" t="s">
        <v>261</v>
      </c>
      <c r="M177" s="26">
        <v>2.2000000000000002</v>
      </c>
      <c r="N177" s="25" t="s">
        <v>259</v>
      </c>
      <c r="O177" s="26">
        <v>2.1</v>
      </c>
      <c r="P177" s="26">
        <v>2</v>
      </c>
      <c r="Q177" s="26">
        <v>2.1</v>
      </c>
      <c r="R177" s="26">
        <v>1.7</v>
      </c>
      <c r="S177" s="16">
        <v>18.7</v>
      </c>
      <c r="T177" s="25" t="s">
        <v>137</v>
      </c>
      <c r="U177" s="26">
        <v>2.1</v>
      </c>
      <c r="V177" s="7"/>
      <c r="W177" s="9" t="s">
        <v>258</v>
      </c>
      <c r="X177" s="33">
        <v>59145</v>
      </c>
    </row>
    <row r="178" spans="1:24" ht="16.5" customHeight="1" x14ac:dyDescent="0.25">
      <c r="A178" s="7"/>
      <c r="B178" s="7"/>
      <c r="C178" s="7" t="s">
        <v>504</v>
      </c>
      <c r="D178" s="7"/>
      <c r="E178" s="7"/>
      <c r="F178" s="7"/>
      <c r="G178" s="7"/>
      <c r="H178" s="7"/>
      <c r="I178" s="7"/>
      <c r="J178" s="7"/>
      <c r="K178" s="7"/>
      <c r="L178" s="9" t="s">
        <v>261</v>
      </c>
      <c r="M178" s="26">
        <v>2.6</v>
      </c>
      <c r="N178" s="25" t="s">
        <v>259</v>
      </c>
      <c r="O178" s="26">
        <v>2.2000000000000002</v>
      </c>
      <c r="P178" s="26">
        <v>2.8</v>
      </c>
      <c r="Q178" s="26">
        <v>2.8</v>
      </c>
      <c r="R178" s="26">
        <v>1.4</v>
      </c>
      <c r="S178" s="25" t="s">
        <v>137</v>
      </c>
      <c r="T178" s="26">
        <v>2.2999999999999998</v>
      </c>
      <c r="U178" s="26">
        <v>2.2999999999999998</v>
      </c>
      <c r="V178" s="7"/>
      <c r="W178" s="9" t="s">
        <v>258</v>
      </c>
      <c r="X178" s="33">
        <v>39567</v>
      </c>
    </row>
    <row r="179" spans="1:24" ht="16.5" customHeight="1" x14ac:dyDescent="0.25">
      <c r="A179" s="7"/>
      <c r="B179" s="7"/>
      <c r="C179" s="7" t="s">
        <v>505</v>
      </c>
      <c r="D179" s="7"/>
      <c r="E179" s="7"/>
      <c r="F179" s="7"/>
      <c r="G179" s="7"/>
      <c r="H179" s="7"/>
      <c r="I179" s="7"/>
      <c r="J179" s="7"/>
      <c r="K179" s="7"/>
      <c r="L179" s="9" t="s">
        <v>261</v>
      </c>
      <c r="M179" s="26">
        <v>3.3</v>
      </c>
      <c r="N179" s="25" t="s">
        <v>259</v>
      </c>
      <c r="O179" s="26">
        <v>2.1</v>
      </c>
      <c r="P179" s="26">
        <v>2.8</v>
      </c>
      <c r="Q179" s="26">
        <v>2.7</v>
      </c>
      <c r="R179" s="26">
        <v>1.5</v>
      </c>
      <c r="S179" s="25" t="s">
        <v>137</v>
      </c>
      <c r="T179" s="26">
        <v>2.8</v>
      </c>
      <c r="U179" s="26">
        <v>2.6</v>
      </c>
      <c r="V179" s="7"/>
      <c r="W179" s="9" t="s">
        <v>258</v>
      </c>
      <c r="X179" s="30">
        <v>7915</v>
      </c>
    </row>
    <row r="180" spans="1:24" ht="16.5" customHeight="1" x14ac:dyDescent="0.25">
      <c r="A180" s="7"/>
      <c r="B180" s="7"/>
      <c r="C180" s="7" t="s">
        <v>506</v>
      </c>
      <c r="D180" s="7"/>
      <c r="E180" s="7"/>
      <c r="F180" s="7"/>
      <c r="G180" s="7"/>
      <c r="H180" s="7"/>
      <c r="I180" s="7"/>
      <c r="J180" s="7"/>
      <c r="K180" s="7"/>
      <c r="L180" s="9" t="s">
        <v>261</v>
      </c>
      <c r="M180" s="26">
        <v>5.2</v>
      </c>
      <c r="N180" s="25" t="s">
        <v>137</v>
      </c>
      <c r="O180" s="26">
        <v>3</v>
      </c>
      <c r="P180" s="26">
        <v>2.9</v>
      </c>
      <c r="Q180" s="26">
        <v>2.4</v>
      </c>
      <c r="R180" s="26">
        <v>0.9</v>
      </c>
      <c r="S180" s="25" t="s">
        <v>137</v>
      </c>
      <c r="T180" s="26">
        <v>3.3</v>
      </c>
      <c r="U180" s="26">
        <v>3</v>
      </c>
      <c r="V180" s="7"/>
      <c r="W180" s="9" t="s">
        <v>258</v>
      </c>
      <c r="X180" s="30">
        <v>6164</v>
      </c>
    </row>
    <row r="181" spans="1:24" ht="16.5" customHeight="1" x14ac:dyDescent="0.25">
      <c r="A181" s="7"/>
      <c r="B181" s="7" t="s">
        <v>262</v>
      </c>
      <c r="C181" s="7"/>
      <c r="D181" s="7"/>
      <c r="E181" s="7"/>
      <c r="F181" s="7"/>
      <c r="G181" s="7"/>
      <c r="H181" s="7"/>
      <c r="I181" s="7"/>
      <c r="J181" s="7"/>
      <c r="K181" s="7"/>
      <c r="L181" s="9"/>
      <c r="M181" s="10"/>
      <c r="N181" s="10"/>
      <c r="O181" s="10"/>
      <c r="P181" s="10"/>
      <c r="Q181" s="10"/>
      <c r="R181" s="10"/>
      <c r="S181" s="10"/>
      <c r="T181" s="10"/>
      <c r="U181" s="10"/>
      <c r="V181" s="7"/>
      <c r="W181" s="9"/>
      <c r="X181" s="10"/>
    </row>
    <row r="182" spans="1:24" ht="16.5" customHeight="1" x14ac:dyDescent="0.25">
      <c r="A182" s="7"/>
      <c r="B182" s="7"/>
      <c r="C182" s="7" t="s">
        <v>502</v>
      </c>
      <c r="D182" s="7"/>
      <c r="E182" s="7"/>
      <c r="F182" s="7"/>
      <c r="G182" s="7"/>
      <c r="H182" s="7"/>
      <c r="I182" s="7"/>
      <c r="J182" s="7"/>
      <c r="K182" s="7"/>
      <c r="L182" s="9" t="s">
        <v>261</v>
      </c>
      <c r="M182" s="26">
        <v>0.1</v>
      </c>
      <c r="N182" s="26">
        <v>0.2</v>
      </c>
      <c r="O182" s="26">
        <v>0.2</v>
      </c>
      <c r="P182" s="26">
        <v>0.2</v>
      </c>
      <c r="Q182" s="25" t="s">
        <v>270</v>
      </c>
      <c r="R182" s="25" t="s">
        <v>137</v>
      </c>
      <c r="S182" s="25" t="s">
        <v>270</v>
      </c>
      <c r="T182" s="25" t="s">
        <v>137</v>
      </c>
      <c r="U182" s="26">
        <v>0.2</v>
      </c>
      <c r="V182" s="7"/>
      <c r="W182" s="9" t="s">
        <v>258</v>
      </c>
      <c r="X182" s="33">
        <v>25188</v>
      </c>
    </row>
    <row r="183" spans="1:24" ht="16.5" customHeight="1" x14ac:dyDescent="0.25">
      <c r="A183" s="7"/>
      <c r="B183" s="7"/>
      <c r="C183" s="7" t="s">
        <v>503</v>
      </c>
      <c r="D183" s="7"/>
      <c r="E183" s="7"/>
      <c r="F183" s="7"/>
      <c r="G183" s="7"/>
      <c r="H183" s="7"/>
      <c r="I183" s="7"/>
      <c r="J183" s="7"/>
      <c r="K183" s="7"/>
      <c r="L183" s="9" t="s">
        <v>261</v>
      </c>
      <c r="M183" s="26">
        <v>0.1</v>
      </c>
      <c r="N183" s="26">
        <v>0.1</v>
      </c>
      <c r="O183" s="26">
        <v>0.1</v>
      </c>
      <c r="P183" s="26">
        <v>0.1</v>
      </c>
      <c r="Q183" s="25" t="s">
        <v>270</v>
      </c>
      <c r="R183" s="25" t="s">
        <v>270</v>
      </c>
      <c r="S183" s="25" t="s">
        <v>270</v>
      </c>
      <c r="T183" s="25" t="s">
        <v>137</v>
      </c>
      <c r="U183" s="26">
        <v>0.1</v>
      </c>
      <c r="V183" s="7"/>
      <c r="W183" s="9" t="s">
        <v>258</v>
      </c>
      <c r="X183" s="30">
        <v>4112</v>
      </c>
    </row>
    <row r="184" spans="1:24" ht="16.5" customHeight="1" x14ac:dyDescent="0.25">
      <c r="A184" s="7"/>
      <c r="B184" s="7"/>
      <c r="C184" s="7" t="s">
        <v>504</v>
      </c>
      <c r="D184" s="7"/>
      <c r="E184" s="7"/>
      <c r="F184" s="7"/>
      <c r="G184" s="7"/>
      <c r="H184" s="7"/>
      <c r="I184" s="7"/>
      <c r="J184" s="7"/>
      <c r="K184" s="7"/>
      <c r="L184" s="9" t="s">
        <v>261</v>
      </c>
      <c r="M184" s="26" t="s">
        <v>123</v>
      </c>
      <c r="N184" s="26" t="s">
        <v>123</v>
      </c>
      <c r="O184" s="26">
        <v>0.1</v>
      </c>
      <c r="P184" s="26">
        <v>0.1</v>
      </c>
      <c r="Q184" s="25" t="s">
        <v>270</v>
      </c>
      <c r="R184" s="25" t="s">
        <v>270</v>
      </c>
      <c r="S184" s="25" t="s">
        <v>137</v>
      </c>
      <c r="T184" s="25" t="s">
        <v>137</v>
      </c>
      <c r="U184" s="26">
        <v>0.1</v>
      </c>
      <c r="V184" s="7"/>
      <c r="W184" s="9" t="s">
        <v>258</v>
      </c>
      <c r="X184" s="30">
        <v>1104</v>
      </c>
    </row>
    <row r="185" spans="1:24" ht="16.5" customHeight="1" x14ac:dyDescent="0.25">
      <c r="A185" s="7"/>
      <c r="B185" s="7"/>
      <c r="C185" s="7" t="s">
        <v>505</v>
      </c>
      <c r="D185" s="7"/>
      <c r="E185" s="7"/>
      <c r="F185" s="7"/>
      <c r="G185" s="7"/>
      <c r="H185" s="7"/>
      <c r="I185" s="7"/>
      <c r="J185" s="7"/>
      <c r="K185" s="7"/>
      <c r="L185" s="9" t="s">
        <v>261</v>
      </c>
      <c r="M185" s="26">
        <v>0.1</v>
      </c>
      <c r="N185" s="26">
        <v>0.2</v>
      </c>
      <c r="O185" s="26" t="s">
        <v>123</v>
      </c>
      <c r="P185" s="26">
        <v>0.1</v>
      </c>
      <c r="Q185" s="25" t="s">
        <v>270</v>
      </c>
      <c r="R185" s="25" t="s">
        <v>270</v>
      </c>
      <c r="S185" s="25" t="s">
        <v>137</v>
      </c>
      <c r="T185" s="25" t="s">
        <v>137</v>
      </c>
      <c r="U185" s="26" t="s">
        <v>123</v>
      </c>
      <c r="V185" s="7"/>
      <c r="W185" s="9" t="s">
        <v>258</v>
      </c>
      <c r="X185" s="37">
        <v>122</v>
      </c>
    </row>
    <row r="186" spans="1:24" ht="16.5" customHeight="1" x14ac:dyDescent="0.25">
      <c r="A186" s="7"/>
      <c r="B186" s="7"/>
      <c r="C186" s="7" t="s">
        <v>506</v>
      </c>
      <c r="D186" s="7"/>
      <c r="E186" s="7"/>
      <c r="F186" s="7"/>
      <c r="G186" s="7"/>
      <c r="H186" s="7"/>
      <c r="I186" s="7"/>
      <c r="J186" s="7"/>
      <c r="K186" s="7"/>
      <c r="L186" s="9" t="s">
        <v>261</v>
      </c>
      <c r="M186" s="26" t="s">
        <v>123</v>
      </c>
      <c r="N186" s="25" t="s">
        <v>137</v>
      </c>
      <c r="O186" s="26">
        <v>0.1</v>
      </c>
      <c r="P186" s="26" t="s">
        <v>123</v>
      </c>
      <c r="Q186" s="25" t="s">
        <v>270</v>
      </c>
      <c r="R186" s="25" t="s">
        <v>270</v>
      </c>
      <c r="S186" s="25" t="s">
        <v>137</v>
      </c>
      <c r="T186" s="25" t="s">
        <v>137</v>
      </c>
      <c r="U186" s="26" t="s">
        <v>123</v>
      </c>
      <c r="V186" s="7"/>
      <c r="W186" s="9" t="s">
        <v>258</v>
      </c>
      <c r="X186" s="38">
        <v>75</v>
      </c>
    </row>
    <row r="187" spans="1:24" ht="16.5" customHeight="1" x14ac:dyDescent="0.25">
      <c r="A187" s="7"/>
      <c r="B187" s="7" t="s">
        <v>263</v>
      </c>
      <c r="C187" s="7"/>
      <c r="D187" s="7"/>
      <c r="E187" s="7"/>
      <c r="F187" s="7"/>
      <c r="G187" s="7"/>
      <c r="H187" s="7"/>
      <c r="I187" s="7"/>
      <c r="J187" s="7"/>
      <c r="K187" s="7"/>
      <c r="L187" s="9"/>
      <c r="M187" s="10"/>
      <c r="N187" s="10"/>
      <c r="O187" s="10"/>
      <c r="P187" s="10"/>
      <c r="Q187" s="10"/>
      <c r="R187" s="10"/>
      <c r="S187" s="10"/>
      <c r="T187" s="10"/>
      <c r="U187" s="10"/>
      <c r="V187" s="7"/>
      <c r="W187" s="9"/>
      <c r="X187" s="10"/>
    </row>
    <row r="188" spans="1:24" ht="16.5" customHeight="1" x14ac:dyDescent="0.25">
      <c r="A188" s="7"/>
      <c r="B188" s="7"/>
      <c r="C188" s="7" t="s">
        <v>502</v>
      </c>
      <c r="D188" s="7"/>
      <c r="E188" s="7"/>
      <c r="F188" s="7"/>
      <c r="G188" s="7"/>
      <c r="H188" s="7"/>
      <c r="I188" s="7"/>
      <c r="J188" s="7"/>
      <c r="K188" s="7"/>
      <c r="L188" s="9" t="s">
        <v>261</v>
      </c>
      <c r="M188" s="26">
        <v>7.5</v>
      </c>
      <c r="N188" s="26">
        <v>8.3000000000000007</v>
      </c>
      <c r="O188" s="26">
        <v>7.9</v>
      </c>
      <c r="P188" s="26">
        <v>5.9</v>
      </c>
      <c r="Q188" s="26">
        <v>7.9</v>
      </c>
      <c r="R188" s="25" t="s">
        <v>137</v>
      </c>
      <c r="S188" s="26">
        <v>5.8</v>
      </c>
      <c r="T188" s="25" t="s">
        <v>137</v>
      </c>
      <c r="U188" s="26">
        <v>7.6</v>
      </c>
      <c r="V188" s="7"/>
      <c r="W188" s="9" t="s">
        <v>258</v>
      </c>
      <c r="X188" s="34">
        <v>1191781</v>
      </c>
    </row>
    <row r="189" spans="1:24" ht="16.5" customHeight="1" x14ac:dyDescent="0.25">
      <c r="A189" s="7"/>
      <c r="B189" s="7"/>
      <c r="C189" s="7" t="s">
        <v>503</v>
      </c>
      <c r="D189" s="7"/>
      <c r="E189" s="7"/>
      <c r="F189" s="7"/>
      <c r="G189" s="7"/>
      <c r="H189" s="7"/>
      <c r="I189" s="7"/>
      <c r="J189" s="7"/>
      <c r="K189" s="7"/>
      <c r="L189" s="9" t="s">
        <v>261</v>
      </c>
      <c r="M189" s="26">
        <v>7.9</v>
      </c>
      <c r="N189" s="26">
        <v>8.1999999999999993</v>
      </c>
      <c r="O189" s="26">
        <v>7</v>
      </c>
      <c r="P189" s="26">
        <v>5.8</v>
      </c>
      <c r="Q189" s="26">
        <v>7.4</v>
      </c>
      <c r="R189" s="26">
        <v>6.8</v>
      </c>
      <c r="S189" s="26">
        <v>6.2</v>
      </c>
      <c r="T189" s="25" t="s">
        <v>137</v>
      </c>
      <c r="U189" s="26">
        <v>7.6</v>
      </c>
      <c r="V189" s="7"/>
      <c r="W189" s="9" t="s">
        <v>258</v>
      </c>
      <c r="X189" s="32">
        <v>297015</v>
      </c>
    </row>
    <row r="190" spans="1:24" ht="16.5" customHeight="1" x14ac:dyDescent="0.25">
      <c r="A190" s="7"/>
      <c r="B190" s="7"/>
      <c r="C190" s="7" t="s">
        <v>504</v>
      </c>
      <c r="D190" s="7"/>
      <c r="E190" s="7"/>
      <c r="F190" s="7"/>
      <c r="G190" s="7"/>
      <c r="H190" s="7"/>
      <c r="I190" s="7"/>
      <c r="J190" s="7"/>
      <c r="K190" s="7"/>
      <c r="L190" s="9" t="s">
        <v>261</v>
      </c>
      <c r="M190" s="26">
        <v>6.1</v>
      </c>
      <c r="N190" s="26">
        <v>6.3</v>
      </c>
      <c r="O190" s="26">
        <v>5.5</v>
      </c>
      <c r="P190" s="26">
        <v>4.7</v>
      </c>
      <c r="Q190" s="26">
        <v>5.4</v>
      </c>
      <c r="R190" s="26">
        <v>6</v>
      </c>
      <c r="S190" s="25" t="s">
        <v>137</v>
      </c>
      <c r="T190" s="26">
        <v>3</v>
      </c>
      <c r="U190" s="26">
        <v>5.5</v>
      </c>
      <c r="V190" s="7"/>
      <c r="W190" s="9" t="s">
        <v>258</v>
      </c>
      <c r="X190" s="32">
        <v>106181</v>
      </c>
    </row>
    <row r="191" spans="1:24" ht="16.5" customHeight="1" x14ac:dyDescent="0.25">
      <c r="A191" s="7"/>
      <c r="B191" s="7"/>
      <c r="C191" s="7" t="s">
        <v>505</v>
      </c>
      <c r="D191" s="7"/>
      <c r="E191" s="7"/>
      <c r="F191" s="7"/>
      <c r="G191" s="7"/>
      <c r="H191" s="7"/>
      <c r="I191" s="7"/>
      <c r="J191" s="7"/>
      <c r="K191" s="7"/>
      <c r="L191" s="9" t="s">
        <v>261</v>
      </c>
      <c r="M191" s="26">
        <v>3.7</v>
      </c>
      <c r="N191" s="26">
        <v>5.7</v>
      </c>
      <c r="O191" s="26">
        <v>3.4</v>
      </c>
      <c r="P191" s="26">
        <v>2.5</v>
      </c>
      <c r="Q191" s="26">
        <v>4.0999999999999996</v>
      </c>
      <c r="R191" s="26">
        <v>4.3</v>
      </c>
      <c r="S191" s="25" t="s">
        <v>137</v>
      </c>
      <c r="T191" s="26">
        <v>1.8</v>
      </c>
      <c r="U191" s="26">
        <v>3</v>
      </c>
      <c r="V191" s="7"/>
      <c r="W191" s="9" t="s">
        <v>258</v>
      </c>
      <c r="X191" s="30">
        <v>9465</v>
      </c>
    </row>
    <row r="192" spans="1:24" ht="16.5" customHeight="1" x14ac:dyDescent="0.25">
      <c r="A192" s="14"/>
      <c r="B192" s="14"/>
      <c r="C192" s="14" t="s">
        <v>506</v>
      </c>
      <c r="D192" s="14"/>
      <c r="E192" s="14"/>
      <c r="F192" s="14"/>
      <c r="G192" s="14"/>
      <c r="H192" s="14"/>
      <c r="I192" s="14"/>
      <c r="J192" s="14"/>
      <c r="K192" s="14"/>
      <c r="L192" s="15" t="s">
        <v>261</v>
      </c>
      <c r="M192" s="28">
        <v>3.1</v>
      </c>
      <c r="N192" s="36" t="s">
        <v>137</v>
      </c>
      <c r="O192" s="28">
        <v>1.9</v>
      </c>
      <c r="P192" s="28">
        <v>1.3</v>
      </c>
      <c r="Q192" s="28">
        <v>2.2000000000000002</v>
      </c>
      <c r="R192" s="28">
        <v>6.5</v>
      </c>
      <c r="S192" s="36" t="s">
        <v>137</v>
      </c>
      <c r="T192" s="28">
        <v>0.6</v>
      </c>
      <c r="U192" s="28">
        <v>1.5</v>
      </c>
      <c r="V192" s="14"/>
      <c r="W192" s="15" t="s">
        <v>258</v>
      </c>
      <c r="X192" s="42">
        <v>2892</v>
      </c>
    </row>
    <row r="193" spans="1:24" ht="4.5" customHeight="1" x14ac:dyDescent="0.25">
      <c r="A193" s="23"/>
      <c r="B193" s="23"/>
      <c r="C193" s="2"/>
      <c r="D193" s="2"/>
      <c r="E193" s="2"/>
      <c r="F193" s="2"/>
      <c r="G193" s="2"/>
      <c r="H193" s="2"/>
      <c r="I193" s="2"/>
      <c r="J193" s="2"/>
      <c r="K193" s="2"/>
      <c r="L193" s="2"/>
      <c r="M193" s="2"/>
      <c r="N193" s="2"/>
      <c r="O193" s="2"/>
      <c r="P193" s="2"/>
      <c r="Q193" s="2"/>
      <c r="R193" s="2"/>
      <c r="S193" s="2"/>
      <c r="T193" s="2"/>
      <c r="U193" s="2"/>
      <c r="V193" s="2"/>
      <c r="W193" s="2"/>
      <c r="X193" s="2"/>
    </row>
    <row r="194" spans="1:24" ht="16.5" customHeight="1" x14ac:dyDescent="0.25">
      <c r="A194" s="23"/>
      <c r="B194" s="23"/>
      <c r="C194" s="87" t="s">
        <v>507</v>
      </c>
      <c r="D194" s="87"/>
      <c r="E194" s="87"/>
      <c r="F194" s="87"/>
      <c r="G194" s="87"/>
      <c r="H194" s="87"/>
      <c r="I194" s="87"/>
      <c r="J194" s="87"/>
      <c r="K194" s="87"/>
      <c r="L194" s="87"/>
      <c r="M194" s="87"/>
      <c r="N194" s="87"/>
      <c r="O194" s="87"/>
      <c r="P194" s="87"/>
      <c r="Q194" s="87"/>
      <c r="R194" s="87"/>
      <c r="S194" s="87"/>
      <c r="T194" s="87"/>
      <c r="U194" s="87"/>
      <c r="V194" s="87"/>
      <c r="W194" s="87"/>
      <c r="X194" s="87"/>
    </row>
    <row r="195" spans="1:24" ht="4.5" customHeight="1" x14ac:dyDescent="0.25">
      <c r="A195" s="23"/>
      <c r="B195" s="23"/>
      <c r="C195" s="2"/>
      <c r="D195" s="2"/>
      <c r="E195" s="2"/>
      <c r="F195" s="2"/>
      <c r="G195" s="2"/>
      <c r="H195" s="2"/>
      <c r="I195" s="2"/>
      <c r="J195" s="2"/>
      <c r="K195" s="2"/>
      <c r="L195" s="2"/>
      <c r="M195" s="2"/>
      <c r="N195" s="2"/>
      <c r="O195" s="2"/>
      <c r="P195" s="2"/>
      <c r="Q195" s="2"/>
      <c r="R195" s="2"/>
      <c r="S195" s="2"/>
      <c r="T195" s="2"/>
      <c r="U195" s="2"/>
      <c r="V195" s="2"/>
      <c r="W195" s="2"/>
      <c r="X195" s="2"/>
    </row>
    <row r="196" spans="1:24" ht="16.5" customHeight="1" x14ac:dyDescent="0.25">
      <c r="A196" s="40"/>
      <c r="B196" s="40"/>
      <c r="C196" s="87" t="s">
        <v>473</v>
      </c>
      <c r="D196" s="87"/>
      <c r="E196" s="87"/>
      <c r="F196" s="87"/>
      <c r="G196" s="87"/>
      <c r="H196" s="87"/>
      <c r="I196" s="87"/>
      <c r="J196" s="87"/>
      <c r="K196" s="87"/>
      <c r="L196" s="87"/>
      <c r="M196" s="87"/>
      <c r="N196" s="87"/>
      <c r="O196" s="87"/>
      <c r="P196" s="87"/>
      <c r="Q196" s="87"/>
      <c r="R196" s="87"/>
      <c r="S196" s="87"/>
      <c r="T196" s="87"/>
      <c r="U196" s="87"/>
      <c r="V196" s="87"/>
      <c r="W196" s="87"/>
      <c r="X196" s="87"/>
    </row>
    <row r="197" spans="1:24" ht="16.5" customHeight="1" x14ac:dyDescent="0.25">
      <c r="A197" s="40"/>
      <c r="B197" s="40"/>
      <c r="C197" s="87" t="s">
        <v>474</v>
      </c>
      <c r="D197" s="87"/>
      <c r="E197" s="87"/>
      <c r="F197" s="87"/>
      <c r="G197" s="87"/>
      <c r="H197" s="87"/>
      <c r="I197" s="87"/>
      <c r="J197" s="87"/>
      <c r="K197" s="87"/>
      <c r="L197" s="87"/>
      <c r="M197" s="87"/>
      <c r="N197" s="87"/>
      <c r="O197" s="87"/>
      <c r="P197" s="87"/>
      <c r="Q197" s="87"/>
      <c r="R197" s="87"/>
      <c r="S197" s="87"/>
      <c r="T197" s="87"/>
      <c r="U197" s="87"/>
      <c r="V197" s="87"/>
      <c r="W197" s="87"/>
      <c r="X197" s="87"/>
    </row>
    <row r="198" spans="1:24" ht="4.5" customHeight="1" x14ac:dyDescent="0.25">
      <c r="A198" s="23"/>
      <c r="B198" s="23"/>
      <c r="C198" s="2"/>
      <c r="D198" s="2"/>
      <c r="E198" s="2"/>
      <c r="F198" s="2"/>
      <c r="G198" s="2"/>
      <c r="H198" s="2"/>
      <c r="I198" s="2"/>
      <c r="J198" s="2"/>
      <c r="K198" s="2"/>
      <c r="L198" s="2"/>
      <c r="M198" s="2"/>
      <c r="N198" s="2"/>
      <c r="O198" s="2"/>
      <c r="P198" s="2"/>
      <c r="Q198" s="2"/>
      <c r="R198" s="2"/>
      <c r="S198" s="2"/>
      <c r="T198" s="2"/>
      <c r="U198" s="2"/>
      <c r="V198" s="2"/>
      <c r="W198" s="2"/>
      <c r="X198" s="2"/>
    </row>
    <row r="199" spans="1:24" ht="16.5" customHeight="1" x14ac:dyDescent="0.25">
      <c r="A199" s="23" t="s">
        <v>99</v>
      </c>
      <c r="B199" s="23"/>
      <c r="C199" s="87" t="s">
        <v>272</v>
      </c>
      <c r="D199" s="87"/>
      <c r="E199" s="87"/>
      <c r="F199" s="87"/>
      <c r="G199" s="87"/>
      <c r="H199" s="87"/>
      <c r="I199" s="87"/>
      <c r="J199" s="87"/>
      <c r="K199" s="87"/>
      <c r="L199" s="87"/>
      <c r="M199" s="87"/>
      <c r="N199" s="87"/>
      <c r="O199" s="87"/>
      <c r="P199" s="87"/>
      <c r="Q199" s="87"/>
      <c r="R199" s="87"/>
      <c r="S199" s="87"/>
      <c r="T199" s="87"/>
      <c r="U199" s="87"/>
      <c r="V199" s="87"/>
      <c r="W199" s="87"/>
      <c r="X199" s="87"/>
    </row>
    <row r="200" spans="1:24" ht="29.4" customHeight="1" x14ac:dyDescent="0.25">
      <c r="A200" s="23" t="s">
        <v>101</v>
      </c>
      <c r="B200" s="23"/>
      <c r="C200" s="87" t="s">
        <v>508</v>
      </c>
      <c r="D200" s="87"/>
      <c r="E200" s="87"/>
      <c r="F200" s="87"/>
      <c r="G200" s="87"/>
      <c r="H200" s="87"/>
      <c r="I200" s="87"/>
      <c r="J200" s="87"/>
      <c r="K200" s="87"/>
      <c r="L200" s="87"/>
      <c r="M200" s="87"/>
      <c r="N200" s="87"/>
      <c r="O200" s="87"/>
      <c r="P200" s="87"/>
      <c r="Q200" s="87"/>
      <c r="R200" s="87"/>
      <c r="S200" s="87"/>
      <c r="T200" s="87"/>
      <c r="U200" s="87"/>
      <c r="V200" s="87"/>
      <c r="W200" s="87"/>
      <c r="X200" s="87"/>
    </row>
    <row r="201" spans="1:24" ht="16.5" customHeight="1" x14ac:dyDescent="0.25">
      <c r="A201" s="23" t="s">
        <v>103</v>
      </c>
      <c r="B201" s="23"/>
      <c r="C201" s="87" t="s">
        <v>509</v>
      </c>
      <c r="D201" s="87"/>
      <c r="E201" s="87"/>
      <c r="F201" s="87"/>
      <c r="G201" s="87"/>
      <c r="H201" s="87"/>
      <c r="I201" s="87"/>
      <c r="J201" s="87"/>
      <c r="K201" s="87"/>
      <c r="L201" s="87"/>
      <c r="M201" s="87"/>
      <c r="N201" s="87"/>
      <c r="O201" s="87"/>
      <c r="P201" s="87"/>
      <c r="Q201" s="87"/>
      <c r="R201" s="87"/>
      <c r="S201" s="87"/>
      <c r="T201" s="87"/>
      <c r="U201" s="87"/>
      <c r="V201" s="87"/>
      <c r="W201" s="87"/>
      <c r="X201" s="87"/>
    </row>
    <row r="202" spans="1:24" ht="29.4" customHeight="1" x14ac:dyDescent="0.25">
      <c r="A202" s="23" t="s">
        <v>105</v>
      </c>
      <c r="B202" s="23"/>
      <c r="C202" s="87" t="s">
        <v>510</v>
      </c>
      <c r="D202" s="87"/>
      <c r="E202" s="87"/>
      <c r="F202" s="87"/>
      <c r="G202" s="87"/>
      <c r="H202" s="87"/>
      <c r="I202" s="87"/>
      <c r="J202" s="87"/>
      <c r="K202" s="87"/>
      <c r="L202" s="87"/>
      <c r="M202" s="87"/>
      <c r="N202" s="87"/>
      <c r="O202" s="87"/>
      <c r="P202" s="87"/>
      <c r="Q202" s="87"/>
      <c r="R202" s="87"/>
      <c r="S202" s="87"/>
      <c r="T202" s="87"/>
      <c r="U202" s="87"/>
      <c r="V202" s="87"/>
      <c r="W202" s="87"/>
      <c r="X202" s="87"/>
    </row>
    <row r="203" spans="1:24" ht="16.5" customHeight="1" x14ac:dyDescent="0.25">
      <c r="A203" s="23" t="s">
        <v>142</v>
      </c>
      <c r="B203" s="23"/>
      <c r="C203" s="87" t="s">
        <v>273</v>
      </c>
      <c r="D203" s="87"/>
      <c r="E203" s="87"/>
      <c r="F203" s="87"/>
      <c r="G203" s="87"/>
      <c r="H203" s="87"/>
      <c r="I203" s="87"/>
      <c r="J203" s="87"/>
      <c r="K203" s="87"/>
      <c r="L203" s="87"/>
      <c r="M203" s="87"/>
      <c r="N203" s="87"/>
      <c r="O203" s="87"/>
      <c r="P203" s="87"/>
      <c r="Q203" s="87"/>
      <c r="R203" s="87"/>
      <c r="S203" s="87"/>
      <c r="T203" s="87"/>
      <c r="U203" s="87"/>
      <c r="V203" s="87"/>
      <c r="W203" s="87"/>
      <c r="X203" s="87"/>
    </row>
    <row r="204" spans="1:24" ht="16.5" customHeight="1" x14ac:dyDescent="0.25">
      <c r="A204" s="23" t="s">
        <v>144</v>
      </c>
      <c r="B204" s="23"/>
      <c r="C204" s="87" t="s">
        <v>274</v>
      </c>
      <c r="D204" s="87"/>
      <c r="E204" s="87"/>
      <c r="F204" s="87"/>
      <c r="G204" s="87"/>
      <c r="H204" s="87"/>
      <c r="I204" s="87"/>
      <c r="J204" s="87"/>
      <c r="K204" s="87"/>
      <c r="L204" s="87"/>
      <c r="M204" s="87"/>
      <c r="N204" s="87"/>
      <c r="O204" s="87"/>
      <c r="P204" s="87"/>
      <c r="Q204" s="87"/>
      <c r="R204" s="87"/>
      <c r="S204" s="87"/>
      <c r="T204" s="87"/>
      <c r="U204" s="87"/>
      <c r="V204" s="87"/>
      <c r="W204" s="87"/>
      <c r="X204" s="87"/>
    </row>
    <row r="205" spans="1:24" ht="16.5" customHeight="1" x14ac:dyDescent="0.25">
      <c r="A205" s="23" t="s">
        <v>146</v>
      </c>
      <c r="B205" s="23"/>
      <c r="C205" s="87" t="s">
        <v>275</v>
      </c>
      <c r="D205" s="87"/>
      <c r="E205" s="87"/>
      <c r="F205" s="87"/>
      <c r="G205" s="87"/>
      <c r="H205" s="87"/>
      <c r="I205" s="87"/>
      <c r="J205" s="87"/>
      <c r="K205" s="87"/>
      <c r="L205" s="87"/>
      <c r="M205" s="87"/>
      <c r="N205" s="87"/>
      <c r="O205" s="87"/>
      <c r="P205" s="87"/>
      <c r="Q205" s="87"/>
      <c r="R205" s="87"/>
      <c r="S205" s="87"/>
      <c r="T205" s="87"/>
      <c r="U205" s="87"/>
      <c r="V205" s="87"/>
      <c r="W205" s="87"/>
      <c r="X205" s="87"/>
    </row>
    <row r="206" spans="1:24" ht="16.5" customHeight="1" x14ac:dyDescent="0.25">
      <c r="A206" s="23" t="s">
        <v>148</v>
      </c>
      <c r="B206" s="23"/>
      <c r="C206" s="87" t="s">
        <v>276</v>
      </c>
      <c r="D206" s="87"/>
      <c r="E206" s="87"/>
      <c r="F206" s="87"/>
      <c r="G206" s="87"/>
      <c r="H206" s="87"/>
      <c r="I206" s="87"/>
      <c r="J206" s="87"/>
      <c r="K206" s="87"/>
      <c r="L206" s="87"/>
      <c r="M206" s="87"/>
      <c r="N206" s="87"/>
      <c r="O206" s="87"/>
      <c r="P206" s="87"/>
      <c r="Q206" s="87"/>
      <c r="R206" s="87"/>
      <c r="S206" s="87"/>
      <c r="T206" s="87"/>
      <c r="U206" s="87"/>
      <c r="V206" s="87"/>
      <c r="W206" s="87"/>
      <c r="X206" s="87"/>
    </row>
    <row r="207" spans="1:24" ht="29.4" customHeight="1" x14ac:dyDescent="0.25">
      <c r="A207" s="23" t="s">
        <v>150</v>
      </c>
      <c r="B207" s="23"/>
      <c r="C207" s="87" t="s">
        <v>277</v>
      </c>
      <c r="D207" s="87"/>
      <c r="E207" s="87"/>
      <c r="F207" s="87"/>
      <c r="G207" s="87"/>
      <c r="H207" s="87"/>
      <c r="I207" s="87"/>
      <c r="J207" s="87"/>
      <c r="K207" s="87"/>
      <c r="L207" s="87"/>
      <c r="M207" s="87"/>
      <c r="N207" s="87"/>
      <c r="O207" s="87"/>
      <c r="P207" s="87"/>
      <c r="Q207" s="87"/>
      <c r="R207" s="87"/>
      <c r="S207" s="87"/>
      <c r="T207" s="87"/>
      <c r="U207" s="87"/>
      <c r="V207" s="87"/>
      <c r="W207" s="87"/>
      <c r="X207" s="87"/>
    </row>
    <row r="208" spans="1:24" ht="16.5" customHeight="1" x14ac:dyDescent="0.25">
      <c r="A208" s="23" t="s">
        <v>152</v>
      </c>
      <c r="B208" s="23"/>
      <c r="C208" s="87" t="s">
        <v>278</v>
      </c>
      <c r="D208" s="87"/>
      <c r="E208" s="87"/>
      <c r="F208" s="87"/>
      <c r="G208" s="87"/>
      <c r="H208" s="87"/>
      <c r="I208" s="87"/>
      <c r="J208" s="87"/>
      <c r="K208" s="87"/>
      <c r="L208" s="87"/>
      <c r="M208" s="87"/>
      <c r="N208" s="87"/>
      <c r="O208" s="87"/>
      <c r="P208" s="87"/>
      <c r="Q208" s="87"/>
      <c r="R208" s="87"/>
      <c r="S208" s="87"/>
      <c r="T208" s="87"/>
      <c r="U208" s="87"/>
      <c r="V208" s="87"/>
      <c r="W208" s="87"/>
      <c r="X208" s="87"/>
    </row>
    <row r="209" spans="1:24" ht="16.5" customHeight="1" x14ac:dyDescent="0.25">
      <c r="A209" s="23"/>
      <c r="B209" s="23"/>
      <c r="C209" s="87" t="s">
        <v>279</v>
      </c>
      <c r="D209" s="87"/>
      <c r="E209" s="87"/>
      <c r="F209" s="87"/>
      <c r="G209" s="87"/>
      <c r="H209" s="87"/>
      <c r="I209" s="87"/>
      <c r="J209" s="87"/>
      <c r="K209" s="87"/>
      <c r="L209" s="87"/>
      <c r="M209" s="87"/>
      <c r="N209" s="87"/>
      <c r="O209" s="87"/>
      <c r="P209" s="87"/>
      <c r="Q209" s="87"/>
      <c r="R209" s="87"/>
      <c r="S209" s="87"/>
      <c r="T209" s="87"/>
      <c r="U209" s="87"/>
      <c r="V209" s="87"/>
      <c r="W209" s="87"/>
      <c r="X209" s="87"/>
    </row>
    <row r="210" spans="1:24" ht="16.5" customHeight="1" x14ac:dyDescent="0.25">
      <c r="A210" s="23" t="s">
        <v>154</v>
      </c>
      <c r="B210" s="23"/>
      <c r="C210" s="87" t="s">
        <v>280</v>
      </c>
      <c r="D210" s="87"/>
      <c r="E210" s="87"/>
      <c r="F210" s="87"/>
      <c r="G210" s="87"/>
      <c r="H210" s="87"/>
      <c r="I210" s="87"/>
      <c r="J210" s="87"/>
      <c r="K210" s="87"/>
      <c r="L210" s="87"/>
      <c r="M210" s="87"/>
      <c r="N210" s="87"/>
      <c r="O210" s="87"/>
      <c r="P210" s="87"/>
      <c r="Q210" s="87"/>
      <c r="R210" s="87"/>
      <c r="S210" s="87"/>
      <c r="T210" s="87"/>
      <c r="U210" s="87"/>
      <c r="V210" s="87"/>
      <c r="W210" s="87"/>
      <c r="X210" s="87"/>
    </row>
    <row r="211" spans="1:24" ht="4.5" customHeight="1" x14ac:dyDescent="0.25"/>
    <row r="212" spans="1:24" ht="16.5" customHeight="1" x14ac:dyDescent="0.25">
      <c r="A212" s="24" t="s">
        <v>107</v>
      </c>
      <c r="B212" s="23"/>
      <c r="C212" s="23"/>
      <c r="D212" s="23"/>
      <c r="E212" s="87" t="s">
        <v>286</v>
      </c>
      <c r="F212" s="87"/>
      <c r="G212" s="87"/>
      <c r="H212" s="87"/>
      <c r="I212" s="87"/>
      <c r="J212" s="87"/>
      <c r="K212" s="87"/>
      <c r="L212" s="87"/>
      <c r="M212" s="87"/>
      <c r="N212" s="87"/>
      <c r="O212" s="87"/>
      <c r="P212" s="87"/>
      <c r="Q212" s="87"/>
      <c r="R212" s="87"/>
      <c r="S212" s="87"/>
      <c r="T212" s="87"/>
      <c r="U212" s="87"/>
      <c r="V212" s="87"/>
      <c r="W212" s="87"/>
      <c r="X212" s="87"/>
    </row>
  </sheetData>
  <mergeCells count="17">
    <mergeCell ref="C210:X210"/>
    <mergeCell ref="E212:X212"/>
    <mergeCell ref="C205:X205"/>
    <mergeCell ref="C206:X206"/>
    <mergeCell ref="C207:X207"/>
    <mergeCell ref="C208:X208"/>
    <mergeCell ref="C209:X209"/>
    <mergeCell ref="C200:X200"/>
    <mergeCell ref="C201:X201"/>
    <mergeCell ref="C202:X202"/>
    <mergeCell ref="C203:X203"/>
    <mergeCell ref="C204:X204"/>
    <mergeCell ref="K1:X1"/>
    <mergeCell ref="C194:X194"/>
    <mergeCell ref="C196:X196"/>
    <mergeCell ref="C197:X197"/>
    <mergeCell ref="C199:X199"/>
  </mergeCells>
  <pageMargins left="0.7" right="0.7" top="0.75" bottom="0.75" header="0.3" footer="0.3"/>
  <pageSetup paperSize="9" fitToHeight="0" orientation="landscape" horizontalDpi="300" verticalDpi="300"/>
  <headerFooter scaleWithDoc="0" alignWithMargins="0">
    <oddHeader>&amp;C&amp;"Arial"&amp;8TABLE 13A.18</oddHeader>
    <oddFooter>&amp;L&amp;"Arial"&amp;8REPORT ON
GOVERNMENT
SERVICES 2022&amp;R&amp;"Arial"&amp;8SERVICES FOR
MENTAL HEALTH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4"/>
  <sheetViews>
    <sheetView showGridLines="0" workbookViewId="0"/>
  </sheetViews>
  <sheetFormatPr defaultColWidth="11.44140625" defaultRowHeight="13.2" x14ac:dyDescent="0.25"/>
  <cols>
    <col min="1" max="11" width="1.88671875" customWidth="1"/>
    <col min="12" max="12" width="8" customWidth="1"/>
    <col min="13" max="13" width="12.5546875" customWidth="1"/>
    <col min="14" max="14" width="13.33203125" customWidth="1"/>
    <col min="15" max="15" width="13.5546875" customWidth="1"/>
  </cols>
  <sheetData>
    <row r="1" spans="1:15" ht="50.4" customHeight="1" x14ac:dyDescent="0.25">
      <c r="A1" s="8" t="s">
        <v>76</v>
      </c>
      <c r="B1" s="8"/>
      <c r="C1" s="8"/>
      <c r="D1" s="8"/>
      <c r="E1" s="8"/>
      <c r="F1" s="8"/>
      <c r="G1" s="8"/>
      <c r="H1" s="8"/>
      <c r="I1" s="8"/>
      <c r="J1" s="8"/>
      <c r="K1" s="91" t="s">
        <v>77</v>
      </c>
      <c r="L1" s="92"/>
      <c r="M1" s="92"/>
      <c r="N1" s="92"/>
      <c r="O1" s="92"/>
    </row>
    <row r="2" spans="1:15" ht="16.5" customHeight="1" x14ac:dyDescent="0.25">
      <c r="A2" s="11"/>
      <c r="B2" s="11"/>
      <c r="C2" s="11"/>
      <c r="D2" s="11"/>
      <c r="E2" s="11"/>
      <c r="F2" s="11"/>
      <c r="G2" s="11"/>
      <c r="H2" s="11"/>
      <c r="I2" s="11"/>
      <c r="J2" s="11"/>
      <c r="K2" s="11"/>
      <c r="L2" s="12" t="s">
        <v>78</v>
      </c>
      <c r="M2" s="13" t="s">
        <v>79</v>
      </c>
      <c r="N2" s="13" t="s">
        <v>80</v>
      </c>
      <c r="O2" s="13" t="s">
        <v>81</v>
      </c>
    </row>
    <row r="3" spans="1:15" ht="16.5" customHeight="1" x14ac:dyDescent="0.25">
      <c r="A3" s="7" t="s">
        <v>82</v>
      </c>
      <c r="B3" s="7"/>
      <c r="C3" s="7"/>
      <c r="D3" s="7"/>
      <c r="E3" s="7"/>
      <c r="F3" s="7"/>
      <c r="G3" s="7"/>
      <c r="H3" s="7"/>
      <c r="I3" s="7"/>
      <c r="J3" s="7"/>
      <c r="K3" s="7"/>
      <c r="L3" s="9"/>
      <c r="M3" s="10"/>
      <c r="N3" s="10"/>
      <c r="O3" s="10"/>
    </row>
    <row r="4" spans="1:15" ht="16.5" customHeight="1" x14ac:dyDescent="0.25">
      <c r="A4" s="7"/>
      <c r="B4" s="7" t="s">
        <v>83</v>
      </c>
      <c r="C4" s="7"/>
      <c r="D4" s="7"/>
      <c r="E4" s="7"/>
      <c r="F4" s="7"/>
      <c r="G4" s="7"/>
      <c r="H4" s="7"/>
      <c r="I4" s="7"/>
      <c r="J4" s="7"/>
      <c r="K4" s="7"/>
      <c r="L4" s="9" t="s">
        <v>84</v>
      </c>
      <c r="M4" s="19">
        <v>6609.6</v>
      </c>
      <c r="N4" s="19">
        <v>3824.2</v>
      </c>
      <c r="O4" s="18">
        <v>10433.700000000001</v>
      </c>
    </row>
    <row r="5" spans="1:15" ht="16.5" customHeight="1" x14ac:dyDescent="0.25">
      <c r="A5" s="7"/>
      <c r="B5" s="7" t="s">
        <v>85</v>
      </c>
      <c r="C5" s="7"/>
      <c r="D5" s="7"/>
      <c r="E5" s="7"/>
      <c r="F5" s="7"/>
      <c r="G5" s="7"/>
      <c r="H5" s="7"/>
      <c r="I5" s="7"/>
      <c r="J5" s="7"/>
      <c r="K5" s="7"/>
      <c r="L5" s="9" t="s">
        <v>84</v>
      </c>
      <c r="M5" s="19">
        <v>6556.5</v>
      </c>
      <c r="N5" s="19">
        <v>3695.9</v>
      </c>
      <c r="O5" s="18">
        <v>10252.4</v>
      </c>
    </row>
    <row r="6" spans="1:15" ht="16.5" customHeight="1" x14ac:dyDescent="0.25">
      <c r="A6" s="7"/>
      <c r="B6" s="7" t="s">
        <v>86</v>
      </c>
      <c r="C6" s="7"/>
      <c r="D6" s="7"/>
      <c r="E6" s="7"/>
      <c r="F6" s="7"/>
      <c r="G6" s="7"/>
      <c r="H6" s="7"/>
      <c r="I6" s="7"/>
      <c r="J6" s="7"/>
      <c r="K6" s="7"/>
      <c r="L6" s="9" t="s">
        <v>84</v>
      </c>
      <c r="M6" s="19">
        <v>6335.9</v>
      </c>
      <c r="N6" s="19">
        <v>3548.5</v>
      </c>
      <c r="O6" s="19">
        <v>9884.4</v>
      </c>
    </row>
    <row r="7" spans="1:15" ht="16.5" customHeight="1" x14ac:dyDescent="0.25">
      <c r="A7" s="7"/>
      <c r="B7" s="7" t="s">
        <v>87</v>
      </c>
      <c r="C7" s="7"/>
      <c r="D7" s="7"/>
      <c r="E7" s="7"/>
      <c r="F7" s="7"/>
      <c r="G7" s="7"/>
      <c r="H7" s="7"/>
      <c r="I7" s="7"/>
      <c r="J7" s="7"/>
      <c r="K7" s="7"/>
      <c r="L7" s="9" t="s">
        <v>84</v>
      </c>
      <c r="M7" s="19">
        <v>6096.8</v>
      </c>
      <c r="N7" s="19">
        <v>3468.7</v>
      </c>
      <c r="O7" s="19">
        <v>9565.5</v>
      </c>
    </row>
    <row r="8" spans="1:15" ht="16.5" customHeight="1" x14ac:dyDescent="0.25">
      <c r="A8" s="7"/>
      <c r="B8" s="7" t="s">
        <v>88</v>
      </c>
      <c r="C8" s="7"/>
      <c r="D8" s="7"/>
      <c r="E8" s="7"/>
      <c r="F8" s="7"/>
      <c r="G8" s="7"/>
      <c r="H8" s="7"/>
      <c r="I8" s="7"/>
      <c r="J8" s="7"/>
      <c r="K8" s="7"/>
      <c r="L8" s="9" t="s">
        <v>84</v>
      </c>
      <c r="M8" s="19">
        <v>5883</v>
      </c>
      <c r="N8" s="19">
        <v>3459.6</v>
      </c>
      <c r="O8" s="19">
        <v>9342.6</v>
      </c>
    </row>
    <row r="9" spans="1:15" ht="16.5" customHeight="1" x14ac:dyDescent="0.25">
      <c r="A9" s="7"/>
      <c r="B9" s="7" t="s">
        <v>89</v>
      </c>
      <c r="C9" s="7"/>
      <c r="D9" s="7"/>
      <c r="E9" s="7"/>
      <c r="F9" s="7"/>
      <c r="G9" s="7"/>
      <c r="H9" s="7"/>
      <c r="I9" s="7"/>
      <c r="J9" s="7"/>
      <c r="K9" s="7"/>
      <c r="L9" s="9" t="s">
        <v>84</v>
      </c>
      <c r="M9" s="19">
        <v>5695.4</v>
      </c>
      <c r="N9" s="19">
        <v>3424</v>
      </c>
      <c r="O9" s="19">
        <v>9119.4</v>
      </c>
    </row>
    <row r="10" spans="1:15" ht="16.5" customHeight="1" x14ac:dyDescent="0.25">
      <c r="A10" s="7"/>
      <c r="B10" s="7" t="s">
        <v>90</v>
      </c>
      <c r="C10" s="7"/>
      <c r="D10" s="7"/>
      <c r="E10" s="7"/>
      <c r="F10" s="7"/>
      <c r="G10" s="7"/>
      <c r="H10" s="7"/>
      <c r="I10" s="7"/>
      <c r="J10" s="7"/>
      <c r="K10" s="7"/>
      <c r="L10" s="9" t="s">
        <v>84</v>
      </c>
      <c r="M10" s="19">
        <v>5526.4</v>
      </c>
      <c r="N10" s="19">
        <v>3408.8</v>
      </c>
      <c r="O10" s="19">
        <v>8935.1</v>
      </c>
    </row>
    <row r="11" spans="1:15" ht="16.5" customHeight="1" x14ac:dyDescent="0.25">
      <c r="A11" s="7"/>
      <c r="B11" s="7" t="s">
        <v>91</v>
      </c>
      <c r="C11" s="7"/>
      <c r="D11" s="7"/>
      <c r="E11" s="7"/>
      <c r="F11" s="7"/>
      <c r="G11" s="7"/>
      <c r="H11" s="7"/>
      <c r="I11" s="7"/>
      <c r="J11" s="7"/>
      <c r="K11" s="7"/>
      <c r="L11" s="9" t="s">
        <v>84</v>
      </c>
      <c r="M11" s="19">
        <v>5348.9</v>
      </c>
      <c r="N11" s="19">
        <v>3292.2</v>
      </c>
      <c r="O11" s="19">
        <v>8641.2000000000007</v>
      </c>
    </row>
    <row r="12" spans="1:15" ht="16.5" customHeight="1" x14ac:dyDescent="0.25">
      <c r="A12" s="7"/>
      <c r="B12" s="7" t="s">
        <v>92</v>
      </c>
      <c r="C12" s="7"/>
      <c r="D12" s="7"/>
      <c r="E12" s="7"/>
      <c r="F12" s="7"/>
      <c r="G12" s="7"/>
      <c r="H12" s="7"/>
      <c r="I12" s="7"/>
      <c r="J12" s="7"/>
      <c r="K12" s="7"/>
      <c r="L12" s="9" t="s">
        <v>84</v>
      </c>
      <c r="M12" s="19">
        <v>5373.7</v>
      </c>
      <c r="N12" s="19">
        <v>3156.3</v>
      </c>
      <c r="O12" s="19">
        <v>8530</v>
      </c>
    </row>
    <row r="13" spans="1:15" ht="16.5" customHeight="1" x14ac:dyDescent="0.25">
      <c r="A13" s="7"/>
      <c r="B13" s="7" t="s">
        <v>93</v>
      </c>
      <c r="C13" s="7"/>
      <c r="D13" s="7"/>
      <c r="E13" s="7"/>
      <c r="F13" s="7"/>
      <c r="G13" s="7"/>
      <c r="H13" s="7"/>
      <c r="I13" s="7"/>
      <c r="J13" s="7"/>
      <c r="K13" s="7"/>
      <c r="L13" s="9" t="s">
        <v>84</v>
      </c>
      <c r="M13" s="19">
        <v>5223.8</v>
      </c>
      <c r="N13" s="19">
        <v>3048.5</v>
      </c>
      <c r="O13" s="19">
        <v>8272.2999999999993</v>
      </c>
    </row>
    <row r="14" spans="1:15" ht="16.5" customHeight="1" x14ac:dyDescent="0.25">
      <c r="A14" s="7" t="s">
        <v>94</v>
      </c>
      <c r="B14" s="7"/>
      <c r="C14" s="7"/>
      <c r="D14" s="7"/>
      <c r="E14" s="7"/>
      <c r="F14" s="7"/>
      <c r="G14" s="7"/>
      <c r="H14" s="7"/>
      <c r="I14" s="7"/>
      <c r="J14" s="7"/>
      <c r="K14" s="7"/>
      <c r="L14" s="9"/>
      <c r="M14" s="10"/>
      <c r="N14" s="10"/>
      <c r="O14" s="10"/>
    </row>
    <row r="15" spans="1:15" ht="16.5" customHeight="1" x14ac:dyDescent="0.25">
      <c r="A15" s="7"/>
      <c r="B15" s="7" t="s">
        <v>83</v>
      </c>
      <c r="C15" s="7"/>
      <c r="D15" s="7"/>
      <c r="E15" s="7"/>
      <c r="F15" s="7"/>
      <c r="G15" s="7"/>
      <c r="H15" s="7"/>
      <c r="I15" s="7"/>
      <c r="J15" s="7"/>
      <c r="K15" s="7"/>
      <c r="L15" s="9" t="s">
        <v>95</v>
      </c>
      <c r="M15" s="20">
        <v>258.97000000000003</v>
      </c>
      <c r="N15" s="20">
        <v>149.84</v>
      </c>
      <c r="O15" s="20">
        <v>408.81</v>
      </c>
    </row>
    <row r="16" spans="1:15" ht="16.5" customHeight="1" x14ac:dyDescent="0.25">
      <c r="A16" s="7"/>
      <c r="B16" s="7" t="s">
        <v>85</v>
      </c>
      <c r="C16" s="7"/>
      <c r="D16" s="7"/>
      <c r="E16" s="7"/>
      <c r="F16" s="7"/>
      <c r="G16" s="7"/>
      <c r="H16" s="7"/>
      <c r="I16" s="7"/>
      <c r="J16" s="7"/>
      <c r="K16" s="7"/>
      <c r="L16" s="9" t="s">
        <v>95</v>
      </c>
      <c r="M16" s="20">
        <v>260.38</v>
      </c>
      <c r="N16" s="20">
        <v>146.78</v>
      </c>
      <c r="O16" s="20">
        <v>407.16</v>
      </c>
    </row>
    <row r="17" spans="1:15" ht="16.5" customHeight="1" x14ac:dyDescent="0.25">
      <c r="A17" s="7"/>
      <c r="B17" s="7" t="s">
        <v>86</v>
      </c>
      <c r="C17" s="7"/>
      <c r="D17" s="7"/>
      <c r="E17" s="7"/>
      <c r="F17" s="7"/>
      <c r="G17" s="7"/>
      <c r="H17" s="7"/>
      <c r="I17" s="7"/>
      <c r="J17" s="7"/>
      <c r="K17" s="7"/>
      <c r="L17" s="9" t="s">
        <v>95</v>
      </c>
      <c r="M17" s="20">
        <v>255.78</v>
      </c>
      <c r="N17" s="20">
        <v>143.25</v>
      </c>
      <c r="O17" s="20">
        <v>399.03</v>
      </c>
    </row>
    <row r="18" spans="1:15" ht="16.5" customHeight="1" x14ac:dyDescent="0.25">
      <c r="A18" s="7"/>
      <c r="B18" s="7" t="s">
        <v>87</v>
      </c>
      <c r="C18" s="7"/>
      <c r="D18" s="7"/>
      <c r="E18" s="7"/>
      <c r="F18" s="7"/>
      <c r="G18" s="7"/>
      <c r="H18" s="7"/>
      <c r="I18" s="7"/>
      <c r="J18" s="7"/>
      <c r="K18" s="7"/>
      <c r="L18" s="9" t="s">
        <v>95</v>
      </c>
      <c r="M18" s="20">
        <v>250.02</v>
      </c>
      <c r="N18" s="20">
        <v>142.24</v>
      </c>
      <c r="O18" s="20">
        <v>392.26</v>
      </c>
    </row>
    <row r="19" spans="1:15" ht="16.5" customHeight="1" x14ac:dyDescent="0.25">
      <c r="A19" s="7"/>
      <c r="B19" s="7" t="s">
        <v>88</v>
      </c>
      <c r="C19" s="7"/>
      <c r="D19" s="7"/>
      <c r="E19" s="7"/>
      <c r="F19" s="7"/>
      <c r="G19" s="7"/>
      <c r="H19" s="7"/>
      <c r="I19" s="7"/>
      <c r="J19" s="7"/>
      <c r="K19" s="7"/>
      <c r="L19" s="9" t="s">
        <v>95</v>
      </c>
      <c r="M19" s="20">
        <v>245.28</v>
      </c>
      <c r="N19" s="20">
        <v>144.24</v>
      </c>
      <c r="O19" s="20">
        <v>389.53</v>
      </c>
    </row>
    <row r="20" spans="1:15" ht="16.5" customHeight="1" x14ac:dyDescent="0.25">
      <c r="A20" s="7"/>
      <c r="B20" s="7" t="s">
        <v>89</v>
      </c>
      <c r="C20" s="7"/>
      <c r="D20" s="7"/>
      <c r="E20" s="7"/>
      <c r="F20" s="7"/>
      <c r="G20" s="7"/>
      <c r="H20" s="7"/>
      <c r="I20" s="7"/>
      <c r="J20" s="7"/>
      <c r="K20" s="7"/>
      <c r="L20" s="9" t="s">
        <v>95</v>
      </c>
      <c r="M20" s="20">
        <v>240.92</v>
      </c>
      <c r="N20" s="20">
        <v>144.84</v>
      </c>
      <c r="O20" s="20">
        <v>385.76</v>
      </c>
    </row>
    <row r="21" spans="1:15" ht="16.5" customHeight="1" x14ac:dyDescent="0.25">
      <c r="A21" s="7"/>
      <c r="B21" s="7" t="s">
        <v>90</v>
      </c>
      <c r="C21" s="7"/>
      <c r="D21" s="7"/>
      <c r="E21" s="7"/>
      <c r="F21" s="7"/>
      <c r="G21" s="7"/>
      <c r="H21" s="7"/>
      <c r="I21" s="7"/>
      <c r="J21" s="7"/>
      <c r="K21" s="7"/>
      <c r="L21" s="9" t="s">
        <v>95</v>
      </c>
      <c r="M21" s="20">
        <v>237.21</v>
      </c>
      <c r="N21" s="20">
        <v>146.31</v>
      </c>
      <c r="O21" s="20">
        <v>383.52</v>
      </c>
    </row>
    <row r="22" spans="1:15" ht="16.5" customHeight="1" x14ac:dyDescent="0.25">
      <c r="A22" s="7"/>
      <c r="B22" s="7" t="s">
        <v>91</v>
      </c>
      <c r="C22" s="7"/>
      <c r="D22" s="7"/>
      <c r="E22" s="7"/>
      <c r="F22" s="7"/>
      <c r="G22" s="7"/>
      <c r="H22" s="7"/>
      <c r="I22" s="7"/>
      <c r="J22" s="7"/>
      <c r="K22" s="7"/>
      <c r="L22" s="9" t="s">
        <v>95</v>
      </c>
      <c r="M22" s="20">
        <v>233.29</v>
      </c>
      <c r="N22" s="20">
        <v>143.59</v>
      </c>
      <c r="O22" s="20">
        <v>376.88</v>
      </c>
    </row>
    <row r="23" spans="1:15" ht="16.5" customHeight="1" x14ac:dyDescent="0.25">
      <c r="A23" s="7"/>
      <c r="B23" s="7" t="s">
        <v>92</v>
      </c>
      <c r="C23" s="7"/>
      <c r="D23" s="7"/>
      <c r="E23" s="7"/>
      <c r="F23" s="7"/>
      <c r="G23" s="7"/>
      <c r="H23" s="7"/>
      <c r="I23" s="7"/>
      <c r="J23" s="7"/>
      <c r="K23" s="7"/>
      <c r="L23" s="9" t="s">
        <v>95</v>
      </c>
      <c r="M23" s="20">
        <v>238.6</v>
      </c>
      <c r="N23" s="20">
        <v>140.13999999999999</v>
      </c>
      <c r="O23" s="20">
        <v>378.74</v>
      </c>
    </row>
    <row r="24" spans="1:15" ht="16.5" customHeight="1" x14ac:dyDescent="0.25">
      <c r="A24" s="7"/>
      <c r="B24" s="7" t="s">
        <v>93</v>
      </c>
      <c r="C24" s="7"/>
      <c r="D24" s="7"/>
      <c r="E24" s="7"/>
      <c r="F24" s="7"/>
      <c r="G24" s="7"/>
      <c r="H24" s="7"/>
      <c r="I24" s="7"/>
      <c r="J24" s="7"/>
      <c r="K24" s="7"/>
      <c r="L24" s="9" t="s">
        <v>95</v>
      </c>
      <c r="M24" s="20">
        <v>235.6</v>
      </c>
      <c r="N24" s="20">
        <v>137.49</v>
      </c>
      <c r="O24" s="20">
        <v>373.09</v>
      </c>
    </row>
    <row r="25" spans="1:15" ht="16.5" customHeight="1" x14ac:dyDescent="0.25">
      <c r="A25" s="7" t="s">
        <v>96</v>
      </c>
      <c r="B25" s="7"/>
      <c r="C25" s="7"/>
      <c r="D25" s="7"/>
      <c r="E25" s="7"/>
      <c r="F25" s="7"/>
      <c r="G25" s="7"/>
      <c r="H25" s="7"/>
      <c r="I25" s="7"/>
      <c r="J25" s="7"/>
      <c r="K25" s="7"/>
      <c r="L25" s="9"/>
      <c r="M25" s="10"/>
      <c r="N25" s="10"/>
      <c r="O25" s="10"/>
    </row>
    <row r="26" spans="1:15" ht="16.5" customHeight="1" x14ac:dyDescent="0.25">
      <c r="A26" s="7"/>
      <c r="B26" s="7" t="s">
        <v>83</v>
      </c>
      <c r="C26" s="7"/>
      <c r="D26" s="7"/>
      <c r="E26" s="7"/>
      <c r="F26" s="7"/>
      <c r="G26" s="7"/>
      <c r="H26" s="7"/>
      <c r="I26" s="7"/>
      <c r="J26" s="7"/>
      <c r="K26" s="7"/>
      <c r="L26" s="9" t="s">
        <v>97</v>
      </c>
      <c r="M26" s="16">
        <v>63.3</v>
      </c>
      <c r="N26" s="16">
        <v>36.700000000000003</v>
      </c>
      <c r="O26" s="21">
        <v>100</v>
      </c>
    </row>
    <row r="27" spans="1:15" ht="16.5" customHeight="1" x14ac:dyDescent="0.25">
      <c r="A27" s="7"/>
      <c r="B27" s="7" t="s">
        <v>85</v>
      </c>
      <c r="C27" s="7"/>
      <c r="D27" s="7"/>
      <c r="E27" s="7"/>
      <c r="F27" s="7"/>
      <c r="G27" s="7"/>
      <c r="H27" s="7"/>
      <c r="I27" s="7"/>
      <c r="J27" s="7"/>
      <c r="K27" s="7"/>
      <c r="L27" s="9" t="s">
        <v>97</v>
      </c>
      <c r="M27" s="16">
        <v>64</v>
      </c>
      <c r="N27" s="16">
        <v>36</v>
      </c>
      <c r="O27" s="21">
        <v>100</v>
      </c>
    </row>
    <row r="28" spans="1:15" ht="16.5" customHeight="1" x14ac:dyDescent="0.25">
      <c r="A28" s="7"/>
      <c r="B28" s="7" t="s">
        <v>86</v>
      </c>
      <c r="C28" s="7"/>
      <c r="D28" s="7"/>
      <c r="E28" s="7"/>
      <c r="F28" s="7"/>
      <c r="G28" s="7"/>
      <c r="H28" s="7"/>
      <c r="I28" s="7"/>
      <c r="J28" s="7"/>
      <c r="K28" s="7"/>
      <c r="L28" s="9" t="s">
        <v>97</v>
      </c>
      <c r="M28" s="16">
        <v>64.099999999999994</v>
      </c>
      <c r="N28" s="16">
        <v>35.9</v>
      </c>
      <c r="O28" s="21">
        <v>100</v>
      </c>
    </row>
    <row r="29" spans="1:15" ht="16.5" customHeight="1" x14ac:dyDescent="0.25">
      <c r="A29" s="7"/>
      <c r="B29" s="7" t="s">
        <v>87</v>
      </c>
      <c r="C29" s="7"/>
      <c r="D29" s="7"/>
      <c r="E29" s="7"/>
      <c r="F29" s="7"/>
      <c r="G29" s="7"/>
      <c r="H29" s="7"/>
      <c r="I29" s="7"/>
      <c r="J29" s="7"/>
      <c r="K29" s="7"/>
      <c r="L29" s="9" t="s">
        <v>97</v>
      </c>
      <c r="M29" s="16">
        <v>63.7</v>
      </c>
      <c r="N29" s="16">
        <v>36.299999999999997</v>
      </c>
      <c r="O29" s="21">
        <v>100</v>
      </c>
    </row>
    <row r="30" spans="1:15" ht="16.5" customHeight="1" x14ac:dyDescent="0.25">
      <c r="A30" s="7"/>
      <c r="B30" s="7" t="s">
        <v>88</v>
      </c>
      <c r="C30" s="7"/>
      <c r="D30" s="7"/>
      <c r="E30" s="7"/>
      <c r="F30" s="7"/>
      <c r="G30" s="7"/>
      <c r="H30" s="7"/>
      <c r="I30" s="7"/>
      <c r="J30" s="7"/>
      <c r="K30" s="7"/>
      <c r="L30" s="9" t="s">
        <v>97</v>
      </c>
      <c r="M30" s="16">
        <v>63</v>
      </c>
      <c r="N30" s="16">
        <v>37</v>
      </c>
      <c r="O30" s="21">
        <v>100</v>
      </c>
    </row>
    <row r="31" spans="1:15" ht="16.5" customHeight="1" x14ac:dyDescent="0.25">
      <c r="A31" s="7"/>
      <c r="B31" s="7" t="s">
        <v>89</v>
      </c>
      <c r="C31" s="7"/>
      <c r="D31" s="7"/>
      <c r="E31" s="7"/>
      <c r="F31" s="7"/>
      <c r="G31" s="7"/>
      <c r="H31" s="7"/>
      <c r="I31" s="7"/>
      <c r="J31" s="7"/>
      <c r="K31" s="7"/>
      <c r="L31" s="9" t="s">
        <v>97</v>
      </c>
      <c r="M31" s="16">
        <v>62.5</v>
      </c>
      <c r="N31" s="16">
        <v>37.5</v>
      </c>
      <c r="O31" s="21">
        <v>100</v>
      </c>
    </row>
    <row r="32" spans="1:15" ht="16.5" customHeight="1" x14ac:dyDescent="0.25">
      <c r="A32" s="7"/>
      <c r="B32" s="7" t="s">
        <v>90</v>
      </c>
      <c r="C32" s="7"/>
      <c r="D32" s="7"/>
      <c r="E32" s="7"/>
      <c r="F32" s="7"/>
      <c r="G32" s="7"/>
      <c r="H32" s="7"/>
      <c r="I32" s="7"/>
      <c r="J32" s="7"/>
      <c r="K32" s="7"/>
      <c r="L32" s="9" t="s">
        <v>97</v>
      </c>
      <c r="M32" s="16">
        <v>61.8</v>
      </c>
      <c r="N32" s="16">
        <v>38.200000000000003</v>
      </c>
      <c r="O32" s="21">
        <v>100</v>
      </c>
    </row>
    <row r="33" spans="1:15" ht="16.5" customHeight="1" x14ac:dyDescent="0.25">
      <c r="A33" s="7"/>
      <c r="B33" s="7" t="s">
        <v>91</v>
      </c>
      <c r="C33" s="7"/>
      <c r="D33" s="7"/>
      <c r="E33" s="7"/>
      <c r="F33" s="7"/>
      <c r="G33" s="7"/>
      <c r="H33" s="7"/>
      <c r="I33" s="7"/>
      <c r="J33" s="7"/>
      <c r="K33" s="7"/>
      <c r="L33" s="9" t="s">
        <v>97</v>
      </c>
      <c r="M33" s="16">
        <v>61.9</v>
      </c>
      <c r="N33" s="16">
        <v>38.1</v>
      </c>
      <c r="O33" s="21">
        <v>100</v>
      </c>
    </row>
    <row r="34" spans="1:15" ht="16.5" customHeight="1" x14ac:dyDescent="0.25">
      <c r="A34" s="7"/>
      <c r="B34" s="7" t="s">
        <v>92</v>
      </c>
      <c r="C34" s="7"/>
      <c r="D34" s="7"/>
      <c r="E34" s="7"/>
      <c r="F34" s="7"/>
      <c r="G34" s="7"/>
      <c r="H34" s="7"/>
      <c r="I34" s="7"/>
      <c r="J34" s="7"/>
      <c r="K34" s="7"/>
      <c r="L34" s="9" t="s">
        <v>97</v>
      </c>
      <c r="M34" s="16">
        <v>63</v>
      </c>
      <c r="N34" s="16">
        <v>37</v>
      </c>
      <c r="O34" s="21">
        <v>100</v>
      </c>
    </row>
    <row r="35" spans="1:15" ht="16.5" customHeight="1" x14ac:dyDescent="0.25">
      <c r="A35" s="14"/>
      <c r="B35" s="14" t="s">
        <v>93</v>
      </c>
      <c r="C35" s="14"/>
      <c r="D35" s="14"/>
      <c r="E35" s="14"/>
      <c r="F35" s="14"/>
      <c r="G35" s="14"/>
      <c r="H35" s="14"/>
      <c r="I35" s="14"/>
      <c r="J35" s="14"/>
      <c r="K35" s="14"/>
      <c r="L35" s="15" t="s">
        <v>97</v>
      </c>
      <c r="M35" s="17">
        <v>63.1</v>
      </c>
      <c r="N35" s="17">
        <v>36.9</v>
      </c>
      <c r="O35" s="22">
        <v>100</v>
      </c>
    </row>
    <row r="36" spans="1:15" ht="4.5" customHeight="1" x14ac:dyDescent="0.25">
      <c r="A36" s="23"/>
      <c r="B36" s="23"/>
      <c r="C36" s="2"/>
      <c r="D36" s="2"/>
      <c r="E36" s="2"/>
      <c r="F36" s="2"/>
      <c r="G36" s="2"/>
      <c r="H36" s="2"/>
      <c r="I36" s="2"/>
      <c r="J36" s="2"/>
      <c r="K36" s="2"/>
      <c r="L36" s="2"/>
      <c r="M36" s="2"/>
      <c r="N36" s="2"/>
      <c r="O36" s="2"/>
    </row>
    <row r="37" spans="1:15" ht="16.5" customHeight="1" x14ac:dyDescent="0.25">
      <c r="A37" s="23"/>
      <c r="B37" s="23"/>
      <c r="C37" s="87" t="s">
        <v>98</v>
      </c>
      <c r="D37" s="87"/>
      <c r="E37" s="87"/>
      <c r="F37" s="87"/>
      <c r="G37" s="87"/>
      <c r="H37" s="87"/>
      <c r="I37" s="87"/>
      <c r="J37" s="87"/>
      <c r="K37" s="87"/>
      <c r="L37" s="87"/>
      <c r="M37" s="87"/>
      <c r="N37" s="87"/>
      <c r="O37" s="87"/>
    </row>
    <row r="38" spans="1:15" ht="4.5" customHeight="1" x14ac:dyDescent="0.25">
      <c r="A38" s="23"/>
      <c r="B38" s="23"/>
      <c r="C38" s="2"/>
      <c r="D38" s="2"/>
      <c r="E38" s="2"/>
      <c r="F38" s="2"/>
      <c r="G38" s="2"/>
      <c r="H38" s="2"/>
      <c r="I38" s="2"/>
      <c r="J38" s="2"/>
      <c r="K38" s="2"/>
      <c r="L38" s="2"/>
      <c r="M38" s="2"/>
      <c r="N38" s="2"/>
      <c r="O38" s="2"/>
    </row>
    <row r="39" spans="1:15" ht="42.45" customHeight="1" x14ac:dyDescent="0.25">
      <c r="A39" s="23" t="s">
        <v>99</v>
      </c>
      <c r="B39" s="23"/>
      <c r="C39" s="87" t="s">
        <v>100</v>
      </c>
      <c r="D39" s="87"/>
      <c r="E39" s="87"/>
      <c r="F39" s="87"/>
      <c r="G39" s="87"/>
      <c r="H39" s="87"/>
      <c r="I39" s="87"/>
      <c r="J39" s="87"/>
      <c r="K39" s="87"/>
      <c r="L39" s="87"/>
      <c r="M39" s="87"/>
      <c r="N39" s="87"/>
      <c r="O39" s="87"/>
    </row>
    <row r="40" spans="1:15" ht="16.5" customHeight="1" x14ac:dyDescent="0.25">
      <c r="A40" s="23" t="s">
        <v>101</v>
      </c>
      <c r="B40" s="23"/>
      <c r="C40" s="87" t="s">
        <v>102</v>
      </c>
      <c r="D40" s="87"/>
      <c r="E40" s="87"/>
      <c r="F40" s="87"/>
      <c r="G40" s="87"/>
      <c r="H40" s="87"/>
      <c r="I40" s="87"/>
      <c r="J40" s="87"/>
      <c r="K40" s="87"/>
      <c r="L40" s="87"/>
      <c r="M40" s="87"/>
      <c r="N40" s="87"/>
      <c r="O40" s="87"/>
    </row>
    <row r="41" spans="1:15" ht="93.9" customHeight="1" x14ac:dyDescent="0.25">
      <c r="A41" s="23" t="s">
        <v>103</v>
      </c>
      <c r="B41" s="23"/>
      <c r="C41" s="87" t="s">
        <v>104</v>
      </c>
      <c r="D41" s="87"/>
      <c r="E41" s="87"/>
      <c r="F41" s="87"/>
      <c r="G41" s="87"/>
      <c r="H41" s="87"/>
      <c r="I41" s="87"/>
      <c r="J41" s="87"/>
      <c r="K41" s="87"/>
      <c r="L41" s="87"/>
      <c r="M41" s="87"/>
      <c r="N41" s="87"/>
      <c r="O41" s="87"/>
    </row>
    <row r="42" spans="1:15" ht="29.4" customHeight="1" x14ac:dyDescent="0.25">
      <c r="A42" s="23" t="s">
        <v>105</v>
      </c>
      <c r="B42" s="23"/>
      <c r="C42" s="87" t="s">
        <v>106</v>
      </c>
      <c r="D42" s="87"/>
      <c r="E42" s="87"/>
      <c r="F42" s="87"/>
      <c r="G42" s="87"/>
      <c r="H42" s="87"/>
      <c r="I42" s="87"/>
      <c r="J42" s="87"/>
      <c r="K42" s="87"/>
      <c r="L42" s="87"/>
      <c r="M42" s="87"/>
      <c r="N42" s="87"/>
      <c r="O42" s="87"/>
    </row>
    <row r="43" spans="1:15" ht="4.5" customHeight="1" x14ac:dyDescent="0.25"/>
    <row r="44" spans="1:15" ht="119.7" customHeight="1" x14ac:dyDescent="0.25">
      <c r="A44" s="24" t="s">
        <v>107</v>
      </c>
      <c r="B44" s="23"/>
      <c r="C44" s="23"/>
      <c r="D44" s="23"/>
      <c r="E44" s="87" t="s">
        <v>108</v>
      </c>
      <c r="F44" s="87"/>
      <c r="G44" s="87"/>
      <c r="H44" s="87"/>
      <c r="I44" s="87"/>
      <c r="J44" s="87"/>
      <c r="K44" s="87"/>
      <c r="L44" s="87"/>
      <c r="M44" s="87"/>
      <c r="N44" s="87"/>
      <c r="O44" s="87"/>
    </row>
  </sheetData>
  <mergeCells count="7">
    <mergeCell ref="C42:O42"/>
    <mergeCell ref="E44:O44"/>
    <mergeCell ref="K1:O1"/>
    <mergeCell ref="C37:O37"/>
    <mergeCell ref="C39:O39"/>
    <mergeCell ref="C40:O40"/>
    <mergeCell ref="C41:O41"/>
  </mergeCells>
  <pageMargins left="0.7" right="0.7" top="0.75" bottom="0.75" header="0.3" footer="0.3"/>
  <pageSetup paperSize="9" fitToHeight="0" orientation="landscape" horizontalDpi="300" verticalDpi="300"/>
  <headerFooter scaleWithDoc="0" alignWithMargins="0">
    <oddHeader>&amp;C&amp;"Arial"&amp;8TABLE 13A.1</oddHeader>
    <oddFooter>&amp;L&amp;"Arial"&amp;8REPORT ON
GOVERNMENT
SERVICES 2022&amp;R&amp;"Arial"&amp;8SERVICES FOR
MENTAL HEALTH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25"/>
  <sheetViews>
    <sheetView showGridLines="0" workbookViewId="0"/>
  </sheetViews>
  <sheetFormatPr defaultColWidth="11.44140625" defaultRowHeight="13.2" x14ac:dyDescent="0.25"/>
  <cols>
    <col min="1" max="10" width="1.88671875" customWidth="1"/>
    <col min="11" max="11" width="27.6640625" customWidth="1"/>
    <col min="12" max="12" width="5.44140625" customWidth="1"/>
    <col min="13" max="21" width="6.88671875" customWidth="1"/>
  </cols>
  <sheetData>
    <row r="1" spans="1:21" ht="50.4" customHeight="1" x14ac:dyDescent="0.25">
      <c r="A1" s="8" t="s">
        <v>511</v>
      </c>
      <c r="B1" s="8"/>
      <c r="C1" s="8"/>
      <c r="D1" s="8"/>
      <c r="E1" s="8"/>
      <c r="F1" s="8"/>
      <c r="G1" s="8"/>
      <c r="H1" s="8"/>
      <c r="I1" s="8"/>
      <c r="J1" s="8"/>
      <c r="K1" s="91" t="s">
        <v>512</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294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513</v>
      </c>
      <c r="C4" s="7"/>
      <c r="D4" s="7"/>
      <c r="E4" s="7"/>
      <c r="F4" s="7"/>
      <c r="G4" s="7"/>
      <c r="H4" s="7"/>
      <c r="I4" s="7"/>
      <c r="J4" s="7"/>
      <c r="K4" s="7"/>
      <c r="L4" s="9" t="s">
        <v>97</v>
      </c>
      <c r="M4" s="16">
        <v>76.5</v>
      </c>
      <c r="N4" s="16">
        <v>64.5</v>
      </c>
      <c r="O4" s="16">
        <v>73.900000000000006</v>
      </c>
      <c r="P4" s="16">
        <v>58.2</v>
      </c>
      <c r="Q4" s="16">
        <v>57.3</v>
      </c>
      <c r="R4" s="16">
        <v>52.4</v>
      </c>
      <c r="S4" s="16">
        <v>41.9</v>
      </c>
      <c r="T4" s="16">
        <v>65.3</v>
      </c>
      <c r="U4" s="16">
        <v>68</v>
      </c>
    </row>
    <row r="5" spans="1:21" ht="16.5" customHeight="1" x14ac:dyDescent="0.25">
      <c r="A5" s="7"/>
      <c r="B5" s="7" t="s">
        <v>514</v>
      </c>
      <c r="C5" s="7"/>
      <c r="D5" s="7"/>
      <c r="E5" s="7"/>
      <c r="F5" s="7"/>
      <c r="G5" s="7"/>
      <c r="H5" s="7"/>
      <c r="I5" s="7"/>
      <c r="J5" s="7"/>
      <c r="K5" s="7"/>
      <c r="L5" s="9" t="s">
        <v>97</v>
      </c>
      <c r="M5" s="38">
        <v>81</v>
      </c>
      <c r="N5" s="38">
        <v>70</v>
      </c>
      <c r="O5" s="38">
        <v>76</v>
      </c>
      <c r="P5" s="38">
        <v>66</v>
      </c>
      <c r="Q5" s="38">
        <v>65</v>
      </c>
      <c r="R5" s="38">
        <v>65</v>
      </c>
      <c r="S5" s="38">
        <v>48</v>
      </c>
      <c r="T5" s="38">
        <v>68</v>
      </c>
      <c r="U5" s="38">
        <v>74</v>
      </c>
    </row>
    <row r="6" spans="1:21" ht="16.5" customHeight="1" x14ac:dyDescent="0.25">
      <c r="A6" s="7" t="s">
        <v>85</v>
      </c>
      <c r="B6" s="7"/>
      <c r="C6" s="7"/>
      <c r="D6" s="7"/>
      <c r="E6" s="7"/>
      <c r="F6" s="7"/>
      <c r="G6" s="7"/>
      <c r="H6" s="7"/>
      <c r="I6" s="7"/>
      <c r="J6" s="7"/>
      <c r="K6" s="7"/>
      <c r="L6" s="9"/>
      <c r="M6" s="10"/>
      <c r="N6" s="10"/>
      <c r="O6" s="10"/>
      <c r="P6" s="10"/>
      <c r="Q6" s="10"/>
      <c r="R6" s="10"/>
      <c r="S6" s="10"/>
      <c r="T6" s="10"/>
      <c r="U6" s="10"/>
    </row>
    <row r="7" spans="1:21" ht="16.5" customHeight="1" x14ac:dyDescent="0.25">
      <c r="A7" s="7"/>
      <c r="B7" s="7" t="s">
        <v>513</v>
      </c>
      <c r="C7" s="7"/>
      <c r="D7" s="7"/>
      <c r="E7" s="7"/>
      <c r="F7" s="7"/>
      <c r="G7" s="7"/>
      <c r="H7" s="7"/>
      <c r="I7" s="7"/>
      <c r="J7" s="7"/>
      <c r="K7" s="7"/>
      <c r="L7" s="9" t="s">
        <v>97</v>
      </c>
      <c r="M7" s="16">
        <v>75</v>
      </c>
      <c r="N7" s="16">
        <v>68.099999999999994</v>
      </c>
      <c r="O7" s="16">
        <v>65.3</v>
      </c>
      <c r="P7" s="16">
        <v>55</v>
      </c>
      <c r="Q7" s="16">
        <v>50</v>
      </c>
      <c r="R7" s="16">
        <v>52.6</v>
      </c>
      <c r="S7" s="16">
        <v>38.4</v>
      </c>
      <c r="T7" s="16">
        <v>61.5</v>
      </c>
      <c r="U7" s="16">
        <v>65.599999999999994</v>
      </c>
    </row>
    <row r="8" spans="1:21" ht="16.5" customHeight="1" x14ac:dyDescent="0.25">
      <c r="A8" s="7"/>
      <c r="B8" s="7" t="s">
        <v>514</v>
      </c>
      <c r="C8" s="7"/>
      <c r="D8" s="7"/>
      <c r="E8" s="7"/>
      <c r="F8" s="7"/>
      <c r="G8" s="7"/>
      <c r="H8" s="7"/>
      <c r="I8" s="7"/>
      <c r="J8" s="7"/>
      <c r="K8" s="7"/>
      <c r="L8" s="9" t="s">
        <v>97</v>
      </c>
      <c r="M8" s="38">
        <v>78</v>
      </c>
      <c r="N8" s="38">
        <v>71</v>
      </c>
      <c r="O8" s="38">
        <v>69</v>
      </c>
      <c r="P8" s="38">
        <v>63</v>
      </c>
      <c r="Q8" s="38">
        <v>58</v>
      </c>
      <c r="R8" s="38">
        <v>64</v>
      </c>
      <c r="S8" s="38">
        <v>46</v>
      </c>
      <c r="T8" s="38">
        <v>64</v>
      </c>
      <c r="U8" s="38">
        <v>71</v>
      </c>
    </row>
    <row r="9" spans="1:21" ht="16.5" customHeight="1" x14ac:dyDescent="0.25">
      <c r="A9" s="7" t="s">
        <v>86</v>
      </c>
      <c r="B9" s="7"/>
      <c r="C9" s="7"/>
      <c r="D9" s="7"/>
      <c r="E9" s="7"/>
      <c r="F9" s="7"/>
      <c r="G9" s="7"/>
      <c r="H9" s="7"/>
      <c r="I9" s="7"/>
      <c r="J9" s="7"/>
      <c r="K9" s="7"/>
      <c r="L9" s="9"/>
      <c r="M9" s="10"/>
      <c r="N9" s="10"/>
      <c r="O9" s="10"/>
      <c r="P9" s="10"/>
      <c r="Q9" s="10"/>
      <c r="R9" s="10"/>
      <c r="S9" s="10"/>
      <c r="T9" s="10"/>
      <c r="U9" s="10"/>
    </row>
    <row r="10" spans="1:21" ht="16.5" customHeight="1" x14ac:dyDescent="0.25">
      <c r="A10" s="7"/>
      <c r="B10" s="7" t="s">
        <v>513</v>
      </c>
      <c r="C10" s="7"/>
      <c r="D10" s="7"/>
      <c r="E10" s="7"/>
      <c r="F10" s="7"/>
      <c r="G10" s="7"/>
      <c r="H10" s="7"/>
      <c r="I10" s="7"/>
      <c r="J10" s="7"/>
      <c r="K10" s="7"/>
      <c r="L10" s="9" t="s">
        <v>97</v>
      </c>
      <c r="M10" s="16">
        <v>76.599999999999994</v>
      </c>
      <c r="N10" s="16">
        <v>71</v>
      </c>
      <c r="O10" s="16">
        <v>65.099999999999994</v>
      </c>
      <c r="P10" s="16">
        <v>56.9</v>
      </c>
      <c r="Q10" s="16">
        <v>52.1</v>
      </c>
      <c r="R10" s="16">
        <v>56.3</v>
      </c>
      <c r="S10" s="16">
        <v>43</v>
      </c>
      <c r="T10" s="16">
        <v>55.7</v>
      </c>
      <c r="U10" s="16">
        <v>66.8</v>
      </c>
    </row>
    <row r="11" spans="1:21" ht="16.5" customHeight="1" x14ac:dyDescent="0.25">
      <c r="A11" s="7"/>
      <c r="B11" s="7" t="s">
        <v>514</v>
      </c>
      <c r="C11" s="7"/>
      <c r="D11" s="7"/>
      <c r="E11" s="7"/>
      <c r="F11" s="7"/>
      <c r="G11" s="7"/>
      <c r="H11" s="7"/>
      <c r="I11" s="7"/>
      <c r="J11" s="7"/>
      <c r="K11" s="7"/>
      <c r="L11" s="9" t="s">
        <v>97</v>
      </c>
      <c r="M11" s="38">
        <v>80</v>
      </c>
      <c r="N11" s="38">
        <v>72</v>
      </c>
      <c r="O11" s="38">
        <v>68</v>
      </c>
      <c r="P11" s="38">
        <v>64</v>
      </c>
      <c r="Q11" s="38">
        <v>60</v>
      </c>
      <c r="R11" s="38">
        <v>66</v>
      </c>
      <c r="S11" s="38">
        <v>49</v>
      </c>
      <c r="T11" s="38">
        <v>57</v>
      </c>
      <c r="U11" s="38">
        <v>72</v>
      </c>
    </row>
    <row r="12" spans="1:21" ht="16.5" customHeight="1" x14ac:dyDescent="0.25">
      <c r="A12" s="7" t="s">
        <v>87</v>
      </c>
      <c r="B12" s="7"/>
      <c r="C12" s="7"/>
      <c r="D12" s="7"/>
      <c r="E12" s="7"/>
      <c r="F12" s="7"/>
      <c r="G12" s="7"/>
      <c r="H12" s="7"/>
      <c r="I12" s="7"/>
      <c r="J12" s="7"/>
      <c r="K12" s="7"/>
      <c r="L12" s="9"/>
      <c r="M12" s="10"/>
      <c r="N12" s="10"/>
      <c r="O12" s="10"/>
      <c r="P12" s="10"/>
      <c r="Q12" s="10"/>
      <c r="R12" s="10"/>
      <c r="S12" s="10"/>
      <c r="T12" s="10"/>
      <c r="U12" s="10"/>
    </row>
    <row r="13" spans="1:21" ht="16.5" customHeight="1" x14ac:dyDescent="0.25">
      <c r="A13" s="7"/>
      <c r="B13" s="7" t="s">
        <v>513</v>
      </c>
      <c r="C13" s="7"/>
      <c r="D13" s="7"/>
      <c r="E13" s="7"/>
      <c r="F13" s="7"/>
      <c r="G13" s="7"/>
      <c r="H13" s="7"/>
      <c r="I13" s="7"/>
      <c r="J13" s="7"/>
      <c r="K13" s="7"/>
      <c r="L13" s="9" t="s">
        <v>97</v>
      </c>
      <c r="M13" s="16">
        <v>76.5</v>
      </c>
      <c r="N13" s="16">
        <v>72</v>
      </c>
      <c r="O13" s="16">
        <v>66.3</v>
      </c>
      <c r="P13" s="16">
        <v>56.3</v>
      </c>
      <c r="Q13" s="16">
        <v>55.8</v>
      </c>
      <c r="R13" s="16">
        <v>57.2</v>
      </c>
      <c r="S13" s="16">
        <v>57.9</v>
      </c>
      <c r="T13" s="16">
        <v>58.3</v>
      </c>
      <c r="U13" s="16">
        <v>68</v>
      </c>
    </row>
    <row r="14" spans="1:21" ht="16.5" customHeight="1" x14ac:dyDescent="0.25">
      <c r="A14" s="14"/>
      <c r="B14" s="14" t="s">
        <v>514</v>
      </c>
      <c r="C14" s="14"/>
      <c r="D14" s="14"/>
      <c r="E14" s="14"/>
      <c r="F14" s="14"/>
      <c r="G14" s="14"/>
      <c r="H14" s="14"/>
      <c r="I14" s="14"/>
      <c r="J14" s="14"/>
      <c r="K14" s="14"/>
      <c r="L14" s="15" t="s">
        <v>97</v>
      </c>
      <c r="M14" s="48">
        <v>81</v>
      </c>
      <c r="N14" s="48">
        <v>73</v>
      </c>
      <c r="O14" s="48">
        <v>69</v>
      </c>
      <c r="P14" s="48">
        <v>64</v>
      </c>
      <c r="Q14" s="48">
        <v>64</v>
      </c>
      <c r="R14" s="48">
        <v>65</v>
      </c>
      <c r="S14" s="48">
        <v>62</v>
      </c>
      <c r="T14" s="48">
        <v>61</v>
      </c>
      <c r="U14" s="48">
        <v>73</v>
      </c>
    </row>
    <row r="15" spans="1:21" ht="4.5" customHeight="1" x14ac:dyDescent="0.25">
      <c r="A15" s="23"/>
      <c r="B15" s="23"/>
      <c r="C15" s="2"/>
      <c r="D15" s="2"/>
      <c r="E15" s="2"/>
      <c r="F15" s="2"/>
      <c r="G15" s="2"/>
      <c r="H15" s="2"/>
      <c r="I15" s="2"/>
      <c r="J15" s="2"/>
      <c r="K15" s="2"/>
      <c r="L15" s="2"/>
      <c r="M15" s="2"/>
      <c r="N15" s="2"/>
      <c r="O15" s="2"/>
      <c r="P15" s="2"/>
      <c r="Q15" s="2"/>
      <c r="R15" s="2"/>
      <c r="S15" s="2"/>
      <c r="T15" s="2"/>
      <c r="U15" s="2"/>
    </row>
    <row r="16" spans="1:21" ht="16.5" customHeight="1" x14ac:dyDescent="0.25">
      <c r="A16" s="40"/>
      <c r="B16" s="40"/>
      <c r="C16" s="87" t="s">
        <v>473</v>
      </c>
      <c r="D16" s="87"/>
      <c r="E16" s="87"/>
      <c r="F16" s="87"/>
      <c r="G16" s="87"/>
      <c r="H16" s="87"/>
      <c r="I16" s="87"/>
      <c r="J16" s="87"/>
      <c r="K16" s="87"/>
      <c r="L16" s="87"/>
      <c r="M16" s="87"/>
      <c r="N16" s="87"/>
      <c r="O16" s="87"/>
      <c r="P16" s="87"/>
      <c r="Q16" s="87"/>
      <c r="R16" s="87"/>
      <c r="S16" s="87"/>
      <c r="T16" s="87"/>
      <c r="U16" s="87"/>
    </row>
    <row r="17" spans="1:21" ht="16.5" customHeight="1" x14ac:dyDescent="0.25">
      <c r="A17" s="40"/>
      <c r="B17" s="40"/>
      <c r="C17" s="87" t="s">
        <v>474</v>
      </c>
      <c r="D17" s="87"/>
      <c r="E17" s="87"/>
      <c r="F17" s="87"/>
      <c r="G17" s="87"/>
      <c r="H17" s="87"/>
      <c r="I17" s="87"/>
      <c r="J17" s="87"/>
      <c r="K17" s="87"/>
      <c r="L17" s="87"/>
      <c r="M17" s="87"/>
      <c r="N17" s="87"/>
      <c r="O17" s="87"/>
      <c r="P17" s="87"/>
      <c r="Q17" s="87"/>
      <c r="R17" s="87"/>
      <c r="S17" s="87"/>
      <c r="T17" s="87"/>
      <c r="U17" s="87"/>
    </row>
    <row r="18" spans="1:21" ht="4.5" customHeight="1" x14ac:dyDescent="0.25">
      <c r="A18" s="23"/>
      <c r="B18" s="23"/>
      <c r="C18" s="2"/>
      <c r="D18" s="2"/>
      <c r="E18" s="2"/>
      <c r="F18" s="2"/>
      <c r="G18" s="2"/>
      <c r="H18" s="2"/>
      <c r="I18" s="2"/>
      <c r="J18" s="2"/>
      <c r="K18" s="2"/>
      <c r="L18" s="2"/>
      <c r="M18" s="2"/>
      <c r="N18" s="2"/>
      <c r="O18" s="2"/>
      <c r="P18" s="2"/>
      <c r="Q18" s="2"/>
      <c r="R18" s="2"/>
      <c r="S18" s="2"/>
      <c r="T18" s="2"/>
      <c r="U18" s="2"/>
    </row>
    <row r="19" spans="1:21" ht="16.5" customHeight="1" x14ac:dyDescent="0.25">
      <c r="A19" s="23" t="s">
        <v>99</v>
      </c>
      <c r="B19" s="23"/>
      <c r="C19" s="87" t="s">
        <v>139</v>
      </c>
      <c r="D19" s="87"/>
      <c r="E19" s="87"/>
      <c r="F19" s="87"/>
      <c r="G19" s="87"/>
      <c r="H19" s="87"/>
      <c r="I19" s="87"/>
      <c r="J19" s="87"/>
      <c r="K19" s="87"/>
      <c r="L19" s="87"/>
      <c r="M19" s="87"/>
      <c r="N19" s="87"/>
      <c r="O19" s="87"/>
      <c r="P19" s="87"/>
      <c r="Q19" s="87"/>
      <c r="R19" s="87"/>
      <c r="S19" s="87"/>
      <c r="T19" s="87"/>
      <c r="U19" s="87"/>
    </row>
    <row r="20" spans="1:21" ht="29.4" customHeight="1" x14ac:dyDescent="0.25">
      <c r="A20" s="23" t="s">
        <v>101</v>
      </c>
      <c r="B20" s="23"/>
      <c r="C20" s="87" t="s">
        <v>515</v>
      </c>
      <c r="D20" s="87"/>
      <c r="E20" s="87"/>
      <c r="F20" s="87"/>
      <c r="G20" s="87"/>
      <c r="H20" s="87"/>
      <c r="I20" s="87"/>
      <c r="J20" s="87"/>
      <c r="K20" s="87"/>
      <c r="L20" s="87"/>
      <c r="M20" s="87"/>
      <c r="N20" s="87"/>
      <c r="O20" s="87"/>
      <c r="P20" s="87"/>
      <c r="Q20" s="87"/>
      <c r="R20" s="87"/>
      <c r="S20" s="87"/>
      <c r="T20" s="87"/>
      <c r="U20" s="87"/>
    </row>
    <row r="21" spans="1:21" ht="16.5" customHeight="1" x14ac:dyDescent="0.25">
      <c r="A21" s="23" t="s">
        <v>103</v>
      </c>
      <c r="B21" s="23"/>
      <c r="C21" s="87" t="s">
        <v>516</v>
      </c>
      <c r="D21" s="87"/>
      <c r="E21" s="87"/>
      <c r="F21" s="87"/>
      <c r="G21" s="87"/>
      <c r="H21" s="87"/>
      <c r="I21" s="87"/>
      <c r="J21" s="87"/>
      <c r="K21" s="87"/>
      <c r="L21" s="87"/>
      <c r="M21" s="87"/>
      <c r="N21" s="87"/>
      <c r="O21" s="87"/>
      <c r="P21" s="87"/>
      <c r="Q21" s="87"/>
      <c r="R21" s="87"/>
      <c r="S21" s="87"/>
      <c r="T21" s="87"/>
      <c r="U21" s="87"/>
    </row>
    <row r="22" spans="1:21" ht="16.5" customHeight="1" x14ac:dyDescent="0.25">
      <c r="A22" s="23" t="s">
        <v>105</v>
      </c>
      <c r="B22" s="23"/>
      <c r="C22" s="87" t="s">
        <v>517</v>
      </c>
      <c r="D22" s="87"/>
      <c r="E22" s="87"/>
      <c r="F22" s="87"/>
      <c r="G22" s="87"/>
      <c r="H22" s="87"/>
      <c r="I22" s="87"/>
      <c r="J22" s="87"/>
      <c r="K22" s="87"/>
      <c r="L22" s="87"/>
      <c r="M22" s="87"/>
      <c r="N22" s="87"/>
      <c r="O22" s="87"/>
      <c r="P22" s="87"/>
      <c r="Q22" s="87"/>
      <c r="R22" s="87"/>
      <c r="S22" s="87"/>
      <c r="T22" s="87"/>
      <c r="U22" s="87"/>
    </row>
    <row r="23" spans="1:21" ht="29.4" customHeight="1" x14ac:dyDescent="0.25">
      <c r="A23" s="23" t="s">
        <v>142</v>
      </c>
      <c r="B23" s="23"/>
      <c r="C23" s="87" t="s">
        <v>518</v>
      </c>
      <c r="D23" s="87"/>
      <c r="E23" s="87"/>
      <c r="F23" s="87"/>
      <c r="G23" s="87"/>
      <c r="H23" s="87"/>
      <c r="I23" s="87"/>
      <c r="J23" s="87"/>
      <c r="K23" s="87"/>
      <c r="L23" s="87"/>
      <c r="M23" s="87"/>
      <c r="N23" s="87"/>
      <c r="O23" s="87"/>
      <c r="P23" s="87"/>
      <c r="Q23" s="87"/>
      <c r="R23" s="87"/>
      <c r="S23" s="87"/>
      <c r="T23" s="87"/>
      <c r="U23" s="87"/>
    </row>
    <row r="24" spans="1:21" ht="4.5" customHeight="1" x14ac:dyDescent="0.25"/>
    <row r="25" spans="1:21" ht="55.2" customHeight="1" x14ac:dyDescent="0.25">
      <c r="A25" s="24" t="s">
        <v>107</v>
      </c>
      <c r="B25" s="23"/>
      <c r="C25" s="23"/>
      <c r="D25" s="23"/>
      <c r="E25" s="87" t="s">
        <v>519</v>
      </c>
      <c r="F25" s="87"/>
      <c r="G25" s="87"/>
      <c r="H25" s="87"/>
      <c r="I25" s="87"/>
      <c r="J25" s="87"/>
      <c r="K25" s="87"/>
      <c r="L25" s="87"/>
      <c r="M25" s="87"/>
      <c r="N25" s="87"/>
      <c r="O25" s="87"/>
      <c r="P25" s="87"/>
      <c r="Q25" s="87"/>
      <c r="R25" s="87"/>
      <c r="S25" s="87"/>
      <c r="T25" s="87"/>
      <c r="U25" s="87"/>
    </row>
  </sheetData>
  <mergeCells count="9">
    <mergeCell ref="C21:U21"/>
    <mergeCell ref="C22:U22"/>
    <mergeCell ref="C23:U23"/>
    <mergeCell ref="E25:U25"/>
    <mergeCell ref="K1:U1"/>
    <mergeCell ref="C16:U16"/>
    <mergeCell ref="C17:U17"/>
    <mergeCell ref="C19:U19"/>
    <mergeCell ref="C20:U20"/>
  </mergeCells>
  <pageMargins left="0.7" right="0.7" top="0.75" bottom="0.75" header="0.3" footer="0.3"/>
  <pageSetup paperSize="9" fitToHeight="0" orientation="landscape" horizontalDpi="300" verticalDpi="300"/>
  <headerFooter scaleWithDoc="0" alignWithMargins="0">
    <oddHeader>&amp;C&amp;"Arial"&amp;8TABLE 13A.19</oddHeader>
    <oddFooter>&amp;L&amp;"Arial"&amp;8REPORT ON
GOVERNMENT
SERVICES 2022&amp;R&amp;"Arial"&amp;8SERVICES FOR
MENTAL HEALTH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D60"/>
  <sheetViews>
    <sheetView showGridLines="0" workbookViewId="0"/>
  </sheetViews>
  <sheetFormatPr defaultColWidth="11.44140625" defaultRowHeight="13.2" x14ac:dyDescent="0.25"/>
  <cols>
    <col min="1" max="10" width="1.88671875" customWidth="1"/>
    <col min="11" max="11" width="21" customWidth="1"/>
    <col min="12" max="12" width="5.44140625" customWidth="1"/>
    <col min="13" max="13" width="7.5546875" customWidth="1"/>
    <col min="14" max="14" width="6" customWidth="1"/>
    <col min="15" max="15" width="7.5546875" customWidth="1"/>
    <col min="16" max="16" width="6" customWidth="1"/>
    <col min="17" max="17" width="7.5546875" customWidth="1"/>
    <col min="18" max="18" width="6" customWidth="1"/>
    <col min="19" max="19" width="7.5546875" customWidth="1"/>
    <col min="20" max="20" width="6" customWidth="1"/>
    <col min="21" max="21" width="7.5546875" customWidth="1"/>
    <col min="22" max="22" width="6" customWidth="1"/>
    <col min="23" max="23" width="7.5546875" customWidth="1"/>
    <col min="24" max="24" width="6" customWidth="1"/>
    <col min="25" max="25" width="7.5546875" customWidth="1"/>
    <col min="26" max="26" width="6" customWidth="1"/>
    <col min="27" max="27" width="7.5546875" customWidth="1"/>
    <col min="28" max="28" width="6" customWidth="1"/>
    <col min="29" max="29" width="7.5546875" customWidth="1"/>
    <col min="30" max="30" width="6" customWidth="1"/>
  </cols>
  <sheetData>
    <row r="1" spans="1:30" ht="33.9" customHeight="1" x14ac:dyDescent="0.25">
      <c r="A1" s="8" t="s">
        <v>520</v>
      </c>
      <c r="B1" s="8"/>
      <c r="C1" s="8"/>
      <c r="D1" s="8"/>
      <c r="E1" s="8"/>
      <c r="F1" s="8"/>
      <c r="G1" s="8"/>
      <c r="H1" s="8"/>
      <c r="I1" s="8"/>
      <c r="J1" s="8"/>
      <c r="K1" s="91" t="s">
        <v>521</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178</v>
      </c>
      <c r="AB2" s="96"/>
      <c r="AC2" s="95" t="s">
        <v>294</v>
      </c>
      <c r="AD2" s="96"/>
    </row>
    <row r="3" spans="1:30" ht="16.5" customHeight="1" x14ac:dyDescent="0.25">
      <c r="A3" s="7" t="s">
        <v>255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522</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523</v>
      </c>
      <c r="D5" s="7"/>
      <c r="E5" s="7"/>
      <c r="F5" s="7"/>
      <c r="G5" s="7"/>
      <c r="H5" s="7"/>
      <c r="I5" s="7"/>
      <c r="J5" s="7"/>
      <c r="K5" s="7"/>
      <c r="L5" s="9" t="s">
        <v>97</v>
      </c>
      <c r="M5" s="54">
        <v>4.3</v>
      </c>
      <c r="N5" s="56">
        <v>2.4</v>
      </c>
      <c r="O5" s="26">
        <v>7.9</v>
      </c>
      <c r="P5" s="56">
        <v>3.2</v>
      </c>
      <c r="Q5" s="26">
        <v>4.8</v>
      </c>
      <c r="R5" s="56">
        <v>2.2999999999999998</v>
      </c>
      <c r="S5" s="54">
        <v>3.9</v>
      </c>
      <c r="T5" s="56">
        <v>2.5</v>
      </c>
      <c r="U5" s="54">
        <v>3.3</v>
      </c>
      <c r="V5" s="56">
        <v>3.1</v>
      </c>
      <c r="W5" s="54">
        <v>7</v>
      </c>
      <c r="X5" s="56">
        <v>3.7</v>
      </c>
      <c r="Y5" s="54">
        <v>5</v>
      </c>
      <c r="Z5" s="56">
        <v>4.3</v>
      </c>
      <c r="AA5" s="26" t="s">
        <v>123</v>
      </c>
      <c r="AB5" s="7"/>
      <c r="AC5" s="26">
        <v>5.6</v>
      </c>
      <c r="AD5" s="56">
        <v>1.3</v>
      </c>
    </row>
    <row r="6" spans="1:30" ht="16.5" customHeight="1" x14ac:dyDescent="0.25">
      <c r="A6" s="7"/>
      <c r="B6" s="7"/>
      <c r="C6" s="7"/>
      <c r="D6" s="7" t="s">
        <v>524</v>
      </c>
      <c r="E6" s="7"/>
      <c r="F6" s="7"/>
      <c r="G6" s="7"/>
      <c r="H6" s="7"/>
      <c r="I6" s="7"/>
      <c r="J6" s="7"/>
      <c r="K6" s="7"/>
      <c r="L6" s="9" t="s">
        <v>97</v>
      </c>
      <c r="M6" s="16">
        <v>28.8</v>
      </c>
      <c r="N6" s="7"/>
      <c r="O6" s="16">
        <v>20.3</v>
      </c>
      <c r="P6" s="7"/>
      <c r="Q6" s="16">
        <v>24</v>
      </c>
      <c r="R6" s="7"/>
      <c r="S6" s="16">
        <v>32.9</v>
      </c>
      <c r="T6" s="7"/>
      <c r="U6" s="16">
        <v>47.8</v>
      </c>
      <c r="V6" s="7"/>
      <c r="W6" s="16">
        <v>26.8</v>
      </c>
      <c r="X6" s="7"/>
      <c r="Y6" s="16">
        <v>43.5</v>
      </c>
      <c r="Z6" s="7"/>
      <c r="AA6" s="26" t="s">
        <v>123</v>
      </c>
      <c r="AB6" s="7"/>
      <c r="AC6" s="16">
        <v>12.3</v>
      </c>
      <c r="AD6" s="7"/>
    </row>
    <row r="7" spans="1:30" ht="16.5" customHeight="1" x14ac:dyDescent="0.25">
      <c r="A7" s="7"/>
      <c r="B7" s="7"/>
      <c r="C7" s="7" t="s">
        <v>525</v>
      </c>
      <c r="D7" s="7"/>
      <c r="E7" s="7"/>
      <c r="F7" s="7"/>
      <c r="G7" s="7"/>
      <c r="H7" s="7"/>
      <c r="I7" s="7"/>
      <c r="J7" s="7"/>
      <c r="K7" s="7"/>
      <c r="L7" s="9" t="s">
        <v>97</v>
      </c>
      <c r="M7" s="54">
        <v>5.3</v>
      </c>
      <c r="N7" s="56">
        <v>4.5999999999999996</v>
      </c>
      <c r="O7" s="54">
        <v>8.8000000000000007</v>
      </c>
      <c r="P7" s="56">
        <v>5.4</v>
      </c>
      <c r="Q7" s="51">
        <v>4.2</v>
      </c>
      <c r="R7" s="52" t="s">
        <v>270</v>
      </c>
      <c r="S7" s="50">
        <v>10.3</v>
      </c>
      <c r="T7" s="56">
        <v>8.5</v>
      </c>
      <c r="U7" s="51">
        <v>2</v>
      </c>
      <c r="V7" s="52" t="s">
        <v>270</v>
      </c>
      <c r="W7" s="51">
        <v>3.6</v>
      </c>
      <c r="X7" s="52" t="s">
        <v>270</v>
      </c>
      <c r="Y7" s="26" t="s">
        <v>123</v>
      </c>
      <c r="Z7" s="7"/>
      <c r="AA7" s="26" t="s">
        <v>123</v>
      </c>
      <c r="AB7" s="7"/>
      <c r="AC7" s="26">
        <v>6.8</v>
      </c>
      <c r="AD7" s="56">
        <v>2.5</v>
      </c>
    </row>
    <row r="8" spans="1:30" ht="16.5" customHeight="1" x14ac:dyDescent="0.25">
      <c r="A8" s="7"/>
      <c r="B8" s="7"/>
      <c r="C8" s="7"/>
      <c r="D8" s="7" t="s">
        <v>524</v>
      </c>
      <c r="E8" s="7"/>
      <c r="F8" s="7"/>
      <c r="G8" s="7"/>
      <c r="H8" s="7"/>
      <c r="I8" s="7"/>
      <c r="J8" s="7"/>
      <c r="K8" s="7"/>
      <c r="L8" s="9" t="s">
        <v>97</v>
      </c>
      <c r="M8" s="16">
        <v>44.3</v>
      </c>
      <c r="N8" s="7"/>
      <c r="O8" s="16">
        <v>31.5</v>
      </c>
      <c r="P8" s="7"/>
      <c r="Q8" s="25" t="s">
        <v>270</v>
      </c>
      <c r="R8" s="7"/>
      <c r="S8" s="16">
        <v>42.1</v>
      </c>
      <c r="T8" s="7"/>
      <c r="U8" s="25" t="s">
        <v>270</v>
      </c>
      <c r="V8" s="7"/>
      <c r="W8" s="25" t="s">
        <v>270</v>
      </c>
      <c r="X8" s="7"/>
      <c r="Y8" s="26" t="s">
        <v>123</v>
      </c>
      <c r="Z8" s="7"/>
      <c r="AA8" s="26" t="s">
        <v>123</v>
      </c>
      <c r="AB8" s="7"/>
      <c r="AC8" s="16">
        <v>18.899999999999999</v>
      </c>
      <c r="AD8" s="7"/>
    </row>
    <row r="9" spans="1:30" ht="16.5" customHeight="1" x14ac:dyDescent="0.25">
      <c r="A9" s="7"/>
      <c r="B9" s="7"/>
      <c r="C9" s="7" t="s">
        <v>526</v>
      </c>
      <c r="D9" s="7"/>
      <c r="E9" s="7"/>
      <c r="F9" s="7"/>
      <c r="G9" s="7"/>
      <c r="H9" s="7"/>
      <c r="I9" s="7"/>
      <c r="J9" s="7"/>
      <c r="K9" s="7"/>
      <c r="L9" s="9" t="s">
        <v>97</v>
      </c>
      <c r="M9" s="26">
        <v>4.9000000000000004</v>
      </c>
      <c r="N9" s="56">
        <v>2</v>
      </c>
      <c r="O9" s="26">
        <v>8</v>
      </c>
      <c r="P9" s="56">
        <v>2.7</v>
      </c>
      <c r="Q9" s="26">
        <v>5.4</v>
      </c>
      <c r="R9" s="56">
        <v>2</v>
      </c>
      <c r="S9" s="54">
        <v>5.5</v>
      </c>
      <c r="T9" s="56">
        <v>2.8</v>
      </c>
      <c r="U9" s="54">
        <v>3.2</v>
      </c>
      <c r="V9" s="56">
        <v>2.2999999999999998</v>
      </c>
      <c r="W9" s="26">
        <v>6.9</v>
      </c>
      <c r="X9" s="56">
        <v>3.2</v>
      </c>
      <c r="Y9" s="54">
        <v>5.2</v>
      </c>
      <c r="Z9" s="56">
        <v>3.5</v>
      </c>
      <c r="AA9" s="26" t="s">
        <v>123</v>
      </c>
      <c r="AB9" s="7"/>
      <c r="AC9" s="26">
        <v>5.8</v>
      </c>
      <c r="AD9" s="56">
        <v>1.3</v>
      </c>
    </row>
    <row r="10" spans="1:30" ht="16.5" customHeight="1" x14ac:dyDescent="0.25">
      <c r="A10" s="7"/>
      <c r="B10" s="7"/>
      <c r="C10" s="7"/>
      <c r="D10" s="7" t="s">
        <v>524</v>
      </c>
      <c r="E10" s="7"/>
      <c r="F10" s="7"/>
      <c r="G10" s="7"/>
      <c r="H10" s="7"/>
      <c r="I10" s="7"/>
      <c r="J10" s="7"/>
      <c r="K10" s="7"/>
      <c r="L10" s="9" t="s">
        <v>97</v>
      </c>
      <c r="M10" s="16">
        <v>21</v>
      </c>
      <c r="N10" s="7"/>
      <c r="O10" s="16">
        <v>17</v>
      </c>
      <c r="P10" s="7"/>
      <c r="Q10" s="16">
        <v>19</v>
      </c>
      <c r="R10" s="7"/>
      <c r="S10" s="16">
        <v>26.4</v>
      </c>
      <c r="T10" s="7"/>
      <c r="U10" s="16">
        <v>35.9</v>
      </c>
      <c r="V10" s="7"/>
      <c r="W10" s="16">
        <v>23.6</v>
      </c>
      <c r="X10" s="7"/>
      <c r="Y10" s="16">
        <v>34.299999999999997</v>
      </c>
      <c r="Z10" s="7"/>
      <c r="AA10" s="26" t="s">
        <v>123</v>
      </c>
      <c r="AB10" s="7"/>
      <c r="AC10" s="16">
        <v>11.1</v>
      </c>
      <c r="AD10" s="7"/>
    </row>
    <row r="11" spans="1:30" ht="16.5" customHeight="1" x14ac:dyDescent="0.25">
      <c r="A11" s="7"/>
      <c r="B11" s="7" t="s">
        <v>527</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t="s">
        <v>523</v>
      </c>
      <c r="D12" s="7"/>
      <c r="E12" s="7"/>
      <c r="F12" s="7"/>
      <c r="G12" s="7"/>
      <c r="H12" s="7"/>
      <c r="I12" s="7"/>
      <c r="J12" s="7"/>
      <c r="K12" s="7"/>
      <c r="L12" s="9" t="s">
        <v>97</v>
      </c>
      <c r="M12" s="16">
        <v>17.399999999999999</v>
      </c>
      <c r="N12" s="56">
        <v>4.2</v>
      </c>
      <c r="O12" s="16">
        <v>18.600000000000001</v>
      </c>
      <c r="P12" s="56">
        <v>3.7</v>
      </c>
      <c r="Q12" s="16">
        <v>19.2</v>
      </c>
      <c r="R12" s="56">
        <v>5.8</v>
      </c>
      <c r="S12" s="16">
        <v>16.3</v>
      </c>
      <c r="T12" s="56">
        <v>6.2</v>
      </c>
      <c r="U12" s="16">
        <v>15.6</v>
      </c>
      <c r="V12" s="56">
        <v>5.8</v>
      </c>
      <c r="W12" s="16">
        <v>20.100000000000001</v>
      </c>
      <c r="X12" s="56">
        <v>7.1</v>
      </c>
      <c r="Y12" s="16">
        <v>25.2</v>
      </c>
      <c r="Z12" s="56">
        <v>9.8000000000000007</v>
      </c>
      <c r="AA12" s="54">
        <v>8.5</v>
      </c>
      <c r="AB12" s="56">
        <v>7.4</v>
      </c>
      <c r="AC12" s="16">
        <v>17.7</v>
      </c>
      <c r="AD12" s="56">
        <v>2</v>
      </c>
    </row>
    <row r="13" spans="1:30" ht="16.5" customHeight="1" x14ac:dyDescent="0.25">
      <c r="A13" s="7"/>
      <c r="B13" s="7"/>
      <c r="C13" s="7"/>
      <c r="D13" s="7" t="s">
        <v>524</v>
      </c>
      <c r="E13" s="7"/>
      <c r="F13" s="7"/>
      <c r="G13" s="7"/>
      <c r="H13" s="7"/>
      <c r="I13" s="7"/>
      <c r="J13" s="7"/>
      <c r="K13" s="7"/>
      <c r="L13" s="9" t="s">
        <v>97</v>
      </c>
      <c r="M13" s="16">
        <v>12.2</v>
      </c>
      <c r="N13" s="7"/>
      <c r="O13" s="16">
        <v>10.1</v>
      </c>
      <c r="P13" s="7"/>
      <c r="Q13" s="16">
        <v>15.5</v>
      </c>
      <c r="R13" s="7"/>
      <c r="S13" s="16">
        <v>19.5</v>
      </c>
      <c r="T13" s="7"/>
      <c r="U13" s="16">
        <v>19.100000000000001</v>
      </c>
      <c r="V13" s="7"/>
      <c r="W13" s="16">
        <v>18</v>
      </c>
      <c r="X13" s="7"/>
      <c r="Y13" s="16">
        <v>19.899999999999999</v>
      </c>
      <c r="Z13" s="7"/>
      <c r="AA13" s="16">
        <v>44.3</v>
      </c>
      <c r="AB13" s="7"/>
      <c r="AC13" s="26">
        <v>5.8</v>
      </c>
      <c r="AD13" s="7"/>
    </row>
    <row r="14" spans="1:30" ht="16.5" customHeight="1" x14ac:dyDescent="0.25">
      <c r="A14" s="7"/>
      <c r="B14" s="7"/>
      <c r="C14" s="7" t="s">
        <v>525</v>
      </c>
      <c r="D14" s="7"/>
      <c r="E14" s="7"/>
      <c r="F14" s="7"/>
      <c r="G14" s="7"/>
      <c r="H14" s="7"/>
      <c r="I14" s="7"/>
      <c r="J14" s="7"/>
      <c r="K14" s="7"/>
      <c r="L14" s="9" t="s">
        <v>97</v>
      </c>
      <c r="M14" s="50">
        <v>14.3</v>
      </c>
      <c r="N14" s="56">
        <v>7.7</v>
      </c>
      <c r="O14" s="54">
        <v>8.9</v>
      </c>
      <c r="P14" s="56">
        <v>8.1</v>
      </c>
      <c r="Q14" s="16">
        <v>17.2</v>
      </c>
      <c r="R14" s="56">
        <v>7.4</v>
      </c>
      <c r="S14" s="50">
        <v>14.8</v>
      </c>
      <c r="T14" s="56">
        <v>8</v>
      </c>
      <c r="U14" s="50">
        <v>12.9</v>
      </c>
      <c r="V14" s="56">
        <v>7.5</v>
      </c>
      <c r="W14" s="51">
        <v>8</v>
      </c>
      <c r="X14" s="52" t="s">
        <v>270</v>
      </c>
      <c r="Y14" s="49">
        <v>30.3</v>
      </c>
      <c r="Z14" s="52" t="s">
        <v>270</v>
      </c>
      <c r="AA14" s="53">
        <v>19.100000000000001</v>
      </c>
      <c r="AB14" s="55">
        <v>14.1</v>
      </c>
      <c r="AC14" s="16">
        <v>13.3</v>
      </c>
      <c r="AD14" s="56">
        <v>4.2</v>
      </c>
    </row>
    <row r="15" spans="1:30" ht="16.5" customHeight="1" x14ac:dyDescent="0.25">
      <c r="A15" s="7"/>
      <c r="B15" s="7"/>
      <c r="C15" s="7"/>
      <c r="D15" s="7" t="s">
        <v>524</v>
      </c>
      <c r="E15" s="7"/>
      <c r="F15" s="7"/>
      <c r="G15" s="7"/>
      <c r="H15" s="7"/>
      <c r="I15" s="7"/>
      <c r="J15" s="7"/>
      <c r="K15" s="7"/>
      <c r="L15" s="9" t="s">
        <v>97</v>
      </c>
      <c r="M15" s="16">
        <v>27.5</v>
      </c>
      <c r="N15" s="7"/>
      <c r="O15" s="16">
        <v>46.5</v>
      </c>
      <c r="P15" s="7"/>
      <c r="Q15" s="16">
        <v>22</v>
      </c>
      <c r="R15" s="7"/>
      <c r="S15" s="16">
        <v>27.6</v>
      </c>
      <c r="T15" s="7"/>
      <c r="U15" s="16">
        <v>29.6</v>
      </c>
      <c r="V15" s="7"/>
      <c r="W15" s="25" t="s">
        <v>270</v>
      </c>
      <c r="X15" s="7"/>
      <c r="Y15" s="25" t="s">
        <v>270</v>
      </c>
      <c r="Z15" s="7"/>
      <c r="AA15" s="16">
        <v>37.5</v>
      </c>
      <c r="AB15" s="7"/>
      <c r="AC15" s="16">
        <v>16.2</v>
      </c>
      <c r="AD15" s="7"/>
    </row>
    <row r="16" spans="1:30" ht="16.5" customHeight="1" x14ac:dyDescent="0.25">
      <c r="A16" s="7"/>
      <c r="B16" s="7"/>
      <c r="C16" s="7" t="s">
        <v>526</v>
      </c>
      <c r="D16" s="7"/>
      <c r="E16" s="7"/>
      <c r="F16" s="7"/>
      <c r="G16" s="7"/>
      <c r="H16" s="7"/>
      <c r="I16" s="7"/>
      <c r="J16" s="7"/>
      <c r="K16" s="7"/>
      <c r="L16" s="9" t="s">
        <v>97</v>
      </c>
      <c r="M16" s="16">
        <v>15.5</v>
      </c>
      <c r="N16" s="56">
        <v>3</v>
      </c>
      <c r="O16" s="16">
        <v>15.9</v>
      </c>
      <c r="P16" s="56">
        <v>3.8</v>
      </c>
      <c r="Q16" s="16">
        <v>19.5</v>
      </c>
      <c r="R16" s="56">
        <v>5.2</v>
      </c>
      <c r="S16" s="16">
        <v>15.2</v>
      </c>
      <c r="T16" s="56">
        <v>4.3</v>
      </c>
      <c r="U16" s="16">
        <v>14.7</v>
      </c>
      <c r="V16" s="56">
        <v>4.0999999999999996</v>
      </c>
      <c r="W16" s="16">
        <v>16.3</v>
      </c>
      <c r="X16" s="56">
        <v>5.8</v>
      </c>
      <c r="Y16" s="16">
        <v>26.3</v>
      </c>
      <c r="Z16" s="56">
        <v>9.8000000000000007</v>
      </c>
      <c r="AA16" s="50">
        <v>10.1</v>
      </c>
      <c r="AB16" s="56">
        <v>7.8</v>
      </c>
      <c r="AC16" s="16">
        <v>16.600000000000001</v>
      </c>
      <c r="AD16" s="56">
        <v>1.7</v>
      </c>
    </row>
    <row r="17" spans="1:30" ht="16.5" customHeight="1" x14ac:dyDescent="0.25">
      <c r="A17" s="7"/>
      <c r="B17" s="7"/>
      <c r="C17" s="7"/>
      <c r="D17" s="7" t="s">
        <v>524</v>
      </c>
      <c r="E17" s="7"/>
      <c r="F17" s="7"/>
      <c r="G17" s="7"/>
      <c r="H17" s="7"/>
      <c r="I17" s="7"/>
      <c r="J17" s="7"/>
      <c r="K17" s="7"/>
      <c r="L17" s="9" t="s">
        <v>97</v>
      </c>
      <c r="M17" s="26">
        <v>9.6999999999999993</v>
      </c>
      <c r="N17" s="7"/>
      <c r="O17" s="16">
        <v>12.1</v>
      </c>
      <c r="P17" s="7"/>
      <c r="Q17" s="16">
        <v>13.6</v>
      </c>
      <c r="R17" s="7"/>
      <c r="S17" s="16">
        <v>14.3</v>
      </c>
      <c r="T17" s="7"/>
      <c r="U17" s="16">
        <v>14.3</v>
      </c>
      <c r="V17" s="7"/>
      <c r="W17" s="16">
        <v>18</v>
      </c>
      <c r="X17" s="7"/>
      <c r="Y17" s="16">
        <v>19</v>
      </c>
      <c r="Z17" s="7"/>
      <c r="AA17" s="16">
        <v>39.5</v>
      </c>
      <c r="AB17" s="7"/>
      <c r="AC17" s="26">
        <v>5.3</v>
      </c>
      <c r="AD17" s="7"/>
    </row>
    <row r="18" spans="1:30" ht="16.5" customHeight="1" x14ac:dyDescent="0.25">
      <c r="A18" s="7"/>
      <c r="B18" s="7" t="s">
        <v>528</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c r="C19" s="7" t="s">
        <v>523</v>
      </c>
      <c r="D19" s="7"/>
      <c r="E19" s="7"/>
      <c r="F19" s="7"/>
      <c r="G19" s="7"/>
      <c r="H19" s="7"/>
      <c r="I19" s="7"/>
      <c r="J19" s="7"/>
      <c r="K19" s="7"/>
      <c r="L19" s="9" t="s">
        <v>97</v>
      </c>
      <c r="M19" s="16">
        <v>18.600000000000001</v>
      </c>
      <c r="N19" s="56">
        <v>7.9</v>
      </c>
      <c r="O19" s="16">
        <v>15.6</v>
      </c>
      <c r="P19" s="56">
        <v>7.1</v>
      </c>
      <c r="Q19" s="16">
        <v>22.4</v>
      </c>
      <c r="R19" s="56">
        <v>8.6</v>
      </c>
      <c r="S19" s="16">
        <v>22.1</v>
      </c>
      <c r="T19" s="56">
        <v>9.4</v>
      </c>
      <c r="U19" s="50">
        <v>18.7</v>
      </c>
      <c r="V19" s="56">
        <v>9.6</v>
      </c>
      <c r="W19" s="53">
        <v>18.3</v>
      </c>
      <c r="X19" s="55">
        <v>11.2</v>
      </c>
      <c r="Y19" s="51">
        <v>8.4</v>
      </c>
      <c r="Z19" s="52" t="s">
        <v>270</v>
      </c>
      <c r="AA19" s="26" t="s">
        <v>123</v>
      </c>
      <c r="AB19" s="7"/>
      <c r="AC19" s="16">
        <v>18.2</v>
      </c>
      <c r="AD19" s="56">
        <v>3.8</v>
      </c>
    </row>
    <row r="20" spans="1:30" ht="16.5" customHeight="1" x14ac:dyDescent="0.25">
      <c r="A20" s="7"/>
      <c r="B20" s="7"/>
      <c r="C20" s="7"/>
      <c r="D20" s="7" t="s">
        <v>524</v>
      </c>
      <c r="E20" s="7"/>
      <c r="F20" s="7"/>
      <c r="G20" s="7"/>
      <c r="H20" s="7"/>
      <c r="I20" s="7"/>
      <c r="J20" s="7"/>
      <c r="K20" s="7"/>
      <c r="L20" s="9" t="s">
        <v>97</v>
      </c>
      <c r="M20" s="16">
        <v>21.6</v>
      </c>
      <c r="N20" s="7"/>
      <c r="O20" s="16">
        <v>23.2</v>
      </c>
      <c r="P20" s="7"/>
      <c r="Q20" s="16">
        <v>19.600000000000001</v>
      </c>
      <c r="R20" s="7"/>
      <c r="S20" s="16">
        <v>21.7</v>
      </c>
      <c r="T20" s="7"/>
      <c r="U20" s="16">
        <v>26.3</v>
      </c>
      <c r="V20" s="7"/>
      <c r="W20" s="16">
        <v>31.1</v>
      </c>
      <c r="X20" s="7"/>
      <c r="Y20" s="25" t="s">
        <v>270</v>
      </c>
      <c r="Z20" s="7"/>
      <c r="AA20" s="26" t="s">
        <v>123</v>
      </c>
      <c r="AB20" s="7"/>
      <c r="AC20" s="16">
        <v>10.7</v>
      </c>
      <c r="AD20" s="7"/>
    </row>
    <row r="21" spans="1:30" ht="16.5" customHeight="1" x14ac:dyDescent="0.25">
      <c r="A21" s="7"/>
      <c r="B21" s="7"/>
      <c r="C21" s="7" t="s">
        <v>525</v>
      </c>
      <c r="D21" s="7"/>
      <c r="E21" s="7"/>
      <c r="F21" s="7"/>
      <c r="G21" s="7"/>
      <c r="H21" s="7"/>
      <c r="I21" s="7"/>
      <c r="J21" s="7"/>
      <c r="K21" s="7"/>
      <c r="L21" s="9" t="s">
        <v>97</v>
      </c>
      <c r="M21" s="53">
        <v>33.799999999999997</v>
      </c>
      <c r="N21" s="55">
        <v>25.3</v>
      </c>
      <c r="O21" s="49">
        <v>19.3</v>
      </c>
      <c r="P21" s="52" t="s">
        <v>270</v>
      </c>
      <c r="Q21" s="49">
        <v>10.9</v>
      </c>
      <c r="R21" s="52" t="s">
        <v>270</v>
      </c>
      <c r="S21" s="53">
        <v>16.100000000000001</v>
      </c>
      <c r="T21" s="55">
        <v>14</v>
      </c>
      <c r="U21" s="53">
        <v>21.6</v>
      </c>
      <c r="V21" s="55">
        <v>18.100000000000001</v>
      </c>
      <c r="W21" s="26" t="s">
        <v>123</v>
      </c>
      <c r="X21" s="7"/>
      <c r="Y21" s="26" t="s">
        <v>123</v>
      </c>
      <c r="Z21" s="7"/>
      <c r="AA21" s="26" t="s">
        <v>123</v>
      </c>
      <c r="AB21" s="7"/>
      <c r="AC21" s="53">
        <v>21</v>
      </c>
      <c r="AD21" s="55">
        <v>11.3</v>
      </c>
    </row>
    <row r="22" spans="1:30" ht="16.5" customHeight="1" x14ac:dyDescent="0.25">
      <c r="A22" s="7"/>
      <c r="B22" s="7"/>
      <c r="C22" s="7"/>
      <c r="D22" s="7" t="s">
        <v>524</v>
      </c>
      <c r="E22" s="7"/>
      <c r="F22" s="7"/>
      <c r="G22" s="7"/>
      <c r="H22" s="7"/>
      <c r="I22" s="7"/>
      <c r="J22" s="7"/>
      <c r="K22" s="7"/>
      <c r="L22" s="9" t="s">
        <v>97</v>
      </c>
      <c r="M22" s="16">
        <v>38.200000000000003</v>
      </c>
      <c r="N22" s="7"/>
      <c r="O22" s="25" t="s">
        <v>270</v>
      </c>
      <c r="P22" s="7"/>
      <c r="Q22" s="25" t="s">
        <v>270</v>
      </c>
      <c r="R22" s="7"/>
      <c r="S22" s="16">
        <v>44.3</v>
      </c>
      <c r="T22" s="7"/>
      <c r="U22" s="16">
        <v>42.8</v>
      </c>
      <c r="V22" s="7"/>
      <c r="W22" s="26" t="s">
        <v>123</v>
      </c>
      <c r="X22" s="7"/>
      <c r="Y22" s="26" t="s">
        <v>123</v>
      </c>
      <c r="Z22" s="7"/>
      <c r="AA22" s="26" t="s">
        <v>123</v>
      </c>
      <c r="AB22" s="7"/>
      <c r="AC22" s="16">
        <v>27.3</v>
      </c>
      <c r="AD22" s="7"/>
    </row>
    <row r="23" spans="1:30" ht="16.5" customHeight="1" x14ac:dyDescent="0.25">
      <c r="A23" s="7"/>
      <c r="B23" s="7"/>
      <c r="C23" s="7" t="s">
        <v>526</v>
      </c>
      <c r="D23" s="7"/>
      <c r="E23" s="7"/>
      <c r="F23" s="7"/>
      <c r="G23" s="7"/>
      <c r="H23" s="7"/>
      <c r="I23" s="7"/>
      <c r="J23" s="7"/>
      <c r="K23" s="7"/>
      <c r="L23" s="9" t="s">
        <v>97</v>
      </c>
      <c r="M23" s="16">
        <v>18.899999999999999</v>
      </c>
      <c r="N23" s="56">
        <v>7.7</v>
      </c>
      <c r="O23" s="16">
        <v>18.5</v>
      </c>
      <c r="P23" s="56">
        <v>7.2</v>
      </c>
      <c r="Q23" s="16">
        <v>16.7</v>
      </c>
      <c r="R23" s="56">
        <v>7.9</v>
      </c>
      <c r="S23" s="16">
        <v>20.2</v>
      </c>
      <c r="T23" s="56">
        <v>8.1</v>
      </c>
      <c r="U23" s="16">
        <v>19.5</v>
      </c>
      <c r="V23" s="56">
        <v>8.5</v>
      </c>
      <c r="W23" s="16">
        <v>20.399999999999999</v>
      </c>
      <c r="X23" s="56">
        <v>9.1999999999999993</v>
      </c>
      <c r="Y23" s="51">
        <v>7.7</v>
      </c>
      <c r="Z23" s="52" t="s">
        <v>270</v>
      </c>
      <c r="AA23" s="26" t="s">
        <v>123</v>
      </c>
      <c r="AB23" s="7"/>
      <c r="AC23" s="16">
        <v>18.399999999999999</v>
      </c>
      <c r="AD23" s="56">
        <v>3.2</v>
      </c>
    </row>
    <row r="24" spans="1:30" ht="16.5" customHeight="1" x14ac:dyDescent="0.25">
      <c r="A24" s="7"/>
      <c r="B24" s="7"/>
      <c r="C24" s="7"/>
      <c r="D24" s="7" t="s">
        <v>524</v>
      </c>
      <c r="E24" s="7"/>
      <c r="F24" s="7"/>
      <c r="G24" s="7"/>
      <c r="H24" s="7"/>
      <c r="I24" s="7"/>
      <c r="J24" s="7"/>
      <c r="K24" s="7"/>
      <c r="L24" s="9" t="s">
        <v>97</v>
      </c>
      <c r="M24" s="16">
        <v>20.7</v>
      </c>
      <c r="N24" s="7"/>
      <c r="O24" s="16">
        <v>20</v>
      </c>
      <c r="P24" s="7"/>
      <c r="Q24" s="16">
        <v>24.1</v>
      </c>
      <c r="R24" s="7"/>
      <c r="S24" s="16">
        <v>20.5</v>
      </c>
      <c r="T24" s="7"/>
      <c r="U24" s="16">
        <v>22.3</v>
      </c>
      <c r="V24" s="7"/>
      <c r="W24" s="16">
        <v>23</v>
      </c>
      <c r="X24" s="7"/>
      <c r="Y24" s="25" t="s">
        <v>270</v>
      </c>
      <c r="Z24" s="7"/>
      <c r="AA24" s="26" t="s">
        <v>123</v>
      </c>
      <c r="AB24" s="7"/>
      <c r="AC24" s="26">
        <v>8.8000000000000007</v>
      </c>
      <c r="AD24" s="7"/>
    </row>
    <row r="25" spans="1:30" ht="16.5" customHeight="1" x14ac:dyDescent="0.25">
      <c r="A25" s="7"/>
      <c r="B25" s="7" t="s">
        <v>529</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523</v>
      </c>
      <c r="D26" s="7"/>
      <c r="E26" s="7"/>
      <c r="F26" s="7"/>
      <c r="G26" s="7"/>
      <c r="H26" s="7"/>
      <c r="I26" s="7"/>
      <c r="J26" s="7"/>
      <c r="K26" s="7"/>
      <c r="L26" s="9" t="s">
        <v>97</v>
      </c>
      <c r="M26" s="16">
        <v>20.9</v>
      </c>
      <c r="N26" s="56">
        <v>9.8000000000000007</v>
      </c>
      <c r="O26" s="50">
        <v>15.7</v>
      </c>
      <c r="P26" s="56">
        <v>8.8000000000000007</v>
      </c>
      <c r="Q26" s="53">
        <v>16.8</v>
      </c>
      <c r="R26" s="55">
        <v>11.8</v>
      </c>
      <c r="S26" s="51">
        <v>3.1</v>
      </c>
      <c r="T26" s="52" t="s">
        <v>270</v>
      </c>
      <c r="U26" s="51">
        <v>5.0999999999999996</v>
      </c>
      <c r="V26" s="52" t="s">
        <v>270</v>
      </c>
      <c r="W26" s="53">
        <v>17.899999999999999</v>
      </c>
      <c r="X26" s="55">
        <v>11.5</v>
      </c>
      <c r="Y26" s="49">
        <v>12.2</v>
      </c>
      <c r="Z26" s="52" t="s">
        <v>270</v>
      </c>
      <c r="AA26" s="26" t="s">
        <v>123</v>
      </c>
      <c r="AB26" s="7"/>
      <c r="AC26" s="16">
        <v>14</v>
      </c>
      <c r="AD26" s="56">
        <v>3.5</v>
      </c>
    </row>
    <row r="27" spans="1:30" ht="16.5" customHeight="1" x14ac:dyDescent="0.25">
      <c r="A27" s="7"/>
      <c r="B27" s="7"/>
      <c r="C27" s="7"/>
      <c r="D27" s="7" t="s">
        <v>524</v>
      </c>
      <c r="E27" s="7"/>
      <c r="F27" s="7"/>
      <c r="G27" s="7"/>
      <c r="H27" s="7"/>
      <c r="I27" s="7"/>
      <c r="J27" s="7"/>
      <c r="K27" s="7"/>
      <c r="L27" s="9" t="s">
        <v>97</v>
      </c>
      <c r="M27" s="16">
        <v>23.8</v>
      </c>
      <c r="N27" s="7"/>
      <c r="O27" s="16">
        <v>28.5</v>
      </c>
      <c r="P27" s="7"/>
      <c r="Q27" s="16">
        <v>36</v>
      </c>
      <c r="R27" s="7"/>
      <c r="S27" s="25" t="s">
        <v>270</v>
      </c>
      <c r="T27" s="7"/>
      <c r="U27" s="25" t="s">
        <v>270</v>
      </c>
      <c r="V27" s="7"/>
      <c r="W27" s="16">
        <v>32.9</v>
      </c>
      <c r="X27" s="7"/>
      <c r="Y27" s="25" t="s">
        <v>270</v>
      </c>
      <c r="Z27" s="7"/>
      <c r="AA27" s="26" t="s">
        <v>123</v>
      </c>
      <c r="AB27" s="7"/>
      <c r="AC27" s="16">
        <v>12.8</v>
      </c>
      <c r="AD27" s="7"/>
    </row>
    <row r="28" spans="1:30" ht="16.5" customHeight="1" x14ac:dyDescent="0.25">
      <c r="A28" s="7"/>
      <c r="B28" s="7"/>
      <c r="C28" s="7" t="s">
        <v>525</v>
      </c>
      <c r="D28" s="7"/>
      <c r="E28" s="7"/>
      <c r="F28" s="7"/>
      <c r="G28" s="7"/>
      <c r="H28" s="7"/>
      <c r="I28" s="7"/>
      <c r="J28" s="7"/>
      <c r="K28" s="7"/>
      <c r="L28" s="9" t="s">
        <v>97</v>
      </c>
      <c r="M28" s="51">
        <v>4.0999999999999996</v>
      </c>
      <c r="N28" s="52" t="s">
        <v>270</v>
      </c>
      <c r="O28" s="51">
        <v>4.2</v>
      </c>
      <c r="P28" s="52" t="s">
        <v>270</v>
      </c>
      <c r="Q28" s="26" t="s">
        <v>123</v>
      </c>
      <c r="R28" s="7"/>
      <c r="S28" s="49">
        <v>11.6</v>
      </c>
      <c r="T28" s="52" t="s">
        <v>270</v>
      </c>
      <c r="U28" s="26" t="s">
        <v>123</v>
      </c>
      <c r="V28" s="7"/>
      <c r="W28" s="51">
        <v>9</v>
      </c>
      <c r="X28" s="52" t="s">
        <v>270</v>
      </c>
      <c r="Y28" s="26" t="s">
        <v>123</v>
      </c>
      <c r="Z28" s="7"/>
      <c r="AA28" s="26" t="s">
        <v>123</v>
      </c>
      <c r="AB28" s="7"/>
      <c r="AC28" s="54">
        <v>5.2</v>
      </c>
      <c r="AD28" s="56">
        <v>3.1</v>
      </c>
    </row>
    <row r="29" spans="1:30" ht="16.5" customHeight="1" x14ac:dyDescent="0.25">
      <c r="A29" s="7"/>
      <c r="B29" s="7"/>
      <c r="C29" s="7"/>
      <c r="D29" s="7" t="s">
        <v>524</v>
      </c>
      <c r="E29" s="7"/>
      <c r="F29" s="7"/>
      <c r="G29" s="7"/>
      <c r="H29" s="7"/>
      <c r="I29" s="7"/>
      <c r="J29" s="7"/>
      <c r="K29" s="7"/>
      <c r="L29" s="9" t="s">
        <v>97</v>
      </c>
      <c r="M29" s="25" t="s">
        <v>270</v>
      </c>
      <c r="N29" s="7"/>
      <c r="O29" s="25" t="s">
        <v>270</v>
      </c>
      <c r="P29" s="7"/>
      <c r="Q29" s="26" t="s">
        <v>123</v>
      </c>
      <c r="R29" s="7"/>
      <c r="S29" s="25" t="s">
        <v>270</v>
      </c>
      <c r="T29" s="7"/>
      <c r="U29" s="26" t="s">
        <v>123</v>
      </c>
      <c r="V29" s="7"/>
      <c r="W29" s="25" t="s">
        <v>270</v>
      </c>
      <c r="X29" s="7"/>
      <c r="Y29" s="26" t="s">
        <v>123</v>
      </c>
      <c r="Z29" s="7"/>
      <c r="AA29" s="26" t="s">
        <v>123</v>
      </c>
      <c r="AB29" s="7"/>
      <c r="AC29" s="16">
        <v>30.2</v>
      </c>
      <c r="AD29" s="7"/>
    </row>
    <row r="30" spans="1:30" ht="16.5" customHeight="1" x14ac:dyDescent="0.25">
      <c r="A30" s="7"/>
      <c r="B30" s="7"/>
      <c r="C30" s="7" t="s">
        <v>526</v>
      </c>
      <c r="D30" s="7"/>
      <c r="E30" s="7"/>
      <c r="F30" s="7"/>
      <c r="G30" s="7"/>
      <c r="H30" s="7"/>
      <c r="I30" s="7"/>
      <c r="J30" s="7"/>
      <c r="K30" s="7"/>
      <c r="L30" s="9" t="s">
        <v>97</v>
      </c>
      <c r="M30" s="50">
        <v>12</v>
      </c>
      <c r="N30" s="56">
        <v>6.4</v>
      </c>
      <c r="O30" s="16">
        <v>12.9</v>
      </c>
      <c r="P30" s="56">
        <v>6</v>
      </c>
      <c r="Q30" s="50">
        <v>11.3</v>
      </c>
      <c r="R30" s="56">
        <v>8.6999999999999993</v>
      </c>
      <c r="S30" s="54">
        <v>8.6</v>
      </c>
      <c r="T30" s="56">
        <v>6.1</v>
      </c>
      <c r="U30" s="51">
        <v>4.9000000000000004</v>
      </c>
      <c r="V30" s="52" t="s">
        <v>270</v>
      </c>
      <c r="W30" s="50">
        <v>10.6</v>
      </c>
      <c r="X30" s="56">
        <v>8.1</v>
      </c>
      <c r="Y30" s="53">
        <v>15</v>
      </c>
      <c r="Z30" s="55">
        <v>11.5</v>
      </c>
      <c r="AA30" s="26" t="s">
        <v>123</v>
      </c>
      <c r="AB30" s="7"/>
      <c r="AC30" s="16">
        <v>11.7</v>
      </c>
      <c r="AD30" s="56">
        <v>2.2999999999999998</v>
      </c>
    </row>
    <row r="31" spans="1:30" ht="16.5" customHeight="1" x14ac:dyDescent="0.25">
      <c r="A31" s="7"/>
      <c r="B31" s="7"/>
      <c r="C31" s="7"/>
      <c r="D31" s="7" t="s">
        <v>524</v>
      </c>
      <c r="E31" s="7"/>
      <c r="F31" s="7"/>
      <c r="G31" s="7"/>
      <c r="H31" s="7"/>
      <c r="I31" s="7"/>
      <c r="J31" s="7"/>
      <c r="K31" s="7"/>
      <c r="L31" s="9" t="s">
        <v>97</v>
      </c>
      <c r="M31" s="16">
        <v>27.2</v>
      </c>
      <c r="N31" s="7"/>
      <c r="O31" s="16">
        <v>23.5</v>
      </c>
      <c r="P31" s="7"/>
      <c r="Q31" s="16">
        <v>39.1</v>
      </c>
      <c r="R31" s="7"/>
      <c r="S31" s="16">
        <v>36.5</v>
      </c>
      <c r="T31" s="7"/>
      <c r="U31" s="25" t="s">
        <v>270</v>
      </c>
      <c r="V31" s="7"/>
      <c r="W31" s="16">
        <v>38.700000000000003</v>
      </c>
      <c r="X31" s="7"/>
      <c r="Y31" s="16">
        <v>39.299999999999997</v>
      </c>
      <c r="Z31" s="7"/>
      <c r="AA31" s="26" t="s">
        <v>123</v>
      </c>
      <c r="AB31" s="7"/>
      <c r="AC31" s="16">
        <v>10</v>
      </c>
      <c r="AD31" s="7"/>
    </row>
    <row r="32" spans="1:30" ht="16.5" customHeight="1" x14ac:dyDescent="0.25">
      <c r="A32" s="7"/>
      <c r="B32" s="7" t="s">
        <v>530</v>
      </c>
      <c r="C32" s="7"/>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16.5" customHeight="1" x14ac:dyDescent="0.25">
      <c r="A33" s="7"/>
      <c r="B33" s="7"/>
      <c r="C33" s="7" t="s">
        <v>523</v>
      </c>
      <c r="D33" s="7"/>
      <c r="E33" s="7"/>
      <c r="F33" s="7"/>
      <c r="G33" s="7"/>
      <c r="H33" s="7"/>
      <c r="I33" s="7"/>
      <c r="J33" s="7"/>
      <c r="K33" s="7"/>
      <c r="L33" s="9" t="s">
        <v>97</v>
      </c>
      <c r="M33" s="16">
        <v>17.399999999999999</v>
      </c>
      <c r="N33" s="56">
        <v>3.6</v>
      </c>
      <c r="O33" s="16">
        <v>16.5</v>
      </c>
      <c r="P33" s="56">
        <v>3.4</v>
      </c>
      <c r="Q33" s="16">
        <v>17.7</v>
      </c>
      <c r="R33" s="56">
        <v>5</v>
      </c>
      <c r="S33" s="16">
        <v>17.7</v>
      </c>
      <c r="T33" s="56">
        <v>5.7</v>
      </c>
      <c r="U33" s="16">
        <v>14.3</v>
      </c>
      <c r="V33" s="56">
        <v>4.5</v>
      </c>
      <c r="W33" s="16">
        <v>20</v>
      </c>
      <c r="X33" s="56">
        <v>5.9</v>
      </c>
      <c r="Y33" s="16">
        <v>25.1</v>
      </c>
      <c r="Z33" s="56">
        <v>8</v>
      </c>
      <c r="AA33" s="54">
        <v>6.9</v>
      </c>
      <c r="AB33" s="56">
        <v>6.1</v>
      </c>
      <c r="AC33" s="16">
        <v>17.2</v>
      </c>
      <c r="AD33" s="56">
        <v>1.9</v>
      </c>
    </row>
    <row r="34" spans="1:30" ht="16.5" customHeight="1" x14ac:dyDescent="0.25">
      <c r="A34" s="7"/>
      <c r="B34" s="7"/>
      <c r="C34" s="7"/>
      <c r="D34" s="7" t="s">
        <v>524</v>
      </c>
      <c r="E34" s="7"/>
      <c r="F34" s="7"/>
      <c r="G34" s="7"/>
      <c r="H34" s="7"/>
      <c r="I34" s="7"/>
      <c r="J34" s="7"/>
      <c r="K34" s="7"/>
      <c r="L34" s="9" t="s">
        <v>97</v>
      </c>
      <c r="M34" s="16">
        <v>10.4</v>
      </c>
      <c r="N34" s="7"/>
      <c r="O34" s="16">
        <v>10.6</v>
      </c>
      <c r="P34" s="7"/>
      <c r="Q34" s="16">
        <v>14.4</v>
      </c>
      <c r="R34" s="7"/>
      <c r="S34" s="16">
        <v>16.399999999999999</v>
      </c>
      <c r="T34" s="7"/>
      <c r="U34" s="16">
        <v>16.2</v>
      </c>
      <c r="V34" s="7"/>
      <c r="W34" s="16">
        <v>15.2</v>
      </c>
      <c r="X34" s="7"/>
      <c r="Y34" s="16">
        <v>16.3</v>
      </c>
      <c r="Z34" s="7"/>
      <c r="AA34" s="16">
        <v>44.9</v>
      </c>
      <c r="AB34" s="7"/>
      <c r="AC34" s="26">
        <v>5.6</v>
      </c>
      <c r="AD34" s="7"/>
    </row>
    <row r="35" spans="1:30" ht="16.5" customHeight="1" x14ac:dyDescent="0.25">
      <c r="A35" s="7"/>
      <c r="B35" s="7"/>
      <c r="C35" s="7" t="s">
        <v>525</v>
      </c>
      <c r="D35" s="7"/>
      <c r="E35" s="7"/>
      <c r="F35" s="7"/>
      <c r="G35" s="7"/>
      <c r="H35" s="7"/>
      <c r="I35" s="7"/>
      <c r="J35" s="7"/>
      <c r="K35" s="7"/>
      <c r="L35" s="9" t="s">
        <v>97</v>
      </c>
      <c r="M35" s="50">
        <v>11</v>
      </c>
      <c r="N35" s="56">
        <v>5.9</v>
      </c>
      <c r="O35" s="50">
        <v>10.1</v>
      </c>
      <c r="P35" s="56">
        <v>6</v>
      </c>
      <c r="Q35" s="16">
        <v>12.2</v>
      </c>
      <c r="R35" s="56">
        <v>5.0999999999999996</v>
      </c>
      <c r="S35" s="16">
        <v>11.9</v>
      </c>
      <c r="T35" s="56">
        <v>5.7</v>
      </c>
      <c r="U35" s="54">
        <v>9.4</v>
      </c>
      <c r="V35" s="56">
        <v>5.5</v>
      </c>
      <c r="W35" s="51">
        <v>4</v>
      </c>
      <c r="X35" s="52" t="s">
        <v>270</v>
      </c>
      <c r="Y35" s="53">
        <v>22.1</v>
      </c>
      <c r="Z35" s="55">
        <v>18.2</v>
      </c>
      <c r="AA35" s="53">
        <v>13.5</v>
      </c>
      <c r="AB35" s="55">
        <v>10.199999999999999</v>
      </c>
      <c r="AC35" s="16">
        <v>11</v>
      </c>
      <c r="AD35" s="56">
        <v>2.9</v>
      </c>
    </row>
    <row r="36" spans="1:30" ht="16.5" customHeight="1" x14ac:dyDescent="0.25">
      <c r="A36" s="7"/>
      <c r="B36" s="7"/>
      <c r="C36" s="7"/>
      <c r="D36" s="7" t="s">
        <v>524</v>
      </c>
      <c r="E36" s="7"/>
      <c r="F36" s="7"/>
      <c r="G36" s="7"/>
      <c r="H36" s="7"/>
      <c r="I36" s="7"/>
      <c r="J36" s="7"/>
      <c r="K36" s="7"/>
      <c r="L36" s="9" t="s">
        <v>97</v>
      </c>
      <c r="M36" s="16">
        <v>27.4</v>
      </c>
      <c r="N36" s="7"/>
      <c r="O36" s="16">
        <v>30.2</v>
      </c>
      <c r="P36" s="7"/>
      <c r="Q36" s="16">
        <v>21.5</v>
      </c>
      <c r="R36" s="7"/>
      <c r="S36" s="16">
        <v>24.6</v>
      </c>
      <c r="T36" s="7"/>
      <c r="U36" s="16">
        <v>30</v>
      </c>
      <c r="V36" s="7"/>
      <c r="W36" s="25" t="s">
        <v>270</v>
      </c>
      <c r="X36" s="7"/>
      <c r="Y36" s="16">
        <v>42.1</v>
      </c>
      <c r="Z36" s="7"/>
      <c r="AA36" s="16">
        <v>38.6</v>
      </c>
      <c r="AB36" s="7"/>
      <c r="AC36" s="16">
        <v>13.4</v>
      </c>
      <c r="AD36" s="7"/>
    </row>
    <row r="37" spans="1:30" ht="16.5" customHeight="1" x14ac:dyDescent="0.25">
      <c r="A37" s="7"/>
      <c r="B37" s="7"/>
      <c r="C37" s="7" t="s">
        <v>526</v>
      </c>
      <c r="D37" s="7"/>
      <c r="E37" s="7"/>
      <c r="F37" s="7"/>
      <c r="G37" s="7"/>
      <c r="H37" s="7"/>
      <c r="I37" s="7"/>
      <c r="J37" s="7"/>
      <c r="K37" s="7"/>
      <c r="L37" s="9" t="s">
        <v>97</v>
      </c>
      <c r="M37" s="16">
        <v>15.7</v>
      </c>
      <c r="N37" s="56">
        <v>2.5</v>
      </c>
      <c r="O37" s="16">
        <v>15.2</v>
      </c>
      <c r="P37" s="56">
        <v>3.3</v>
      </c>
      <c r="Q37" s="16">
        <v>16.399999999999999</v>
      </c>
      <c r="R37" s="56">
        <v>4.4000000000000004</v>
      </c>
      <c r="S37" s="16">
        <v>14.6</v>
      </c>
      <c r="T37" s="56">
        <v>3.8</v>
      </c>
      <c r="U37" s="16">
        <v>12.1</v>
      </c>
      <c r="V37" s="56">
        <v>3.4</v>
      </c>
      <c r="W37" s="16">
        <v>14.5</v>
      </c>
      <c r="X37" s="56">
        <v>4.5999999999999996</v>
      </c>
      <c r="Y37" s="16">
        <v>21.9</v>
      </c>
      <c r="Z37" s="56">
        <v>7.9</v>
      </c>
      <c r="AA37" s="54">
        <v>6.8</v>
      </c>
      <c r="AB37" s="56">
        <v>5.5</v>
      </c>
      <c r="AC37" s="16">
        <v>15.3</v>
      </c>
      <c r="AD37" s="56">
        <v>1.6</v>
      </c>
    </row>
    <row r="38" spans="1:30" ht="16.5" customHeight="1" x14ac:dyDescent="0.25">
      <c r="A38" s="7"/>
      <c r="B38" s="7"/>
      <c r="C38" s="7"/>
      <c r="D38" s="7" t="s">
        <v>524</v>
      </c>
      <c r="E38" s="7"/>
      <c r="F38" s="7"/>
      <c r="G38" s="7"/>
      <c r="H38" s="7"/>
      <c r="I38" s="7"/>
      <c r="J38" s="7"/>
      <c r="K38" s="7"/>
      <c r="L38" s="9" t="s">
        <v>97</v>
      </c>
      <c r="M38" s="26">
        <v>8.3000000000000007</v>
      </c>
      <c r="N38" s="7"/>
      <c r="O38" s="16">
        <v>11</v>
      </c>
      <c r="P38" s="7"/>
      <c r="Q38" s="16">
        <v>13.7</v>
      </c>
      <c r="R38" s="7"/>
      <c r="S38" s="16">
        <v>13.4</v>
      </c>
      <c r="T38" s="7"/>
      <c r="U38" s="16">
        <v>14.5</v>
      </c>
      <c r="V38" s="7"/>
      <c r="W38" s="16">
        <v>16.3</v>
      </c>
      <c r="X38" s="7"/>
      <c r="Y38" s="16">
        <v>18.5</v>
      </c>
      <c r="Z38" s="7"/>
      <c r="AA38" s="16">
        <v>41.2</v>
      </c>
      <c r="AB38" s="7"/>
      <c r="AC38" s="26">
        <v>5.2</v>
      </c>
      <c r="AD38" s="7"/>
    </row>
    <row r="39" spans="1:30" ht="16.5" customHeight="1" x14ac:dyDescent="0.25">
      <c r="A39" s="7"/>
      <c r="B39" s="7" t="s">
        <v>531</v>
      </c>
      <c r="C39" s="7"/>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5">
      <c r="A40" s="7"/>
      <c r="B40" s="7"/>
      <c r="C40" s="7" t="s">
        <v>523</v>
      </c>
      <c r="D40" s="7"/>
      <c r="E40" s="7"/>
      <c r="F40" s="7"/>
      <c r="G40" s="7"/>
      <c r="H40" s="7"/>
      <c r="I40" s="7"/>
      <c r="J40" s="7"/>
      <c r="K40" s="7"/>
      <c r="L40" s="9" t="s">
        <v>97</v>
      </c>
      <c r="M40" s="16">
        <v>13.3</v>
      </c>
      <c r="N40" s="56">
        <v>3</v>
      </c>
      <c r="O40" s="16">
        <v>14.3</v>
      </c>
      <c r="P40" s="56">
        <v>3.1</v>
      </c>
      <c r="Q40" s="16">
        <v>12.9</v>
      </c>
      <c r="R40" s="56">
        <v>3.3</v>
      </c>
      <c r="S40" s="16">
        <v>12.8</v>
      </c>
      <c r="T40" s="56">
        <v>3.6</v>
      </c>
      <c r="U40" s="16">
        <v>10</v>
      </c>
      <c r="V40" s="56">
        <v>3.6</v>
      </c>
      <c r="W40" s="16">
        <v>13.3</v>
      </c>
      <c r="X40" s="56">
        <v>4.5999999999999996</v>
      </c>
      <c r="Y40" s="16">
        <v>16.8</v>
      </c>
      <c r="Z40" s="56">
        <v>6.2</v>
      </c>
      <c r="AA40" s="54">
        <v>9.4</v>
      </c>
      <c r="AB40" s="56">
        <v>4.9000000000000004</v>
      </c>
      <c r="AC40" s="16">
        <v>13.3</v>
      </c>
      <c r="AD40" s="56">
        <v>1.4</v>
      </c>
    </row>
    <row r="41" spans="1:30" ht="16.5" customHeight="1" x14ac:dyDescent="0.25">
      <c r="A41" s="7"/>
      <c r="B41" s="7"/>
      <c r="C41" s="7"/>
      <c r="D41" s="7" t="s">
        <v>524</v>
      </c>
      <c r="E41" s="7"/>
      <c r="F41" s="7"/>
      <c r="G41" s="7"/>
      <c r="H41" s="7"/>
      <c r="I41" s="7"/>
      <c r="J41" s="7"/>
      <c r="K41" s="7"/>
      <c r="L41" s="9" t="s">
        <v>97</v>
      </c>
      <c r="M41" s="16">
        <v>11.5</v>
      </c>
      <c r="N41" s="7"/>
      <c r="O41" s="16">
        <v>11.2</v>
      </c>
      <c r="P41" s="7"/>
      <c r="Q41" s="16">
        <v>13.1</v>
      </c>
      <c r="R41" s="7"/>
      <c r="S41" s="16">
        <v>14.2</v>
      </c>
      <c r="T41" s="7"/>
      <c r="U41" s="16">
        <v>18.2</v>
      </c>
      <c r="V41" s="7"/>
      <c r="W41" s="16">
        <v>17.600000000000001</v>
      </c>
      <c r="X41" s="7"/>
      <c r="Y41" s="16">
        <v>18.8</v>
      </c>
      <c r="Z41" s="7"/>
      <c r="AA41" s="16">
        <v>26.8</v>
      </c>
      <c r="AB41" s="7"/>
      <c r="AC41" s="26">
        <v>5.5</v>
      </c>
      <c r="AD41" s="7"/>
    </row>
    <row r="42" spans="1:30" ht="16.5" customHeight="1" x14ac:dyDescent="0.25">
      <c r="A42" s="7"/>
      <c r="B42" s="7"/>
      <c r="C42" s="7" t="s">
        <v>525</v>
      </c>
      <c r="D42" s="7"/>
      <c r="E42" s="7"/>
      <c r="F42" s="7"/>
      <c r="G42" s="7"/>
      <c r="H42" s="7"/>
      <c r="I42" s="7"/>
      <c r="J42" s="7"/>
      <c r="K42" s="7"/>
      <c r="L42" s="9" t="s">
        <v>97</v>
      </c>
      <c r="M42" s="16">
        <v>10.199999999999999</v>
      </c>
      <c r="N42" s="56">
        <v>4.5</v>
      </c>
      <c r="O42" s="54">
        <v>7.9</v>
      </c>
      <c r="P42" s="56">
        <v>4.4000000000000004</v>
      </c>
      <c r="Q42" s="26">
        <v>8.8000000000000007</v>
      </c>
      <c r="R42" s="56">
        <v>3.8</v>
      </c>
      <c r="S42" s="54">
        <v>8.5</v>
      </c>
      <c r="T42" s="56">
        <v>5.9</v>
      </c>
      <c r="U42" s="54">
        <v>5.9</v>
      </c>
      <c r="V42" s="56">
        <v>3.5</v>
      </c>
      <c r="W42" s="54">
        <v>7.1</v>
      </c>
      <c r="X42" s="56">
        <v>4.0999999999999996</v>
      </c>
      <c r="Y42" s="53">
        <v>13.9</v>
      </c>
      <c r="Z42" s="55">
        <v>12.1</v>
      </c>
      <c r="AA42" s="54">
        <v>9.9</v>
      </c>
      <c r="AB42" s="56">
        <v>7.6</v>
      </c>
      <c r="AC42" s="26">
        <v>8.8000000000000007</v>
      </c>
      <c r="AD42" s="56">
        <v>2</v>
      </c>
    </row>
    <row r="43" spans="1:30" ht="16.5" customHeight="1" x14ac:dyDescent="0.25">
      <c r="A43" s="7"/>
      <c r="B43" s="7"/>
      <c r="C43" s="7"/>
      <c r="D43" s="7" t="s">
        <v>524</v>
      </c>
      <c r="E43" s="7"/>
      <c r="F43" s="7"/>
      <c r="G43" s="7"/>
      <c r="H43" s="7"/>
      <c r="I43" s="7"/>
      <c r="J43" s="7"/>
      <c r="K43" s="7"/>
      <c r="L43" s="9" t="s">
        <v>97</v>
      </c>
      <c r="M43" s="16">
        <v>22.6</v>
      </c>
      <c r="N43" s="7"/>
      <c r="O43" s="16">
        <v>28.4</v>
      </c>
      <c r="P43" s="7"/>
      <c r="Q43" s="16">
        <v>22</v>
      </c>
      <c r="R43" s="7"/>
      <c r="S43" s="16">
        <v>35.6</v>
      </c>
      <c r="T43" s="7"/>
      <c r="U43" s="16">
        <v>30.2</v>
      </c>
      <c r="V43" s="7"/>
      <c r="W43" s="16">
        <v>29.8</v>
      </c>
      <c r="X43" s="7"/>
      <c r="Y43" s="16">
        <v>44.4</v>
      </c>
      <c r="Z43" s="7"/>
      <c r="AA43" s="16">
        <v>39.200000000000003</v>
      </c>
      <c r="AB43" s="7"/>
      <c r="AC43" s="16">
        <v>11.8</v>
      </c>
      <c r="AD43" s="7"/>
    </row>
    <row r="44" spans="1:30" ht="16.5" customHeight="1" x14ac:dyDescent="0.25">
      <c r="A44" s="7"/>
      <c r="B44" s="7"/>
      <c r="C44" s="7" t="s">
        <v>526</v>
      </c>
      <c r="D44" s="7"/>
      <c r="E44" s="7"/>
      <c r="F44" s="7"/>
      <c r="G44" s="7"/>
      <c r="H44" s="7"/>
      <c r="I44" s="7"/>
      <c r="J44" s="7"/>
      <c r="K44" s="7"/>
      <c r="L44" s="9" t="s">
        <v>97</v>
      </c>
      <c r="M44" s="16">
        <v>12.4</v>
      </c>
      <c r="N44" s="56">
        <v>2.2999999999999998</v>
      </c>
      <c r="O44" s="16">
        <v>12.6</v>
      </c>
      <c r="P44" s="56">
        <v>2.7</v>
      </c>
      <c r="Q44" s="16">
        <v>12.4</v>
      </c>
      <c r="R44" s="56">
        <v>2.8</v>
      </c>
      <c r="S44" s="16">
        <v>12.1</v>
      </c>
      <c r="T44" s="56">
        <v>2.6</v>
      </c>
      <c r="U44" s="26">
        <v>9.4</v>
      </c>
      <c r="V44" s="56">
        <v>2.5</v>
      </c>
      <c r="W44" s="16">
        <v>11.2</v>
      </c>
      <c r="X44" s="56">
        <v>3.5</v>
      </c>
      <c r="Y44" s="16">
        <v>13.3</v>
      </c>
      <c r="Z44" s="56">
        <v>5.7</v>
      </c>
      <c r="AA44" s="51">
        <v>4.7</v>
      </c>
      <c r="AB44" s="52" t="s">
        <v>270</v>
      </c>
      <c r="AC44" s="16">
        <v>12</v>
      </c>
      <c r="AD44" s="56">
        <v>1.2</v>
      </c>
    </row>
    <row r="45" spans="1:30" ht="16.5" customHeight="1" x14ac:dyDescent="0.25">
      <c r="A45" s="14"/>
      <c r="B45" s="14"/>
      <c r="C45" s="14"/>
      <c r="D45" s="14" t="s">
        <v>524</v>
      </c>
      <c r="E45" s="14"/>
      <c r="F45" s="14"/>
      <c r="G45" s="14"/>
      <c r="H45" s="14"/>
      <c r="I45" s="14"/>
      <c r="J45" s="14"/>
      <c r="K45" s="14"/>
      <c r="L45" s="15" t="s">
        <v>97</v>
      </c>
      <c r="M45" s="28">
        <v>9.4</v>
      </c>
      <c r="N45" s="14"/>
      <c r="O45" s="17">
        <v>11</v>
      </c>
      <c r="P45" s="14"/>
      <c r="Q45" s="17">
        <v>11.7</v>
      </c>
      <c r="R45" s="14"/>
      <c r="S45" s="17">
        <v>11</v>
      </c>
      <c r="T45" s="14"/>
      <c r="U45" s="17">
        <v>13.4</v>
      </c>
      <c r="V45" s="14"/>
      <c r="W45" s="17">
        <v>15.7</v>
      </c>
      <c r="X45" s="14"/>
      <c r="Y45" s="17">
        <v>21.9</v>
      </c>
      <c r="Z45" s="14"/>
      <c r="AA45" s="36" t="s">
        <v>270</v>
      </c>
      <c r="AB45" s="14"/>
      <c r="AC45" s="28">
        <v>5.2</v>
      </c>
      <c r="AD45" s="14"/>
    </row>
    <row r="46" spans="1:30" ht="4.5" customHeight="1" x14ac:dyDescent="0.25">
      <c r="A46" s="23"/>
      <c r="B46" s="2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6.5" customHeight="1" x14ac:dyDescent="0.25">
      <c r="A47" s="23"/>
      <c r="B47" s="23"/>
      <c r="C47" s="87" t="s">
        <v>532</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row>
    <row r="48" spans="1:30" ht="4.5" customHeight="1" x14ac:dyDescent="0.25">
      <c r="A48" s="23"/>
      <c r="B48" s="2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6.5" customHeight="1" x14ac:dyDescent="0.25">
      <c r="A49" s="40"/>
      <c r="B49" s="40"/>
      <c r="C49" s="87" t="s">
        <v>473</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row>
    <row r="50" spans="1:30" ht="16.5" customHeight="1" x14ac:dyDescent="0.25">
      <c r="A50" s="40"/>
      <c r="B50" s="40"/>
      <c r="C50" s="87" t="s">
        <v>474</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row>
    <row r="51" spans="1:30" ht="4.5" customHeight="1" x14ac:dyDescent="0.25">
      <c r="A51" s="23"/>
      <c r="B51" s="2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x14ac:dyDescent="0.25">
      <c r="A52" s="23" t="s">
        <v>99</v>
      </c>
      <c r="B52" s="23"/>
      <c r="C52" s="87" t="s">
        <v>533</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row>
    <row r="53" spans="1:30" ht="16.5" customHeight="1" x14ac:dyDescent="0.25">
      <c r="A53" s="23" t="s">
        <v>101</v>
      </c>
      <c r="B53" s="23"/>
      <c r="C53" s="87" t="s">
        <v>534</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1:30" ht="29.4" customHeight="1" x14ac:dyDescent="0.25">
      <c r="A54" s="23" t="s">
        <v>103</v>
      </c>
      <c r="B54" s="23"/>
      <c r="C54" s="87" t="s">
        <v>535</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1:30" ht="16.5" customHeight="1" x14ac:dyDescent="0.25">
      <c r="A55" s="23" t="s">
        <v>105</v>
      </c>
      <c r="B55" s="23"/>
      <c r="C55" s="87" t="s">
        <v>536</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1:30" ht="16.5" customHeight="1" x14ac:dyDescent="0.25">
      <c r="A56" s="23" t="s">
        <v>537</v>
      </c>
      <c r="B56" s="23"/>
      <c r="C56" s="87" t="s">
        <v>538</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1:30" ht="16.5" customHeight="1" x14ac:dyDescent="0.25">
      <c r="A57" s="23" t="s">
        <v>539</v>
      </c>
      <c r="B57" s="23"/>
      <c r="C57" s="87" t="s">
        <v>540</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1:30" ht="16.5" customHeight="1" x14ac:dyDescent="0.25">
      <c r="A58" s="23" t="s">
        <v>541</v>
      </c>
      <c r="B58" s="23"/>
      <c r="C58" s="87" t="s">
        <v>542</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1:30" ht="4.5" customHeight="1" x14ac:dyDescent="0.25"/>
    <row r="60" spans="1:30" ht="16.5" customHeight="1" x14ac:dyDescent="0.25">
      <c r="A60" s="24" t="s">
        <v>107</v>
      </c>
      <c r="B60" s="23"/>
      <c r="C60" s="23"/>
      <c r="D60" s="23"/>
      <c r="E60" s="87" t="s">
        <v>543</v>
      </c>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row>
  </sheetData>
  <mergeCells count="21">
    <mergeCell ref="E60:AD60"/>
    <mergeCell ref="C54:AD54"/>
    <mergeCell ref="C55:AD55"/>
    <mergeCell ref="C56:AD56"/>
    <mergeCell ref="C57:AD57"/>
    <mergeCell ref="C58:AD58"/>
    <mergeCell ref="C47:AD47"/>
    <mergeCell ref="C49:AD49"/>
    <mergeCell ref="C50:AD50"/>
    <mergeCell ref="C52:AD52"/>
    <mergeCell ref="C53:AD53"/>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13A.20</oddHeader>
    <oddFooter>&amp;L&amp;"Arial"&amp;8REPORT ON
GOVERNMENT
SERVICES 2022&amp;R&amp;"Arial"&amp;8SERVICES FOR
MENTAL HEALTH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145"/>
  <sheetViews>
    <sheetView showGridLines="0" workbookViewId="0"/>
  </sheetViews>
  <sheetFormatPr defaultColWidth="11.44140625" defaultRowHeight="13.2" x14ac:dyDescent="0.25"/>
  <cols>
    <col min="1" max="10" width="1.88671875" customWidth="1"/>
    <col min="11" max="11" width="15.33203125" customWidth="1"/>
    <col min="12" max="12" width="5.44140625" customWidth="1"/>
    <col min="13" max="21" width="8.5546875" customWidth="1"/>
  </cols>
  <sheetData>
    <row r="1" spans="1:21" ht="33.9" customHeight="1" x14ac:dyDescent="0.25">
      <c r="A1" s="8" t="s">
        <v>544</v>
      </c>
      <c r="B1" s="8"/>
      <c r="C1" s="8"/>
      <c r="D1" s="8"/>
      <c r="E1" s="8"/>
      <c r="F1" s="8"/>
      <c r="G1" s="8"/>
      <c r="H1" s="8"/>
      <c r="I1" s="8"/>
      <c r="J1" s="8"/>
      <c r="K1" s="91" t="s">
        <v>545</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546</v>
      </c>
    </row>
    <row r="3" spans="1:21" ht="16.5" customHeight="1" x14ac:dyDescent="0.25">
      <c r="A3" s="7" t="s">
        <v>255</v>
      </c>
      <c r="B3" s="7"/>
      <c r="C3" s="7"/>
      <c r="D3" s="7"/>
      <c r="E3" s="7"/>
      <c r="F3" s="7"/>
      <c r="G3" s="7"/>
      <c r="H3" s="7"/>
      <c r="I3" s="7"/>
      <c r="J3" s="7"/>
      <c r="K3" s="7"/>
      <c r="L3" s="9"/>
      <c r="M3" s="10"/>
      <c r="N3" s="10"/>
      <c r="O3" s="10"/>
      <c r="P3" s="10"/>
      <c r="Q3" s="10"/>
      <c r="R3" s="10"/>
      <c r="S3" s="10"/>
      <c r="T3" s="10"/>
      <c r="U3" s="10"/>
    </row>
    <row r="4" spans="1:21" ht="16.5" customHeight="1" x14ac:dyDescent="0.25">
      <c r="A4" s="7"/>
      <c r="B4" s="7" t="s">
        <v>547</v>
      </c>
      <c r="C4" s="7"/>
      <c r="D4" s="7"/>
      <c r="E4" s="7"/>
      <c r="F4" s="7"/>
      <c r="G4" s="7"/>
      <c r="H4" s="7"/>
      <c r="I4" s="7"/>
      <c r="J4" s="7"/>
      <c r="K4" s="7"/>
      <c r="L4" s="9"/>
      <c r="M4" s="10"/>
      <c r="N4" s="10"/>
      <c r="O4" s="10"/>
      <c r="P4" s="10"/>
      <c r="Q4" s="10"/>
      <c r="R4" s="10"/>
      <c r="S4" s="10"/>
      <c r="T4" s="10"/>
      <c r="U4" s="10"/>
    </row>
    <row r="5" spans="1:21" ht="16.5" customHeight="1" x14ac:dyDescent="0.25">
      <c r="A5" s="7"/>
      <c r="B5" s="7"/>
      <c r="C5" s="7" t="s">
        <v>548</v>
      </c>
      <c r="D5" s="7"/>
      <c r="E5" s="7"/>
      <c r="F5" s="7"/>
      <c r="G5" s="7"/>
      <c r="H5" s="7"/>
      <c r="I5" s="7"/>
      <c r="J5" s="7"/>
      <c r="K5" s="7"/>
      <c r="L5" s="9" t="s">
        <v>258</v>
      </c>
      <c r="M5" s="30">
        <v>4621</v>
      </c>
      <c r="N5" s="30">
        <v>3749</v>
      </c>
      <c r="O5" s="30">
        <v>2731</v>
      </c>
      <c r="P5" s="30">
        <v>1358</v>
      </c>
      <c r="Q5" s="30">
        <v>1003</v>
      </c>
      <c r="R5" s="37">
        <v>180</v>
      </c>
      <c r="S5" s="37">
        <v>149</v>
      </c>
      <c r="T5" s="38">
        <v>26</v>
      </c>
      <c r="U5" s="33">
        <v>13819</v>
      </c>
    </row>
    <row r="6" spans="1:21" ht="16.5" customHeight="1" x14ac:dyDescent="0.25">
      <c r="A6" s="7"/>
      <c r="B6" s="7"/>
      <c r="C6" s="7" t="s">
        <v>549</v>
      </c>
      <c r="D6" s="7"/>
      <c r="E6" s="7"/>
      <c r="F6" s="7"/>
      <c r="G6" s="7"/>
      <c r="H6" s="7"/>
      <c r="I6" s="7"/>
      <c r="J6" s="7"/>
      <c r="K6" s="7"/>
      <c r="L6" s="9" t="s">
        <v>258</v>
      </c>
      <c r="M6" s="33">
        <v>44858</v>
      </c>
      <c r="N6" s="33">
        <v>38190</v>
      </c>
      <c r="O6" s="33">
        <v>35763</v>
      </c>
      <c r="P6" s="33">
        <v>15046</v>
      </c>
      <c r="Q6" s="33">
        <v>10413</v>
      </c>
      <c r="R6" s="30">
        <v>2853</v>
      </c>
      <c r="S6" s="30">
        <v>2168</v>
      </c>
      <c r="T6" s="37">
        <v>431</v>
      </c>
      <c r="U6" s="32">
        <v>149733</v>
      </c>
    </row>
    <row r="7" spans="1:21" ht="16.5" customHeight="1" x14ac:dyDescent="0.25">
      <c r="A7" s="7"/>
      <c r="B7" s="7"/>
      <c r="C7" s="7" t="s">
        <v>550</v>
      </c>
      <c r="D7" s="7"/>
      <c r="E7" s="7"/>
      <c r="F7" s="7"/>
      <c r="G7" s="7"/>
      <c r="H7" s="7"/>
      <c r="I7" s="7"/>
      <c r="J7" s="7"/>
      <c r="K7" s="7"/>
      <c r="L7" s="9" t="s">
        <v>258</v>
      </c>
      <c r="M7" s="33">
        <v>82767</v>
      </c>
      <c r="N7" s="33">
        <v>64063</v>
      </c>
      <c r="O7" s="33">
        <v>60392</v>
      </c>
      <c r="P7" s="33">
        <v>26964</v>
      </c>
      <c r="Q7" s="33">
        <v>17392</v>
      </c>
      <c r="R7" s="30">
        <v>6038</v>
      </c>
      <c r="S7" s="30">
        <v>4549</v>
      </c>
      <c r="T7" s="30">
        <v>1186</v>
      </c>
      <c r="U7" s="32">
        <v>263365</v>
      </c>
    </row>
    <row r="8" spans="1:21" ht="16.5" customHeight="1" x14ac:dyDescent="0.25">
      <c r="A8" s="7"/>
      <c r="B8" s="7"/>
      <c r="C8" s="7" t="s">
        <v>551</v>
      </c>
      <c r="D8" s="7"/>
      <c r="E8" s="7"/>
      <c r="F8" s="7"/>
      <c r="G8" s="7"/>
      <c r="H8" s="7"/>
      <c r="I8" s="7"/>
      <c r="J8" s="7"/>
      <c r="K8" s="7"/>
      <c r="L8" s="9" t="s">
        <v>258</v>
      </c>
      <c r="M8" s="32">
        <v>122020</v>
      </c>
      <c r="N8" s="32">
        <v>103180</v>
      </c>
      <c r="O8" s="33">
        <v>86855</v>
      </c>
      <c r="P8" s="33">
        <v>42266</v>
      </c>
      <c r="Q8" s="33">
        <v>26449</v>
      </c>
      <c r="R8" s="30">
        <v>8994</v>
      </c>
      <c r="S8" s="30">
        <v>7482</v>
      </c>
      <c r="T8" s="30">
        <v>2025</v>
      </c>
      <c r="U8" s="32">
        <v>399286</v>
      </c>
    </row>
    <row r="9" spans="1:21" ht="29.4" customHeight="1" x14ac:dyDescent="0.25">
      <c r="A9" s="7"/>
      <c r="B9" s="7"/>
      <c r="C9" s="93" t="s">
        <v>552</v>
      </c>
      <c r="D9" s="93"/>
      <c r="E9" s="93"/>
      <c r="F9" s="93"/>
      <c r="G9" s="93"/>
      <c r="H9" s="93"/>
      <c r="I9" s="93"/>
      <c r="J9" s="93"/>
      <c r="K9" s="93"/>
      <c r="L9" s="9" t="s">
        <v>258</v>
      </c>
      <c r="M9" s="32">
        <v>254266</v>
      </c>
      <c r="N9" s="32">
        <v>209182</v>
      </c>
      <c r="O9" s="32">
        <v>185741</v>
      </c>
      <c r="P9" s="33">
        <v>85634</v>
      </c>
      <c r="Q9" s="33">
        <v>55257</v>
      </c>
      <c r="R9" s="33">
        <v>18065</v>
      </c>
      <c r="S9" s="33">
        <v>14348</v>
      </c>
      <c r="T9" s="30">
        <v>3669</v>
      </c>
      <c r="U9" s="32">
        <v>826203</v>
      </c>
    </row>
    <row r="10" spans="1:21" ht="16.5" customHeight="1" x14ac:dyDescent="0.25">
      <c r="A10" s="7"/>
      <c r="B10" s="7" t="s">
        <v>553</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548</v>
      </c>
      <c r="D11" s="7"/>
      <c r="E11" s="7"/>
      <c r="F11" s="7"/>
      <c r="G11" s="7"/>
      <c r="H11" s="7"/>
      <c r="I11" s="7"/>
      <c r="J11" s="7"/>
      <c r="K11" s="7"/>
      <c r="L11" s="9" t="s">
        <v>97</v>
      </c>
      <c r="M11" s="26">
        <v>0.9</v>
      </c>
      <c r="N11" s="26">
        <v>0.9</v>
      </c>
      <c r="O11" s="26">
        <v>0.9</v>
      </c>
      <c r="P11" s="26">
        <v>0.8</v>
      </c>
      <c r="Q11" s="26">
        <v>1</v>
      </c>
      <c r="R11" s="26">
        <v>0.6</v>
      </c>
      <c r="S11" s="26">
        <v>0.5</v>
      </c>
      <c r="T11" s="26">
        <v>0.1</v>
      </c>
      <c r="U11" s="26">
        <v>0.9</v>
      </c>
    </row>
    <row r="12" spans="1:21" ht="16.5" customHeight="1" x14ac:dyDescent="0.25">
      <c r="A12" s="7"/>
      <c r="B12" s="7"/>
      <c r="C12" s="7" t="s">
        <v>549</v>
      </c>
      <c r="D12" s="7"/>
      <c r="E12" s="7"/>
      <c r="F12" s="7"/>
      <c r="G12" s="7"/>
      <c r="H12" s="7"/>
      <c r="I12" s="7"/>
      <c r="J12" s="7"/>
      <c r="K12" s="7"/>
      <c r="L12" s="9" t="s">
        <v>97</v>
      </c>
      <c r="M12" s="26">
        <v>6.3</v>
      </c>
      <c r="N12" s="26">
        <v>6.6</v>
      </c>
      <c r="O12" s="26">
        <v>7.5</v>
      </c>
      <c r="P12" s="26">
        <v>6.2</v>
      </c>
      <c r="Q12" s="26">
        <v>7</v>
      </c>
      <c r="R12" s="26">
        <v>6.3</v>
      </c>
      <c r="S12" s="26">
        <v>5.4</v>
      </c>
      <c r="T12" s="26">
        <v>1.7</v>
      </c>
      <c r="U12" s="26">
        <v>6.6</v>
      </c>
    </row>
    <row r="13" spans="1:21" ht="16.5" customHeight="1" x14ac:dyDescent="0.25">
      <c r="A13" s="7"/>
      <c r="B13" s="7"/>
      <c r="C13" s="7" t="s">
        <v>550</v>
      </c>
      <c r="D13" s="7"/>
      <c r="E13" s="7"/>
      <c r="F13" s="7"/>
      <c r="G13" s="7"/>
      <c r="H13" s="7"/>
      <c r="I13" s="7"/>
      <c r="J13" s="7"/>
      <c r="K13" s="7"/>
      <c r="L13" s="9" t="s">
        <v>97</v>
      </c>
      <c r="M13" s="16">
        <v>14.4</v>
      </c>
      <c r="N13" s="16">
        <v>14.1</v>
      </c>
      <c r="O13" s="16">
        <v>15.3</v>
      </c>
      <c r="P13" s="16">
        <v>13.9</v>
      </c>
      <c r="Q13" s="16">
        <v>14.2</v>
      </c>
      <c r="R13" s="16">
        <v>15.7</v>
      </c>
      <c r="S13" s="16">
        <v>15.8</v>
      </c>
      <c r="T13" s="26">
        <v>6.2</v>
      </c>
      <c r="U13" s="16">
        <v>14.4</v>
      </c>
    </row>
    <row r="14" spans="1:21" ht="16.5" customHeight="1" x14ac:dyDescent="0.25">
      <c r="A14" s="7"/>
      <c r="B14" s="7"/>
      <c r="C14" s="7" t="s">
        <v>551</v>
      </c>
      <c r="D14" s="7"/>
      <c r="E14" s="7"/>
      <c r="F14" s="7"/>
      <c r="G14" s="7"/>
      <c r="H14" s="7"/>
      <c r="I14" s="7"/>
      <c r="J14" s="7"/>
      <c r="K14" s="7"/>
      <c r="L14" s="9" t="s">
        <v>97</v>
      </c>
      <c r="M14" s="16">
        <v>16.7</v>
      </c>
      <c r="N14" s="16">
        <v>16.399999999999999</v>
      </c>
      <c r="O14" s="16">
        <v>18.600000000000001</v>
      </c>
      <c r="P14" s="16">
        <v>18.5</v>
      </c>
      <c r="Q14" s="16">
        <v>16.899999999999999</v>
      </c>
      <c r="R14" s="16">
        <v>20.3</v>
      </c>
      <c r="S14" s="16">
        <v>17.5</v>
      </c>
      <c r="T14" s="26">
        <v>9.1</v>
      </c>
      <c r="U14" s="16">
        <v>17.2</v>
      </c>
    </row>
    <row r="15" spans="1:21" ht="29.4" customHeight="1" x14ac:dyDescent="0.25">
      <c r="A15" s="7"/>
      <c r="B15" s="7"/>
      <c r="C15" s="93" t="s">
        <v>552</v>
      </c>
      <c r="D15" s="93"/>
      <c r="E15" s="93"/>
      <c r="F15" s="93"/>
      <c r="G15" s="93"/>
      <c r="H15" s="93"/>
      <c r="I15" s="93"/>
      <c r="J15" s="93"/>
      <c r="K15" s="93"/>
      <c r="L15" s="9" t="s">
        <v>97</v>
      </c>
      <c r="M15" s="16">
        <v>10.1</v>
      </c>
      <c r="N15" s="16">
        <v>10.1</v>
      </c>
      <c r="O15" s="16">
        <v>11.2</v>
      </c>
      <c r="P15" s="16">
        <v>10.199999999999999</v>
      </c>
      <c r="Q15" s="16">
        <v>10.5</v>
      </c>
      <c r="R15" s="16">
        <v>11.5</v>
      </c>
      <c r="S15" s="16">
        <v>10.3</v>
      </c>
      <c r="T15" s="26">
        <v>4.4000000000000004</v>
      </c>
      <c r="U15" s="16">
        <v>10.3</v>
      </c>
    </row>
    <row r="16" spans="1:21" ht="16.5" customHeight="1" x14ac:dyDescent="0.25">
      <c r="A16" s="7" t="s">
        <v>83</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547</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548</v>
      </c>
      <c r="D18" s="7"/>
      <c r="E18" s="7"/>
      <c r="F18" s="7"/>
      <c r="G18" s="7"/>
      <c r="H18" s="7"/>
      <c r="I18" s="7"/>
      <c r="J18" s="7"/>
      <c r="K18" s="7"/>
      <c r="L18" s="9" t="s">
        <v>258</v>
      </c>
      <c r="M18" s="30">
        <v>4835</v>
      </c>
      <c r="N18" s="30">
        <v>4524</v>
      </c>
      <c r="O18" s="30">
        <v>3104</v>
      </c>
      <c r="P18" s="30">
        <v>1259</v>
      </c>
      <c r="Q18" s="30">
        <v>1234</v>
      </c>
      <c r="R18" s="37">
        <v>184</v>
      </c>
      <c r="S18" s="37">
        <v>167</v>
      </c>
      <c r="T18" s="38">
        <v>51</v>
      </c>
      <c r="U18" s="33">
        <v>15359</v>
      </c>
    </row>
    <row r="19" spans="1:21" ht="16.5" customHeight="1" x14ac:dyDescent="0.25">
      <c r="A19" s="7"/>
      <c r="B19" s="7"/>
      <c r="C19" s="7" t="s">
        <v>549</v>
      </c>
      <c r="D19" s="7"/>
      <c r="E19" s="7"/>
      <c r="F19" s="7"/>
      <c r="G19" s="7"/>
      <c r="H19" s="7"/>
      <c r="I19" s="7"/>
      <c r="J19" s="7"/>
      <c r="K19" s="7"/>
      <c r="L19" s="9" t="s">
        <v>258</v>
      </c>
      <c r="M19" s="33">
        <v>42499</v>
      </c>
      <c r="N19" s="33">
        <v>41842</v>
      </c>
      <c r="O19" s="33">
        <v>35073</v>
      </c>
      <c r="P19" s="33">
        <v>13797</v>
      </c>
      <c r="Q19" s="33">
        <v>10851</v>
      </c>
      <c r="R19" s="30">
        <v>2953</v>
      </c>
      <c r="S19" s="30">
        <v>1995</v>
      </c>
      <c r="T19" s="37">
        <v>482</v>
      </c>
      <c r="U19" s="32">
        <v>149507</v>
      </c>
    </row>
    <row r="20" spans="1:21" ht="16.5" customHeight="1" x14ac:dyDescent="0.25">
      <c r="A20" s="7"/>
      <c r="B20" s="7"/>
      <c r="C20" s="7" t="s">
        <v>550</v>
      </c>
      <c r="D20" s="7"/>
      <c r="E20" s="7"/>
      <c r="F20" s="7"/>
      <c r="G20" s="7"/>
      <c r="H20" s="7"/>
      <c r="I20" s="7"/>
      <c r="J20" s="7"/>
      <c r="K20" s="7"/>
      <c r="L20" s="9" t="s">
        <v>258</v>
      </c>
      <c r="M20" s="33">
        <v>65010</v>
      </c>
      <c r="N20" s="33">
        <v>55505</v>
      </c>
      <c r="O20" s="33">
        <v>49368</v>
      </c>
      <c r="P20" s="33">
        <v>20878</v>
      </c>
      <c r="Q20" s="33">
        <v>14422</v>
      </c>
      <c r="R20" s="30">
        <v>5009</v>
      </c>
      <c r="S20" s="30">
        <v>3591</v>
      </c>
      <c r="T20" s="37">
        <v>997</v>
      </c>
      <c r="U20" s="32">
        <v>214793</v>
      </c>
    </row>
    <row r="21" spans="1:21" ht="16.5" customHeight="1" x14ac:dyDescent="0.25">
      <c r="A21" s="7"/>
      <c r="B21" s="7"/>
      <c r="C21" s="7" t="s">
        <v>551</v>
      </c>
      <c r="D21" s="7"/>
      <c r="E21" s="7"/>
      <c r="F21" s="7"/>
      <c r="G21" s="7"/>
      <c r="H21" s="7"/>
      <c r="I21" s="7"/>
      <c r="J21" s="7"/>
      <c r="K21" s="7"/>
      <c r="L21" s="9" t="s">
        <v>258</v>
      </c>
      <c r="M21" s="32">
        <v>103119</v>
      </c>
      <c r="N21" s="33">
        <v>88601</v>
      </c>
      <c r="O21" s="33">
        <v>74987</v>
      </c>
      <c r="P21" s="33">
        <v>34478</v>
      </c>
      <c r="Q21" s="33">
        <v>23391</v>
      </c>
      <c r="R21" s="30">
        <v>7944</v>
      </c>
      <c r="S21" s="30">
        <v>6146</v>
      </c>
      <c r="T21" s="30">
        <v>1865</v>
      </c>
      <c r="U21" s="32">
        <v>340552</v>
      </c>
    </row>
    <row r="22" spans="1:21" ht="29.4" customHeight="1" x14ac:dyDescent="0.25">
      <c r="A22" s="7"/>
      <c r="B22" s="7"/>
      <c r="C22" s="93" t="s">
        <v>552</v>
      </c>
      <c r="D22" s="93"/>
      <c r="E22" s="93"/>
      <c r="F22" s="93"/>
      <c r="G22" s="93"/>
      <c r="H22" s="93"/>
      <c r="I22" s="93"/>
      <c r="J22" s="93"/>
      <c r="K22" s="93"/>
      <c r="L22" s="9" t="s">
        <v>258</v>
      </c>
      <c r="M22" s="32">
        <v>215463</v>
      </c>
      <c r="N22" s="32">
        <v>190471</v>
      </c>
      <c r="O22" s="32">
        <v>162532</v>
      </c>
      <c r="P22" s="33">
        <v>70412</v>
      </c>
      <c r="Q22" s="33">
        <v>49899</v>
      </c>
      <c r="R22" s="33">
        <v>16090</v>
      </c>
      <c r="S22" s="33">
        <v>11899</v>
      </c>
      <c r="T22" s="30">
        <v>3395</v>
      </c>
      <c r="U22" s="32">
        <v>720211</v>
      </c>
    </row>
    <row r="23" spans="1:21" ht="16.5" customHeight="1" x14ac:dyDescent="0.25">
      <c r="A23" s="7"/>
      <c r="B23" s="7" t="s">
        <v>553</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548</v>
      </c>
      <c r="D24" s="7"/>
      <c r="E24" s="7"/>
      <c r="F24" s="7"/>
      <c r="G24" s="7"/>
      <c r="H24" s="7"/>
      <c r="I24" s="7"/>
      <c r="J24" s="7"/>
      <c r="K24" s="7"/>
      <c r="L24" s="9" t="s">
        <v>97</v>
      </c>
      <c r="M24" s="26">
        <v>1</v>
      </c>
      <c r="N24" s="26">
        <v>1.1000000000000001</v>
      </c>
      <c r="O24" s="26">
        <v>1</v>
      </c>
      <c r="P24" s="26">
        <v>0.7</v>
      </c>
      <c r="Q24" s="26">
        <v>1.2</v>
      </c>
      <c r="R24" s="26">
        <v>0.6</v>
      </c>
      <c r="S24" s="26">
        <v>0.6</v>
      </c>
      <c r="T24" s="26">
        <v>0.3</v>
      </c>
      <c r="U24" s="26">
        <v>1</v>
      </c>
    </row>
    <row r="25" spans="1:21" ht="16.5" customHeight="1" x14ac:dyDescent="0.25">
      <c r="A25" s="7"/>
      <c r="B25" s="7"/>
      <c r="C25" s="7" t="s">
        <v>549</v>
      </c>
      <c r="D25" s="7"/>
      <c r="E25" s="7"/>
      <c r="F25" s="7"/>
      <c r="G25" s="7"/>
      <c r="H25" s="7"/>
      <c r="I25" s="7"/>
      <c r="J25" s="7"/>
      <c r="K25" s="7"/>
      <c r="L25" s="9" t="s">
        <v>97</v>
      </c>
      <c r="M25" s="26">
        <v>6</v>
      </c>
      <c r="N25" s="26">
        <v>7.3</v>
      </c>
      <c r="O25" s="26">
        <v>7.4</v>
      </c>
      <c r="P25" s="26">
        <v>5.7</v>
      </c>
      <c r="Q25" s="26">
        <v>7.3</v>
      </c>
      <c r="R25" s="26">
        <v>6.5</v>
      </c>
      <c r="S25" s="26">
        <v>5.0999999999999996</v>
      </c>
      <c r="T25" s="26">
        <v>1.9</v>
      </c>
      <c r="U25" s="26">
        <v>6.6</v>
      </c>
    </row>
    <row r="26" spans="1:21" ht="16.5" customHeight="1" x14ac:dyDescent="0.25">
      <c r="A26" s="7"/>
      <c r="B26" s="7"/>
      <c r="C26" s="7" t="s">
        <v>550</v>
      </c>
      <c r="D26" s="7"/>
      <c r="E26" s="7"/>
      <c r="F26" s="7"/>
      <c r="G26" s="7"/>
      <c r="H26" s="7"/>
      <c r="I26" s="7"/>
      <c r="J26" s="7"/>
      <c r="K26" s="7"/>
      <c r="L26" s="9" t="s">
        <v>97</v>
      </c>
      <c r="M26" s="16">
        <v>11.6</v>
      </c>
      <c r="N26" s="16">
        <v>12.5</v>
      </c>
      <c r="O26" s="16">
        <v>12.8</v>
      </c>
      <c r="P26" s="16">
        <v>11.1</v>
      </c>
      <c r="Q26" s="16">
        <v>12</v>
      </c>
      <c r="R26" s="16">
        <v>13.2</v>
      </c>
      <c r="S26" s="16">
        <v>12.8</v>
      </c>
      <c r="T26" s="26">
        <v>5.3</v>
      </c>
      <c r="U26" s="16">
        <v>12</v>
      </c>
    </row>
    <row r="27" spans="1:21" ht="16.5" customHeight="1" x14ac:dyDescent="0.25">
      <c r="A27" s="7"/>
      <c r="B27" s="7"/>
      <c r="C27" s="7" t="s">
        <v>551</v>
      </c>
      <c r="D27" s="7"/>
      <c r="E27" s="7"/>
      <c r="F27" s="7"/>
      <c r="G27" s="7"/>
      <c r="H27" s="7"/>
      <c r="I27" s="7"/>
      <c r="J27" s="7"/>
      <c r="K27" s="7"/>
      <c r="L27" s="9" t="s">
        <v>97</v>
      </c>
      <c r="M27" s="16">
        <v>13.6</v>
      </c>
      <c r="N27" s="16">
        <v>13.6</v>
      </c>
      <c r="O27" s="16">
        <v>15.8</v>
      </c>
      <c r="P27" s="16">
        <v>14.9</v>
      </c>
      <c r="Q27" s="16">
        <v>14.7</v>
      </c>
      <c r="R27" s="16">
        <v>17.7</v>
      </c>
      <c r="S27" s="16">
        <v>13.4</v>
      </c>
      <c r="T27" s="26">
        <v>8.1999999999999993</v>
      </c>
      <c r="U27" s="16">
        <v>14.2</v>
      </c>
    </row>
    <row r="28" spans="1:21" ht="29.4" customHeight="1" x14ac:dyDescent="0.25">
      <c r="A28" s="7"/>
      <c r="B28" s="7"/>
      <c r="C28" s="93" t="s">
        <v>552</v>
      </c>
      <c r="D28" s="93"/>
      <c r="E28" s="93"/>
      <c r="F28" s="93"/>
      <c r="G28" s="93"/>
      <c r="H28" s="93"/>
      <c r="I28" s="93"/>
      <c r="J28" s="93"/>
      <c r="K28" s="93"/>
      <c r="L28" s="9" t="s">
        <v>97</v>
      </c>
      <c r="M28" s="26">
        <v>8.5</v>
      </c>
      <c r="N28" s="26">
        <v>9.1999999999999993</v>
      </c>
      <c r="O28" s="26">
        <v>9.8000000000000007</v>
      </c>
      <c r="P28" s="26">
        <v>8.4</v>
      </c>
      <c r="Q28" s="26">
        <v>9.5</v>
      </c>
      <c r="R28" s="16">
        <v>10.199999999999999</v>
      </c>
      <c r="S28" s="26">
        <v>8.5</v>
      </c>
      <c r="T28" s="26">
        <v>4</v>
      </c>
      <c r="U28" s="26">
        <v>9</v>
      </c>
    </row>
    <row r="29" spans="1:21" ht="16.5" customHeight="1" x14ac:dyDescent="0.25">
      <c r="A29" s="7" t="s">
        <v>85</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547</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548</v>
      </c>
      <c r="D31" s="7"/>
      <c r="E31" s="7"/>
      <c r="F31" s="7"/>
      <c r="G31" s="7"/>
      <c r="H31" s="7"/>
      <c r="I31" s="7"/>
      <c r="J31" s="7"/>
      <c r="K31" s="7"/>
      <c r="L31" s="9" t="s">
        <v>258</v>
      </c>
      <c r="M31" s="30">
        <v>5935</v>
      </c>
      <c r="N31" s="30">
        <v>5177</v>
      </c>
      <c r="O31" s="30">
        <v>3589</v>
      </c>
      <c r="P31" s="30">
        <v>1280</v>
      </c>
      <c r="Q31" s="30">
        <v>1299</v>
      </c>
      <c r="R31" s="37">
        <v>236</v>
      </c>
      <c r="S31" s="37">
        <v>194</v>
      </c>
      <c r="T31" s="38">
        <v>53</v>
      </c>
      <c r="U31" s="33">
        <v>17763</v>
      </c>
    </row>
    <row r="32" spans="1:21" ht="16.5" customHeight="1" x14ac:dyDescent="0.25">
      <c r="A32" s="7"/>
      <c r="B32" s="7"/>
      <c r="C32" s="7" t="s">
        <v>549</v>
      </c>
      <c r="D32" s="7"/>
      <c r="E32" s="7"/>
      <c r="F32" s="7"/>
      <c r="G32" s="7"/>
      <c r="H32" s="7"/>
      <c r="I32" s="7"/>
      <c r="J32" s="7"/>
      <c r="K32" s="7"/>
      <c r="L32" s="9" t="s">
        <v>258</v>
      </c>
      <c r="M32" s="33">
        <v>44663</v>
      </c>
      <c r="N32" s="33">
        <v>45664</v>
      </c>
      <c r="O32" s="33">
        <v>36974</v>
      </c>
      <c r="P32" s="33">
        <v>13448</v>
      </c>
      <c r="Q32" s="33">
        <v>10586</v>
      </c>
      <c r="R32" s="30">
        <v>2959</v>
      </c>
      <c r="S32" s="30">
        <v>2091</v>
      </c>
      <c r="T32" s="37">
        <v>495</v>
      </c>
      <c r="U32" s="32">
        <v>156888</v>
      </c>
    </row>
    <row r="33" spans="1:21" ht="16.5" customHeight="1" x14ac:dyDescent="0.25">
      <c r="A33" s="7"/>
      <c r="B33" s="7"/>
      <c r="C33" s="7" t="s">
        <v>550</v>
      </c>
      <c r="D33" s="7"/>
      <c r="E33" s="7"/>
      <c r="F33" s="7"/>
      <c r="G33" s="7"/>
      <c r="H33" s="7"/>
      <c r="I33" s="7"/>
      <c r="J33" s="7"/>
      <c r="K33" s="7"/>
      <c r="L33" s="9" t="s">
        <v>258</v>
      </c>
      <c r="M33" s="33">
        <v>63739</v>
      </c>
      <c r="N33" s="33">
        <v>54492</v>
      </c>
      <c r="O33" s="33">
        <v>47441</v>
      </c>
      <c r="P33" s="33">
        <v>19073</v>
      </c>
      <c r="Q33" s="33">
        <v>13439</v>
      </c>
      <c r="R33" s="30">
        <v>4875</v>
      </c>
      <c r="S33" s="30">
        <v>3473</v>
      </c>
      <c r="T33" s="37">
        <v>952</v>
      </c>
      <c r="U33" s="32">
        <v>207497</v>
      </c>
    </row>
    <row r="34" spans="1:21" ht="16.5" customHeight="1" x14ac:dyDescent="0.25">
      <c r="A34" s="7"/>
      <c r="B34" s="7"/>
      <c r="C34" s="7" t="s">
        <v>551</v>
      </c>
      <c r="D34" s="7"/>
      <c r="E34" s="7"/>
      <c r="F34" s="7"/>
      <c r="G34" s="7"/>
      <c r="H34" s="7"/>
      <c r="I34" s="7"/>
      <c r="J34" s="7"/>
      <c r="K34" s="7"/>
      <c r="L34" s="9" t="s">
        <v>258</v>
      </c>
      <c r="M34" s="33">
        <v>98566</v>
      </c>
      <c r="N34" s="33">
        <v>84529</v>
      </c>
      <c r="O34" s="33">
        <v>69590</v>
      </c>
      <c r="P34" s="33">
        <v>32122</v>
      </c>
      <c r="Q34" s="33">
        <v>22010</v>
      </c>
      <c r="R34" s="30">
        <v>7418</v>
      </c>
      <c r="S34" s="30">
        <v>5891</v>
      </c>
      <c r="T34" s="30">
        <v>1675</v>
      </c>
      <c r="U34" s="32">
        <v>321820</v>
      </c>
    </row>
    <row r="35" spans="1:21" ht="29.4" customHeight="1" x14ac:dyDescent="0.25">
      <c r="A35" s="7"/>
      <c r="B35" s="7"/>
      <c r="C35" s="93" t="s">
        <v>552</v>
      </c>
      <c r="D35" s="93"/>
      <c r="E35" s="93"/>
      <c r="F35" s="93"/>
      <c r="G35" s="93"/>
      <c r="H35" s="93"/>
      <c r="I35" s="93"/>
      <c r="J35" s="93"/>
      <c r="K35" s="93"/>
      <c r="L35" s="9" t="s">
        <v>258</v>
      </c>
      <c r="M35" s="32">
        <v>212903</v>
      </c>
      <c r="N35" s="32">
        <v>189862</v>
      </c>
      <c r="O35" s="32">
        <v>157594</v>
      </c>
      <c r="P35" s="33">
        <v>65923</v>
      </c>
      <c r="Q35" s="33">
        <v>47333</v>
      </c>
      <c r="R35" s="33">
        <v>15488</v>
      </c>
      <c r="S35" s="33">
        <v>11649</v>
      </c>
      <c r="T35" s="30">
        <v>3176</v>
      </c>
      <c r="U35" s="32">
        <v>703968</v>
      </c>
    </row>
    <row r="36" spans="1:21" ht="16.5" customHeight="1" x14ac:dyDescent="0.25">
      <c r="A36" s="7"/>
      <c r="B36" s="7" t="s">
        <v>553</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548</v>
      </c>
      <c r="D37" s="7"/>
      <c r="E37" s="7"/>
      <c r="F37" s="7"/>
      <c r="G37" s="7"/>
      <c r="H37" s="7"/>
      <c r="I37" s="7"/>
      <c r="J37" s="7"/>
      <c r="K37" s="7"/>
      <c r="L37" s="9" t="s">
        <v>97</v>
      </c>
      <c r="M37" s="26">
        <v>1.2</v>
      </c>
      <c r="N37" s="26">
        <v>1.3</v>
      </c>
      <c r="O37" s="26">
        <v>1.1000000000000001</v>
      </c>
      <c r="P37" s="26">
        <v>0.7</v>
      </c>
      <c r="Q37" s="26">
        <v>1.3</v>
      </c>
      <c r="R37" s="26">
        <v>0.8</v>
      </c>
      <c r="S37" s="26">
        <v>0.7</v>
      </c>
      <c r="T37" s="26">
        <v>0.3</v>
      </c>
      <c r="U37" s="26">
        <v>1.1000000000000001</v>
      </c>
    </row>
    <row r="38" spans="1:21" ht="16.5" customHeight="1" x14ac:dyDescent="0.25">
      <c r="A38" s="7"/>
      <c r="B38" s="7"/>
      <c r="C38" s="7" t="s">
        <v>549</v>
      </c>
      <c r="D38" s="7"/>
      <c r="E38" s="7"/>
      <c r="F38" s="7"/>
      <c r="G38" s="7"/>
      <c r="H38" s="7"/>
      <c r="I38" s="7"/>
      <c r="J38" s="7"/>
      <c r="K38" s="7"/>
      <c r="L38" s="9" t="s">
        <v>97</v>
      </c>
      <c r="M38" s="26">
        <v>6.3</v>
      </c>
      <c r="N38" s="26">
        <v>8.1</v>
      </c>
      <c r="O38" s="26">
        <v>7.8</v>
      </c>
      <c r="P38" s="26">
        <v>5.6</v>
      </c>
      <c r="Q38" s="26">
        <v>7.2</v>
      </c>
      <c r="R38" s="26">
        <v>6.5</v>
      </c>
      <c r="S38" s="26">
        <v>5.5</v>
      </c>
      <c r="T38" s="26">
        <v>2</v>
      </c>
      <c r="U38" s="26">
        <v>7</v>
      </c>
    </row>
    <row r="39" spans="1:21" ht="16.5" customHeight="1" x14ac:dyDescent="0.25">
      <c r="A39" s="7"/>
      <c r="B39" s="7"/>
      <c r="C39" s="7" t="s">
        <v>550</v>
      </c>
      <c r="D39" s="7"/>
      <c r="E39" s="7"/>
      <c r="F39" s="7"/>
      <c r="G39" s="7"/>
      <c r="H39" s="7"/>
      <c r="I39" s="7"/>
      <c r="J39" s="7"/>
      <c r="K39" s="7"/>
      <c r="L39" s="9" t="s">
        <v>97</v>
      </c>
      <c r="M39" s="16">
        <v>11.6</v>
      </c>
      <c r="N39" s="16">
        <v>12.6</v>
      </c>
      <c r="O39" s="16">
        <v>12.6</v>
      </c>
      <c r="P39" s="16">
        <v>10.3</v>
      </c>
      <c r="Q39" s="16">
        <v>11.3</v>
      </c>
      <c r="R39" s="16">
        <v>13</v>
      </c>
      <c r="S39" s="16">
        <v>12.7</v>
      </c>
      <c r="T39" s="26">
        <v>5.0999999999999996</v>
      </c>
      <c r="U39" s="16">
        <v>11.9</v>
      </c>
    </row>
    <row r="40" spans="1:21" ht="16.5" customHeight="1" x14ac:dyDescent="0.25">
      <c r="A40" s="7"/>
      <c r="B40" s="7"/>
      <c r="C40" s="7" t="s">
        <v>551</v>
      </c>
      <c r="D40" s="7"/>
      <c r="E40" s="7"/>
      <c r="F40" s="7"/>
      <c r="G40" s="7"/>
      <c r="H40" s="7"/>
      <c r="I40" s="7"/>
      <c r="J40" s="7"/>
      <c r="K40" s="7"/>
      <c r="L40" s="9" t="s">
        <v>97</v>
      </c>
      <c r="M40" s="16">
        <v>13.2</v>
      </c>
      <c r="N40" s="16">
        <v>13.2</v>
      </c>
      <c r="O40" s="16">
        <v>14.8</v>
      </c>
      <c r="P40" s="16">
        <v>13.9</v>
      </c>
      <c r="Q40" s="16">
        <v>13.9</v>
      </c>
      <c r="R40" s="16">
        <v>16.600000000000001</v>
      </c>
      <c r="S40" s="16">
        <v>12.8</v>
      </c>
      <c r="T40" s="26">
        <v>7.2</v>
      </c>
      <c r="U40" s="16">
        <v>13.6</v>
      </c>
    </row>
    <row r="41" spans="1:21" ht="29.4" customHeight="1" x14ac:dyDescent="0.25">
      <c r="A41" s="7"/>
      <c r="B41" s="7"/>
      <c r="C41" s="93" t="s">
        <v>552</v>
      </c>
      <c r="D41" s="93"/>
      <c r="E41" s="93"/>
      <c r="F41" s="93"/>
      <c r="G41" s="93"/>
      <c r="H41" s="93"/>
      <c r="I41" s="93"/>
      <c r="J41" s="93"/>
      <c r="K41" s="93"/>
      <c r="L41" s="9" t="s">
        <v>97</v>
      </c>
      <c r="M41" s="26">
        <v>8.5</v>
      </c>
      <c r="N41" s="26">
        <v>9.3000000000000007</v>
      </c>
      <c r="O41" s="26">
        <v>9.6</v>
      </c>
      <c r="P41" s="26">
        <v>8</v>
      </c>
      <c r="Q41" s="26">
        <v>9</v>
      </c>
      <c r="R41" s="26">
        <v>9.9</v>
      </c>
      <c r="S41" s="26">
        <v>8.3000000000000007</v>
      </c>
      <c r="T41" s="26">
        <v>3.7</v>
      </c>
      <c r="U41" s="26">
        <v>8.9</v>
      </c>
    </row>
    <row r="42" spans="1:21" ht="16.5" customHeight="1" x14ac:dyDescent="0.25">
      <c r="A42" s="7" t="s">
        <v>86</v>
      </c>
      <c r="B42" s="7"/>
      <c r="C42" s="7"/>
      <c r="D42" s="7"/>
      <c r="E42" s="7"/>
      <c r="F42" s="7"/>
      <c r="G42" s="7"/>
      <c r="H42" s="7"/>
      <c r="I42" s="7"/>
      <c r="J42" s="7"/>
      <c r="K42" s="7"/>
      <c r="L42" s="9"/>
      <c r="M42" s="10"/>
      <c r="N42" s="10"/>
      <c r="O42" s="10"/>
      <c r="P42" s="10"/>
      <c r="Q42" s="10"/>
      <c r="R42" s="10"/>
      <c r="S42" s="10"/>
      <c r="T42" s="10"/>
      <c r="U42" s="10"/>
    </row>
    <row r="43" spans="1:21" ht="16.5" customHeight="1" x14ac:dyDescent="0.25">
      <c r="A43" s="7"/>
      <c r="B43" s="7" t="s">
        <v>547</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548</v>
      </c>
      <c r="D44" s="7"/>
      <c r="E44" s="7"/>
      <c r="F44" s="7"/>
      <c r="G44" s="7"/>
      <c r="H44" s="7"/>
      <c r="I44" s="7"/>
      <c r="J44" s="7"/>
      <c r="K44" s="7"/>
      <c r="L44" s="9" t="s">
        <v>258</v>
      </c>
      <c r="M44" s="30">
        <v>6013</v>
      </c>
      <c r="N44" s="30">
        <v>5367</v>
      </c>
      <c r="O44" s="30">
        <v>3703</v>
      </c>
      <c r="P44" s="30">
        <v>1327</v>
      </c>
      <c r="Q44" s="30">
        <v>1308</v>
      </c>
      <c r="R44" s="37">
        <v>218</v>
      </c>
      <c r="S44" s="37">
        <v>204</v>
      </c>
      <c r="T44" s="38">
        <v>80</v>
      </c>
      <c r="U44" s="33">
        <v>18220</v>
      </c>
    </row>
    <row r="45" spans="1:21" ht="16.5" customHeight="1" x14ac:dyDescent="0.25">
      <c r="A45" s="7"/>
      <c r="B45" s="7"/>
      <c r="C45" s="7" t="s">
        <v>549</v>
      </c>
      <c r="D45" s="7"/>
      <c r="E45" s="7"/>
      <c r="F45" s="7"/>
      <c r="G45" s="7"/>
      <c r="H45" s="7"/>
      <c r="I45" s="7"/>
      <c r="J45" s="7"/>
      <c r="K45" s="7"/>
      <c r="L45" s="9" t="s">
        <v>258</v>
      </c>
      <c r="M45" s="33">
        <v>43728</v>
      </c>
      <c r="N45" s="33">
        <v>44893</v>
      </c>
      <c r="O45" s="33">
        <v>35546</v>
      </c>
      <c r="P45" s="33">
        <v>12799</v>
      </c>
      <c r="Q45" s="30">
        <v>9846</v>
      </c>
      <c r="R45" s="30">
        <v>2914</v>
      </c>
      <c r="S45" s="30">
        <v>1805</v>
      </c>
      <c r="T45" s="37">
        <v>567</v>
      </c>
      <c r="U45" s="32">
        <v>152101</v>
      </c>
    </row>
    <row r="46" spans="1:21" ht="16.5" customHeight="1" x14ac:dyDescent="0.25">
      <c r="A46" s="7"/>
      <c r="B46" s="7"/>
      <c r="C46" s="7" t="s">
        <v>550</v>
      </c>
      <c r="D46" s="7"/>
      <c r="E46" s="7"/>
      <c r="F46" s="7"/>
      <c r="G46" s="7"/>
      <c r="H46" s="7"/>
      <c r="I46" s="7"/>
      <c r="J46" s="7"/>
      <c r="K46" s="7"/>
      <c r="L46" s="9" t="s">
        <v>258</v>
      </c>
      <c r="M46" s="33">
        <v>59118</v>
      </c>
      <c r="N46" s="33">
        <v>50769</v>
      </c>
      <c r="O46" s="33">
        <v>42969</v>
      </c>
      <c r="P46" s="33">
        <v>18001</v>
      </c>
      <c r="Q46" s="33">
        <v>12377</v>
      </c>
      <c r="R46" s="30">
        <v>4536</v>
      </c>
      <c r="S46" s="30">
        <v>3299</v>
      </c>
      <c r="T46" s="37">
        <v>879</v>
      </c>
      <c r="U46" s="32">
        <v>191960</v>
      </c>
    </row>
    <row r="47" spans="1:21" ht="16.5" customHeight="1" x14ac:dyDescent="0.25">
      <c r="A47" s="7"/>
      <c r="B47" s="7"/>
      <c r="C47" s="7" t="s">
        <v>551</v>
      </c>
      <c r="D47" s="7"/>
      <c r="E47" s="7"/>
      <c r="F47" s="7"/>
      <c r="G47" s="7"/>
      <c r="H47" s="7"/>
      <c r="I47" s="7"/>
      <c r="J47" s="7"/>
      <c r="K47" s="7"/>
      <c r="L47" s="9" t="s">
        <v>258</v>
      </c>
      <c r="M47" s="33">
        <v>91560</v>
      </c>
      <c r="N47" s="33">
        <v>78404</v>
      </c>
      <c r="O47" s="33">
        <v>63476</v>
      </c>
      <c r="P47" s="33">
        <v>29424</v>
      </c>
      <c r="Q47" s="33">
        <v>20707</v>
      </c>
      <c r="R47" s="30">
        <v>7009</v>
      </c>
      <c r="S47" s="30">
        <v>5390</v>
      </c>
      <c r="T47" s="30">
        <v>1593</v>
      </c>
      <c r="U47" s="32">
        <v>297585</v>
      </c>
    </row>
    <row r="48" spans="1:21" ht="29.4" customHeight="1" x14ac:dyDescent="0.25">
      <c r="A48" s="7"/>
      <c r="B48" s="7"/>
      <c r="C48" s="93" t="s">
        <v>552</v>
      </c>
      <c r="D48" s="93"/>
      <c r="E48" s="93"/>
      <c r="F48" s="93"/>
      <c r="G48" s="93"/>
      <c r="H48" s="93"/>
      <c r="I48" s="93"/>
      <c r="J48" s="93"/>
      <c r="K48" s="93"/>
      <c r="L48" s="9" t="s">
        <v>258</v>
      </c>
      <c r="M48" s="32">
        <v>200418</v>
      </c>
      <c r="N48" s="32">
        <v>179433</v>
      </c>
      <c r="O48" s="32">
        <v>145694</v>
      </c>
      <c r="P48" s="33">
        <v>61551</v>
      </c>
      <c r="Q48" s="33">
        <v>44237</v>
      </c>
      <c r="R48" s="33">
        <v>14677</v>
      </c>
      <c r="S48" s="33">
        <v>10698</v>
      </c>
      <c r="T48" s="30">
        <v>3118</v>
      </c>
      <c r="U48" s="32">
        <v>659866</v>
      </c>
    </row>
    <row r="49" spans="1:21" ht="16.5" customHeight="1" x14ac:dyDescent="0.25">
      <c r="A49" s="7"/>
      <c r="B49" s="7" t="s">
        <v>553</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548</v>
      </c>
      <c r="D50" s="7"/>
      <c r="E50" s="7"/>
      <c r="F50" s="7"/>
      <c r="G50" s="7"/>
      <c r="H50" s="7"/>
      <c r="I50" s="7"/>
      <c r="J50" s="7"/>
      <c r="K50" s="7"/>
      <c r="L50" s="9" t="s">
        <v>97</v>
      </c>
      <c r="M50" s="26">
        <v>1.2</v>
      </c>
      <c r="N50" s="26">
        <v>1.3</v>
      </c>
      <c r="O50" s="26">
        <v>1.2</v>
      </c>
      <c r="P50" s="26">
        <v>0.8</v>
      </c>
      <c r="Q50" s="26">
        <v>1.3</v>
      </c>
      <c r="R50" s="26">
        <v>0.7</v>
      </c>
      <c r="S50" s="26">
        <v>0.7</v>
      </c>
      <c r="T50" s="26">
        <v>0.4</v>
      </c>
      <c r="U50" s="26">
        <v>1.2</v>
      </c>
    </row>
    <row r="51" spans="1:21" ht="16.5" customHeight="1" x14ac:dyDescent="0.25">
      <c r="A51" s="7"/>
      <c r="B51" s="7"/>
      <c r="C51" s="7" t="s">
        <v>549</v>
      </c>
      <c r="D51" s="7"/>
      <c r="E51" s="7"/>
      <c r="F51" s="7"/>
      <c r="G51" s="7"/>
      <c r="H51" s="7"/>
      <c r="I51" s="7"/>
      <c r="J51" s="7"/>
      <c r="K51" s="7"/>
      <c r="L51" s="9" t="s">
        <v>97</v>
      </c>
      <c r="M51" s="26">
        <v>6.3</v>
      </c>
      <c r="N51" s="26">
        <v>8.1999999999999993</v>
      </c>
      <c r="O51" s="26">
        <v>7.6</v>
      </c>
      <c r="P51" s="26">
        <v>5.4</v>
      </c>
      <c r="Q51" s="26">
        <v>6.8</v>
      </c>
      <c r="R51" s="26">
        <v>6.4</v>
      </c>
      <c r="S51" s="26">
        <v>4.9000000000000004</v>
      </c>
      <c r="T51" s="26">
        <v>2.2000000000000002</v>
      </c>
      <c r="U51" s="26">
        <v>6.9</v>
      </c>
    </row>
    <row r="52" spans="1:21" ht="16.5" customHeight="1" x14ac:dyDescent="0.25">
      <c r="A52" s="7"/>
      <c r="B52" s="7"/>
      <c r="C52" s="7" t="s">
        <v>550</v>
      </c>
      <c r="D52" s="7"/>
      <c r="E52" s="7"/>
      <c r="F52" s="7"/>
      <c r="G52" s="7"/>
      <c r="H52" s="7"/>
      <c r="I52" s="7"/>
      <c r="J52" s="7"/>
      <c r="K52" s="7"/>
      <c r="L52" s="9" t="s">
        <v>97</v>
      </c>
      <c r="M52" s="16">
        <v>10.8</v>
      </c>
      <c r="N52" s="16">
        <v>11.9</v>
      </c>
      <c r="O52" s="16">
        <v>11.6</v>
      </c>
      <c r="P52" s="26">
        <v>9.9</v>
      </c>
      <c r="Q52" s="16">
        <v>10.4</v>
      </c>
      <c r="R52" s="16">
        <v>12.2</v>
      </c>
      <c r="S52" s="16">
        <v>12.4</v>
      </c>
      <c r="T52" s="26">
        <v>4.7</v>
      </c>
      <c r="U52" s="16">
        <v>11.1</v>
      </c>
    </row>
    <row r="53" spans="1:21" ht="16.5" customHeight="1" x14ac:dyDescent="0.25">
      <c r="A53" s="7"/>
      <c r="B53" s="7"/>
      <c r="C53" s="7" t="s">
        <v>551</v>
      </c>
      <c r="D53" s="7"/>
      <c r="E53" s="7"/>
      <c r="F53" s="7"/>
      <c r="G53" s="7"/>
      <c r="H53" s="7"/>
      <c r="I53" s="7"/>
      <c r="J53" s="7"/>
      <c r="K53" s="7"/>
      <c r="L53" s="9" t="s">
        <v>97</v>
      </c>
      <c r="M53" s="16">
        <v>12.5</v>
      </c>
      <c r="N53" s="16">
        <v>12.5</v>
      </c>
      <c r="O53" s="16">
        <v>13.6</v>
      </c>
      <c r="P53" s="16">
        <v>12.6</v>
      </c>
      <c r="Q53" s="16">
        <v>13.1</v>
      </c>
      <c r="R53" s="16">
        <v>15.7</v>
      </c>
      <c r="S53" s="16">
        <v>12</v>
      </c>
      <c r="T53" s="26">
        <v>6.7</v>
      </c>
      <c r="U53" s="16">
        <v>12.8</v>
      </c>
    </row>
    <row r="54" spans="1:21" ht="29.4" customHeight="1" x14ac:dyDescent="0.25">
      <c r="A54" s="7"/>
      <c r="B54" s="7"/>
      <c r="C54" s="93" t="s">
        <v>552</v>
      </c>
      <c r="D54" s="93"/>
      <c r="E54" s="93"/>
      <c r="F54" s="93"/>
      <c r="G54" s="93"/>
      <c r="H54" s="93"/>
      <c r="I54" s="93"/>
      <c r="J54" s="93"/>
      <c r="K54" s="93"/>
      <c r="L54" s="9" t="s">
        <v>97</v>
      </c>
      <c r="M54" s="26">
        <v>8.1</v>
      </c>
      <c r="N54" s="26">
        <v>8.9</v>
      </c>
      <c r="O54" s="26">
        <v>9</v>
      </c>
      <c r="P54" s="26">
        <v>7.4</v>
      </c>
      <c r="Q54" s="26">
        <v>8.4</v>
      </c>
      <c r="R54" s="26">
        <v>9.4</v>
      </c>
      <c r="S54" s="26">
        <v>7.8</v>
      </c>
      <c r="T54" s="26">
        <v>3.6</v>
      </c>
      <c r="U54" s="26">
        <v>8.4</v>
      </c>
    </row>
    <row r="55" spans="1:21" ht="16.5" customHeight="1" x14ac:dyDescent="0.25">
      <c r="A55" s="7" t="s">
        <v>87</v>
      </c>
      <c r="B55" s="7"/>
      <c r="C55" s="7"/>
      <c r="D55" s="7"/>
      <c r="E55" s="7"/>
      <c r="F55" s="7"/>
      <c r="G55" s="7"/>
      <c r="H55" s="7"/>
      <c r="I55" s="7"/>
      <c r="J55" s="7"/>
      <c r="K55" s="7"/>
      <c r="L55" s="9"/>
      <c r="M55" s="10"/>
      <c r="N55" s="10"/>
      <c r="O55" s="10"/>
      <c r="P55" s="10"/>
      <c r="Q55" s="10"/>
      <c r="R55" s="10"/>
      <c r="S55" s="10"/>
      <c r="T55" s="10"/>
      <c r="U55" s="10"/>
    </row>
    <row r="56" spans="1:21" ht="16.5" customHeight="1" x14ac:dyDescent="0.25">
      <c r="A56" s="7"/>
      <c r="B56" s="7" t="s">
        <v>547</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548</v>
      </c>
      <c r="D57" s="7"/>
      <c r="E57" s="7"/>
      <c r="F57" s="7"/>
      <c r="G57" s="7"/>
      <c r="H57" s="7"/>
      <c r="I57" s="7"/>
      <c r="J57" s="7"/>
      <c r="K57" s="7"/>
      <c r="L57" s="9" t="s">
        <v>258</v>
      </c>
      <c r="M57" s="30">
        <v>5885</v>
      </c>
      <c r="N57" s="30">
        <v>5065</v>
      </c>
      <c r="O57" s="30">
        <v>3484</v>
      </c>
      <c r="P57" s="30">
        <v>1309</v>
      </c>
      <c r="Q57" s="30">
        <v>1271</v>
      </c>
      <c r="R57" s="37">
        <v>217</v>
      </c>
      <c r="S57" s="37">
        <v>147</v>
      </c>
      <c r="T57" s="38">
        <v>66</v>
      </c>
      <c r="U57" s="33">
        <v>17444</v>
      </c>
    </row>
    <row r="58" spans="1:21" ht="16.5" customHeight="1" x14ac:dyDescent="0.25">
      <c r="A58" s="7"/>
      <c r="B58" s="7"/>
      <c r="C58" s="7" t="s">
        <v>549</v>
      </c>
      <c r="D58" s="7"/>
      <c r="E58" s="7"/>
      <c r="F58" s="7"/>
      <c r="G58" s="7"/>
      <c r="H58" s="7"/>
      <c r="I58" s="7"/>
      <c r="J58" s="7"/>
      <c r="K58" s="7"/>
      <c r="L58" s="9" t="s">
        <v>258</v>
      </c>
      <c r="M58" s="33">
        <v>41587</v>
      </c>
      <c r="N58" s="33">
        <v>42226</v>
      </c>
      <c r="O58" s="33">
        <v>32559</v>
      </c>
      <c r="P58" s="33">
        <v>11621</v>
      </c>
      <c r="Q58" s="30">
        <v>9278</v>
      </c>
      <c r="R58" s="30">
        <v>2668</v>
      </c>
      <c r="S58" s="30">
        <v>1689</v>
      </c>
      <c r="T58" s="37">
        <v>500</v>
      </c>
      <c r="U58" s="32">
        <v>142133</v>
      </c>
    </row>
    <row r="59" spans="1:21" ht="16.5" customHeight="1" x14ac:dyDescent="0.25">
      <c r="A59" s="7"/>
      <c r="B59" s="7"/>
      <c r="C59" s="7" t="s">
        <v>550</v>
      </c>
      <c r="D59" s="7"/>
      <c r="E59" s="7"/>
      <c r="F59" s="7"/>
      <c r="G59" s="7"/>
      <c r="H59" s="7"/>
      <c r="I59" s="7"/>
      <c r="J59" s="7"/>
      <c r="K59" s="7"/>
      <c r="L59" s="9" t="s">
        <v>258</v>
      </c>
      <c r="M59" s="33">
        <v>55210</v>
      </c>
      <c r="N59" s="33">
        <v>47007</v>
      </c>
      <c r="O59" s="33">
        <v>38481</v>
      </c>
      <c r="P59" s="33">
        <v>15665</v>
      </c>
      <c r="Q59" s="33">
        <v>11487</v>
      </c>
      <c r="R59" s="30">
        <v>4114</v>
      </c>
      <c r="S59" s="30">
        <v>2940</v>
      </c>
      <c r="T59" s="37">
        <v>844</v>
      </c>
      <c r="U59" s="32">
        <v>175753</v>
      </c>
    </row>
    <row r="60" spans="1:21" ht="16.5" customHeight="1" x14ac:dyDescent="0.25">
      <c r="A60" s="7"/>
      <c r="B60" s="7"/>
      <c r="C60" s="7" t="s">
        <v>551</v>
      </c>
      <c r="D60" s="7"/>
      <c r="E60" s="7"/>
      <c r="F60" s="7"/>
      <c r="G60" s="7"/>
      <c r="H60" s="7"/>
      <c r="I60" s="7"/>
      <c r="J60" s="7"/>
      <c r="K60" s="7"/>
      <c r="L60" s="9" t="s">
        <v>258</v>
      </c>
      <c r="M60" s="33">
        <v>87479</v>
      </c>
      <c r="N60" s="33">
        <v>75003</v>
      </c>
      <c r="O60" s="33">
        <v>59577</v>
      </c>
      <c r="P60" s="33">
        <v>26770</v>
      </c>
      <c r="Q60" s="33">
        <v>19600</v>
      </c>
      <c r="R60" s="30">
        <v>6390</v>
      </c>
      <c r="S60" s="30">
        <v>5053</v>
      </c>
      <c r="T60" s="30">
        <v>1533</v>
      </c>
      <c r="U60" s="32">
        <v>281419</v>
      </c>
    </row>
    <row r="61" spans="1:21" ht="29.4" customHeight="1" x14ac:dyDescent="0.25">
      <c r="A61" s="7"/>
      <c r="B61" s="7"/>
      <c r="C61" s="93" t="s">
        <v>552</v>
      </c>
      <c r="D61" s="93"/>
      <c r="E61" s="93"/>
      <c r="F61" s="93"/>
      <c r="G61" s="93"/>
      <c r="H61" s="93"/>
      <c r="I61" s="93"/>
      <c r="J61" s="93"/>
      <c r="K61" s="93"/>
      <c r="L61" s="9" t="s">
        <v>258</v>
      </c>
      <c r="M61" s="32">
        <v>190162</v>
      </c>
      <c r="N61" s="32">
        <v>169301</v>
      </c>
      <c r="O61" s="32">
        <v>134101</v>
      </c>
      <c r="P61" s="33">
        <v>55366</v>
      </c>
      <c r="Q61" s="33">
        <v>41636</v>
      </c>
      <c r="R61" s="33">
        <v>13389</v>
      </c>
      <c r="S61" s="30">
        <v>9829</v>
      </c>
      <c r="T61" s="30">
        <v>2943</v>
      </c>
      <c r="U61" s="32">
        <v>616749</v>
      </c>
    </row>
    <row r="62" spans="1:21" ht="16.5" customHeight="1" x14ac:dyDescent="0.25">
      <c r="A62" s="7"/>
      <c r="B62" s="7" t="s">
        <v>553</v>
      </c>
      <c r="C62" s="7"/>
      <c r="D62" s="7"/>
      <c r="E62" s="7"/>
      <c r="F62" s="7"/>
      <c r="G62" s="7"/>
      <c r="H62" s="7"/>
      <c r="I62" s="7"/>
      <c r="J62" s="7"/>
      <c r="K62" s="7"/>
      <c r="L62" s="9"/>
      <c r="M62" s="10"/>
      <c r="N62" s="10"/>
      <c r="O62" s="10"/>
      <c r="P62" s="10"/>
      <c r="Q62" s="10"/>
      <c r="R62" s="10"/>
      <c r="S62" s="10"/>
      <c r="T62" s="10"/>
      <c r="U62" s="10"/>
    </row>
    <row r="63" spans="1:21" ht="16.5" customHeight="1" x14ac:dyDescent="0.25">
      <c r="A63" s="7"/>
      <c r="B63" s="7"/>
      <c r="C63" s="7" t="s">
        <v>548</v>
      </c>
      <c r="D63" s="7"/>
      <c r="E63" s="7"/>
      <c r="F63" s="7"/>
      <c r="G63" s="7"/>
      <c r="H63" s="7"/>
      <c r="I63" s="7"/>
      <c r="J63" s="7"/>
      <c r="K63" s="7"/>
      <c r="L63" s="9" t="s">
        <v>97</v>
      </c>
      <c r="M63" s="26">
        <v>1.2</v>
      </c>
      <c r="N63" s="26">
        <v>1.3</v>
      </c>
      <c r="O63" s="26">
        <v>1.1000000000000001</v>
      </c>
      <c r="P63" s="26">
        <v>0.8</v>
      </c>
      <c r="Q63" s="26">
        <v>1.2</v>
      </c>
      <c r="R63" s="26">
        <v>0.7</v>
      </c>
      <c r="S63" s="26">
        <v>0.5</v>
      </c>
      <c r="T63" s="26">
        <v>0.3</v>
      </c>
      <c r="U63" s="26">
        <v>1.1000000000000001</v>
      </c>
    </row>
    <row r="64" spans="1:21" ht="16.5" customHeight="1" x14ac:dyDescent="0.25">
      <c r="A64" s="7"/>
      <c r="B64" s="7"/>
      <c r="C64" s="7" t="s">
        <v>549</v>
      </c>
      <c r="D64" s="7"/>
      <c r="E64" s="7"/>
      <c r="F64" s="7"/>
      <c r="G64" s="7"/>
      <c r="H64" s="7"/>
      <c r="I64" s="7"/>
      <c r="J64" s="7"/>
      <c r="K64" s="7"/>
      <c r="L64" s="9" t="s">
        <v>97</v>
      </c>
      <c r="M64" s="26">
        <v>6.1</v>
      </c>
      <c r="N64" s="26">
        <v>7.9</v>
      </c>
      <c r="O64" s="26">
        <v>7.1</v>
      </c>
      <c r="P64" s="26">
        <v>5</v>
      </c>
      <c r="Q64" s="26">
        <v>6.5</v>
      </c>
      <c r="R64" s="26">
        <v>5.9</v>
      </c>
      <c r="S64" s="26">
        <v>4.8</v>
      </c>
      <c r="T64" s="26">
        <v>2</v>
      </c>
      <c r="U64" s="26">
        <v>6.6</v>
      </c>
    </row>
    <row r="65" spans="1:21" ht="16.5" customHeight="1" x14ac:dyDescent="0.25">
      <c r="A65" s="7"/>
      <c r="B65" s="7"/>
      <c r="C65" s="7" t="s">
        <v>550</v>
      </c>
      <c r="D65" s="7"/>
      <c r="E65" s="7"/>
      <c r="F65" s="7"/>
      <c r="G65" s="7"/>
      <c r="H65" s="7"/>
      <c r="I65" s="7"/>
      <c r="J65" s="7"/>
      <c r="K65" s="7"/>
      <c r="L65" s="9" t="s">
        <v>97</v>
      </c>
      <c r="M65" s="16">
        <v>10.199999999999999</v>
      </c>
      <c r="N65" s="16">
        <v>11.2</v>
      </c>
      <c r="O65" s="16">
        <v>10.6</v>
      </c>
      <c r="P65" s="26">
        <v>8.6</v>
      </c>
      <c r="Q65" s="26">
        <v>9.6999999999999993</v>
      </c>
      <c r="R65" s="16">
        <v>11</v>
      </c>
      <c r="S65" s="16">
        <v>11.2</v>
      </c>
      <c r="T65" s="26">
        <v>4.5999999999999996</v>
      </c>
      <c r="U65" s="16">
        <v>10.3</v>
      </c>
    </row>
    <row r="66" spans="1:21" ht="16.5" customHeight="1" x14ac:dyDescent="0.25">
      <c r="A66" s="7"/>
      <c r="B66" s="7"/>
      <c r="C66" s="7" t="s">
        <v>551</v>
      </c>
      <c r="D66" s="7"/>
      <c r="E66" s="7"/>
      <c r="F66" s="7"/>
      <c r="G66" s="7"/>
      <c r="H66" s="7"/>
      <c r="I66" s="7"/>
      <c r="J66" s="7"/>
      <c r="K66" s="7"/>
      <c r="L66" s="9" t="s">
        <v>97</v>
      </c>
      <c r="M66" s="16">
        <v>12.1</v>
      </c>
      <c r="N66" s="16">
        <v>12.3</v>
      </c>
      <c r="O66" s="16">
        <v>12.8</v>
      </c>
      <c r="P66" s="16">
        <v>11.3</v>
      </c>
      <c r="Q66" s="16">
        <v>12.4</v>
      </c>
      <c r="R66" s="16">
        <v>14.5</v>
      </c>
      <c r="S66" s="16">
        <v>11.5</v>
      </c>
      <c r="T66" s="26">
        <v>6.3</v>
      </c>
      <c r="U66" s="16">
        <v>12.2</v>
      </c>
    </row>
    <row r="67" spans="1:21" ht="29.4" customHeight="1" x14ac:dyDescent="0.25">
      <c r="A67" s="7"/>
      <c r="B67" s="7"/>
      <c r="C67" s="93" t="s">
        <v>552</v>
      </c>
      <c r="D67" s="93"/>
      <c r="E67" s="93"/>
      <c r="F67" s="93"/>
      <c r="G67" s="93"/>
      <c r="H67" s="93"/>
      <c r="I67" s="93"/>
      <c r="J67" s="93"/>
      <c r="K67" s="93"/>
      <c r="L67" s="9" t="s">
        <v>97</v>
      </c>
      <c r="M67" s="26">
        <v>7.8</v>
      </c>
      <c r="N67" s="26">
        <v>8.6</v>
      </c>
      <c r="O67" s="26">
        <v>8.4</v>
      </c>
      <c r="P67" s="26">
        <v>6.7</v>
      </c>
      <c r="Q67" s="26">
        <v>7.9</v>
      </c>
      <c r="R67" s="26">
        <v>8.5</v>
      </c>
      <c r="S67" s="26">
        <v>7.4</v>
      </c>
      <c r="T67" s="26">
        <v>3.4</v>
      </c>
      <c r="U67" s="26">
        <v>8</v>
      </c>
    </row>
    <row r="68" spans="1:21" ht="16.5" customHeight="1" x14ac:dyDescent="0.25">
      <c r="A68" s="7" t="s">
        <v>88</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547</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548</v>
      </c>
      <c r="D70" s="7"/>
      <c r="E70" s="7"/>
      <c r="F70" s="7"/>
      <c r="G70" s="7"/>
      <c r="H70" s="7"/>
      <c r="I70" s="7"/>
      <c r="J70" s="7"/>
      <c r="K70" s="7"/>
      <c r="L70" s="9" t="s">
        <v>258</v>
      </c>
      <c r="M70" s="30">
        <v>5841</v>
      </c>
      <c r="N70" s="30">
        <v>4804</v>
      </c>
      <c r="O70" s="30">
        <v>3496</v>
      </c>
      <c r="P70" s="30">
        <v>1176</v>
      </c>
      <c r="Q70" s="30">
        <v>1233</v>
      </c>
      <c r="R70" s="37">
        <v>232</v>
      </c>
      <c r="S70" s="37">
        <v>171</v>
      </c>
      <c r="T70" s="38">
        <v>64</v>
      </c>
      <c r="U70" s="33">
        <v>17016</v>
      </c>
    </row>
    <row r="71" spans="1:21" ht="16.5" customHeight="1" x14ac:dyDescent="0.25">
      <c r="A71" s="7"/>
      <c r="B71" s="7"/>
      <c r="C71" s="7" t="s">
        <v>549</v>
      </c>
      <c r="D71" s="7"/>
      <c r="E71" s="7"/>
      <c r="F71" s="7"/>
      <c r="G71" s="7"/>
      <c r="H71" s="7"/>
      <c r="I71" s="7"/>
      <c r="J71" s="7"/>
      <c r="K71" s="7"/>
      <c r="L71" s="9" t="s">
        <v>258</v>
      </c>
      <c r="M71" s="33">
        <v>39004</v>
      </c>
      <c r="N71" s="33">
        <v>38348</v>
      </c>
      <c r="O71" s="33">
        <v>29801</v>
      </c>
      <c r="P71" s="33">
        <v>10329</v>
      </c>
      <c r="Q71" s="30">
        <v>8719</v>
      </c>
      <c r="R71" s="30">
        <v>2568</v>
      </c>
      <c r="S71" s="30">
        <v>1595</v>
      </c>
      <c r="T71" s="37">
        <v>397</v>
      </c>
      <c r="U71" s="32">
        <v>130763</v>
      </c>
    </row>
    <row r="72" spans="1:21" ht="16.5" customHeight="1" x14ac:dyDescent="0.25">
      <c r="A72" s="7"/>
      <c r="B72" s="7"/>
      <c r="C72" s="7" t="s">
        <v>550</v>
      </c>
      <c r="D72" s="7"/>
      <c r="E72" s="7"/>
      <c r="F72" s="7"/>
      <c r="G72" s="7"/>
      <c r="H72" s="7"/>
      <c r="I72" s="7"/>
      <c r="J72" s="7"/>
      <c r="K72" s="7"/>
      <c r="L72" s="9" t="s">
        <v>258</v>
      </c>
      <c r="M72" s="33">
        <v>52414</v>
      </c>
      <c r="N72" s="33">
        <v>43357</v>
      </c>
      <c r="O72" s="33">
        <v>35785</v>
      </c>
      <c r="P72" s="33">
        <v>14348</v>
      </c>
      <c r="Q72" s="33">
        <v>11287</v>
      </c>
      <c r="R72" s="30">
        <v>3895</v>
      </c>
      <c r="S72" s="30">
        <v>2752</v>
      </c>
      <c r="T72" s="37">
        <v>749</v>
      </c>
      <c r="U72" s="32">
        <v>164589</v>
      </c>
    </row>
    <row r="73" spans="1:21" ht="16.5" customHeight="1" x14ac:dyDescent="0.25">
      <c r="A73" s="7"/>
      <c r="B73" s="7"/>
      <c r="C73" s="7" t="s">
        <v>551</v>
      </c>
      <c r="D73" s="7"/>
      <c r="E73" s="7"/>
      <c r="F73" s="7"/>
      <c r="G73" s="7"/>
      <c r="H73" s="7"/>
      <c r="I73" s="7"/>
      <c r="J73" s="7"/>
      <c r="K73" s="7"/>
      <c r="L73" s="9" t="s">
        <v>258</v>
      </c>
      <c r="M73" s="33">
        <v>81879</v>
      </c>
      <c r="N73" s="33">
        <v>70328</v>
      </c>
      <c r="O73" s="33">
        <v>54932</v>
      </c>
      <c r="P73" s="33">
        <v>24419</v>
      </c>
      <c r="Q73" s="33">
        <v>18506</v>
      </c>
      <c r="R73" s="30">
        <v>5832</v>
      </c>
      <c r="S73" s="30">
        <v>4495</v>
      </c>
      <c r="T73" s="30">
        <v>1451</v>
      </c>
      <c r="U73" s="32">
        <v>261850</v>
      </c>
    </row>
    <row r="74" spans="1:21" ht="29.4" customHeight="1" x14ac:dyDescent="0.25">
      <c r="A74" s="7"/>
      <c r="B74" s="7"/>
      <c r="C74" s="93" t="s">
        <v>552</v>
      </c>
      <c r="D74" s="93"/>
      <c r="E74" s="93"/>
      <c r="F74" s="93"/>
      <c r="G74" s="93"/>
      <c r="H74" s="93"/>
      <c r="I74" s="93"/>
      <c r="J74" s="93"/>
      <c r="K74" s="93"/>
      <c r="L74" s="9" t="s">
        <v>258</v>
      </c>
      <c r="M74" s="32">
        <v>179137</v>
      </c>
      <c r="N74" s="32">
        <v>156835</v>
      </c>
      <c r="O74" s="32">
        <v>124015</v>
      </c>
      <c r="P74" s="33">
        <v>50272</v>
      </c>
      <c r="Q74" s="33">
        <v>39744</v>
      </c>
      <c r="R74" s="33">
        <v>12527</v>
      </c>
      <c r="S74" s="30">
        <v>9013</v>
      </c>
      <c r="T74" s="30">
        <v>2661</v>
      </c>
      <c r="U74" s="32">
        <v>574218</v>
      </c>
    </row>
    <row r="75" spans="1:21" ht="16.5" customHeight="1" x14ac:dyDescent="0.25">
      <c r="A75" s="7"/>
      <c r="B75" s="7" t="s">
        <v>553</v>
      </c>
      <c r="C75" s="7"/>
      <c r="D75" s="7"/>
      <c r="E75" s="7"/>
      <c r="F75" s="7"/>
      <c r="G75" s="7"/>
      <c r="H75" s="7"/>
      <c r="I75" s="7"/>
      <c r="J75" s="7"/>
      <c r="K75" s="7"/>
      <c r="L75" s="9"/>
      <c r="M75" s="10"/>
      <c r="N75" s="10"/>
      <c r="O75" s="10"/>
      <c r="P75" s="10"/>
      <c r="Q75" s="10"/>
      <c r="R75" s="10"/>
      <c r="S75" s="10"/>
      <c r="T75" s="10"/>
      <c r="U75" s="10"/>
    </row>
    <row r="76" spans="1:21" ht="16.5" customHeight="1" x14ac:dyDescent="0.25">
      <c r="A76" s="7"/>
      <c r="B76" s="7"/>
      <c r="C76" s="7" t="s">
        <v>548</v>
      </c>
      <c r="D76" s="7"/>
      <c r="E76" s="7"/>
      <c r="F76" s="7"/>
      <c r="G76" s="7"/>
      <c r="H76" s="7"/>
      <c r="I76" s="7"/>
      <c r="J76" s="7"/>
      <c r="K76" s="7"/>
      <c r="L76" s="9" t="s">
        <v>97</v>
      </c>
      <c r="M76" s="26">
        <v>1.2</v>
      </c>
      <c r="N76" s="26">
        <v>1.2</v>
      </c>
      <c r="O76" s="26">
        <v>1.1000000000000001</v>
      </c>
      <c r="P76" s="26">
        <v>0.7</v>
      </c>
      <c r="Q76" s="26">
        <v>1.2</v>
      </c>
      <c r="R76" s="26">
        <v>0.8</v>
      </c>
      <c r="S76" s="26">
        <v>0.6</v>
      </c>
      <c r="T76" s="26">
        <v>0.3</v>
      </c>
      <c r="U76" s="26">
        <v>1.1000000000000001</v>
      </c>
    </row>
    <row r="77" spans="1:21" ht="16.5" customHeight="1" x14ac:dyDescent="0.25">
      <c r="A77" s="7"/>
      <c r="B77" s="7"/>
      <c r="C77" s="7" t="s">
        <v>549</v>
      </c>
      <c r="D77" s="7"/>
      <c r="E77" s="7"/>
      <c r="F77" s="7"/>
      <c r="G77" s="7"/>
      <c r="H77" s="7"/>
      <c r="I77" s="7"/>
      <c r="J77" s="7"/>
      <c r="K77" s="7"/>
      <c r="L77" s="9" t="s">
        <v>97</v>
      </c>
      <c r="M77" s="26">
        <v>5.8</v>
      </c>
      <c r="N77" s="26">
        <v>7.4</v>
      </c>
      <c r="O77" s="26">
        <v>6.7</v>
      </c>
      <c r="P77" s="26">
        <v>4.5</v>
      </c>
      <c r="Q77" s="26">
        <v>6.2</v>
      </c>
      <c r="R77" s="26">
        <v>5.8</v>
      </c>
      <c r="S77" s="26">
        <v>4.7</v>
      </c>
      <c r="T77" s="26">
        <v>1.6</v>
      </c>
      <c r="U77" s="26">
        <v>6.2</v>
      </c>
    </row>
    <row r="78" spans="1:21" ht="16.5" customHeight="1" x14ac:dyDescent="0.25">
      <c r="A78" s="7"/>
      <c r="B78" s="7"/>
      <c r="C78" s="7" t="s">
        <v>550</v>
      </c>
      <c r="D78" s="7"/>
      <c r="E78" s="7"/>
      <c r="F78" s="7"/>
      <c r="G78" s="7"/>
      <c r="H78" s="7"/>
      <c r="I78" s="7"/>
      <c r="J78" s="7"/>
      <c r="K78" s="7"/>
      <c r="L78" s="9" t="s">
        <v>97</v>
      </c>
      <c r="M78" s="26">
        <v>9.6999999999999993</v>
      </c>
      <c r="N78" s="16">
        <v>10.4</v>
      </c>
      <c r="O78" s="26">
        <v>9.9</v>
      </c>
      <c r="P78" s="26">
        <v>7.9</v>
      </c>
      <c r="Q78" s="26">
        <v>9.5</v>
      </c>
      <c r="R78" s="16">
        <v>10.3</v>
      </c>
      <c r="S78" s="16">
        <v>10.4</v>
      </c>
      <c r="T78" s="26">
        <v>4</v>
      </c>
      <c r="U78" s="26">
        <v>9.6999999999999993</v>
      </c>
    </row>
    <row r="79" spans="1:21" ht="16.5" customHeight="1" x14ac:dyDescent="0.25">
      <c r="A79" s="7"/>
      <c r="B79" s="7"/>
      <c r="C79" s="7" t="s">
        <v>551</v>
      </c>
      <c r="D79" s="7"/>
      <c r="E79" s="7"/>
      <c r="F79" s="7"/>
      <c r="G79" s="7"/>
      <c r="H79" s="7"/>
      <c r="I79" s="7"/>
      <c r="J79" s="7"/>
      <c r="K79" s="7"/>
      <c r="L79" s="9" t="s">
        <v>97</v>
      </c>
      <c r="M79" s="16">
        <v>11.5</v>
      </c>
      <c r="N79" s="16">
        <v>11.8</v>
      </c>
      <c r="O79" s="16">
        <v>11.8</v>
      </c>
      <c r="P79" s="16">
        <v>10.199999999999999</v>
      </c>
      <c r="Q79" s="16">
        <v>11.6</v>
      </c>
      <c r="R79" s="16">
        <v>13.1</v>
      </c>
      <c r="S79" s="16">
        <v>10.3</v>
      </c>
      <c r="T79" s="26">
        <v>5.7</v>
      </c>
      <c r="U79" s="16">
        <v>11.5</v>
      </c>
    </row>
    <row r="80" spans="1:21" ht="29.4" customHeight="1" x14ac:dyDescent="0.25">
      <c r="A80" s="7"/>
      <c r="B80" s="7"/>
      <c r="C80" s="93" t="s">
        <v>552</v>
      </c>
      <c r="D80" s="93"/>
      <c r="E80" s="93"/>
      <c r="F80" s="93"/>
      <c r="G80" s="93"/>
      <c r="H80" s="93"/>
      <c r="I80" s="93"/>
      <c r="J80" s="93"/>
      <c r="K80" s="93"/>
      <c r="L80" s="9" t="s">
        <v>97</v>
      </c>
      <c r="M80" s="26">
        <v>7.4</v>
      </c>
      <c r="N80" s="26">
        <v>8.1999999999999993</v>
      </c>
      <c r="O80" s="26">
        <v>7.8</v>
      </c>
      <c r="P80" s="26">
        <v>6.1</v>
      </c>
      <c r="Q80" s="26">
        <v>7.6</v>
      </c>
      <c r="R80" s="26">
        <v>8</v>
      </c>
      <c r="S80" s="26">
        <v>6.9</v>
      </c>
      <c r="T80" s="26">
        <v>3</v>
      </c>
      <c r="U80" s="26">
        <v>7.5</v>
      </c>
    </row>
    <row r="81" spans="1:21" ht="16.5" customHeight="1" x14ac:dyDescent="0.25">
      <c r="A81" s="7" t="s">
        <v>89</v>
      </c>
      <c r="B81" s="7"/>
      <c r="C81" s="7"/>
      <c r="D81" s="7"/>
      <c r="E81" s="7"/>
      <c r="F81" s="7"/>
      <c r="G81" s="7"/>
      <c r="H81" s="7"/>
      <c r="I81" s="7"/>
      <c r="J81" s="7"/>
      <c r="K81" s="7"/>
      <c r="L81" s="9"/>
      <c r="M81" s="10"/>
      <c r="N81" s="10"/>
      <c r="O81" s="10"/>
      <c r="P81" s="10"/>
      <c r="Q81" s="10"/>
      <c r="R81" s="10"/>
      <c r="S81" s="10"/>
      <c r="T81" s="10"/>
      <c r="U81" s="10"/>
    </row>
    <row r="82" spans="1:21" ht="16.5" customHeight="1" x14ac:dyDescent="0.25">
      <c r="A82" s="7"/>
      <c r="B82" s="7" t="s">
        <v>547</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548</v>
      </c>
      <c r="D83" s="7"/>
      <c r="E83" s="7"/>
      <c r="F83" s="7"/>
      <c r="G83" s="7"/>
      <c r="H83" s="7"/>
      <c r="I83" s="7"/>
      <c r="J83" s="7"/>
      <c r="K83" s="7"/>
      <c r="L83" s="9" t="s">
        <v>258</v>
      </c>
      <c r="M83" s="30">
        <v>5420</v>
      </c>
      <c r="N83" s="30">
        <v>4324</v>
      </c>
      <c r="O83" s="30">
        <v>3053</v>
      </c>
      <c r="P83" s="30">
        <v>1103</v>
      </c>
      <c r="Q83" s="30">
        <v>1233</v>
      </c>
      <c r="R83" s="37">
        <v>199</v>
      </c>
      <c r="S83" s="37">
        <v>145</v>
      </c>
      <c r="T83" s="38">
        <v>72</v>
      </c>
      <c r="U83" s="33">
        <v>15550</v>
      </c>
    </row>
    <row r="84" spans="1:21" ht="16.5" customHeight="1" x14ac:dyDescent="0.25">
      <c r="A84" s="7"/>
      <c r="B84" s="7"/>
      <c r="C84" s="7" t="s">
        <v>549</v>
      </c>
      <c r="D84" s="7"/>
      <c r="E84" s="7"/>
      <c r="F84" s="7"/>
      <c r="G84" s="7"/>
      <c r="H84" s="7"/>
      <c r="I84" s="7"/>
      <c r="J84" s="7"/>
      <c r="K84" s="7"/>
      <c r="L84" s="9" t="s">
        <v>258</v>
      </c>
      <c r="M84" s="33">
        <v>35157</v>
      </c>
      <c r="N84" s="33">
        <v>34123</v>
      </c>
      <c r="O84" s="33">
        <v>25734</v>
      </c>
      <c r="P84" s="30">
        <v>9163</v>
      </c>
      <c r="Q84" s="30">
        <v>8262</v>
      </c>
      <c r="R84" s="30">
        <v>2267</v>
      </c>
      <c r="S84" s="30">
        <v>1405</v>
      </c>
      <c r="T84" s="37">
        <v>413</v>
      </c>
      <c r="U84" s="32">
        <v>116528</v>
      </c>
    </row>
    <row r="85" spans="1:21" ht="16.5" customHeight="1" x14ac:dyDescent="0.25">
      <c r="A85" s="7"/>
      <c r="B85" s="7"/>
      <c r="C85" s="7" t="s">
        <v>550</v>
      </c>
      <c r="D85" s="7"/>
      <c r="E85" s="7"/>
      <c r="F85" s="7"/>
      <c r="G85" s="7"/>
      <c r="H85" s="7"/>
      <c r="I85" s="7"/>
      <c r="J85" s="7"/>
      <c r="K85" s="7"/>
      <c r="L85" s="9" t="s">
        <v>258</v>
      </c>
      <c r="M85" s="33">
        <v>47584</v>
      </c>
      <c r="N85" s="33">
        <v>38704</v>
      </c>
      <c r="O85" s="33">
        <v>31653</v>
      </c>
      <c r="P85" s="33">
        <v>12913</v>
      </c>
      <c r="Q85" s="33">
        <v>10413</v>
      </c>
      <c r="R85" s="30">
        <v>3487</v>
      </c>
      <c r="S85" s="30">
        <v>2432</v>
      </c>
      <c r="T85" s="37">
        <v>599</v>
      </c>
      <c r="U85" s="32">
        <v>147787</v>
      </c>
    </row>
    <row r="86" spans="1:21" ht="16.5" customHeight="1" x14ac:dyDescent="0.25">
      <c r="A86" s="7"/>
      <c r="B86" s="7"/>
      <c r="C86" s="7" t="s">
        <v>551</v>
      </c>
      <c r="D86" s="7"/>
      <c r="E86" s="7"/>
      <c r="F86" s="7"/>
      <c r="G86" s="7"/>
      <c r="H86" s="7"/>
      <c r="I86" s="7"/>
      <c r="J86" s="7"/>
      <c r="K86" s="7"/>
      <c r="L86" s="9" t="s">
        <v>258</v>
      </c>
      <c r="M86" s="33">
        <v>73644</v>
      </c>
      <c r="N86" s="33">
        <v>62432</v>
      </c>
      <c r="O86" s="33">
        <v>48216</v>
      </c>
      <c r="P86" s="33">
        <v>21417</v>
      </c>
      <c r="Q86" s="33">
        <v>16675</v>
      </c>
      <c r="R86" s="30">
        <v>5120</v>
      </c>
      <c r="S86" s="30">
        <v>4053</v>
      </c>
      <c r="T86" s="30">
        <v>1226</v>
      </c>
      <c r="U86" s="32">
        <v>232795</v>
      </c>
    </row>
    <row r="87" spans="1:21" ht="29.4" customHeight="1" x14ac:dyDescent="0.25">
      <c r="A87" s="7"/>
      <c r="B87" s="7"/>
      <c r="C87" s="93" t="s">
        <v>552</v>
      </c>
      <c r="D87" s="93"/>
      <c r="E87" s="93"/>
      <c r="F87" s="93"/>
      <c r="G87" s="93"/>
      <c r="H87" s="93"/>
      <c r="I87" s="93"/>
      <c r="J87" s="93"/>
      <c r="K87" s="93"/>
      <c r="L87" s="9" t="s">
        <v>258</v>
      </c>
      <c r="M87" s="32">
        <v>161806</v>
      </c>
      <c r="N87" s="32">
        <v>139583</v>
      </c>
      <c r="O87" s="32">
        <v>108656</v>
      </c>
      <c r="P87" s="33">
        <v>44596</v>
      </c>
      <c r="Q87" s="33">
        <v>36582</v>
      </c>
      <c r="R87" s="33">
        <v>11073</v>
      </c>
      <c r="S87" s="30">
        <v>8035</v>
      </c>
      <c r="T87" s="30">
        <v>2310</v>
      </c>
      <c r="U87" s="32">
        <v>512660</v>
      </c>
    </row>
    <row r="88" spans="1:21" ht="16.5" customHeight="1" x14ac:dyDescent="0.25">
      <c r="A88" s="7"/>
      <c r="B88" s="7" t="s">
        <v>553</v>
      </c>
      <c r="C88" s="7"/>
      <c r="D88" s="7"/>
      <c r="E88" s="7"/>
      <c r="F88" s="7"/>
      <c r="G88" s="7"/>
      <c r="H88" s="7"/>
      <c r="I88" s="7"/>
      <c r="J88" s="7"/>
      <c r="K88" s="7"/>
      <c r="L88" s="9"/>
      <c r="M88" s="10"/>
      <c r="N88" s="10"/>
      <c r="O88" s="10"/>
      <c r="P88" s="10"/>
      <c r="Q88" s="10"/>
      <c r="R88" s="10"/>
      <c r="S88" s="10"/>
      <c r="T88" s="10"/>
      <c r="U88" s="10"/>
    </row>
    <row r="89" spans="1:21" ht="16.5" customHeight="1" x14ac:dyDescent="0.25">
      <c r="A89" s="7"/>
      <c r="B89" s="7"/>
      <c r="C89" s="7" t="s">
        <v>548</v>
      </c>
      <c r="D89" s="7"/>
      <c r="E89" s="7"/>
      <c r="F89" s="7"/>
      <c r="G89" s="7"/>
      <c r="H89" s="7"/>
      <c r="I89" s="7"/>
      <c r="J89" s="7"/>
      <c r="K89" s="7"/>
      <c r="L89" s="9" t="s">
        <v>97</v>
      </c>
      <c r="M89" s="26">
        <v>1.1000000000000001</v>
      </c>
      <c r="N89" s="26">
        <v>1.1000000000000001</v>
      </c>
      <c r="O89" s="26">
        <v>1</v>
      </c>
      <c r="P89" s="26">
        <v>0.6</v>
      </c>
      <c r="Q89" s="26">
        <v>1.2</v>
      </c>
      <c r="R89" s="26">
        <v>0.6</v>
      </c>
      <c r="S89" s="26">
        <v>0.5</v>
      </c>
      <c r="T89" s="26">
        <v>0.4</v>
      </c>
      <c r="U89" s="26">
        <v>1</v>
      </c>
    </row>
    <row r="90" spans="1:21" ht="16.5" customHeight="1" x14ac:dyDescent="0.25">
      <c r="A90" s="7"/>
      <c r="B90" s="7"/>
      <c r="C90" s="7" t="s">
        <v>549</v>
      </c>
      <c r="D90" s="7"/>
      <c r="E90" s="7"/>
      <c r="F90" s="7"/>
      <c r="G90" s="7"/>
      <c r="H90" s="7"/>
      <c r="I90" s="7"/>
      <c r="J90" s="7"/>
      <c r="K90" s="7"/>
      <c r="L90" s="9" t="s">
        <v>97</v>
      </c>
      <c r="M90" s="26">
        <v>5.4</v>
      </c>
      <c r="N90" s="26">
        <v>6.8</v>
      </c>
      <c r="O90" s="26">
        <v>5.9</v>
      </c>
      <c r="P90" s="26">
        <v>4.0999999999999996</v>
      </c>
      <c r="Q90" s="26">
        <v>6</v>
      </c>
      <c r="R90" s="26">
        <v>5.0999999999999996</v>
      </c>
      <c r="S90" s="26">
        <v>4.3</v>
      </c>
      <c r="T90" s="26">
        <v>1.7</v>
      </c>
      <c r="U90" s="26">
        <v>5.7</v>
      </c>
    </row>
    <row r="91" spans="1:21" ht="16.5" customHeight="1" x14ac:dyDescent="0.25">
      <c r="A91" s="7"/>
      <c r="B91" s="7"/>
      <c r="C91" s="7" t="s">
        <v>550</v>
      </c>
      <c r="D91" s="7"/>
      <c r="E91" s="7"/>
      <c r="F91" s="7"/>
      <c r="G91" s="7"/>
      <c r="H91" s="7"/>
      <c r="I91" s="7"/>
      <c r="J91" s="7"/>
      <c r="K91" s="7"/>
      <c r="L91" s="9" t="s">
        <v>97</v>
      </c>
      <c r="M91" s="26">
        <v>8.8000000000000007</v>
      </c>
      <c r="N91" s="26">
        <v>9.4</v>
      </c>
      <c r="O91" s="26">
        <v>8.8000000000000007</v>
      </c>
      <c r="P91" s="26">
        <v>7</v>
      </c>
      <c r="Q91" s="26">
        <v>8.6999999999999993</v>
      </c>
      <c r="R91" s="26">
        <v>9</v>
      </c>
      <c r="S91" s="26">
        <v>9.1999999999999993</v>
      </c>
      <c r="T91" s="26">
        <v>3.2</v>
      </c>
      <c r="U91" s="26">
        <v>8.6999999999999993</v>
      </c>
    </row>
    <row r="92" spans="1:21" ht="16.5" customHeight="1" x14ac:dyDescent="0.25">
      <c r="A92" s="7"/>
      <c r="B92" s="7"/>
      <c r="C92" s="7" t="s">
        <v>551</v>
      </c>
      <c r="D92" s="7"/>
      <c r="E92" s="7"/>
      <c r="F92" s="7"/>
      <c r="G92" s="7"/>
      <c r="H92" s="7"/>
      <c r="I92" s="7"/>
      <c r="J92" s="7"/>
      <c r="K92" s="7"/>
      <c r="L92" s="9" t="s">
        <v>97</v>
      </c>
      <c r="M92" s="16">
        <v>10.4</v>
      </c>
      <c r="N92" s="16">
        <v>10.7</v>
      </c>
      <c r="O92" s="16">
        <v>10.4</v>
      </c>
      <c r="P92" s="26">
        <v>8.8000000000000007</v>
      </c>
      <c r="Q92" s="16">
        <v>10.5</v>
      </c>
      <c r="R92" s="16">
        <v>11.5</v>
      </c>
      <c r="S92" s="26">
        <v>9.3000000000000007</v>
      </c>
      <c r="T92" s="26">
        <v>4.7</v>
      </c>
      <c r="U92" s="16">
        <v>10.199999999999999</v>
      </c>
    </row>
    <row r="93" spans="1:21" ht="29.4" customHeight="1" x14ac:dyDescent="0.25">
      <c r="A93" s="7"/>
      <c r="B93" s="7"/>
      <c r="C93" s="93" t="s">
        <v>552</v>
      </c>
      <c r="D93" s="93"/>
      <c r="E93" s="93"/>
      <c r="F93" s="93"/>
      <c r="G93" s="93"/>
      <c r="H93" s="93"/>
      <c r="I93" s="93"/>
      <c r="J93" s="93"/>
      <c r="K93" s="93"/>
      <c r="L93" s="9" t="s">
        <v>97</v>
      </c>
      <c r="M93" s="26">
        <v>6.8</v>
      </c>
      <c r="N93" s="26">
        <v>7.4</v>
      </c>
      <c r="O93" s="26">
        <v>6.9</v>
      </c>
      <c r="P93" s="26">
        <v>5.4</v>
      </c>
      <c r="Q93" s="26">
        <v>7</v>
      </c>
      <c r="R93" s="26">
        <v>7</v>
      </c>
      <c r="S93" s="26">
        <v>6.2</v>
      </c>
      <c r="T93" s="26">
        <v>2.6</v>
      </c>
      <c r="U93" s="26">
        <v>6.8</v>
      </c>
    </row>
    <row r="94" spans="1:21" ht="16.5" customHeight="1" x14ac:dyDescent="0.25">
      <c r="A94" s="7" t="s">
        <v>90</v>
      </c>
      <c r="B94" s="7"/>
      <c r="C94" s="7"/>
      <c r="D94" s="7"/>
      <c r="E94" s="7"/>
      <c r="F94" s="7"/>
      <c r="G94" s="7"/>
      <c r="H94" s="7"/>
      <c r="I94" s="7"/>
      <c r="J94" s="7"/>
      <c r="K94" s="7"/>
      <c r="L94" s="9"/>
      <c r="M94" s="10"/>
      <c r="N94" s="10"/>
      <c r="O94" s="10"/>
      <c r="P94" s="10"/>
      <c r="Q94" s="10"/>
      <c r="R94" s="10"/>
      <c r="S94" s="10"/>
      <c r="T94" s="10"/>
      <c r="U94" s="10"/>
    </row>
    <row r="95" spans="1:21" ht="16.5" customHeight="1" x14ac:dyDescent="0.25">
      <c r="A95" s="7"/>
      <c r="B95" s="7" t="s">
        <v>547</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548</v>
      </c>
      <c r="D96" s="7"/>
      <c r="E96" s="7"/>
      <c r="F96" s="7"/>
      <c r="G96" s="7"/>
      <c r="H96" s="7"/>
      <c r="I96" s="7"/>
      <c r="J96" s="7"/>
      <c r="K96" s="7"/>
      <c r="L96" s="9" t="s">
        <v>258</v>
      </c>
      <c r="M96" s="30">
        <v>4876</v>
      </c>
      <c r="N96" s="30">
        <v>4010</v>
      </c>
      <c r="O96" s="30">
        <v>2706</v>
      </c>
      <c r="P96" s="37">
        <v>992</v>
      </c>
      <c r="Q96" s="30">
        <v>1130</v>
      </c>
      <c r="R96" s="37">
        <v>187</v>
      </c>
      <c r="S96" s="37">
        <v>111</v>
      </c>
      <c r="T96" s="38">
        <v>56</v>
      </c>
      <c r="U96" s="33">
        <v>14070</v>
      </c>
    </row>
    <row r="97" spans="1:21" ht="16.5" customHeight="1" x14ac:dyDescent="0.25">
      <c r="A97" s="7"/>
      <c r="B97" s="7"/>
      <c r="C97" s="7" t="s">
        <v>549</v>
      </c>
      <c r="D97" s="7"/>
      <c r="E97" s="7"/>
      <c r="F97" s="7"/>
      <c r="G97" s="7"/>
      <c r="H97" s="7"/>
      <c r="I97" s="7"/>
      <c r="J97" s="7"/>
      <c r="K97" s="7"/>
      <c r="L97" s="9" t="s">
        <v>258</v>
      </c>
      <c r="M97" s="33">
        <v>31294</v>
      </c>
      <c r="N97" s="33">
        <v>30302</v>
      </c>
      <c r="O97" s="33">
        <v>22174</v>
      </c>
      <c r="P97" s="30">
        <v>7917</v>
      </c>
      <c r="Q97" s="30">
        <v>7412</v>
      </c>
      <c r="R97" s="30">
        <v>1982</v>
      </c>
      <c r="S97" s="30">
        <v>1185</v>
      </c>
      <c r="T97" s="37">
        <v>353</v>
      </c>
      <c r="U97" s="32">
        <v>102621</v>
      </c>
    </row>
    <row r="98" spans="1:21" ht="16.5" customHeight="1" x14ac:dyDescent="0.25">
      <c r="A98" s="7"/>
      <c r="B98" s="7"/>
      <c r="C98" s="7" t="s">
        <v>550</v>
      </c>
      <c r="D98" s="7"/>
      <c r="E98" s="7"/>
      <c r="F98" s="7"/>
      <c r="G98" s="7"/>
      <c r="H98" s="7"/>
      <c r="I98" s="7"/>
      <c r="J98" s="7"/>
      <c r="K98" s="7"/>
      <c r="L98" s="9" t="s">
        <v>258</v>
      </c>
      <c r="M98" s="33">
        <v>43869</v>
      </c>
      <c r="N98" s="33">
        <v>36248</v>
      </c>
      <c r="O98" s="33">
        <v>28443</v>
      </c>
      <c r="P98" s="33">
        <v>11618</v>
      </c>
      <c r="Q98" s="30">
        <v>9513</v>
      </c>
      <c r="R98" s="30">
        <v>3102</v>
      </c>
      <c r="S98" s="30">
        <v>2328</v>
      </c>
      <c r="T98" s="37">
        <v>484</v>
      </c>
      <c r="U98" s="32">
        <v>135610</v>
      </c>
    </row>
    <row r="99" spans="1:21" ht="16.5" customHeight="1" x14ac:dyDescent="0.25">
      <c r="A99" s="7"/>
      <c r="B99" s="7"/>
      <c r="C99" s="7" t="s">
        <v>551</v>
      </c>
      <c r="D99" s="7"/>
      <c r="E99" s="7"/>
      <c r="F99" s="7"/>
      <c r="G99" s="7"/>
      <c r="H99" s="7"/>
      <c r="I99" s="7"/>
      <c r="J99" s="7"/>
      <c r="K99" s="7"/>
      <c r="L99" s="9" t="s">
        <v>258</v>
      </c>
      <c r="M99" s="33">
        <v>66461</v>
      </c>
      <c r="N99" s="33">
        <v>56996</v>
      </c>
      <c r="O99" s="33">
        <v>43238</v>
      </c>
      <c r="P99" s="33">
        <v>18713</v>
      </c>
      <c r="Q99" s="33">
        <v>15093</v>
      </c>
      <c r="R99" s="30">
        <v>4774</v>
      </c>
      <c r="S99" s="30">
        <v>3593</v>
      </c>
      <c r="T99" s="30">
        <v>1063</v>
      </c>
      <c r="U99" s="32">
        <v>209938</v>
      </c>
    </row>
    <row r="100" spans="1:21" ht="29.4" customHeight="1" x14ac:dyDescent="0.25">
      <c r="A100" s="7"/>
      <c r="B100" s="7"/>
      <c r="C100" s="93" t="s">
        <v>552</v>
      </c>
      <c r="D100" s="93"/>
      <c r="E100" s="93"/>
      <c r="F100" s="93"/>
      <c r="G100" s="93"/>
      <c r="H100" s="93"/>
      <c r="I100" s="93"/>
      <c r="J100" s="93"/>
      <c r="K100" s="93"/>
      <c r="L100" s="9" t="s">
        <v>258</v>
      </c>
      <c r="M100" s="32">
        <v>146500</v>
      </c>
      <c r="N100" s="32">
        <v>127555</v>
      </c>
      <c r="O100" s="33">
        <v>96561</v>
      </c>
      <c r="P100" s="33">
        <v>39240</v>
      </c>
      <c r="Q100" s="33">
        <v>33149</v>
      </c>
      <c r="R100" s="33">
        <v>10045</v>
      </c>
      <c r="S100" s="30">
        <v>7217</v>
      </c>
      <c r="T100" s="30">
        <v>1957</v>
      </c>
      <c r="U100" s="32">
        <v>462239</v>
      </c>
    </row>
    <row r="101" spans="1:21" ht="16.5" customHeight="1" x14ac:dyDescent="0.25">
      <c r="A101" s="7"/>
      <c r="B101" s="7" t="s">
        <v>553</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t="s">
        <v>548</v>
      </c>
      <c r="D102" s="7"/>
      <c r="E102" s="7"/>
      <c r="F102" s="7"/>
      <c r="G102" s="7"/>
      <c r="H102" s="7"/>
      <c r="I102" s="7"/>
      <c r="J102" s="7"/>
      <c r="K102" s="7"/>
      <c r="L102" s="9" t="s">
        <v>97</v>
      </c>
      <c r="M102" s="26">
        <v>1</v>
      </c>
      <c r="N102" s="26">
        <v>1.1000000000000001</v>
      </c>
      <c r="O102" s="26">
        <v>0.9</v>
      </c>
      <c r="P102" s="26">
        <v>0.6</v>
      </c>
      <c r="Q102" s="26">
        <v>1.1000000000000001</v>
      </c>
      <c r="R102" s="26">
        <v>0.6</v>
      </c>
      <c r="S102" s="26">
        <v>0.4</v>
      </c>
      <c r="T102" s="26">
        <v>0.3</v>
      </c>
      <c r="U102" s="26">
        <v>0.9</v>
      </c>
    </row>
    <row r="103" spans="1:21" ht="16.5" customHeight="1" x14ac:dyDescent="0.25">
      <c r="A103" s="7"/>
      <c r="B103" s="7"/>
      <c r="C103" s="7" t="s">
        <v>549</v>
      </c>
      <c r="D103" s="7"/>
      <c r="E103" s="7"/>
      <c r="F103" s="7"/>
      <c r="G103" s="7"/>
      <c r="H103" s="7"/>
      <c r="I103" s="7"/>
      <c r="J103" s="7"/>
      <c r="K103" s="7"/>
      <c r="L103" s="9" t="s">
        <v>97</v>
      </c>
      <c r="M103" s="26">
        <v>4.9000000000000004</v>
      </c>
      <c r="N103" s="26">
        <v>6.2</v>
      </c>
      <c r="O103" s="26">
        <v>5.2</v>
      </c>
      <c r="P103" s="26">
        <v>3.6</v>
      </c>
      <c r="Q103" s="26">
        <v>5.4</v>
      </c>
      <c r="R103" s="26">
        <v>4.5</v>
      </c>
      <c r="S103" s="26">
        <v>3.8</v>
      </c>
      <c r="T103" s="26">
        <v>1.4</v>
      </c>
      <c r="U103" s="26">
        <v>5.0999999999999996</v>
      </c>
    </row>
    <row r="104" spans="1:21" ht="16.5" customHeight="1" x14ac:dyDescent="0.25">
      <c r="A104" s="7"/>
      <c r="B104" s="7"/>
      <c r="C104" s="7" t="s">
        <v>550</v>
      </c>
      <c r="D104" s="7"/>
      <c r="E104" s="7"/>
      <c r="F104" s="7"/>
      <c r="G104" s="7"/>
      <c r="H104" s="7"/>
      <c r="I104" s="7"/>
      <c r="J104" s="7"/>
      <c r="K104" s="7"/>
      <c r="L104" s="9" t="s">
        <v>97</v>
      </c>
      <c r="M104" s="26">
        <v>8.1</v>
      </c>
      <c r="N104" s="26">
        <v>8.8000000000000007</v>
      </c>
      <c r="O104" s="26">
        <v>7.9</v>
      </c>
      <c r="P104" s="26">
        <v>6.3</v>
      </c>
      <c r="Q104" s="26">
        <v>7.9</v>
      </c>
      <c r="R104" s="26">
        <v>7.9</v>
      </c>
      <c r="S104" s="26">
        <v>8.8000000000000007</v>
      </c>
      <c r="T104" s="26">
        <v>2.5</v>
      </c>
      <c r="U104" s="26">
        <v>8</v>
      </c>
    </row>
    <row r="105" spans="1:21" ht="16.5" customHeight="1" x14ac:dyDescent="0.25">
      <c r="A105" s="7"/>
      <c r="B105" s="7"/>
      <c r="C105" s="7" t="s">
        <v>551</v>
      </c>
      <c r="D105" s="7"/>
      <c r="E105" s="7"/>
      <c r="F105" s="7"/>
      <c r="G105" s="7"/>
      <c r="H105" s="7"/>
      <c r="I105" s="7"/>
      <c r="J105" s="7"/>
      <c r="K105" s="7"/>
      <c r="L105" s="9" t="s">
        <v>97</v>
      </c>
      <c r="M105" s="26">
        <v>9.5</v>
      </c>
      <c r="N105" s="16">
        <v>10</v>
      </c>
      <c r="O105" s="26">
        <v>9.4</v>
      </c>
      <c r="P105" s="26">
        <v>7.6</v>
      </c>
      <c r="Q105" s="26">
        <v>9.5</v>
      </c>
      <c r="R105" s="16">
        <v>10.6</v>
      </c>
      <c r="S105" s="26">
        <v>8.1999999999999993</v>
      </c>
      <c r="T105" s="26">
        <v>4</v>
      </c>
      <c r="U105" s="26">
        <v>9.3000000000000007</v>
      </c>
    </row>
    <row r="106" spans="1:21" ht="29.4" customHeight="1" x14ac:dyDescent="0.25">
      <c r="A106" s="7"/>
      <c r="B106" s="7"/>
      <c r="C106" s="93" t="s">
        <v>552</v>
      </c>
      <c r="D106" s="93"/>
      <c r="E106" s="93"/>
      <c r="F106" s="93"/>
      <c r="G106" s="93"/>
      <c r="H106" s="93"/>
      <c r="I106" s="93"/>
      <c r="J106" s="93"/>
      <c r="K106" s="93"/>
      <c r="L106" s="9" t="s">
        <v>97</v>
      </c>
      <c r="M106" s="26">
        <v>6.2</v>
      </c>
      <c r="N106" s="26">
        <v>6.9</v>
      </c>
      <c r="O106" s="26">
        <v>6.2</v>
      </c>
      <c r="P106" s="26">
        <v>4.8</v>
      </c>
      <c r="Q106" s="26">
        <v>6.4</v>
      </c>
      <c r="R106" s="26">
        <v>6.3</v>
      </c>
      <c r="S106" s="26">
        <v>5.6</v>
      </c>
      <c r="T106" s="26">
        <v>2.2000000000000002</v>
      </c>
      <c r="U106" s="26">
        <v>6.2</v>
      </c>
    </row>
    <row r="107" spans="1:21" ht="16.5" customHeight="1" x14ac:dyDescent="0.25">
      <c r="A107" s="7" t="s">
        <v>91</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t="s">
        <v>547</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548</v>
      </c>
      <c r="D109" s="7"/>
      <c r="E109" s="7"/>
      <c r="F109" s="7"/>
      <c r="G109" s="7"/>
      <c r="H109" s="7"/>
      <c r="I109" s="7"/>
      <c r="J109" s="7"/>
      <c r="K109" s="7"/>
      <c r="L109" s="9" t="s">
        <v>258</v>
      </c>
      <c r="M109" s="30">
        <v>4380</v>
      </c>
      <c r="N109" s="30">
        <v>3837</v>
      </c>
      <c r="O109" s="30">
        <v>2197</v>
      </c>
      <c r="P109" s="37">
        <v>888</v>
      </c>
      <c r="Q109" s="37">
        <v>948</v>
      </c>
      <c r="R109" s="37">
        <v>142</v>
      </c>
      <c r="S109" s="38">
        <v>96</v>
      </c>
      <c r="T109" s="38">
        <v>32</v>
      </c>
      <c r="U109" s="33">
        <v>12520</v>
      </c>
    </row>
    <row r="110" spans="1:21" ht="16.5" customHeight="1" x14ac:dyDescent="0.25">
      <c r="A110" s="7"/>
      <c r="B110" s="7"/>
      <c r="C110" s="7" t="s">
        <v>549</v>
      </c>
      <c r="D110" s="7"/>
      <c r="E110" s="7"/>
      <c r="F110" s="7"/>
      <c r="G110" s="7"/>
      <c r="H110" s="7"/>
      <c r="I110" s="7"/>
      <c r="J110" s="7"/>
      <c r="K110" s="7"/>
      <c r="L110" s="9" t="s">
        <v>258</v>
      </c>
      <c r="M110" s="33">
        <v>27758</v>
      </c>
      <c r="N110" s="33">
        <v>26908</v>
      </c>
      <c r="O110" s="33">
        <v>18055</v>
      </c>
      <c r="P110" s="30">
        <v>6593</v>
      </c>
      <c r="Q110" s="30">
        <v>6287</v>
      </c>
      <c r="R110" s="30">
        <v>1630</v>
      </c>
      <c r="S110" s="30">
        <v>1002</v>
      </c>
      <c r="T110" s="37">
        <v>303</v>
      </c>
      <c r="U110" s="33">
        <v>88539</v>
      </c>
    </row>
    <row r="111" spans="1:21" ht="16.5" customHeight="1" x14ac:dyDescent="0.25">
      <c r="A111" s="7"/>
      <c r="B111" s="7"/>
      <c r="C111" s="7" t="s">
        <v>550</v>
      </c>
      <c r="D111" s="7"/>
      <c r="E111" s="7"/>
      <c r="F111" s="7"/>
      <c r="G111" s="7"/>
      <c r="H111" s="7"/>
      <c r="I111" s="7"/>
      <c r="J111" s="7"/>
      <c r="K111" s="7"/>
      <c r="L111" s="9" t="s">
        <v>258</v>
      </c>
      <c r="M111" s="33">
        <v>39638</v>
      </c>
      <c r="N111" s="33">
        <v>34075</v>
      </c>
      <c r="O111" s="33">
        <v>24755</v>
      </c>
      <c r="P111" s="33">
        <v>10574</v>
      </c>
      <c r="Q111" s="30">
        <v>8784</v>
      </c>
      <c r="R111" s="30">
        <v>2793</v>
      </c>
      <c r="S111" s="30">
        <v>2047</v>
      </c>
      <c r="T111" s="37">
        <v>451</v>
      </c>
      <c r="U111" s="32">
        <v>123122</v>
      </c>
    </row>
    <row r="112" spans="1:21" ht="16.5" customHeight="1" x14ac:dyDescent="0.25">
      <c r="A112" s="7"/>
      <c r="B112" s="7"/>
      <c r="C112" s="7" t="s">
        <v>551</v>
      </c>
      <c r="D112" s="7"/>
      <c r="E112" s="7"/>
      <c r="F112" s="7"/>
      <c r="G112" s="7"/>
      <c r="H112" s="7"/>
      <c r="I112" s="7"/>
      <c r="J112" s="7"/>
      <c r="K112" s="7"/>
      <c r="L112" s="9" t="s">
        <v>258</v>
      </c>
      <c r="M112" s="33">
        <v>60755</v>
      </c>
      <c r="N112" s="33">
        <v>52080</v>
      </c>
      <c r="O112" s="33">
        <v>38456</v>
      </c>
      <c r="P112" s="33">
        <v>16162</v>
      </c>
      <c r="Q112" s="33">
        <v>13822</v>
      </c>
      <c r="R112" s="30">
        <v>4335</v>
      </c>
      <c r="S112" s="30">
        <v>3243</v>
      </c>
      <c r="T112" s="37">
        <v>985</v>
      </c>
      <c r="U112" s="32">
        <v>189845</v>
      </c>
    </row>
    <row r="113" spans="1:21" ht="29.4" customHeight="1" x14ac:dyDescent="0.25">
      <c r="A113" s="7"/>
      <c r="B113" s="7"/>
      <c r="C113" s="93" t="s">
        <v>552</v>
      </c>
      <c r="D113" s="93"/>
      <c r="E113" s="93"/>
      <c r="F113" s="93"/>
      <c r="G113" s="93"/>
      <c r="H113" s="93"/>
      <c r="I113" s="93"/>
      <c r="J113" s="93"/>
      <c r="K113" s="93"/>
      <c r="L113" s="9" t="s">
        <v>258</v>
      </c>
      <c r="M113" s="32">
        <v>132532</v>
      </c>
      <c r="N113" s="32">
        <v>116900</v>
      </c>
      <c r="O113" s="33">
        <v>83464</v>
      </c>
      <c r="P113" s="33">
        <v>34218</v>
      </c>
      <c r="Q113" s="33">
        <v>29841</v>
      </c>
      <c r="R113" s="30">
        <v>8900</v>
      </c>
      <c r="S113" s="30">
        <v>6388</v>
      </c>
      <c r="T113" s="30">
        <v>1771</v>
      </c>
      <c r="U113" s="32">
        <v>414026</v>
      </c>
    </row>
    <row r="114" spans="1:21" ht="16.5" customHeight="1" x14ac:dyDescent="0.25">
      <c r="A114" s="7"/>
      <c r="B114" s="7" t="s">
        <v>553</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c r="C115" s="7" t="s">
        <v>548</v>
      </c>
      <c r="D115" s="7"/>
      <c r="E115" s="7"/>
      <c r="F115" s="7"/>
      <c r="G115" s="7"/>
      <c r="H115" s="7"/>
      <c r="I115" s="7"/>
      <c r="J115" s="7"/>
      <c r="K115" s="7"/>
      <c r="L115" s="9" t="s">
        <v>97</v>
      </c>
      <c r="M115" s="26">
        <v>0.9</v>
      </c>
      <c r="N115" s="26">
        <v>1.1000000000000001</v>
      </c>
      <c r="O115" s="26">
        <v>0.7</v>
      </c>
      <c r="P115" s="26">
        <v>0.5</v>
      </c>
      <c r="Q115" s="26">
        <v>1</v>
      </c>
      <c r="R115" s="26">
        <v>0.4</v>
      </c>
      <c r="S115" s="26">
        <v>0.4</v>
      </c>
      <c r="T115" s="26">
        <v>0.2</v>
      </c>
      <c r="U115" s="26">
        <v>0.8</v>
      </c>
    </row>
    <row r="116" spans="1:21" ht="16.5" customHeight="1" x14ac:dyDescent="0.25">
      <c r="A116" s="7"/>
      <c r="B116" s="7"/>
      <c r="C116" s="7" t="s">
        <v>549</v>
      </c>
      <c r="D116" s="7"/>
      <c r="E116" s="7"/>
      <c r="F116" s="7"/>
      <c r="G116" s="7"/>
      <c r="H116" s="7"/>
      <c r="I116" s="7"/>
      <c r="J116" s="7"/>
      <c r="K116" s="7"/>
      <c r="L116" s="9" t="s">
        <v>97</v>
      </c>
      <c r="M116" s="26">
        <v>4.4000000000000004</v>
      </c>
      <c r="N116" s="26">
        <v>5.7</v>
      </c>
      <c r="O116" s="26">
        <v>4.3</v>
      </c>
      <c r="P116" s="26">
        <v>3.1</v>
      </c>
      <c r="Q116" s="26">
        <v>4.7</v>
      </c>
      <c r="R116" s="26">
        <v>3.7</v>
      </c>
      <c r="S116" s="26">
        <v>3.3</v>
      </c>
      <c r="T116" s="26">
        <v>1.2</v>
      </c>
      <c r="U116" s="26">
        <v>4.5</v>
      </c>
    </row>
    <row r="117" spans="1:21" ht="16.5" customHeight="1" x14ac:dyDescent="0.25">
      <c r="A117" s="7"/>
      <c r="B117" s="7"/>
      <c r="C117" s="7" t="s">
        <v>550</v>
      </c>
      <c r="D117" s="7"/>
      <c r="E117" s="7"/>
      <c r="F117" s="7"/>
      <c r="G117" s="7"/>
      <c r="H117" s="7"/>
      <c r="I117" s="7"/>
      <c r="J117" s="7"/>
      <c r="K117" s="7"/>
      <c r="L117" s="9" t="s">
        <v>97</v>
      </c>
      <c r="M117" s="26">
        <v>7.3</v>
      </c>
      <c r="N117" s="26">
        <v>8.3000000000000007</v>
      </c>
      <c r="O117" s="26">
        <v>6.9</v>
      </c>
      <c r="P117" s="26">
        <v>5.8</v>
      </c>
      <c r="Q117" s="26">
        <v>7.2</v>
      </c>
      <c r="R117" s="26">
        <v>7</v>
      </c>
      <c r="S117" s="26">
        <v>7.7</v>
      </c>
      <c r="T117" s="26">
        <v>2.4</v>
      </c>
      <c r="U117" s="26">
        <v>7.2</v>
      </c>
    </row>
    <row r="118" spans="1:21" ht="16.5" customHeight="1" x14ac:dyDescent="0.25">
      <c r="A118" s="7"/>
      <c r="B118" s="7"/>
      <c r="C118" s="7" t="s">
        <v>551</v>
      </c>
      <c r="D118" s="7"/>
      <c r="E118" s="7"/>
      <c r="F118" s="7"/>
      <c r="G118" s="7"/>
      <c r="H118" s="7"/>
      <c r="I118" s="7"/>
      <c r="J118" s="7"/>
      <c r="K118" s="7"/>
      <c r="L118" s="9" t="s">
        <v>97</v>
      </c>
      <c r="M118" s="26">
        <v>8.8000000000000007</v>
      </c>
      <c r="N118" s="26">
        <v>9.1999999999999993</v>
      </c>
      <c r="O118" s="26">
        <v>8.5</v>
      </c>
      <c r="P118" s="26">
        <v>6.6</v>
      </c>
      <c r="Q118" s="26">
        <v>8.6999999999999993</v>
      </c>
      <c r="R118" s="26">
        <v>9.6</v>
      </c>
      <c r="S118" s="26">
        <v>7.3</v>
      </c>
      <c r="T118" s="26">
        <v>3.8</v>
      </c>
      <c r="U118" s="26">
        <v>8.5</v>
      </c>
    </row>
    <row r="119" spans="1:21" ht="29.4" customHeight="1" x14ac:dyDescent="0.25">
      <c r="A119" s="7"/>
      <c r="B119" s="7"/>
      <c r="C119" s="93" t="s">
        <v>552</v>
      </c>
      <c r="D119" s="93"/>
      <c r="E119" s="93"/>
      <c r="F119" s="93"/>
      <c r="G119" s="93"/>
      <c r="H119" s="93"/>
      <c r="I119" s="93"/>
      <c r="J119" s="93"/>
      <c r="K119" s="93"/>
      <c r="L119" s="9" t="s">
        <v>97</v>
      </c>
      <c r="M119" s="26">
        <v>5.6</v>
      </c>
      <c r="N119" s="26">
        <v>6.5</v>
      </c>
      <c r="O119" s="26">
        <v>5.4</v>
      </c>
      <c r="P119" s="26">
        <v>4.3</v>
      </c>
      <c r="Q119" s="26">
        <v>5.8</v>
      </c>
      <c r="R119" s="26">
        <v>5.5</v>
      </c>
      <c r="S119" s="26">
        <v>5</v>
      </c>
      <c r="T119" s="26">
        <v>2</v>
      </c>
      <c r="U119" s="26">
        <v>5.6</v>
      </c>
    </row>
    <row r="120" spans="1:21" ht="16.5" customHeight="1" x14ac:dyDescent="0.25">
      <c r="A120" s="7" t="s">
        <v>92</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t="s">
        <v>547</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5">
      <c r="A122" s="7"/>
      <c r="B122" s="7"/>
      <c r="C122" s="7" t="s">
        <v>548</v>
      </c>
      <c r="D122" s="7"/>
      <c r="E122" s="7"/>
      <c r="F122" s="7"/>
      <c r="G122" s="7"/>
      <c r="H122" s="7"/>
      <c r="I122" s="7"/>
      <c r="J122" s="7"/>
      <c r="K122" s="7"/>
      <c r="L122" s="9" t="s">
        <v>258</v>
      </c>
      <c r="M122" s="30">
        <v>3794</v>
      </c>
      <c r="N122" s="30">
        <v>3227</v>
      </c>
      <c r="O122" s="30">
        <v>1712</v>
      </c>
      <c r="P122" s="37">
        <v>836</v>
      </c>
      <c r="Q122" s="37">
        <v>898</v>
      </c>
      <c r="R122" s="37">
        <v>146</v>
      </c>
      <c r="S122" s="37">
        <v>110</v>
      </c>
      <c r="T122" s="38">
        <v>37</v>
      </c>
      <c r="U122" s="33">
        <v>10760</v>
      </c>
    </row>
    <row r="123" spans="1:21" ht="16.5" customHeight="1" x14ac:dyDescent="0.25">
      <c r="A123" s="7"/>
      <c r="B123" s="7"/>
      <c r="C123" s="7" t="s">
        <v>549</v>
      </c>
      <c r="D123" s="7"/>
      <c r="E123" s="7"/>
      <c r="F123" s="7"/>
      <c r="G123" s="7"/>
      <c r="H123" s="7"/>
      <c r="I123" s="7"/>
      <c r="J123" s="7"/>
      <c r="K123" s="7"/>
      <c r="L123" s="9" t="s">
        <v>258</v>
      </c>
      <c r="M123" s="33">
        <v>24213</v>
      </c>
      <c r="N123" s="33">
        <v>22804</v>
      </c>
      <c r="O123" s="33">
        <v>15132</v>
      </c>
      <c r="P123" s="30">
        <v>5747</v>
      </c>
      <c r="Q123" s="30">
        <v>5556</v>
      </c>
      <c r="R123" s="30">
        <v>1422</v>
      </c>
      <c r="S123" s="37">
        <v>878</v>
      </c>
      <c r="T123" s="37">
        <v>293</v>
      </c>
      <c r="U123" s="33">
        <v>76046</v>
      </c>
    </row>
    <row r="124" spans="1:21" ht="16.5" customHeight="1" x14ac:dyDescent="0.25">
      <c r="A124" s="7"/>
      <c r="B124" s="7"/>
      <c r="C124" s="7" t="s">
        <v>550</v>
      </c>
      <c r="D124" s="7"/>
      <c r="E124" s="7"/>
      <c r="F124" s="7"/>
      <c r="G124" s="7"/>
      <c r="H124" s="7"/>
      <c r="I124" s="7"/>
      <c r="J124" s="7"/>
      <c r="K124" s="7"/>
      <c r="L124" s="9" t="s">
        <v>258</v>
      </c>
      <c r="M124" s="33">
        <v>33955</v>
      </c>
      <c r="N124" s="33">
        <v>28988</v>
      </c>
      <c r="O124" s="33">
        <v>20544</v>
      </c>
      <c r="P124" s="30">
        <v>8468</v>
      </c>
      <c r="Q124" s="30">
        <v>7648</v>
      </c>
      <c r="R124" s="30">
        <v>2411</v>
      </c>
      <c r="S124" s="30">
        <v>1575</v>
      </c>
      <c r="T124" s="37">
        <v>446</v>
      </c>
      <c r="U124" s="32">
        <v>104038</v>
      </c>
    </row>
    <row r="125" spans="1:21" ht="16.5" customHeight="1" x14ac:dyDescent="0.25">
      <c r="A125" s="7"/>
      <c r="B125" s="7"/>
      <c r="C125" s="7" t="s">
        <v>551</v>
      </c>
      <c r="D125" s="7"/>
      <c r="E125" s="7"/>
      <c r="F125" s="7"/>
      <c r="G125" s="7"/>
      <c r="H125" s="7"/>
      <c r="I125" s="7"/>
      <c r="J125" s="7"/>
      <c r="K125" s="7"/>
      <c r="L125" s="9" t="s">
        <v>258</v>
      </c>
      <c r="M125" s="33">
        <v>54025</v>
      </c>
      <c r="N125" s="33">
        <v>46758</v>
      </c>
      <c r="O125" s="33">
        <v>33752</v>
      </c>
      <c r="P125" s="33">
        <v>14679</v>
      </c>
      <c r="Q125" s="33">
        <v>12788</v>
      </c>
      <c r="R125" s="30">
        <v>3801</v>
      </c>
      <c r="S125" s="30">
        <v>2792</v>
      </c>
      <c r="T125" s="37">
        <v>887</v>
      </c>
      <c r="U125" s="32">
        <v>169486</v>
      </c>
    </row>
    <row r="126" spans="1:21" ht="29.4" customHeight="1" x14ac:dyDescent="0.25">
      <c r="A126" s="7"/>
      <c r="B126" s="7"/>
      <c r="C126" s="93" t="s">
        <v>552</v>
      </c>
      <c r="D126" s="93"/>
      <c r="E126" s="93"/>
      <c r="F126" s="93"/>
      <c r="G126" s="93"/>
      <c r="H126" s="93"/>
      <c r="I126" s="93"/>
      <c r="J126" s="93"/>
      <c r="K126" s="93"/>
      <c r="L126" s="9" t="s">
        <v>258</v>
      </c>
      <c r="M126" s="32">
        <v>115986</v>
      </c>
      <c r="N126" s="32">
        <v>101776</v>
      </c>
      <c r="O126" s="33">
        <v>71141</v>
      </c>
      <c r="P126" s="33">
        <v>29730</v>
      </c>
      <c r="Q126" s="33">
        <v>26889</v>
      </c>
      <c r="R126" s="30">
        <v>7780</v>
      </c>
      <c r="S126" s="30">
        <v>5355</v>
      </c>
      <c r="T126" s="30">
        <v>1663</v>
      </c>
      <c r="U126" s="32">
        <v>360330</v>
      </c>
    </row>
    <row r="127" spans="1:21" ht="16.5" customHeight="1" x14ac:dyDescent="0.25">
      <c r="A127" s="7"/>
      <c r="B127" s="7" t="s">
        <v>553</v>
      </c>
      <c r="C127" s="7"/>
      <c r="D127" s="7"/>
      <c r="E127" s="7"/>
      <c r="F127" s="7"/>
      <c r="G127" s="7"/>
      <c r="H127" s="7"/>
      <c r="I127" s="7"/>
      <c r="J127" s="7"/>
      <c r="K127" s="7"/>
      <c r="L127" s="9"/>
      <c r="M127" s="10"/>
      <c r="N127" s="10"/>
      <c r="O127" s="10"/>
      <c r="P127" s="10"/>
      <c r="Q127" s="10"/>
      <c r="R127" s="10"/>
      <c r="S127" s="10"/>
      <c r="T127" s="10"/>
      <c r="U127" s="10"/>
    </row>
    <row r="128" spans="1:21" ht="16.5" customHeight="1" x14ac:dyDescent="0.25">
      <c r="A128" s="7"/>
      <c r="B128" s="7"/>
      <c r="C128" s="7" t="s">
        <v>548</v>
      </c>
      <c r="D128" s="7"/>
      <c r="E128" s="7"/>
      <c r="F128" s="7"/>
      <c r="G128" s="7"/>
      <c r="H128" s="7"/>
      <c r="I128" s="7"/>
      <c r="J128" s="7"/>
      <c r="K128" s="7"/>
      <c r="L128" s="9" t="s">
        <v>97</v>
      </c>
      <c r="M128" s="26">
        <v>0.8</v>
      </c>
      <c r="N128" s="26">
        <v>0.9</v>
      </c>
      <c r="O128" s="26">
        <v>0.6</v>
      </c>
      <c r="P128" s="26">
        <v>0.5</v>
      </c>
      <c r="Q128" s="26">
        <v>0.9</v>
      </c>
      <c r="R128" s="26">
        <v>0.5</v>
      </c>
      <c r="S128" s="26">
        <v>0.5</v>
      </c>
      <c r="T128" s="26">
        <v>0.2</v>
      </c>
      <c r="U128" s="26">
        <v>0.7</v>
      </c>
    </row>
    <row r="129" spans="1:21" ht="16.5" customHeight="1" x14ac:dyDescent="0.25">
      <c r="A129" s="7"/>
      <c r="B129" s="7"/>
      <c r="C129" s="7" t="s">
        <v>549</v>
      </c>
      <c r="D129" s="7"/>
      <c r="E129" s="7"/>
      <c r="F129" s="7"/>
      <c r="G129" s="7"/>
      <c r="H129" s="7"/>
      <c r="I129" s="7"/>
      <c r="J129" s="7"/>
      <c r="K129" s="7"/>
      <c r="L129" s="9" t="s">
        <v>97</v>
      </c>
      <c r="M129" s="26">
        <v>3.9</v>
      </c>
      <c r="N129" s="26">
        <v>4.9000000000000004</v>
      </c>
      <c r="O129" s="26">
        <v>3.7</v>
      </c>
      <c r="P129" s="26">
        <v>2.8</v>
      </c>
      <c r="Q129" s="26">
        <v>4.2</v>
      </c>
      <c r="R129" s="26">
        <v>3.2</v>
      </c>
      <c r="S129" s="26">
        <v>2.9</v>
      </c>
      <c r="T129" s="26">
        <v>1.2</v>
      </c>
      <c r="U129" s="26">
        <v>3.9</v>
      </c>
    </row>
    <row r="130" spans="1:21" ht="16.5" customHeight="1" x14ac:dyDescent="0.25">
      <c r="A130" s="7"/>
      <c r="B130" s="7"/>
      <c r="C130" s="7" t="s">
        <v>550</v>
      </c>
      <c r="D130" s="7"/>
      <c r="E130" s="7"/>
      <c r="F130" s="7"/>
      <c r="G130" s="7"/>
      <c r="H130" s="7"/>
      <c r="I130" s="7"/>
      <c r="J130" s="7"/>
      <c r="K130" s="7"/>
      <c r="L130" s="9" t="s">
        <v>97</v>
      </c>
      <c r="M130" s="26">
        <v>6.3</v>
      </c>
      <c r="N130" s="26">
        <v>7.1</v>
      </c>
      <c r="O130" s="26">
        <v>5.8</v>
      </c>
      <c r="P130" s="26">
        <v>4.7</v>
      </c>
      <c r="Q130" s="26">
        <v>6.3</v>
      </c>
      <c r="R130" s="26">
        <v>5.9</v>
      </c>
      <c r="S130" s="26">
        <v>6</v>
      </c>
      <c r="T130" s="26">
        <v>2.2999999999999998</v>
      </c>
      <c r="U130" s="26">
        <v>6.1</v>
      </c>
    </row>
    <row r="131" spans="1:21" ht="16.5" customHeight="1" x14ac:dyDescent="0.25">
      <c r="A131" s="7"/>
      <c r="B131" s="7"/>
      <c r="C131" s="7" t="s">
        <v>551</v>
      </c>
      <c r="D131" s="7"/>
      <c r="E131" s="7"/>
      <c r="F131" s="7"/>
      <c r="G131" s="7"/>
      <c r="H131" s="7"/>
      <c r="I131" s="7"/>
      <c r="J131" s="7"/>
      <c r="K131" s="7"/>
      <c r="L131" s="9" t="s">
        <v>97</v>
      </c>
      <c r="M131" s="26">
        <v>7.9</v>
      </c>
      <c r="N131" s="26">
        <v>8.4</v>
      </c>
      <c r="O131" s="26">
        <v>7.6</v>
      </c>
      <c r="P131" s="26">
        <v>6.1</v>
      </c>
      <c r="Q131" s="26">
        <v>8.1</v>
      </c>
      <c r="R131" s="26">
        <v>8.3000000000000007</v>
      </c>
      <c r="S131" s="26">
        <v>6.2</v>
      </c>
      <c r="T131" s="26">
        <v>3.4</v>
      </c>
      <c r="U131" s="26">
        <v>7.7</v>
      </c>
    </row>
    <row r="132" spans="1:21" ht="29.4" customHeight="1" x14ac:dyDescent="0.25">
      <c r="A132" s="14"/>
      <c r="B132" s="14"/>
      <c r="C132" s="94" t="s">
        <v>552</v>
      </c>
      <c r="D132" s="94"/>
      <c r="E132" s="94"/>
      <c r="F132" s="94"/>
      <c r="G132" s="94"/>
      <c r="H132" s="94"/>
      <c r="I132" s="94"/>
      <c r="J132" s="94"/>
      <c r="K132" s="94"/>
      <c r="L132" s="15" t="s">
        <v>97</v>
      </c>
      <c r="M132" s="28">
        <v>5</v>
      </c>
      <c r="N132" s="28">
        <v>5.7</v>
      </c>
      <c r="O132" s="28">
        <v>4.7</v>
      </c>
      <c r="P132" s="28">
        <v>3.8</v>
      </c>
      <c r="Q132" s="28">
        <v>5.3</v>
      </c>
      <c r="R132" s="28">
        <v>4.8</v>
      </c>
      <c r="S132" s="28">
        <v>4.3</v>
      </c>
      <c r="T132" s="28">
        <v>1.9</v>
      </c>
      <c r="U132" s="28">
        <v>4.9000000000000004</v>
      </c>
    </row>
    <row r="133" spans="1:21" ht="4.5" customHeight="1" x14ac:dyDescent="0.25">
      <c r="A133" s="23"/>
      <c r="B133" s="23"/>
      <c r="C133" s="2"/>
      <c r="D133" s="2"/>
      <c r="E133" s="2"/>
      <c r="F133" s="2"/>
      <c r="G133" s="2"/>
      <c r="H133" s="2"/>
      <c r="I133" s="2"/>
      <c r="J133" s="2"/>
      <c r="K133" s="2"/>
      <c r="L133" s="2"/>
      <c r="M133" s="2"/>
      <c r="N133" s="2"/>
      <c r="O133" s="2"/>
      <c r="P133" s="2"/>
      <c r="Q133" s="2"/>
      <c r="R133" s="2"/>
      <c r="S133" s="2"/>
      <c r="T133" s="2"/>
      <c r="U133" s="2"/>
    </row>
    <row r="134" spans="1:21" ht="16.5" customHeight="1" x14ac:dyDescent="0.25">
      <c r="A134" s="40"/>
      <c r="B134" s="40"/>
      <c r="C134" s="87" t="s">
        <v>473</v>
      </c>
      <c r="D134" s="87"/>
      <c r="E134" s="87"/>
      <c r="F134" s="87"/>
      <c r="G134" s="87"/>
      <c r="H134" s="87"/>
      <c r="I134" s="87"/>
      <c r="J134" s="87"/>
      <c r="K134" s="87"/>
      <c r="L134" s="87"/>
      <c r="M134" s="87"/>
      <c r="N134" s="87"/>
      <c r="O134" s="87"/>
      <c r="P134" s="87"/>
      <c r="Q134" s="87"/>
      <c r="R134" s="87"/>
      <c r="S134" s="87"/>
      <c r="T134" s="87"/>
      <c r="U134" s="87"/>
    </row>
    <row r="135" spans="1:21" ht="16.5" customHeight="1" x14ac:dyDescent="0.25">
      <c r="A135" s="40"/>
      <c r="B135" s="40"/>
      <c r="C135" s="87" t="s">
        <v>474</v>
      </c>
      <c r="D135" s="87"/>
      <c r="E135" s="87"/>
      <c r="F135" s="87"/>
      <c r="G135" s="87"/>
      <c r="H135" s="87"/>
      <c r="I135" s="87"/>
      <c r="J135" s="87"/>
      <c r="K135" s="87"/>
      <c r="L135" s="87"/>
      <c r="M135" s="87"/>
      <c r="N135" s="87"/>
      <c r="O135" s="87"/>
      <c r="P135" s="87"/>
      <c r="Q135" s="87"/>
      <c r="R135" s="87"/>
      <c r="S135" s="87"/>
      <c r="T135" s="87"/>
      <c r="U135" s="87"/>
    </row>
    <row r="136" spans="1:21" ht="4.5" customHeight="1" x14ac:dyDescent="0.25">
      <c r="A136" s="23"/>
      <c r="B136" s="23"/>
      <c r="C136" s="2"/>
      <c r="D136" s="2"/>
      <c r="E136" s="2"/>
      <c r="F136" s="2"/>
      <c r="G136" s="2"/>
      <c r="H136" s="2"/>
      <c r="I136" s="2"/>
      <c r="J136" s="2"/>
      <c r="K136" s="2"/>
      <c r="L136" s="2"/>
      <c r="M136" s="2"/>
      <c r="N136" s="2"/>
      <c r="O136" s="2"/>
      <c r="P136" s="2"/>
      <c r="Q136" s="2"/>
      <c r="R136" s="2"/>
      <c r="S136" s="2"/>
      <c r="T136" s="2"/>
      <c r="U136" s="2"/>
    </row>
    <row r="137" spans="1:21" ht="16.5" customHeight="1" x14ac:dyDescent="0.25">
      <c r="A137" s="23" t="s">
        <v>99</v>
      </c>
      <c r="B137" s="23"/>
      <c r="C137" s="87" t="s">
        <v>554</v>
      </c>
      <c r="D137" s="87"/>
      <c r="E137" s="87"/>
      <c r="F137" s="87"/>
      <c r="G137" s="87"/>
      <c r="H137" s="87"/>
      <c r="I137" s="87"/>
      <c r="J137" s="87"/>
      <c r="K137" s="87"/>
      <c r="L137" s="87"/>
      <c r="M137" s="87"/>
      <c r="N137" s="87"/>
      <c r="O137" s="87"/>
      <c r="P137" s="87"/>
      <c r="Q137" s="87"/>
      <c r="R137" s="87"/>
      <c r="S137" s="87"/>
      <c r="T137" s="87"/>
      <c r="U137" s="87"/>
    </row>
    <row r="138" spans="1:21" ht="42.45" customHeight="1" x14ac:dyDescent="0.25">
      <c r="A138" s="23" t="s">
        <v>101</v>
      </c>
      <c r="B138" s="23"/>
      <c r="C138" s="87" t="s">
        <v>555</v>
      </c>
      <c r="D138" s="87"/>
      <c r="E138" s="87"/>
      <c r="F138" s="87"/>
      <c r="G138" s="87"/>
      <c r="H138" s="87"/>
      <c r="I138" s="87"/>
      <c r="J138" s="87"/>
      <c r="K138" s="87"/>
      <c r="L138" s="87"/>
      <c r="M138" s="87"/>
      <c r="N138" s="87"/>
      <c r="O138" s="87"/>
      <c r="P138" s="87"/>
      <c r="Q138" s="87"/>
      <c r="R138" s="87"/>
      <c r="S138" s="87"/>
      <c r="T138" s="87"/>
      <c r="U138" s="87"/>
    </row>
    <row r="139" spans="1:21" ht="16.5" customHeight="1" x14ac:dyDescent="0.25">
      <c r="A139" s="23" t="s">
        <v>103</v>
      </c>
      <c r="B139" s="23"/>
      <c r="C139" s="87" t="s">
        <v>556</v>
      </c>
      <c r="D139" s="87"/>
      <c r="E139" s="87"/>
      <c r="F139" s="87"/>
      <c r="G139" s="87"/>
      <c r="H139" s="87"/>
      <c r="I139" s="87"/>
      <c r="J139" s="87"/>
      <c r="K139" s="87"/>
      <c r="L139" s="87"/>
      <c r="M139" s="87"/>
      <c r="N139" s="87"/>
      <c r="O139" s="87"/>
      <c r="P139" s="87"/>
      <c r="Q139" s="87"/>
      <c r="R139" s="87"/>
      <c r="S139" s="87"/>
      <c r="T139" s="87"/>
      <c r="U139" s="87"/>
    </row>
    <row r="140" spans="1:21" ht="16.5" customHeight="1" x14ac:dyDescent="0.25">
      <c r="A140" s="23" t="s">
        <v>105</v>
      </c>
      <c r="B140" s="23"/>
      <c r="C140" s="87" t="s">
        <v>557</v>
      </c>
      <c r="D140" s="87"/>
      <c r="E140" s="87"/>
      <c r="F140" s="87"/>
      <c r="G140" s="87"/>
      <c r="H140" s="87"/>
      <c r="I140" s="87"/>
      <c r="J140" s="87"/>
      <c r="K140" s="87"/>
      <c r="L140" s="87"/>
      <c r="M140" s="87"/>
      <c r="N140" s="87"/>
      <c r="O140" s="87"/>
      <c r="P140" s="87"/>
      <c r="Q140" s="87"/>
      <c r="R140" s="87"/>
      <c r="S140" s="87"/>
      <c r="T140" s="87"/>
      <c r="U140" s="87"/>
    </row>
    <row r="141" spans="1:21" ht="42.45" customHeight="1" x14ac:dyDescent="0.25">
      <c r="A141" s="23" t="s">
        <v>142</v>
      </c>
      <c r="B141" s="23"/>
      <c r="C141" s="87" t="s">
        <v>558</v>
      </c>
      <c r="D141" s="87"/>
      <c r="E141" s="87"/>
      <c r="F141" s="87"/>
      <c r="G141" s="87"/>
      <c r="H141" s="87"/>
      <c r="I141" s="87"/>
      <c r="J141" s="87"/>
      <c r="K141" s="87"/>
      <c r="L141" s="87"/>
      <c r="M141" s="87"/>
      <c r="N141" s="87"/>
      <c r="O141" s="87"/>
      <c r="P141" s="87"/>
      <c r="Q141" s="87"/>
      <c r="R141" s="87"/>
      <c r="S141" s="87"/>
      <c r="T141" s="87"/>
      <c r="U141" s="87"/>
    </row>
    <row r="142" spans="1:21" ht="29.4" customHeight="1" x14ac:dyDescent="0.25">
      <c r="A142" s="23" t="s">
        <v>144</v>
      </c>
      <c r="B142" s="23"/>
      <c r="C142" s="87" t="s">
        <v>559</v>
      </c>
      <c r="D142" s="87"/>
      <c r="E142" s="87"/>
      <c r="F142" s="87"/>
      <c r="G142" s="87"/>
      <c r="H142" s="87"/>
      <c r="I142" s="87"/>
      <c r="J142" s="87"/>
      <c r="K142" s="87"/>
      <c r="L142" s="87"/>
      <c r="M142" s="87"/>
      <c r="N142" s="87"/>
      <c r="O142" s="87"/>
      <c r="P142" s="87"/>
      <c r="Q142" s="87"/>
      <c r="R142" s="87"/>
      <c r="S142" s="87"/>
      <c r="T142" s="87"/>
      <c r="U142" s="87"/>
    </row>
    <row r="143" spans="1:21" ht="29.4" customHeight="1" x14ac:dyDescent="0.25">
      <c r="A143" s="23" t="s">
        <v>146</v>
      </c>
      <c r="B143" s="23"/>
      <c r="C143" s="87" t="s">
        <v>560</v>
      </c>
      <c r="D143" s="87"/>
      <c r="E143" s="87"/>
      <c r="F143" s="87"/>
      <c r="G143" s="87"/>
      <c r="H143" s="87"/>
      <c r="I143" s="87"/>
      <c r="J143" s="87"/>
      <c r="K143" s="87"/>
      <c r="L143" s="87"/>
      <c r="M143" s="87"/>
      <c r="N143" s="87"/>
      <c r="O143" s="87"/>
      <c r="P143" s="87"/>
      <c r="Q143" s="87"/>
      <c r="R143" s="87"/>
      <c r="S143" s="87"/>
      <c r="T143" s="87"/>
      <c r="U143" s="87"/>
    </row>
    <row r="144" spans="1:21" ht="4.5" customHeight="1" x14ac:dyDescent="0.25"/>
    <row r="145" spans="1:21" ht="16.5" customHeight="1" x14ac:dyDescent="0.25">
      <c r="A145" s="24" t="s">
        <v>107</v>
      </c>
      <c r="B145" s="23"/>
      <c r="C145" s="23"/>
      <c r="D145" s="23"/>
      <c r="E145" s="87" t="s">
        <v>326</v>
      </c>
      <c r="F145" s="87"/>
      <c r="G145" s="87"/>
      <c r="H145" s="87"/>
      <c r="I145" s="87"/>
      <c r="J145" s="87"/>
      <c r="K145" s="87"/>
      <c r="L145" s="87"/>
      <c r="M145" s="87"/>
      <c r="N145" s="87"/>
      <c r="O145" s="87"/>
      <c r="P145" s="87"/>
      <c r="Q145" s="87"/>
      <c r="R145" s="87"/>
      <c r="S145" s="87"/>
      <c r="T145" s="87"/>
      <c r="U145" s="87"/>
    </row>
  </sheetData>
  <mergeCells count="31">
    <mergeCell ref="E145:U145"/>
    <mergeCell ref="C139:U139"/>
    <mergeCell ref="C140:U140"/>
    <mergeCell ref="C141:U141"/>
    <mergeCell ref="C142:U142"/>
    <mergeCell ref="C143:U143"/>
    <mergeCell ref="K1:U1"/>
    <mergeCell ref="C134:U134"/>
    <mergeCell ref="C135:U135"/>
    <mergeCell ref="C137:U137"/>
    <mergeCell ref="C138:U138"/>
    <mergeCell ref="C106:K106"/>
    <mergeCell ref="C113:K113"/>
    <mergeCell ref="C119:K119"/>
    <mergeCell ref="C126:K126"/>
    <mergeCell ref="C132:K132"/>
    <mergeCell ref="C74:K74"/>
    <mergeCell ref="C80:K80"/>
    <mergeCell ref="C87:K87"/>
    <mergeCell ref="C93:K93"/>
    <mergeCell ref="C100:K100"/>
    <mergeCell ref="C41:K41"/>
    <mergeCell ref="C48:K48"/>
    <mergeCell ref="C54:K54"/>
    <mergeCell ref="C61:K61"/>
    <mergeCell ref="C67:K67"/>
    <mergeCell ref="C9:K9"/>
    <mergeCell ref="C15:K15"/>
    <mergeCell ref="C22:K22"/>
    <mergeCell ref="C28:K28"/>
    <mergeCell ref="C35:K35"/>
  </mergeCells>
  <pageMargins left="0.7" right="0.7" top="0.75" bottom="0.75" header="0.3" footer="0.3"/>
  <pageSetup paperSize="9" fitToHeight="0" orientation="landscape" horizontalDpi="300" verticalDpi="300"/>
  <headerFooter scaleWithDoc="0" alignWithMargins="0">
    <oddHeader>&amp;C&amp;"Arial"&amp;8TABLE 13A.21</oddHeader>
    <oddFooter>&amp;L&amp;"Arial"&amp;8REPORT ON
GOVERNMENT
SERVICES 2022&amp;R&amp;"Arial"&amp;8SERVICES FOR
MENTAL HEALTH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74"/>
  <sheetViews>
    <sheetView showGridLines="0" workbookViewId="0"/>
  </sheetViews>
  <sheetFormatPr defaultColWidth="11.44140625" defaultRowHeight="13.2" x14ac:dyDescent="0.25"/>
  <cols>
    <col min="1" max="10" width="1.88671875" customWidth="1"/>
    <col min="11" max="11" width="6.33203125" customWidth="1"/>
    <col min="12" max="12" width="5.44140625" customWidth="1"/>
    <col min="13" max="20" width="6.88671875" customWidth="1"/>
    <col min="21" max="21" width="8.44140625" customWidth="1"/>
  </cols>
  <sheetData>
    <row r="1" spans="1:21" ht="50.4" customHeight="1" x14ac:dyDescent="0.25">
      <c r="A1" s="8" t="s">
        <v>561</v>
      </c>
      <c r="B1" s="8"/>
      <c r="C1" s="8"/>
      <c r="D1" s="8"/>
      <c r="E1" s="8"/>
      <c r="F1" s="8"/>
      <c r="G1" s="8"/>
      <c r="H1" s="8"/>
      <c r="I1" s="8"/>
      <c r="J1" s="8"/>
      <c r="K1" s="91" t="s">
        <v>562</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546</v>
      </c>
    </row>
    <row r="3" spans="1:21" ht="16.5" customHeight="1" x14ac:dyDescent="0.25">
      <c r="A3" s="7" t="s">
        <v>563</v>
      </c>
      <c r="B3" s="7"/>
      <c r="C3" s="7"/>
      <c r="D3" s="7"/>
      <c r="E3" s="7"/>
      <c r="F3" s="7"/>
      <c r="G3" s="7"/>
      <c r="H3" s="7"/>
      <c r="I3" s="7"/>
      <c r="J3" s="7"/>
      <c r="K3" s="7"/>
      <c r="L3" s="9"/>
      <c r="M3" s="10"/>
      <c r="N3" s="10"/>
      <c r="O3" s="10"/>
      <c r="P3" s="10"/>
      <c r="Q3" s="10"/>
      <c r="R3" s="10"/>
      <c r="S3" s="10"/>
      <c r="T3" s="10"/>
      <c r="U3" s="10"/>
    </row>
    <row r="4" spans="1:21" ht="16.5" customHeight="1" x14ac:dyDescent="0.25">
      <c r="A4" s="7"/>
      <c r="B4" s="7" t="s">
        <v>564</v>
      </c>
      <c r="C4" s="7"/>
      <c r="D4" s="7"/>
      <c r="E4" s="7"/>
      <c r="F4" s="7"/>
      <c r="G4" s="7"/>
      <c r="H4" s="7"/>
      <c r="I4" s="7"/>
      <c r="J4" s="7"/>
      <c r="K4" s="7"/>
      <c r="L4" s="9"/>
      <c r="M4" s="10"/>
      <c r="N4" s="10"/>
      <c r="O4" s="10"/>
      <c r="P4" s="10"/>
      <c r="Q4" s="10"/>
      <c r="R4" s="10"/>
      <c r="S4" s="10"/>
      <c r="T4" s="10"/>
      <c r="U4" s="10"/>
    </row>
    <row r="5" spans="1:21" ht="16.5" customHeight="1" x14ac:dyDescent="0.25">
      <c r="A5" s="7"/>
      <c r="B5" s="7"/>
      <c r="C5" s="7" t="s">
        <v>565</v>
      </c>
      <c r="D5" s="7"/>
      <c r="E5" s="7"/>
      <c r="F5" s="7"/>
      <c r="G5" s="7"/>
      <c r="H5" s="7"/>
      <c r="I5" s="7"/>
      <c r="J5" s="7"/>
      <c r="K5" s="7"/>
      <c r="L5" s="9" t="s">
        <v>97</v>
      </c>
      <c r="M5" s="26">
        <v>7.9</v>
      </c>
      <c r="N5" s="26">
        <v>7.6</v>
      </c>
      <c r="O5" s="26">
        <v>8.8000000000000007</v>
      </c>
      <c r="P5" s="26">
        <v>7.8</v>
      </c>
      <c r="Q5" s="26">
        <v>8.1</v>
      </c>
      <c r="R5" s="26">
        <v>8.4</v>
      </c>
      <c r="S5" s="26">
        <v>7.4</v>
      </c>
      <c r="T5" s="26">
        <v>3.3</v>
      </c>
      <c r="U5" s="26">
        <v>8</v>
      </c>
    </row>
    <row r="6" spans="1:21" ht="16.5" customHeight="1" x14ac:dyDescent="0.25">
      <c r="A6" s="7"/>
      <c r="B6" s="7"/>
      <c r="C6" s="7" t="s">
        <v>566</v>
      </c>
      <c r="D6" s="7"/>
      <c r="E6" s="7"/>
      <c r="F6" s="7"/>
      <c r="G6" s="7"/>
      <c r="H6" s="7"/>
      <c r="I6" s="7"/>
      <c r="J6" s="7"/>
      <c r="K6" s="7"/>
      <c r="L6" s="9" t="s">
        <v>97</v>
      </c>
      <c r="M6" s="16">
        <v>12.4</v>
      </c>
      <c r="N6" s="16">
        <v>12.8</v>
      </c>
      <c r="O6" s="16">
        <v>13.7</v>
      </c>
      <c r="P6" s="16">
        <v>12.8</v>
      </c>
      <c r="Q6" s="16">
        <v>13</v>
      </c>
      <c r="R6" s="16">
        <v>14.9</v>
      </c>
      <c r="S6" s="16">
        <v>13.3</v>
      </c>
      <c r="T6" s="26">
        <v>5.5</v>
      </c>
      <c r="U6" s="16">
        <v>12.9</v>
      </c>
    </row>
    <row r="7" spans="1:21" ht="16.5" customHeight="1" x14ac:dyDescent="0.25">
      <c r="A7" s="7"/>
      <c r="B7" s="7" t="s">
        <v>567</v>
      </c>
      <c r="C7" s="7"/>
      <c r="D7" s="7"/>
      <c r="E7" s="7"/>
      <c r="F7" s="7"/>
      <c r="G7" s="7"/>
      <c r="H7" s="7"/>
      <c r="I7" s="7"/>
      <c r="J7" s="7"/>
      <c r="K7" s="7"/>
      <c r="L7" s="9"/>
      <c r="M7" s="10"/>
      <c r="N7" s="10"/>
      <c r="O7" s="10"/>
      <c r="P7" s="10"/>
      <c r="Q7" s="10"/>
      <c r="R7" s="10"/>
      <c r="S7" s="10"/>
      <c r="T7" s="10"/>
      <c r="U7" s="10"/>
    </row>
    <row r="8" spans="1:21" ht="16.5" customHeight="1" x14ac:dyDescent="0.25">
      <c r="A8" s="7"/>
      <c r="B8" s="7"/>
      <c r="C8" s="7" t="s">
        <v>502</v>
      </c>
      <c r="D8" s="7"/>
      <c r="E8" s="7"/>
      <c r="F8" s="7"/>
      <c r="G8" s="7"/>
      <c r="H8" s="7"/>
      <c r="I8" s="7"/>
      <c r="J8" s="7"/>
      <c r="K8" s="7"/>
      <c r="L8" s="9" t="s">
        <v>97</v>
      </c>
      <c r="M8" s="26">
        <v>9.8000000000000007</v>
      </c>
      <c r="N8" s="26">
        <v>9.8000000000000007</v>
      </c>
      <c r="O8" s="16">
        <v>11.8</v>
      </c>
      <c r="P8" s="16">
        <v>10.7</v>
      </c>
      <c r="Q8" s="16">
        <v>11</v>
      </c>
      <c r="R8" s="25" t="s">
        <v>137</v>
      </c>
      <c r="S8" s="16">
        <v>10.3</v>
      </c>
      <c r="T8" s="25" t="s">
        <v>137</v>
      </c>
      <c r="U8" s="16">
        <v>10.4</v>
      </c>
    </row>
    <row r="9" spans="1:21" ht="16.5" customHeight="1" x14ac:dyDescent="0.25">
      <c r="A9" s="7"/>
      <c r="B9" s="7"/>
      <c r="C9" s="7" t="s">
        <v>503</v>
      </c>
      <c r="D9" s="7"/>
      <c r="E9" s="7"/>
      <c r="F9" s="7"/>
      <c r="G9" s="7"/>
      <c r="H9" s="7"/>
      <c r="I9" s="7"/>
      <c r="J9" s="7"/>
      <c r="K9" s="7"/>
      <c r="L9" s="9" t="s">
        <v>97</v>
      </c>
      <c r="M9" s="16">
        <v>11.6</v>
      </c>
      <c r="N9" s="16">
        <v>11.8</v>
      </c>
      <c r="O9" s="16">
        <v>11.5</v>
      </c>
      <c r="P9" s="16">
        <v>11.2</v>
      </c>
      <c r="Q9" s="16">
        <v>11.1</v>
      </c>
      <c r="R9" s="16">
        <v>12</v>
      </c>
      <c r="S9" s="26">
        <v>8.6999999999999993</v>
      </c>
      <c r="T9" s="25" t="s">
        <v>137</v>
      </c>
      <c r="U9" s="16">
        <v>11.6</v>
      </c>
    </row>
    <row r="10" spans="1:21" ht="16.5" customHeight="1" x14ac:dyDescent="0.25">
      <c r="A10" s="7"/>
      <c r="B10" s="7"/>
      <c r="C10" s="7" t="s">
        <v>504</v>
      </c>
      <c r="D10" s="7"/>
      <c r="E10" s="7"/>
      <c r="F10" s="7"/>
      <c r="G10" s="7"/>
      <c r="H10" s="7"/>
      <c r="I10" s="7"/>
      <c r="J10" s="7"/>
      <c r="K10" s="7"/>
      <c r="L10" s="9" t="s">
        <v>97</v>
      </c>
      <c r="M10" s="26">
        <v>9</v>
      </c>
      <c r="N10" s="26">
        <v>9.3000000000000007</v>
      </c>
      <c r="O10" s="26">
        <v>9.1</v>
      </c>
      <c r="P10" s="26">
        <v>8.6</v>
      </c>
      <c r="Q10" s="26">
        <v>7.2</v>
      </c>
      <c r="R10" s="16">
        <v>10.3</v>
      </c>
      <c r="S10" s="25" t="s">
        <v>137</v>
      </c>
      <c r="T10" s="26">
        <v>5.6</v>
      </c>
      <c r="U10" s="26">
        <v>8.6999999999999993</v>
      </c>
    </row>
    <row r="11" spans="1:21" ht="16.5" customHeight="1" x14ac:dyDescent="0.25">
      <c r="A11" s="7"/>
      <c r="B11" s="7"/>
      <c r="C11" s="7" t="s">
        <v>505</v>
      </c>
      <c r="D11" s="7"/>
      <c r="E11" s="7"/>
      <c r="F11" s="7"/>
      <c r="G11" s="7"/>
      <c r="H11" s="7"/>
      <c r="I11" s="7"/>
      <c r="J11" s="7"/>
      <c r="K11" s="7"/>
      <c r="L11" s="9" t="s">
        <v>97</v>
      </c>
      <c r="M11" s="26">
        <v>6.1</v>
      </c>
      <c r="N11" s="16">
        <v>10</v>
      </c>
      <c r="O11" s="26">
        <v>5.6</v>
      </c>
      <c r="P11" s="26">
        <v>5.3</v>
      </c>
      <c r="Q11" s="26">
        <v>6.2</v>
      </c>
      <c r="R11" s="16">
        <v>12.4</v>
      </c>
      <c r="S11" s="25" t="s">
        <v>137</v>
      </c>
      <c r="T11" s="26">
        <v>4.3</v>
      </c>
      <c r="U11" s="26">
        <v>5.6</v>
      </c>
    </row>
    <row r="12" spans="1:21" ht="16.5" customHeight="1" x14ac:dyDescent="0.25">
      <c r="A12" s="7"/>
      <c r="B12" s="7"/>
      <c r="C12" s="7" t="s">
        <v>568</v>
      </c>
      <c r="D12" s="7"/>
      <c r="E12" s="7"/>
      <c r="F12" s="7"/>
      <c r="G12" s="7"/>
      <c r="H12" s="7"/>
      <c r="I12" s="7"/>
      <c r="J12" s="7"/>
      <c r="K12" s="7"/>
      <c r="L12" s="9" t="s">
        <v>97</v>
      </c>
      <c r="M12" s="26">
        <v>4.0999999999999996</v>
      </c>
      <c r="N12" s="25" t="s">
        <v>137</v>
      </c>
      <c r="O12" s="26">
        <v>2.2999999999999998</v>
      </c>
      <c r="P12" s="26">
        <v>3</v>
      </c>
      <c r="Q12" s="26">
        <v>3.7</v>
      </c>
      <c r="R12" s="26">
        <v>6.6</v>
      </c>
      <c r="S12" s="25" t="s">
        <v>137</v>
      </c>
      <c r="T12" s="26">
        <v>1.7</v>
      </c>
      <c r="U12" s="26">
        <v>2.5</v>
      </c>
    </row>
    <row r="13" spans="1:21" ht="16.5" customHeight="1" x14ac:dyDescent="0.25">
      <c r="A13" s="7"/>
      <c r="B13" s="7" t="s">
        <v>569</v>
      </c>
      <c r="C13" s="7"/>
      <c r="D13" s="7"/>
      <c r="E13" s="7"/>
      <c r="F13" s="7"/>
      <c r="G13" s="7"/>
      <c r="H13" s="7"/>
      <c r="I13" s="7"/>
      <c r="J13" s="7"/>
      <c r="K13" s="7"/>
      <c r="L13" s="9"/>
      <c r="M13" s="10"/>
      <c r="N13" s="10"/>
      <c r="O13" s="10"/>
      <c r="P13" s="10"/>
      <c r="Q13" s="10"/>
      <c r="R13" s="10"/>
      <c r="S13" s="10"/>
      <c r="T13" s="10"/>
      <c r="U13" s="10"/>
    </row>
    <row r="14" spans="1:21" ht="29.4" customHeight="1" x14ac:dyDescent="0.25">
      <c r="A14" s="7"/>
      <c r="B14" s="7"/>
      <c r="C14" s="93" t="s">
        <v>486</v>
      </c>
      <c r="D14" s="93"/>
      <c r="E14" s="93"/>
      <c r="F14" s="93"/>
      <c r="G14" s="93"/>
      <c r="H14" s="93"/>
      <c r="I14" s="93"/>
      <c r="J14" s="93"/>
      <c r="K14" s="93"/>
      <c r="L14" s="9" t="s">
        <v>97</v>
      </c>
      <c r="M14" s="25" t="s">
        <v>259</v>
      </c>
      <c r="N14" s="25" t="s">
        <v>259</v>
      </c>
      <c r="O14" s="25" t="s">
        <v>259</v>
      </c>
      <c r="P14" s="25" t="s">
        <v>259</v>
      </c>
      <c r="Q14" s="25" t="s">
        <v>259</v>
      </c>
      <c r="R14" s="25" t="s">
        <v>259</v>
      </c>
      <c r="S14" s="25" t="s">
        <v>259</v>
      </c>
      <c r="T14" s="25" t="s">
        <v>259</v>
      </c>
      <c r="U14" s="25" t="s">
        <v>259</v>
      </c>
    </row>
    <row r="15" spans="1:21" ht="16.5" customHeight="1" x14ac:dyDescent="0.25">
      <c r="A15" s="7"/>
      <c r="B15" s="7"/>
      <c r="C15" s="7" t="s">
        <v>487</v>
      </c>
      <c r="D15" s="7"/>
      <c r="E15" s="7"/>
      <c r="F15" s="7"/>
      <c r="G15" s="7"/>
      <c r="H15" s="7"/>
      <c r="I15" s="7"/>
      <c r="J15" s="7"/>
      <c r="K15" s="7"/>
      <c r="L15" s="9" t="s">
        <v>97</v>
      </c>
      <c r="M15" s="25" t="s">
        <v>259</v>
      </c>
      <c r="N15" s="25" t="s">
        <v>259</v>
      </c>
      <c r="O15" s="25" t="s">
        <v>259</v>
      </c>
      <c r="P15" s="25" t="s">
        <v>259</v>
      </c>
      <c r="Q15" s="25" t="s">
        <v>259</v>
      </c>
      <c r="R15" s="25" t="s">
        <v>259</v>
      </c>
      <c r="S15" s="25" t="s">
        <v>259</v>
      </c>
      <c r="T15" s="25" t="s">
        <v>259</v>
      </c>
      <c r="U15" s="25" t="s">
        <v>259</v>
      </c>
    </row>
    <row r="16" spans="1:21" ht="16.5" customHeight="1" x14ac:dyDescent="0.25">
      <c r="A16" s="7" t="s">
        <v>570</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564</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565</v>
      </c>
      <c r="D18" s="7"/>
      <c r="E18" s="7"/>
      <c r="F18" s="7"/>
      <c r="G18" s="7"/>
      <c r="H18" s="7"/>
      <c r="I18" s="7"/>
      <c r="J18" s="7"/>
      <c r="K18" s="7"/>
      <c r="L18" s="9" t="s">
        <v>97</v>
      </c>
      <c r="M18" s="26">
        <v>7</v>
      </c>
      <c r="N18" s="26">
        <v>7.5</v>
      </c>
      <c r="O18" s="26">
        <v>8.1</v>
      </c>
      <c r="P18" s="26">
        <v>6.7</v>
      </c>
      <c r="Q18" s="26">
        <v>7.7</v>
      </c>
      <c r="R18" s="26">
        <v>8</v>
      </c>
      <c r="S18" s="26">
        <v>6.5</v>
      </c>
      <c r="T18" s="26">
        <v>3.1</v>
      </c>
      <c r="U18" s="26">
        <v>7.3</v>
      </c>
    </row>
    <row r="19" spans="1:21" ht="16.5" customHeight="1" x14ac:dyDescent="0.25">
      <c r="A19" s="7"/>
      <c r="B19" s="7"/>
      <c r="C19" s="7" t="s">
        <v>566</v>
      </c>
      <c r="D19" s="7"/>
      <c r="E19" s="7"/>
      <c r="F19" s="7"/>
      <c r="G19" s="7"/>
      <c r="H19" s="7"/>
      <c r="I19" s="7"/>
      <c r="J19" s="7"/>
      <c r="K19" s="7"/>
      <c r="L19" s="9" t="s">
        <v>97</v>
      </c>
      <c r="M19" s="16">
        <v>10.1</v>
      </c>
      <c r="N19" s="16">
        <v>10.9</v>
      </c>
      <c r="O19" s="16">
        <v>11.6</v>
      </c>
      <c r="P19" s="16">
        <v>10.199999999999999</v>
      </c>
      <c r="Q19" s="16">
        <v>11.3</v>
      </c>
      <c r="R19" s="16">
        <v>12.6</v>
      </c>
      <c r="S19" s="16">
        <v>10.5</v>
      </c>
      <c r="T19" s="26">
        <v>5</v>
      </c>
      <c r="U19" s="16">
        <v>10.8</v>
      </c>
    </row>
    <row r="20" spans="1:21" ht="16.5" customHeight="1" x14ac:dyDescent="0.25">
      <c r="A20" s="7"/>
      <c r="B20" s="7" t="s">
        <v>567</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502</v>
      </c>
      <c r="D21" s="7"/>
      <c r="E21" s="7"/>
      <c r="F21" s="7"/>
      <c r="G21" s="7"/>
      <c r="H21" s="7"/>
      <c r="I21" s="7"/>
      <c r="J21" s="7"/>
      <c r="K21" s="7"/>
      <c r="L21" s="9" t="s">
        <v>97</v>
      </c>
      <c r="M21" s="26">
        <v>8.1999999999999993</v>
      </c>
      <c r="N21" s="26">
        <v>8.9</v>
      </c>
      <c r="O21" s="16">
        <v>10.3</v>
      </c>
      <c r="P21" s="26">
        <v>8.6999999999999993</v>
      </c>
      <c r="Q21" s="16">
        <v>10</v>
      </c>
      <c r="R21" s="25" t="s">
        <v>137</v>
      </c>
      <c r="S21" s="26">
        <v>8.5</v>
      </c>
      <c r="T21" s="25" t="s">
        <v>137</v>
      </c>
      <c r="U21" s="26">
        <v>9</v>
      </c>
    </row>
    <row r="22" spans="1:21" ht="16.5" customHeight="1" x14ac:dyDescent="0.25">
      <c r="A22" s="7"/>
      <c r="B22" s="7"/>
      <c r="C22" s="7" t="s">
        <v>503</v>
      </c>
      <c r="D22" s="7"/>
      <c r="E22" s="7"/>
      <c r="F22" s="7"/>
      <c r="G22" s="7"/>
      <c r="H22" s="7"/>
      <c r="I22" s="7"/>
      <c r="J22" s="7"/>
      <c r="K22" s="7"/>
      <c r="L22" s="9" t="s">
        <v>97</v>
      </c>
      <c r="M22" s="16">
        <v>10.1</v>
      </c>
      <c r="N22" s="16">
        <v>10.8</v>
      </c>
      <c r="O22" s="16">
        <v>10.3</v>
      </c>
      <c r="P22" s="26">
        <v>9.6</v>
      </c>
      <c r="Q22" s="16">
        <v>10</v>
      </c>
      <c r="R22" s="16">
        <v>10.6</v>
      </c>
      <c r="S22" s="26">
        <v>7.8</v>
      </c>
      <c r="T22" s="25" t="s">
        <v>137</v>
      </c>
      <c r="U22" s="16">
        <v>10.4</v>
      </c>
    </row>
    <row r="23" spans="1:21" ht="16.5" customHeight="1" x14ac:dyDescent="0.25">
      <c r="A23" s="7"/>
      <c r="B23" s="7"/>
      <c r="C23" s="7" t="s">
        <v>504</v>
      </c>
      <c r="D23" s="7"/>
      <c r="E23" s="7"/>
      <c r="F23" s="7"/>
      <c r="G23" s="7"/>
      <c r="H23" s="7"/>
      <c r="I23" s="7"/>
      <c r="J23" s="7"/>
      <c r="K23" s="7"/>
      <c r="L23" s="9" t="s">
        <v>97</v>
      </c>
      <c r="M23" s="26">
        <v>8</v>
      </c>
      <c r="N23" s="26">
        <v>8.4</v>
      </c>
      <c r="O23" s="26">
        <v>8.1</v>
      </c>
      <c r="P23" s="26">
        <v>7.6</v>
      </c>
      <c r="Q23" s="26">
        <v>5.7</v>
      </c>
      <c r="R23" s="26">
        <v>9.1999999999999993</v>
      </c>
      <c r="S23" s="25" t="s">
        <v>137</v>
      </c>
      <c r="T23" s="26">
        <v>5.2</v>
      </c>
      <c r="U23" s="26">
        <v>7.7</v>
      </c>
    </row>
    <row r="24" spans="1:21" ht="16.5" customHeight="1" x14ac:dyDescent="0.25">
      <c r="A24" s="7"/>
      <c r="B24" s="7"/>
      <c r="C24" s="7" t="s">
        <v>505</v>
      </c>
      <c r="D24" s="7"/>
      <c r="E24" s="7"/>
      <c r="F24" s="7"/>
      <c r="G24" s="7"/>
      <c r="H24" s="7"/>
      <c r="I24" s="7"/>
      <c r="J24" s="7"/>
      <c r="K24" s="7"/>
      <c r="L24" s="9" t="s">
        <v>97</v>
      </c>
      <c r="M24" s="26">
        <v>5.6</v>
      </c>
      <c r="N24" s="26">
        <v>9.5</v>
      </c>
      <c r="O24" s="26">
        <v>4.9000000000000004</v>
      </c>
      <c r="P24" s="26">
        <v>4.4000000000000004</v>
      </c>
      <c r="Q24" s="26">
        <v>5.3</v>
      </c>
      <c r="R24" s="16">
        <v>11.2</v>
      </c>
      <c r="S24" s="25" t="s">
        <v>137</v>
      </c>
      <c r="T24" s="26">
        <v>3.8</v>
      </c>
      <c r="U24" s="26">
        <v>4.9000000000000004</v>
      </c>
    </row>
    <row r="25" spans="1:21" ht="16.5" customHeight="1" x14ac:dyDescent="0.25">
      <c r="A25" s="7"/>
      <c r="B25" s="7"/>
      <c r="C25" s="7" t="s">
        <v>568</v>
      </c>
      <c r="D25" s="7"/>
      <c r="E25" s="7"/>
      <c r="F25" s="7"/>
      <c r="G25" s="7"/>
      <c r="H25" s="7"/>
      <c r="I25" s="7"/>
      <c r="J25" s="7"/>
      <c r="K25" s="7"/>
      <c r="L25" s="9" t="s">
        <v>97</v>
      </c>
      <c r="M25" s="26">
        <v>3.7</v>
      </c>
      <c r="N25" s="25" t="s">
        <v>137</v>
      </c>
      <c r="O25" s="26">
        <v>2.2000000000000002</v>
      </c>
      <c r="P25" s="26">
        <v>2.5</v>
      </c>
      <c r="Q25" s="26">
        <v>2.9</v>
      </c>
      <c r="R25" s="26">
        <v>6</v>
      </c>
      <c r="S25" s="25" t="s">
        <v>137</v>
      </c>
      <c r="T25" s="26">
        <v>1.5</v>
      </c>
      <c r="U25" s="26">
        <v>2.2000000000000002</v>
      </c>
    </row>
    <row r="26" spans="1:21" ht="16.5" customHeight="1" x14ac:dyDescent="0.25">
      <c r="A26" s="7"/>
      <c r="B26" s="7" t="s">
        <v>571</v>
      </c>
      <c r="C26" s="7"/>
      <c r="D26" s="7"/>
      <c r="E26" s="7"/>
      <c r="F26" s="7"/>
      <c r="G26" s="7"/>
      <c r="H26" s="7"/>
      <c r="I26" s="7"/>
      <c r="J26" s="7"/>
      <c r="K26" s="7"/>
      <c r="L26" s="9"/>
      <c r="M26" s="10"/>
      <c r="N26" s="10"/>
      <c r="O26" s="10"/>
      <c r="P26" s="10"/>
      <c r="Q26" s="10"/>
      <c r="R26" s="10"/>
      <c r="S26" s="10"/>
      <c r="T26" s="10"/>
      <c r="U26" s="10"/>
    </row>
    <row r="27" spans="1:21" ht="29.4" customHeight="1" x14ac:dyDescent="0.25">
      <c r="A27" s="7"/>
      <c r="B27" s="7"/>
      <c r="C27" s="93" t="s">
        <v>486</v>
      </c>
      <c r="D27" s="93"/>
      <c r="E27" s="93"/>
      <c r="F27" s="93"/>
      <c r="G27" s="93"/>
      <c r="H27" s="93"/>
      <c r="I27" s="93"/>
      <c r="J27" s="93"/>
      <c r="K27" s="93"/>
      <c r="L27" s="9" t="s">
        <v>97</v>
      </c>
      <c r="M27" s="16">
        <v>11.1</v>
      </c>
      <c r="N27" s="16">
        <v>13.3</v>
      </c>
      <c r="O27" s="26">
        <v>9</v>
      </c>
      <c r="P27" s="26">
        <v>5.2</v>
      </c>
      <c r="Q27" s="26">
        <v>9.9</v>
      </c>
      <c r="R27" s="16">
        <v>11</v>
      </c>
      <c r="S27" s="16">
        <v>10.7</v>
      </c>
      <c r="T27" s="26">
        <v>2.2000000000000002</v>
      </c>
      <c r="U27" s="26">
        <v>9.1</v>
      </c>
    </row>
    <row r="28" spans="1:21" ht="16.5" customHeight="1" x14ac:dyDescent="0.25">
      <c r="A28" s="7"/>
      <c r="B28" s="7"/>
      <c r="C28" s="7" t="s">
        <v>487</v>
      </c>
      <c r="D28" s="7"/>
      <c r="E28" s="7"/>
      <c r="F28" s="7"/>
      <c r="G28" s="7"/>
      <c r="H28" s="7"/>
      <c r="I28" s="7"/>
      <c r="J28" s="7"/>
      <c r="K28" s="7"/>
      <c r="L28" s="9" t="s">
        <v>97</v>
      </c>
      <c r="M28" s="26">
        <v>8.6999999999999993</v>
      </c>
      <c r="N28" s="26">
        <v>9.3000000000000007</v>
      </c>
      <c r="O28" s="16">
        <v>10.3</v>
      </c>
      <c r="P28" s="26">
        <v>9</v>
      </c>
      <c r="Q28" s="26">
        <v>9.6999999999999993</v>
      </c>
      <c r="R28" s="16">
        <v>10.5</v>
      </c>
      <c r="S28" s="26">
        <v>8.6999999999999993</v>
      </c>
      <c r="T28" s="26">
        <v>5.4</v>
      </c>
      <c r="U28" s="26">
        <v>9.3000000000000007</v>
      </c>
    </row>
    <row r="29" spans="1:21" ht="16.5" customHeight="1" x14ac:dyDescent="0.25">
      <c r="A29" s="7" t="s">
        <v>572</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564</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565</v>
      </c>
      <c r="D31" s="7"/>
      <c r="E31" s="7"/>
      <c r="F31" s="7"/>
      <c r="G31" s="7"/>
      <c r="H31" s="7"/>
      <c r="I31" s="7"/>
      <c r="J31" s="7"/>
      <c r="K31" s="7"/>
      <c r="L31" s="9" t="s">
        <v>97</v>
      </c>
      <c r="M31" s="26">
        <v>7.1</v>
      </c>
      <c r="N31" s="26">
        <v>7.9</v>
      </c>
      <c r="O31" s="26">
        <v>8.1999999999999993</v>
      </c>
      <c r="P31" s="26">
        <v>6.5</v>
      </c>
      <c r="Q31" s="26">
        <v>7.5</v>
      </c>
      <c r="R31" s="26">
        <v>7.9</v>
      </c>
      <c r="S31" s="26">
        <v>6.6</v>
      </c>
      <c r="T31" s="26">
        <v>2.8</v>
      </c>
      <c r="U31" s="26">
        <v>7.5</v>
      </c>
    </row>
    <row r="32" spans="1:21" ht="16.5" customHeight="1" x14ac:dyDescent="0.25">
      <c r="A32" s="7"/>
      <c r="B32" s="7"/>
      <c r="C32" s="7" t="s">
        <v>566</v>
      </c>
      <c r="D32" s="7"/>
      <c r="E32" s="7"/>
      <c r="F32" s="7"/>
      <c r="G32" s="7"/>
      <c r="H32" s="7"/>
      <c r="I32" s="7"/>
      <c r="J32" s="7"/>
      <c r="K32" s="7"/>
      <c r="L32" s="9" t="s">
        <v>97</v>
      </c>
      <c r="M32" s="26">
        <v>9.9</v>
      </c>
      <c r="N32" s="16">
        <v>10.8</v>
      </c>
      <c r="O32" s="16">
        <v>11.1</v>
      </c>
      <c r="P32" s="26">
        <v>9.5</v>
      </c>
      <c r="Q32" s="16">
        <v>10.6</v>
      </c>
      <c r="R32" s="16">
        <v>11.9</v>
      </c>
      <c r="S32" s="16">
        <v>10.1</v>
      </c>
      <c r="T32" s="26">
        <v>4.7</v>
      </c>
      <c r="U32" s="16">
        <v>10.4</v>
      </c>
    </row>
    <row r="33" spans="1:21" ht="16.5" customHeight="1" x14ac:dyDescent="0.25">
      <c r="A33" s="7"/>
      <c r="B33" s="7" t="s">
        <v>567</v>
      </c>
      <c r="C33" s="7"/>
      <c r="D33" s="7"/>
      <c r="E33" s="7"/>
      <c r="F33" s="7"/>
      <c r="G33" s="7"/>
      <c r="H33" s="7"/>
      <c r="I33" s="7"/>
      <c r="J33" s="7"/>
      <c r="K33" s="7"/>
      <c r="L33" s="9"/>
      <c r="M33" s="10"/>
      <c r="N33" s="10"/>
      <c r="O33" s="10"/>
      <c r="P33" s="10"/>
      <c r="Q33" s="10"/>
      <c r="R33" s="10"/>
      <c r="S33" s="10"/>
      <c r="T33" s="10"/>
      <c r="U33" s="10"/>
    </row>
    <row r="34" spans="1:21" ht="16.5" customHeight="1" x14ac:dyDescent="0.25">
      <c r="A34" s="7"/>
      <c r="B34" s="7"/>
      <c r="C34" s="7" t="s">
        <v>502</v>
      </c>
      <c r="D34" s="7"/>
      <c r="E34" s="7"/>
      <c r="F34" s="7"/>
      <c r="G34" s="7"/>
      <c r="H34" s="7"/>
      <c r="I34" s="7"/>
      <c r="J34" s="7"/>
      <c r="K34" s="7"/>
      <c r="L34" s="9" t="s">
        <v>97</v>
      </c>
      <c r="M34" s="26">
        <v>8.1</v>
      </c>
      <c r="N34" s="26">
        <v>8.9</v>
      </c>
      <c r="O34" s="16">
        <v>10.1</v>
      </c>
      <c r="P34" s="26">
        <v>8.3000000000000007</v>
      </c>
      <c r="Q34" s="26">
        <v>9.6</v>
      </c>
      <c r="R34" s="25" t="s">
        <v>137</v>
      </c>
      <c r="S34" s="26">
        <v>8.3000000000000007</v>
      </c>
      <c r="T34" s="25" t="s">
        <v>137</v>
      </c>
      <c r="U34" s="26">
        <v>8.8000000000000007</v>
      </c>
    </row>
    <row r="35" spans="1:21" ht="16.5" customHeight="1" x14ac:dyDescent="0.25">
      <c r="A35" s="7"/>
      <c r="B35" s="7"/>
      <c r="C35" s="7" t="s">
        <v>503</v>
      </c>
      <c r="D35" s="7"/>
      <c r="E35" s="7"/>
      <c r="F35" s="7"/>
      <c r="G35" s="7"/>
      <c r="H35" s="7"/>
      <c r="I35" s="7"/>
      <c r="J35" s="7"/>
      <c r="K35" s="7"/>
      <c r="L35" s="9" t="s">
        <v>97</v>
      </c>
      <c r="M35" s="16">
        <v>10.199999999999999</v>
      </c>
      <c r="N35" s="16">
        <v>10.8</v>
      </c>
      <c r="O35" s="16">
        <v>10.1</v>
      </c>
      <c r="P35" s="26">
        <v>9</v>
      </c>
      <c r="Q35" s="26">
        <v>9.6</v>
      </c>
      <c r="R35" s="16">
        <v>10.199999999999999</v>
      </c>
      <c r="S35" s="26">
        <v>7.1</v>
      </c>
      <c r="T35" s="25" t="s">
        <v>137</v>
      </c>
      <c r="U35" s="16">
        <v>10.3</v>
      </c>
    </row>
    <row r="36" spans="1:21" ht="16.5" customHeight="1" x14ac:dyDescent="0.25">
      <c r="A36" s="7"/>
      <c r="B36" s="7"/>
      <c r="C36" s="7" t="s">
        <v>504</v>
      </c>
      <c r="D36" s="7"/>
      <c r="E36" s="7"/>
      <c r="F36" s="7"/>
      <c r="G36" s="7"/>
      <c r="H36" s="7"/>
      <c r="I36" s="7"/>
      <c r="J36" s="7"/>
      <c r="K36" s="7"/>
      <c r="L36" s="9" t="s">
        <v>97</v>
      </c>
      <c r="M36" s="26">
        <v>8.1999999999999993</v>
      </c>
      <c r="N36" s="26">
        <v>8.8000000000000007</v>
      </c>
      <c r="O36" s="26">
        <v>8.1</v>
      </c>
      <c r="P36" s="26">
        <v>6.7</v>
      </c>
      <c r="Q36" s="26">
        <v>5.7</v>
      </c>
      <c r="R36" s="26">
        <v>8.9</v>
      </c>
      <c r="S36" s="25" t="s">
        <v>137</v>
      </c>
      <c r="T36" s="26">
        <v>5.2</v>
      </c>
      <c r="U36" s="26">
        <v>7.7</v>
      </c>
    </row>
    <row r="37" spans="1:21" ht="16.5" customHeight="1" x14ac:dyDescent="0.25">
      <c r="A37" s="7"/>
      <c r="B37" s="7"/>
      <c r="C37" s="7" t="s">
        <v>505</v>
      </c>
      <c r="D37" s="7"/>
      <c r="E37" s="7"/>
      <c r="F37" s="7"/>
      <c r="G37" s="7"/>
      <c r="H37" s="7"/>
      <c r="I37" s="7"/>
      <c r="J37" s="7"/>
      <c r="K37" s="7"/>
      <c r="L37" s="9" t="s">
        <v>97</v>
      </c>
      <c r="M37" s="26">
        <v>5.0999999999999996</v>
      </c>
      <c r="N37" s="26">
        <v>8.1999999999999993</v>
      </c>
      <c r="O37" s="26">
        <v>4.5999999999999996</v>
      </c>
      <c r="P37" s="26">
        <v>4.0999999999999996</v>
      </c>
      <c r="Q37" s="26">
        <v>4.2</v>
      </c>
      <c r="R37" s="16">
        <v>12.1</v>
      </c>
      <c r="S37" s="25" t="s">
        <v>137</v>
      </c>
      <c r="T37" s="26">
        <v>3.3</v>
      </c>
      <c r="U37" s="26">
        <v>4.4000000000000004</v>
      </c>
    </row>
    <row r="38" spans="1:21" ht="16.5" customHeight="1" x14ac:dyDescent="0.25">
      <c r="A38" s="7"/>
      <c r="B38" s="7"/>
      <c r="C38" s="7" t="s">
        <v>568</v>
      </c>
      <c r="D38" s="7"/>
      <c r="E38" s="7"/>
      <c r="F38" s="7"/>
      <c r="G38" s="7"/>
      <c r="H38" s="7"/>
      <c r="I38" s="7"/>
      <c r="J38" s="7"/>
      <c r="K38" s="7"/>
      <c r="L38" s="9" t="s">
        <v>97</v>
      </c>
      <c r="M38" s="26">
        <v>3.7</v>
      </c>
      <c r="N38" s="25" t="s">
        <v>137</v>
      </c>
      <c r="O38" s="26">
        <v>2.1</v>
      </c>
      <c r="P38" s="26">
        <v>2.1</v>
      </c>
      <c r="Q38" s="26">
        <v>2.8</v>
      </c>
      <c r="R38" s="26">
        <v>5</v>
      </c>
      <c r="S38" s="25" t="s">
        <v>137</v>
      </c>
      <c r="T38" s="26">
        <v>1.2</v>
      </c>
      <c r="U38" s="26">
        <v>1.9</v>
      </c>
    </row>
    <row r="39" spans="1:21" ht="16.5" customHeight="1" x14ac:dyDescent="0.25">
      <c r="A39" s="7"/>
      <c r="B39" s="7" t="s">
        <v>571</v>
      </c>
      <c r="C39" s="7"/>
      <c r="D39" s="7"/>
      <c r="E39" s="7"/>
      <c r="F39" s="7"/>
      <c r="G39" s="7"/>
      <c r="H39" s="7"/>
      <c r="I39" s="7"/>
      <c r="J39" s="7"/>
      <c r="K39" s="7"/>
      <c r="L39" s="9"/>
      <c r="M39" s="10"/>
      <c r="N39" s="10"/>
      <c r="O39" s="10"/>
      <c r="P39" s="10"/>
      <c r="Q39" s="10"/>
      <c r="R39" s="10"/>
      <c r="S39" s="10"/>
      <c r="T39" s="10"/>
      <c r="U39" s="10"/>
    </row>
    <row r="40" spans="1:21" ht="29.4" customHeight="1" x14ac:dyDescent="0.25">
      <c r="A40" s="7"/>
      <c r="B40" s="7"/>
      <c r="C40" s="93" t="s">
        <v>486</v>
      </c>
      <c r="D40" s="93"/>
      <c r="E40" s="93"/>
      <c r="F40" s="93"/>
      <c r="G40" s="93"/>
      <c r="H40" s="93"/>
      <c r="I40" s="93"/>
      <c r="J40" s="93"/>
      <c r="K40" s="93"/>
      <c r="L40" s="9" t="s">
        <v>97</v>
      </c>
      <c r="M40" s="16">
        <v>10.4</v>
      </c>
      <c r="N40" s="16">
        <v>13.5</v>
      </c>
      <c r="O40" s="26">
        <v>8.4</v>
      </c>
      <c r="P40" s="26">
        <v>4.8</v>
      </c>
      <c r="Q40" s="26">
        <v>8.5</v>
      </c>
      <c r="R40" s="16">
        <v>10</v>
      </c>
      <c r="S40" s="16">
        <v>11.5</v>
      </c>
      <c r="T40" s="26">
        <v>1.9</v>
      </c>
      <c r="U40" s="26">
        <v>8.5</v>
      </c>
    </row>
    <row r="41" spans="1:21" ht="16.5" customHeight="1" x14ac:dyDescent="0.25">
      <c r="A41" s="7"/>
      <c r="B41" s="7"/>
      <c r="C41" s="7" t="s">
        <v>487</v>
      </c>
      <c r="D41" s="7"/>
      <c r="E41" s="7"/>
      <c r="F41" s="7"/>
      <c r="G41" s="7"/>
      <c r="H41" s="7"/>
      <c r="I41" s="7"/>
      <c r="J41" s="7"/>
      <c r="K41" s="7"/>
      <c r="L41" s="9" t="s">
        <v>97</v>
      </c>
      <c r="M41" s="26">
        <v>8.3000000000000007</v>
      </c>
      <c r="N41" s="26">
        <v>9.5</v>
      </c>
      <c r="O41" s="26">
        <v>9.1</v>
      </c>
      <c r="P41" s="26">
        <v>7</v>
      </c>
      <c r="Q41" s="26">
        <v>8.6999999999999993</v>
      </c>
      <c r="R41" s="26">
        <v>9.5</v>
      </c>
      <c r="S41" s="26">
        <v>8.1</v>
      </c>
      <c r="T41" s="26">
        <v>4.0999999999999996</v>
      </c>
      <c r="U41" s="26">
        <v>8.6</v>
      </c>
    </row>
    <row r="42" spans="1:21" ht="16.5" customHeight="1" x14ac:dyDescent="0.25">
      <c r="A42" s="7" t="s">
        <v>573</v>
      </c>
      <c r="B42" s="7"/>
      <c r="C42" s="7"/>
      <c r="D42" s="7"/>
      <c r="E42" s="7"/>
      <c r="F42" s="7"/>
      <c r="G42" s="7"/>
      <c r="H42" s="7"/>
      <c r="I42" s="7"/>
      <c r="J42" s="7"/>
      <c r="K42" s="7"/>
      <c r="L42" s="9"/>
      <c r="M42" s="10"/>
      <c r="N42" s="10"/>
      <c r="O42" s="10"/>
      <c r="P42" s="10"/>
      <c r="Q42" s="10"/>
      <c r="R42" s="10"/>
      <c r="S42" s="10"/>
      <c r="T42" s="10"/>
      <c r="U42" s="10"/>
    </row>
    <row r="43" spans="1:21" ht="16.5" customHeight="1" x14ac:dyDescent="0.25">
      <c r="A43" s="7"/>
      <c r="B43" s="7" t="s">
        <v>564</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565</v>
      </c>
      <c r="D44" s="7"/>
      <c r="E44" s="7"/>
      <c r="F44" s="7"/>
      <c r="G44" s="7"/>
      <c r="H44" s="7"/>
      <c r="I44" s="7"/>
      <c r="J44" s="7"/>
      <c r="K44" s="7"/>
      <c r="L44" s="9" t="s">
        <v>97</v>
      </c>
      <c r="M44" s="26">
        <v>6.9</v>
      </c>
      <c r="N44" s="26">
        <v>7.7</v>
      </c>
      <c r="O44" s="26">
        <v>7.8</v>
      </c>
      <c r="P44" s="26">
        <v>6.1</v>
      </c>
      <c r="Q44" s="26">
        <v>7.1</v>
      </c>
      <c r="R44" s="26">
        <v>7.6</v>
      </c>
      <c r="S44" s="26">
        <v>6.2</v>
      </c>
      <c r="T44" s="26">
        <v>3</v>
      </c>
      <c r="U44" s="26">
        <v>7.2</v>
      </c>
    </row>
    <row r="45" spans="1:21" ht="16.5" customHeight="1" x14ac:dyDescent="0.25">
      <c r="A45" s="7"/>
      <c r="B45" s="7"/>
      <c r="C45" s="7" t="s">
        <v>566</v>
      </c>
      <c r="D45" s="7"/>
      <c r="E45" s="7"/>
      <c r="F45" s="7"/>
      <c r="G45" s="7"/>
      <c r="H45" s="7"/>
      <c r="I45" s="7"/>
      <c r="J45" s="7"/>
      <c r="K45" s="7"/>
      <c r="L45" s="9" t="s">
        <v>97</v>
      </c>
      <c r="M45" s="26">
        <v>9.3000000000000007</v>
      </c>
      <c r="N45" s="16">
        <v>10.199999999999999</v>
      </c>
      <c r="O45" s="16">
        <v>10.199999999999999</v>
      </c>
      <c r="P45" s="26">
        <v>8.8000000000000007</v>
      </c>
      <c r="Q45" s="26">
        <v>9.8000000000000007</v>
      </c>
      <c r="R45" s="16">
        <v>11.3</v>
      </c>
      <c r="S45" s="26">
        <v>9.6</v>
      </c>
      <c r="T45" s="26">
        <v>4.3</v>
      </c>
      <c r="U45" s="26">
        <v>9.6999999999999993</v>
      </c>
    </row>
    <row r="46" spans="1:21" ht="16.5" customHeight="1" x14ac:dyDescent="0.25">
      <c r="A46" s="7"/>
      <c r="B46" s="7" t="s">
        <v>567</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502</v>
      </c>
      <c r="D47" s="7"/>
      <c r="E47" s="7"/>
      <c r="F47" s="7"/>
      <c r="G47" s="7"/>
      <c r="H47" s="7"/>
      <c r="I47" s="7"/>
      <c r="J47" s="7"/>
      <c r="K47" s="7"/>
      <c r="L47" s="9" t="s">
        <v>97</v>
      </c>
      <c r="M47" s="26">
        <v>7.7</v>
      </c>
      <c r="N47" s="26">
        <v>8.6</v>
      </c>
      <c r="O47" s="26">
        <v>9.4</v>
      </c>
      <c r="P47" s="26">
        <v>7.8</v>
      </c>
      <c r="Q47" s="26">
        <v>8.9</v>
      </c>
      <c r="R47" s="25" t="s">
        <v>137</v>
      </c>
      <c r="S47" s="26">
        <v>7.8</v>
      </c>
      <c r="T47" s="25" t="s">
        <v>137</v>
      </c>
      <c r="U47" s="26">
        <v>8.3000000000000007</v>
      </c>
    </row>
    <row r="48" spans="1:21" ht="16.5" customHeight="1" x14ac:dyDescent="0.25">
      <c r="A48" s="7"/>
      <c r="B48" s="7"/>
      <c r="C48" s="7" t="s">
        <v>503</v>
      </c>
      <c r="D48" s="7"/>
      <c r="E48" s="7"/>
      <c r="F48" s="7"/>
      <c r="G48" s="7"/>
      <c r="H48" s="7"/>
      <c r="I48" s="7"/>
      <c r="J48" s="7"/>
      <c r="K48" s="7"/>
      <c r="L48" s="9" t="s">
        <v>97</v>
      </c>
      <c r="M48" s="26">
        <v>9.9</v>
      </c>
      <c r="N48" s="16">
        <v>10.6</v>
      </c>
      <c r="O48" s="26">
        <v>9.5</v>
      </c>
      <c r="P48" s="26">
        <v>8.3000000000000007</v>
      </c>
      <c r="Q48" s="26">
        <v>9.4</v>
      </c>
      <c r="R48" s="26">
        <v>9.6</v>
      </c>
      <c r="S48" s="26">
        <v>6.8</v>
      </c>
      <c r="T48" s="25" t="s">
        <v>137</v>
      </c>
      <c r="U48" s="26">
        <v>9.9</v>
      </c>
    </row>
    <row r="49" spans="1:21" ht="16.5" customHeight="1" x14ac:dyDescent="0.25">
      <c r="A49" s="7"/>
      <c r="B49" s="7"/>
      <c r="C49" s="7" t="s">
        <v>504</v>
      </c>
      <c r="D49" s="7"/>
      <c r="E49" s="7"/>
      <c r="F49" s="7"/>
      <c r="G49" s="7"/>
      <c r="H49" s="7"/>
      <c r="I49" s="7"/>
      <c r="J49" s="7"/>
      <c r="K49" s="7"/>
      <c r="L49" s="9" t="s">
        <v>97</v>
      </c>
      <c r="M49" s="26">
        <v>7.9</v>
      </c>
      <c r="N49" s="26">
        <v>8.5</v>
      </c>
      <c r="O49" s="26">
        <v>7.7</v>
      </c>
      <c r="P49" s="26">
        <v>6.3</v>
      </c>
      <c r="Q49" s="26">
        <v>5.2</v>
      </c>
      <c r="R49" s="26">
        <v>8.8000000000000007</v>
      </c>
      <c r="S49" s="25" t="s">
        <v>137</v>
      </c>
      <c r="T49" s="26">
        <v>4.8</v>
      </c>
      <c r="U49" s="26">
        <v>7.3</v>
      </c>
    </row>
    <row r="50" spans="1:21" ht="16.5" customHeight="1" x14ac:dyDescent="0.25">
      <c r="A50" s="7"/>
      <c r="B50" s="7"/>
      <c r="C50" s="7" t="s">
        <v>505</v>
      </c>
      <c r="D50" s="7"/>
      <c r="E50" s="7"/>
      <c r="F50" s="7"/>
      <c r="G50" s="7"/>
      <c r="H50" s="7"/>
      <c r="I50" s="7"/>
      <c r="J50" s="7"/>
      <c r="K50" s="7"/>
      <c r="L50" s="9" t="s">
        <v>97</v>
      </c>
      <c r="M50" s="26">
        <v>5.3</v>
      </c>
      <c r="N50" s="26">
        <v>6.2</v>
      </c>
      <c r="O50" s="26">
        <v>4.4000000000000004</v>
      </c>
      <c r="P50" s="26">
        <v>4</v>
      </c>
      <c r="Q50" s="26">
        <v>3.9</v>
      </c>
      <c r="R50" s="16">
        <v>10.9</v>
      </c>
      <c r="S50" s="25" t="s">
        <v>137</v>
      </c>
      <c r="T50" s="26">
        <v>3.2</v>
      </c>
      <c r="U50" s="26">
        <v>4.2</v>
      </c>
    </row>
    <row r="51" spans="1:21" ht="16.5" customHeight="1" x14ac:dyDescent="0.25">
      <c r="A51" s="7"/>
      <c r="B51" s="7"/>
      <c r="C51" s="7" t="s">
        <v>568</v>
      </c>
      <c r="D51" s="7"/>
      <c r="E51" s="7"/>
      <c r="F51" s="7"/>
      <c r="G51" s="7"/>
      <c r="H51" s="7"/>
      <c r="I51" s="7"/>
      <c r="J51" s="7"/>
      <c r="K51" s="7"/>
      <c r="L51" s="9" t="s">
        <v>97</v>
      </c>
      <c r="M51" s="26">
        <v>3.2</v>
      </c>
      <c r="N51" s="25" t="s">
        <v>137</v>
      </c>
      <c r="O51" s="26">
        <v>1.9</v>
      </c>
      <c r="P51" s="26">
        <v>1.9</v>
      </c>
      <c r="Q51" s="26">
        <v>2.8</v>
      </c>
      <c r="R51" s="26">
        <v>3.5</v>
      </c>
      <c r="S51" s="25" t="s">
        <v>137</v>
      </c>
      <c r="T51" s="26">
        <v>1.3</v>
      </c>
      <c r="U51" s="26">
        <v>1.8</v>
      </c>
    </row>
    <row r="52" spans="1:21" ht="16.5" customHeight="1" x14ac:dyDescent="0.25">
      <c r="A52" s="7"/>
      <c r="B52" s="7" t="s">
        <v>571</v>
      </c>
      <c r="C52" s="7"/>
      <c r="D52" s="7"/>
      <c r="E52" s="7"/>
      <c r="F52" s="7"/>
      <c r="G52" s="7"/>
      <c r="H52" s="7"/>
      <c r="I52" s="7"/>
      <c r="J52" s="7"/>
      <c r="K52" s="7"/>
      <c r="L52" s="9"/>
      <c r="M52" s="10"/>
      <c r="N52" s="10"/>
      <c r="O52" s="10"/>
      <c r="P52" s="10"/>
      <c r="Q52" s="10"/>
      <c r="R52" s="10"/>
      <c r="S52" s="10"/>
      <c r="T52" s="10"/>
      <c r="U52" s="10"/>
    </row>
    <row r="53" spans="1:21" ht="29.4" customHeight="1" x14ac:dyDescent="0.25">
      <c r="A53" s="7"/>
      <c r="B53" s="7"/>
      <c r="C53" s="93" t="s">
        <v>486</v>
      </c>
      <c r="D53" s="93"/>
      <c r="E53" s="93"/>
      <c r="F53" s="93"/>
      <c r="G53" s="93"/>
      <c r="H53" s="93"/>
      <c r="I53" s="93"/>
      <c r="J53" s="93"/>
      <c r="K53" s="93"/>
      <c r="L53" s="9" t="s">
        <v>97</v>
      </c>
      <c r="M53" s="16">
        <v>10.199999999999999</v>
      </c>
      <c r="N53" s="16">
        <v>13.2</v>
      </c>
      <c r="O53" s="26">
        <v>8.1</v>
      </c>
      <c r="P53" s="26">
        <v>4.5</v>
      </c>
      <c r="Q53" s="26">
        <v>8.1999999999999993</v>
      </c>
      <c r="R53" s="26">
        <v>9.9</v>
      </c>
      <c r="S53" s="16">
        <v>11.1</v>
      </c>
      <c r="T53" s="26">
        <v>2.1</v>
      </c>
      <c r="U53" s="26">
        <v>8.1999999999999993</v>
      </c>
    </row>
    <row r="54" spans="1:21" ht="16.5" customHeight="1" x14ac:dyDescent="0.25">
      <c r="A54" s="7"/>
      <c r="B54" s="7"/>
      <c r="C54" s="7" t="s">
        <v>487</v>
      </c>
      <c r="D54" s="7"/>
      <c r="E54" s="7"/>
      <c r="F54" s="7"/>
      <c r="G54" s="7"/>
      <c r="H54" s="7"/>
      <c r="I54" s="7"/>
      <c r="J54" s="7"/>
      <c r="K54" s="7"/>
      <c r="L54" s="9" t="s">
        <v>97</v>
      </c>
      <c r="M54" s="26">
        <v>7.9</v>
      </c>
      <c r="N54" s="26">
        <v>9.1</v>
      </c>
      <c r="O54" s="26">
        <v>8.5</v>
      </c>
      <c r="P54" s="26">
        <v>6.7</v>
      </c>
      <c r="Q54" s="26">
        <v>8.1999999999999993</v>
      </c>
      <c r="R54" s="26">
        <v>9</v>
      </c>
      <c r="S54" s="26">
        <v>7.6</v>
      </c>
      <c r="T54" s="26">
        <v>3.9</v>
      </c>
      <c r="U54" s="26">
        <v>8.1999999999999993</v>
      </c>
    </row>
    <row r="55" spans="1:21" ht="16.5" customHeight="1" x14ac:dyDescent="0.25">
      <c r="A55" s="7" t="s">
        <v>574</v>
      </c>
      <c r="B55" s="7"/>
      <c r="C55" s="7"/>
      <c r="D55" s="7"/>
      <c r="E55" s="7"/>
      <c r="F55" s="7"/>
      <c r="G55" s="7"/>
      <c r="H55" s="7"/>
      <c r="I55" s="7"/>
      <c r="J55" s="7"/>
      <c r="K55" s="7"/>
      <c r="L55" s="9"/>
      <c r="M55" s="10"/>
      <c r="N55" s="10"/>
      <c r="O55" s="10"/>
      <c r="P55" s="10"/>
      <c r="Q55" s="10"/>
      <c r="R55" s="10"/>
      <c r="S55" s="10"/>
      <c r="T55" s="10"/>
      <c r="U55" s="10"/>
    </row>
    <row r="56" spans="1:21" ht="16.5" customHeight="1" x14ac:dyDescent="0.25">
      <c r="A56" s="7"/>
      <c r="B56" s="7" t="s">
        <v>564</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565</v>
      </c>
      <c r="D57" s="7"/>
      <c r="E57" s="7"/>
      <c r="F57" s="7"/>
      <c r="G57" s="7"/>
      <c r="H57" s="7"/>
      <c r="I57" s="7"/>
      <c r="J57" s="7"/>
      <c r="K57" s="7"/>
      <c r="L57" s="9" t="s">
        <v>97</v>
      </c>
      <c r="M57" s="26">
        <v>6.7</v>
      </c>
      <c r="N57" s="26">
        <v>7.5</v>
      </c>
      <c r="O57" s="26">
        <v>7.3</v>
      </c>
      <c r="P57" s="26">
        <v>5.5</v>
      </c>
      <c r="Q57" s="26">
        <v>6.8</v>
      </c>
      <c r="R57" s="26">
        <v>6.9</v>
      </c>
      <c r="S57" s="26">
        <v>5.6</v>
      </c>
      <c r="T57" s="26">
        <v>2.8</v>
      </c>
      <c r="U57" s="26">
        <v>6.8</v>
      </c>
    </row>
    <row r="58" spans="1:21" ht="16.5" customHeight="1" x14ac:dyDescent="0.25">
      <c r="A58" s="7"/>
      <c r="B58" s="7"/>
      <c r="C58" s="7" t="s">
        <v>566</v>
      </c>
      <c r="D58" s="7"/>
      <c r="E58" s="7"/>
      <c r="F58" s="7"/>
      <c r="G58" s="7"/>
      <c r="H58" s="7"/>
      <c r="I58" s="7"/>
      <c r="J58" s="7"/>
      <c r="K58" s="7"/>
      <c r="L58" s="9" t="s">
        <v>97</v>
      </c>
      <c r="M58" s="26">
        <v>8.9</v>
      </c>
      <c r="N58" s="26">
        <v>9.8000000000000007</v>
      </c>
      <c r="O58" s="26">
        <v>9.5</v>
      </c>
      <c r="P58" s="26">
        <v>8</v>
      </c>
      <c r="Q58" s="26">
        <v>9.1999999999999993</v>
      </c>
      <c r="R58" s="16">
        <v>10.3</v>
      </c>
      <c r="S58" s="26">
        <v>9.1999999999999993</v>
      </c>
      <c r="T58" s="26">
        <v>4</v>
      </c>
      <c r="U58" s="26">
        <v>9.1999999999999993</v>
      </c>
    </row>
    <row r="59" spans="1:21" ht="16.5" customHeight="1" x14ac:dyDescent="0.25">
      <c r="A59" s="7"/>
      <c r="B59" s="7" t="s">
        <v>567</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502</v>
      </c>
      <c r="D60" s="7"/>
      <c r="E60" s="7"/>
      <c r="F60" s="7"/>
      <c r="G60" s="7"/>
      <c r="H60" s="7"/>
      <c r="I60" s="7"/>
      <c r="J60" s="7"/>
      <c r="K60" s="7"/>
      <c r="L60" s="9" t="s">
        <v>97</v>
      </c>
      <c r="M60" s="26">
        <v>7.4</v>
      </c>
      <c r="N60" s="26">
        <v>8.3000000000000007</v>
      </c>
      <c r="O60" s="26">
        <v>8.6999999999999993</v>
      </c>
      <c r="P60" s="26">
        <v>7</v>
      </c>
      <c r="Q60" s="26">
        <v>8.3000000000000007</v>
      </c>
      <c r="R60" s="25" t="s">
        <v>137</v>
      </c>
      <c r="S60" s="26">
        <v>7.4</v>
      </c>
      <c r="T60" s="25" t="s">
        <v>137</v>
      </c>
      <c r="U60" s="26">
        <v>7.9</v>
      </c>
    </row>
    <row r="61" spans="1:21" ht="16.5" customHeight="1" x14ac:dyDescent="0.25">
      <c r="A61" s="7"/>
      <c r="B61" s="7"/>
      <c r="C61" s="7" t="s">
        <v>503</v>
      </c>
      <c r="D61" s="7"/>
      <c r="E61" s="7"/>
      <c r="F61" s="7"/>
      <c r="G61" s="7"/>
      <c r="H61" s="7"/>
      <c r="I61" s="7"/>
      <c r="J61" s="7"/>
      <c r="K61" s="7"/>
      <c r="L61" s="9" t="s">
        <v>97</v>
      </c>
      <c r="M61" s="26">
        <v>9.6</v>
      </c>
      <c r="N61" s="16">
        <v>10.3</v>
      </c>
      <c r="O61" s="26">
        <v>8.9</v>
      </c>
      <c r="P61" s="26">
        <v>7.8</v>
      </c>
      <c r="Q61" s="26">
        <v>8.8000000000000007</v>
      </c>
      <c r="R61" s="26">
        <v>8.8000000000000007</v>
      </c>
      <c r="S61" s="26">
        <v>6.1</v>
      </c>
      <c r="T61" s="25" t="s">
        <v>137</v>
      </c>
      <c r="U61" s="26">
        <v>9.4</v>
      </c>
    </row>
    <row r="62" spans="1:21" ht="16.5" customHeight="1" x14ac:dyDescent="0.25">
      <c r="A62" s="7"/>
      <c r="B62" s="7"/>
      <c r="C62" s="7" t="s">
        <v>504</v>
      </c>
      <c r="D62" s="7"/>
      <c r="E62" s="7"/>
      <c r="F62" s="7"/>
      <c r="G62" s="7"/>
      <c r="H62" s="7"/>
      <c r="I62" s="7"/>
      <c r="J62" s="7"/>
      <c r="K62" s="7"/>
      <c r="L62" s="9" t="s">
        <v>97</v>
      </c>
      <c r="M62" s="26">
        <v>7.7</v>
      </c>
      <c r="N62" s="26">
        <v>8.4</v>
      </c>
      <c r="O62" s="26">
        <v>7.1</v>
      </c>
      <c r="P62" s="26">
        <v>5.9</v>
      </c>
      <c r="Q62" s="26">
        <v>5.3</v>
      </c>
      <c r="R62" s="26">
        <v>8</v>
      </c>
      <c r="S62" s="25" t="s">
        <v>137</v>
      </c>
      <c r="T62" s="26">
        <v>4.5999999999999996</v>
      </c>
      <c r="U62" s="26">
        <v>7</v>
      </c>
    </row>
    <row r="63" spans="1:21" ht="16.5" customHeight="1" x14ac:dyDescent="0.25">
      <c r="A63" s="7"/>
      <c r="B63" s="7"/>
      <c r="C63" s="7" t="s">
        <v>505</v>
      </c>
      <c r="D63" s="7"/>
      <c r="E63" s="7"/>
      <c r="F63" s="7"/>
      <c r="G63" s="7"/>
      <c r="H63" s="7"/>
      <c r="I63" s="7"/>
      <c r="J63" s="7"/>
      <c r="K63" s="7"/>
      <c r="L63" s="9" t="s">
        <v>97</v>
      </c>
      <c r="M63" s="26">
        <v>4.3</v>
      </c>
      <c r="N63" s="26">
        <v>5.6</v>
      </c>
      <c r="O63" s="26">
        <v>4</v>
      </c>
      <c r="P63" s="26">
        <v>3.7</v>
      </c>
      <c r="Q63" s="26">
        <v>4.5999999999999996</v>
      </c>
      <c r="R63" s="26">
        <v>8.5</v>
      </c>
      <c r="S63" s="25" t="s">
        <v>137</v>
      </c>
      <c r="T63" s="26">
        <v>3</v>
      </c>
      <c r="U63" s="26">
        <v>3.9</v>
      </c>
    </row>
    <row r="64" spans="1:21" ht="16.5" customHeight="1" x14ac:dyDescent="0.25">
      <c r="A64" s="7"/>
      <c r="B64" s="7"/>
      <c r="C64" s="7" t="s">
        <v>568</v>
      </c>
      <c r="D64" s="7"/>
      <c r="E64" s="7"/>
      <c r="F64" s="7"/>
      <c r="G64" s="7"/>
      <c r="H64" s="7"/>
      <c r="I64" s="7"/>
      <c r="J64" s="7"/>
      <c r="K64" s="7"/>
      <c r="L64" s="9" t="s">
        <v>97</v>
      </c>
      <c r="M64" s="26">
        <v>2.8</v>
      </c>
      <c r="N64" s="25" t="s">
        <v>137</v>
      </c>
      <c r="O64" s="26">
        <v>1.7</v>
      </c>
      <c r="P64" s="26">
        <v>2</v>
      </c>
      <c r="Q64" s="26">
        <v>2.4</v>
      </c>
      <c r="R64" s="26">
        <v>3.1</v>
      </c>
      <c r="S64" s="25" t="s">
        <v>137</v>
      </c>
      <c r="T64" s="26">
        <v>1.2</v>
      </c>
      <c r="U64" s="26">
        <v>1.7</v>
      </c>
    </row>
    <row r="65" spans="1:21" ht="16.5" customHeight="1" x14ac:dyDescent="0.25">
      <c r="A65" s="7"/>
      <c r="B65" s="7" t="s">
        <v>571</v>
      </c>
      <c r="C65" s="7"/>
      <c r="D65" s="7"/>
      <c r="E65" s="7"/>
      <c r="F65" s="7"/>
      <c r="G65" s="7"/>
      <c r="H65" s="7"/>
      <c r="I65" s="7"/>
      <c r="J65" s="7"/>
      <c r="K65" s="7"/>
      <c r="L65" s="9"/>
      <c r="M65" s="10"/>
      <c r="N65" s="10"/>
      <c r="O65" s="10"/>
      <c r="P65" s="10"/>
      <c r="Q65" s="10"/>
      <c r="R65" s="10"/>
      <c r="S65" s="10"/>
      <c r="T65" s="10"/>
      <c r="U65" s="10"/>
    </row>
    <row r="66" spans="1:21" ht="29.4" customHeight="1" x14ac:dyDescent="0.25">
      <c r="A66" s="7"/>
      <c r="B66" s="7"/>
      <c r="C66" s="93" t="s">
        <v>486</v>
      </c>
      <c r="D66" s="93"/>
      <c r="E66" s="93"/>
      <c r="F66" s="93"/>
      <c r="G66" s="93"/>
      <c r="H66" s="93"/>
      <c r="I66" s="93"/>
      <c r="J66" s="93"/>
      <c r="K66" s="93"/>
      <c r="L66" s="9" t="s">
        <v>97</v>
      </c>
      <c r="M66" s="16">
        <v>10.199999999999999</v>
      </c>
      <c r="N66" s="16">
        <v>12.6</v>
      </c>
      <c r="O66" s="26">
        <v>7.6</v>
      </c>
      <c r="P66" s="26">
        <v>4.5999999999999996</v>
      </c>
      <c r="Q66" s="26">
        <v>8.1999999999999993</v>
      </c>
      <c r="R66" s="26">
        <v>9.5</v>
      </c>
      <c r="S66" s="26">
        <v>9.6</v>
      </c>
      <c r="T66" s="26">
        <v>1.8</v>
      </c>
      <c r="U66" s="26">
        <v>8</v>
      </c>
    </row>
    <row r="67" spans="1:21" ht="16.5" customHeight="1" x14ac:dyDescent="0.25">
      <c r="A67" s="7"/>
      <c r="B67" s="7"/>
      <c r="C67" s="7" t="s">
        <v>487</v>
      </c>
      <c r="D67" s="7"/>
      <c r="E67" s="7"/>
      <c r="F67" s="7"/>
      <c r="G67" s="7"/>
      <c r="H67" s="7"/>
      <c r="I67" s="7"/>
      <c r="J67" s="7"/>
      <c r="K67" s="7"/>
      <c r="L67" s="9" t="s">
        <v>97</v>
      </c>
      <c r="M67" s="26">
        <v>7.5</v>
      </c>
      <c r="N67" s="26">
        <v>8.6999999999999993</v>
      </c>
      <c r="O67" s="26">
        <v>8.1</v>
      </c>
      <c r="P67" s="26">
        <v>6.1</v>
      </c>
      <c r="Q67" s="26">
        <v>7.8</v>
      </c>
      <c r="R67" s="26">
        <v>8.1</v>
      </c>
      <c r="S67" s="26">
        <v>7.1</v>
      </c>
      <c r="T67" s="26">
        <v>3.9</v>
      </c>
      <c r="U67" s="26">
        <v>7.8</v>
      </c>
    </row>
    <row r="68" spans="1:21" ht="16.5" customHeight="1" x14ac:dyDescent="0.25">
      <c r="A68" s="7" t="s">
        <v>575</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564</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565</v>
      </c>
      <c r="D70" s="7"/>
      <c r="E70" s="7"/>
      <c r="F70" s="7"/>
      <c r="G70" s="7"/>
      <c r="H70" s="7"/>
      <c r="I70" s="7"/>
      <c r="J70" s="7"/>
      <c r="K70" s="7"/>
      <c r="L70" s="9" t="s">
        <v>97</v>
      </c>
      <c r="M70" s="26">
        <v>6.4</v>
      </c>
      <c r="N70" s="26">
        <v>7.1</v>
      </c>
      <c r="O70" s="26">
        <v>6.8</v>
      </c>
      <c r="P70" s="26">
        <v>5</v>
      </c>
      <c r="Q70" s="26">
        <v>6.5</v>
      </c>
      <c r="R70" s="26">
        <v>6.5</v>
      </c>
      <c r="S70" s="26">
        <v>5.3</v>
      </c>
      <c r="T70" s="26">
        <v>2.4</v>
      </c>
      <c r="U70" s="26">
        <v>6.4</v>
      </c>
    </row>
    <row r="71" spans="1:21" ht="16.5" customHeight="1" x14ac:dyDescent="0.25">
      <c r="A71" s="7"/>
      <c r="B71" s="7"/>
      <c r="C71" s="7" t="s">
        <v>566</v>
      </c>
      <c r="D71" s="7"/>
      <c r="E71" s="7"/>
      <c r="F71" s="7"/>
      <c r="G71" s="7"/>
      <c r="H71" s="7"/>
      <c r="I71" s="7"/>
      <c r="J71" s="7"/>
      <c r="K71" s="7"/>
      <c r="L71" s="9" t="s">
        <v>97</v>
      </c>
      <c r="M71" s="26">
        <v>8.5</v>
      </c>
      <c r="N71" s="26">
        <v>9.4</v>
      </c>
      <c r="O71" s="26">
        <v>8.8000000000000007</v>
      </c>
      <c r="P71" s="26">
        <v>7.3</v>
      </c>
      <c r="Q71" s="26">
        <v>8.8000000000000007</v>
      </c>
      <c r="R71" s="26">
        <v>9.6</v>
      </c>
      <c r="S71" s="26">
        <v>8.5</v>
      </c>
      <c r="T71" s="26">
        <v>3.7</v>
      </c>
      <c r="U71" s="26">
        <v>8.6</v>
      </c>
    </row>
    <row r="72" spans="1:21" ht="16.5" customHeight="1" x14ac:dyDescent="0.25">
      <c r="A72" s="7"/>
      <c r="B72" s="7" t="s">
        <v>567</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502</v>
      </c>
      <c r="D73" s="7"/>
      <c r="E73" s="7"/>
      <c r="F73" s="7"/>
      <c r="G73" s="7"/>
      <c r="H73" s="7"/>
      <c r="I73" s="7"/>
      <c r="J73" s="7"/>
      <c r="K73" s="7"/>
      <c r="L73" s="9" t="s">
        <v>97</v>
      </c>
      <c r="M73" s="26">
        <v>7</v>
      </c>
      <c r="N73" s="26">
        <v>7.9</v>
      </c>
      <c r="O73" s="26">
        <v>8.1</v>
      </c>
      <c r="P73" s="26">
        <v>6.4</v>
      </c>
      <c r="Q73" s="26">
        <v>7.9</v>
      </c>
      <c r="R73" s="25" t="s">
        <v>137</v>
      </c>
      <c r="S73" s="26">
        <v>6.9</v>
      </c>
      <c r="T73" s="25" t="s">
        <v>137</v>
      </c>
      <c r="U73" s="26">
        <v>7.4</v>
      </c>
    </row>
    <row r="74" spans="1:21" ht="16.5" customHeight="1" x14ac:dyDescent="0.25">
      <c r="A74" s="7"/>
      <c r="B74" s="7"/>
      <c r="C74" s="7" t="s">
        <v>503</v>
      </c>
      <c r="D74" s="7"/>
      <c r="E74" s="7"/>
      <c r="F74" s="7"/>
      <c r="G74" s="7"/>
      <c r="H74" s="7"/>
      <c r="I74" s="7"/>
      <c r="J74" s="7"/>
      <c r="K74" s="7"/>
      <c r="L74" s="9" t="s">
        <v>97</v>
      </c>
      <c r="M74" s="26">
        <v>9</v>
      </c>
      <c r="N74" s="26">
        <v>9.6</v>
      </c>
      <c r="O74" s="26">
        <v>8.4</v>
      </c>
      <c r="P74" s="26">
        <v>6.4</v>
      </c>
      <c r="Q74" s="16">
        <v>10.1</v>
      </c>
      <c r="R74" s="26">
        <v>8.4</v>
      </c>
      <c r="S74" s="26">
        <v>1.1000000000000001</v>
      </c>
      <c r="T74" s="25" t="s">
        <v>137</v>
      </c>
      <c r="U74" s="26">
        <v>8.9</v>
      </c>
    </row>
    <row r="75" spans="1:21" ht="16.5" customHeight="1" x14ac:dyDescent="0.25">
      <c r="A75" s="7"/>
      <c r="B75" s="7"/>
      <c r="C75" s="7" t="s">
        <v>504</v>
      </c>
      <c r="D75" s="7"/>
      <c r="E75" s="7"/>
      <c r="F75" s="7"/>
      <c r="G75" s="7"/>
      <c r="H75" s="7"/>
      <c r="I75" s="7"/>
      <c r="J75" s="7"/>
      <c r="K75" s="7"/>
      <c r="L75" s="9" t="s">
        <v>97</v>
      </c>
      <c r="M75" s="26">
        <v>7.4</v>
      </c>
      <c r="N75" s="26">
        <v>7.9</v>
      </c>
      <c r="O75" s="26">
        <v>6.7</v>
      </c>
      <c r="P75" s="26">
        <v>5.5</v>
      </c>
      <c r="Q75" s="26">
        <v>4.4000000000000004</v>
      </c>
      <c r="R75" s="26">
        <v>7</v>
      </c>
      <c r="S75" s="25" t="s">
        <v>137</v>
      </c>
      <c r="T75" s="26">
        <v>4.0999999999999996</v>
      </c>
      <c r="U75" s="26">
        <v>6.5</v>
      </c>
    </row>
    <row r="76" spans="1:21" ht="16.5" customHeight="1" x14ac:dyDescent="0.25">
      <c r="A76" s="7"/>
      <c r="B76" s="7"/>
      <c r="C76" s="7" t="s">
        <v>505</v>
      </c>
      <c r="D76" s="7"/>
      <c r="E76" s="7"/>
      <c r="F76" s="7"/>
      <c r="G76" s="7"/>
      <c r="H76" s="7"/>
      <c r="I76" s="7"/>
      <c r="J76" s="7"/>
      <c r="K76" s="7"/>
      <c r="L76" s="9" t="s">
        <v>97</v>
      </c>
      <c r="M76" s="26">
        <v>4.7</v>
      </c>
      <c r="N76" s="26">
        <v>4.7</v>
      </c>
      <c r="O76" s="26">
        <v>3.6</v>
      </c>
      <c r="P76" s="26">
        <v>2.9</v>
      </c>
      <c r="Q76" s="26">
        <v>4.5</v>
      </c>
      <c r="R76" s="26">
        <v>8</v>
      </c>
      <c r="S76" s="25" t="s">
        <v>137</v>
      </c>
      <c r="T76" s="26">
        <v>2.7</v>
      </c>
      <c r="U76" s="26">
        <v>3.5</v>
      </c>
    </row>
    <row r="77" spans="1:21" ht="16.5" customHeight="1" x14ac:dyDescent="0.25">
      <c r="A77" s="7"/>
      <c r="B77" s="7"/>
      <c r="C77" s="7" t="s">
        <v>568</v>
      </c>
      <c r="D77" s="7"/>
      <c r="E77" s="7"/>
      <c r="F77" s="7"/>
      <c r="G77" s="7"/>
      <c r="H77" s="7"/>
      <c r="I77" s="7"/>
      <c r="J77" s="7"/>
      <c r="K77" s="7"/>
      <c r="L77" s="9" t="s">
        <v>97</v>
      </c>
      <c r="M77" s="26">
        <v>2</v>
      </c>
      <c r="N77" s="25" t="s">
        <v>137</v>
      </c>
      <c r="O77" s="26">
        <v>1.4</v>
      </c>
      <c r="P77" s="26">
        <v>2</v>
      </c>
      <c r="Q77" s="26">
        <v>2.1</v>
      </c>
      <c r="R77" s="26">
        <v>3.5</v>
      </c>
      <c r="S77" s="25" t="s">
        <v>137</v>
      </c>
      <c r="T77" s="26">
        <v>1</v>
      </c>
      <c r="U77" s="26">
        <v>1.5</v>
      </c>
    </row>
    <row r="78" spans="1:21" ht="16.5" customHeight="1" x14ac:dyDescent="0.25">
      <c r="A78" s="7"/>
      <c r="B78" s="7" t="s">
        <v>571</v>
      </c>
      <c r="C78" s="7"/>
      <c r="D78" s="7"/>
      <c r="E78" s="7"/>
      <c r="F78" s="7"/>
      <c r="G78" s="7"/>
      <c r="H78" s="7"/>
      <c r="I78" s="7"/>
      <c r="J78" s="7"/>
      <c r="K78" s="7"/>
      <c r="L78" s="9"/>
      <c r="M78" s="10"/>
      <c r="N78" s="10"/>
      <c r="O78" s="10"/>
      <c r="P78" s="10"/>
      <c r="Q78" s="10"/>
      <c r="R78" s="10"/>
      <c r="S78" s="10"/>
      <c r="T78" s="10"/>
      <c r="U78" s="10"/>
    </row>
    <row r="79" spans="1:21" ht="29.4" customHeight="1" x14ac:dyDescent="0.25">
      <c r="A79" s="7"/>
      <c r="B79" s="7"/>
      <c r="C79" s="93" t="s">
        <v>486</v>
      </c>
      <c r="D79" s="93"/>
      <c r="E79" s="93"/>
      <c r="F79" s="93"/>
      <c r="G79" s="93"/>
      <c r="H79" s="93"/>
      <c r="I79" s="93"/>
      <c r="J79" s="93"/>
      <c r="K79" s="93"/>
      <c r="L79" s="9" t="s">
        <v>97</v>
      </c>
      <c r="M79" s="26">
        <v>9.9</v>
      </c>
      <c r="N79" s="16">
        <v>12.1</v>
      </c>
      <c r="O79" s="26">
        <v>7.1</v>
      </c>
      <c r="P79" s="26">
        <v>4.0999999999999996</v>
      </c>
      <c r="Q79" s="26">
        <v>7.4</v>
      </c>
      <c r="R79" s="26">
        <v>8.9</v>
      </c>
      <c r="S79" s="16">
        <v>11</v>
      </c>
      <c r="T79" s="26">
        <v>1.6</v>
      </c>
      <c r="U79" s="26">
        <v>7.6</v>
      </c>
    </row>
    <row r="80" spans="1:21" ht="16.5" customHeight="1" x14ac:dyDescent="0.25">
      <c r="A80" s="7"/>
      <c r="B80" s="7"/>
      <c r="C80" s="7" t="s">
        <v>487</v>
      </c>
      <c r="D80" s="7"/>
      <c r="E80" s="7"/>
      <c r="F80" s="7"/>
      <c r="G80" s="7"/>
      <c r="H80" s="7"/>
      <c r="I80" s="7"/>
      <c r="J80" s="7"/>
      <c r="K80" s="7"/>
      <c r="L80" s="9" t="s">
        <v>97</v>
      </c>
      <c r="M80" s="26">
        <v>7.1</v>
      </c>
      <c r="N80" s="26">
        <v>8.1999999999999993</v>
      </c>
      <c r="O80" s="26">
        <v>7.6</v>
      </c>
      <c r="P80" s="26">
        <v>5.8</v>
      </c>
      <c r="Q80" s="26">
        <v>7.5</v>
      </c>
      <c r="R80" s="26">
        <v>7.6</v>
      </c>
      <c r="S80" s="26">
        <v>6.7</v>
      </c>
      <c r="T80" s="26">
        <v>3.7</v>
      </c>
      <c r="U80" s="26">
        <v>7.3</v>
      </c>
    </row>
    <row r="81" spans="1:21" ht="16.5" customHeight="1" x14ac:dyDescent="0.25">
      <c r="A81" s="7" t="s">
        <v>576</v>
      </c>
      <c r="B81" s="7"/>
      <c r="C81" s="7"/>
      <c r="D81" s="7"/>
      <c r="E81" s="7"/>
      <c r="F81" s="7"/>
      <c r="G81" s="7"/>
      <c r="H81" s="7"/>
      <c r="I81" s="7"/>
      <c r="J81" s="7"/>
      <c r="K81" s="7"/>
      <c r="L81" s="9"/>
      <c r="M81" s="10"/>
      <c r="N81" s="10"/>
      <c r="O81" s="10"/>
      <c r="P81" s="10"/>
      <c r="Q81" s="10"/>
      <c r="R81" s="10"/>
      <c r="S81" s="10"/>
      <c r="T81" s="10"/>
      <c r="U81" s="10"/>
    </row>
    <row r="82" spans="1:21" ht="16.5" customHeight="1" x14ac:dyDescent="0.25">
      <c r="A82" s="7"/>
      <c r="B82" s="7" t="s">
        <v>564</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565</v>
      </c>
      <c r="D83" s="7"/>
      <c r="E83" s="7"/>
      <c r="F83" s="7"/>
      <c r="G83" s="7"/>
      <c r="H83" s="7"/>
      <c r="I83" s="7"/>
      <c r="J83" s="7"/>
      <c r="K83" s="7"/>
      <c r="L83" s="9" t="s">
        <v>97</v>
      </c>
      <c r="M83" s="26">
        <v>5.8</v>
      </c>
      <c r="N83" s="26">
        <v>6.4</v>
      </c>
      <c r="O83" s="26">
        <v>6</v>
      </c>
      <c r="P83" s="26">
        <v>4.5</v>
      </c>
      <c r="Q83" s="26">
        <v>6.1</v>
      </c>
      <c r="R83" s="26">
        <v>5.8</v>
      </c>
      <c r="S83" s="26">
        <v>4.8</v>
      </c>
      <c r="T83" s="26">
        <v>2.2000000000000002</v>
      </c>
      <c r="U83" s="26">
        <v>5.8</v>
      </c>
    </row>
    <row r="84" spans="1:21" ht="16.5" customHeight="1" x14ac:dyDescent="0.25">
      <c r="A84" s="7"/>
      <c r="B84" s="7"/>
      <c r="C84" s="7" t="s">
        <v>566</v>
      </c>
      <c r="D84" s="7"/>
      <c r="E84" s="7"/>
      <c r="F84" s="7"/>
      <c r="G84" s="7"/>
      <c r="H84" s="7"/>
      <c r="I84" s="7"/>
      <c r="J84" s="7"/>
      <c r="K84" s="7"/>
      <c r="L84" s="9" t="s">
        <v>97</v>
      </c>
      <c r="M84" s="26">
        <v>7.7</v>
      </c>
      <c r="N84" s="26">
        <v>8.5</v>
      </c>
      <c r="O84" s="26">
        <v>7.8</v>
      </c>
      <c r="P84" s="26">
        <v>6.4</v>
      </c>
      <c r="Q84" s="26">
        <v>8</v>
      </c>
      <c r="R84" s="26">
        <v>8.3000000000000007</v>
      </c>
      <c r="S84" s="26">
        <v>7.7</v>
      </c>
      <c r="T84" s="26">
        <v>3.1</v>
      </c>
      <c r="U84" s="26">
        <v>7.8</v>
      </c>
    </row>
    <row r="85" spans="1:21" ht="16.5" customHeight="1" x14ac:dyDescent="0.25">
      <c r="A85" s="7"/>
      <c r="B85" s="7" t="s">
        <v>567</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502</v>
      </c>
      <c r="D86" s="7"/>
      <c r="E86" s="7"/>
      <c r="F86" s="7"/>
      <c r="G86" s="7"/>
      <c r="H86" s="7"/>
      <c r="I86" s="7"/>
      <c r="J86" s="7"/>
      <c r="K86" s="7"/>
      <c r="L86" s="9" t="s">
        <v>97</v>
      </c>
      <c r="M86" s="26">
        <v>6.4</v>
      </c>
      <c r="N86" s="26">
        <v>7.2</v>
      </c>
      <c r="O86" s="26">
        <v>7.2</v>
      </c>
      <c r="P86" s="26">
        <v>5.7</v>
      </c>
      <c r="Q86" s="26">
        <v>7.4</v>
      </c>
      <c r="R86" s="25" t="s">
        <v>137</v>
      </c>
      <c r="S86" s="26">
        <v>6.2</v>
      </c>
      <c r="T86" s="25" t="s">
        <v>137</v>
      </c>
      <c r="U86" s="26">
        <v>6.7</v>
      </c>
    </row>
    <row r="87" spans="1:21" ht="16.5" customHeight="1" x14ac:dyDescent="0.25">
      <c r="A87" s="7"/>
      <c r="B87" s="7"/>
      <c r="C87" s="7" t="s">
        <v>503</v>
      </c>
      <c r="D87" s="7"/>
      <c r="E87" s="7"/>
      <c r="F87" s="7"/>
      <c r="G87" s="7"/>
      <c r="H87" s="7"/>
      <c r="I87" s="7"/>
      <c r="J87" s="7"/>
      <c r="K87" s="7"/>
      <c r="L87" s="9" t="s">
        <v>97</v>
      </c>
      <c r="M87" s="26">
        <v>8.1999999999999993</v>
      </c>
      <c r="N87" s="26">
        <v>8.6999999999999993</v>
      </c>
      <c r="O87" s="26">
        <v>7.3</v>
      </c>
      <c r="P87" s="26">
        <v>5.7</v>
      </c>
      <c r="Q87" s="26">
        <v>9.1</v>
      </c>
      <c r="R87" s="26">
        <v>7.4</v>
      </c>
      <c r="S87" s="26">
        <v>1.7</v>
      </c>
      <c r="T87" s="25" t="s">
        <v>137</v>
      </c>
      <c r="U87" s="26">
        <v>8</v>
      </c>
    </row>
    <row r="88" spans="1:21" ht="16.5" customHeight="1" x14ac:dyDescent="0.25">
      <c r="A88" s="7"/>
      <c r="B88" s="7"/>
      <c r="C88" s="7" t="s">
        <v>504</v>
      </c>
      <c r="D88" s="7"/>
      <c r="E88" s="7"/>
      <c r="F88" s="7"/>
      <c r="G88" s="7"/>
      <c r="H88" s="7"/>
      <c r="I88" s="7"/>
      <c r="J88" s="7"/>
      <c r="K88" s="7"/>
      <c r="L88" s="9" t="s">
        <v>97</v>
      </c>
      <c r="M88" s="26">
        <v>6.6</v>
      </c>
      <c r="N88" s="26">
        <v>7</v>
      </c>
      <c r="O88" s="26">
        <v>5.8</v>
      </c>
      <c r="P88" s="26">
        <v>5</v>
      </c>
      <c r="Q88" s="26">
        <v>3.8</v>
      </c>
      <c r="R88" s="26">
        <v>6.3</v>
      </c>
      <c r="S88" s="25" t="s">
        <v>137</v>
      </c>
      <c r="T88" s="26">
        <v>3.7</v>
      </c>
      <c r="U88" s="26">
        <v>5.7</v>
      </c>
    </row>
    <row r="89" spans="1:21" ht="16.5" customHeight="1" x14ac:dyDescent="0.25">
      <c r="A89" s="7"/>
      <c r="B89" s="7"/>
      <c r="C89" s="7" t="s">
        <v>505</v>
      </c>
      <c r="D89" s="7"/>
      <c r="E89" s="7"/>
      <c r="F89" s="7"/>
      <c r="G89" s="7"/>
      <c r="H89" s="7"/>
      <c r="I89" s="7"/>
      <c r="J89" s="7"/>
      <c r="K89" s="7"/>
      <c r="L89" s="9" t="s">
        <v>97</v>
      </c>
      <c r="M89" s="26">
        <v>4.0999999999999996</v>
      </c>
      <c r="N89" s="26">
        <v>3.4</v>
      </c>
      <c r="O89" s="26">
        <v>3.1</v>
      </c>
      <c r="P89" s="26">
        <v>2.2000000000000002</v>
      </c>
      <c r="Q89" s="26">
        <v>4</v>
      </c>
      <c r="R89" s="26">
        <v>6</v>
      </c>
      <c r="S89" s="25" t="s">
        <v>137</v>
      </c>
      <c r="T89" s="26">
        <v>2.1</v>
      </c>
      <c r="U89" s="26">
        <v>2.9</v>
      </c>
    </row>
    <row r="90" spans="1:21" ht="16.5" customHeight="1" x14ac:dyDescent="0.25">
      <c r="A90" s="7"/>
      <c r="B90" s="7"/>
      <c r="C90" s="7" t="s">
        <v>568</v>
      </c>
      <c r="D90" s="7"/>
      <c r="E90" s="7"/>
      <c r="F90" s="7"/>
      <c r="G90" s="7"/>
      <c r="H90" s="7"/>
      <c r="I90" s="7"/>
      <c r="J90" s="7"/>
      <c r="K90" s="7"/>
      <c r="L90" s="9" t="s">
        <v>97</v>
      </c>
      <c r="M90" s="26">
        <v>1.6</v>
      </c>
      <c r="N90" s="25" t="s">
        <v>137</v>
      </c>
      <c r="O90" s="26">
        <v>1.1000000000000001</v>
      </c>
      <c r="P90" s="26">
        <v>1.7</v>
      </c>
      <c r="Q90" s="26">
        <v>1.9</v>
      </c>
      <c r="R90" s="26">
        <v>3.8</v>
      </c>
      <c r="S90" s="25" t="s">
        <v>137</v>
      </c>
      <c r="T90" s="26">
        <v>0.8</v>
      </c>
      <c r="U90" s="26">
        <v>1.3</v>
      </c>
    </row>
    <row r="91" spans="1:21" ht="16.5" customHeight="1" x14ac:dyDescent="0.25">
      <c r="A91" s="7"/>
      <c r="B91" s="7" t="s">
        <v>571</v>
      </c>
      <c r="C91" s="7"/>
      <c r="D91" s="7"/>
      <c r="E91" s="7"/>
      <c r="F91" s="7"/>
      <c r="G91" s="7"/>
      <c r="H91" s="7"/>
      <c r="I91" s="7"/>
      <c r="J91" s="7"/>
      <c r="K91" s="7"/>
      <c r="L91" s="9"/>
      <c r="M91" s="10"/>
      <c r="N91" s="10"/>
      <c r="O91" s="10"/>
      <c r="P91" s="10"/>
      <c r="Q91" s="10"/>
      <c r="R91" s="10"/>
      <c r="S91" s="10"/>
      <c r="T91" s="10"/>
      <c r="U91" s="10"/>
    </row>
    <row r="92" spans="1:21" ht="29.4" customHeight="1" x14ac:dyDescent="0.25">
      <c r="A92" s="7"/>
      <c r="B92" s="7"/>
      <c r="C92" s="93" t="s">
        <v>486</v>
      </c>
      <c r="D92" s="93"/>
      <c r="E92" s="93"/>
      <c r="F92" s="93"/>
      <c r="G92" s="93"/>
      <c r="H92" s="93"/>
      <c r="I92" s="93"/>
      <c r="J92" s="93"/>
      <c r="K92" s="93"/>
      <c r="L92" s="9" t="s">
        <v>97</v>
      </c>
      <c r="M92" s="26">
        <v>8.9</v>
      </c>
      <c r="N92" s="16">
        <v>11.1</v>
      </c>
      <c r="O92" s="26">
        <v>6.3</v>
      </c>
      <c r="P92" s="26">
        <v>3.5</v>
      </c>
      <c r="Q92" s="26">
        <v>7</v>
      </c>
      <c r="R92" s="26">
        <v>7</v>
      </c>
      <c r="S92" s="26">
        <v>8.9</v>
      </c>
      <c r="T92" s="26">
        <v>1.2</v>
      </c>
      <c r="U92" s="26">
        <v>6.7</v>
      </c>
    </row>
    <row r="93" spans="1:21" ht="16.5" customHeight="1" x14ac:dyDescent="0.25">
      <c r="A93" s="7"/>
      <c r="B93" s="7"/>
      <c r="C93" s="7" t="s">
        <v>487</v>
      </c>
      <c r="D93" s="7"/>
      <c r="E93" s="7"/>
      <c r="F93" s="7"/>
      <c r="G93" s="7"/>
      <c r="H93" s="7"/>
      <c r="I93" s="7"/>
      <c r="J93" s="7"/>
      <c r="K93" s="7"/>
      <c r="L93" s="9" t="s">
        <v>97</v>
      </c>
      <c r="M93" s="26">
        <v>6.5</v>
      </c>
      <c r="N93" s="26">
        <v>7.3</v>
      </c>
      <c r="O93" s="26">
        <v>6.8</v>
      </c>
      <c r="P93" s="26">
        <v>5.3</v>
      </c>
      <c r="Q93" s="26">
        <v>7</v>
      </c>
      <c r="R93" s="26">
        <v>6.8</v>
      </c>
      <c r="S93" s="26">
        <v>6.1</v>
      </c>
      <c r="T93" s="26">
        <v>3.4</v>
      </c>
      <c r="U93" s="26">
        <v>6.6</v>
      </c>
    </row>
    <row r="94" spans="1:21" ht="16.5" customHeight="1" x14ac:dyDescent="0.25">
      <c r="A94" s="7" t="s">
        <v>90</v>
      </c>
      <c r="B94" s="7"/>
      <c r="C94" s="7"/>
      <c r="D94" s="7"/>
      <c r="E94" s="7"/>
      <c r="F94" s="7"/>
      <c r="G94" s="7"/>
      <c r="H94" s="7"/>
      <c r="I94" s="7"/>
      <c r="J94" s="7"/>
      <c r="K94" s="7"/>
      <c r="L94" s="9"/>
      <c r="M94" s="10"/>
      <c r="N94" s="10"/>
      <c r="O94" s="10"/>
      <c r="P94" s="10"/>
      <c r="Q94" s="10"/>
      <c r="R94" s="10"/>
      <c r="S94" s="10"/>
      <c r="T94" s="10"/>
      <c r="U94" s="10"/>
    </row>
    <row r="95" spans="1:21" ht="16.5" customHeight="1" x14ac:dyDescent="0.25">
      <c r="A95" s="7"/>
      <c r="B95" s="7" t="s">
        <v>564</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565</v>
      </c>
      <c r="D96" s="7"/>
      <c r="E96" s="7"/>
      <c r="F96" s="7"/>
      <c r="G96" s="7"/>
      <c r="H96" s="7"/>
      <c r="I96" s="7"/>
      <c r="J96" s="7"/>
      <c r="K96" s="7"/>
      <c r="L96" s="9" t="s">
        <v>97</v>
      </c>
      <c r="M96" s="26">
        <v>5.3</v>
      </c>
      <c r="N96" s="26">
        <v>5.9</v>
      </c>
      <c r="O96" s="26">
        <v>5.3</v>
      </c>
      <c r="P96" s="26">
        <v>3.9</v>
      </c>
      <c r="Q96" s="26">
        <v>5.5</v>
      </c>
      <c r="R96" s="26">
        <v>5</v>
      </c>
      <c r="S96" s="26">
        <v>4.3</v>
      </c>
      <c r="T96" s="26">
        <v>1.7</v>
      </c>
      <c r="U96" s="26">
        <v>5.2</v>
      </c>
    </row>
    <row r="97" spans="1:21" ht="16.5" customHeight="1" x14ac:dyDescent="0.25">
      <c r="A97" s="7"/>
      <c r="B97" s="7"/>
      <c r="C97" s="7" t="s">
        <v>566</v>
      </c>
      <c r="D97" s="7"/>
      <c r="E97" s="7"/>
      <c r="F97" s="7"/>
      <c r="G97" s="7"/>
      <c r="H97" s="7"/>
      <c r="I97" s="7"/>
      <c r="J97" s="7"/>
      <c r="K97" s="7"/>
      <c r="L97" s="9" t="s">
        <v>97</v>
      </c>
      <c r="M97" s="26">
        <v>7.2</v>
      </c>
      <c r="N97" s="26">
        <v>7.9</v>
      </c>
      <c r="O97" s="26">
        <v>7.1</v>
      </c>
      <c r="P97" s="26">
        <v>5.8</v>
      </c>
      <c r="Q97" s="26">
        <v>7.4</v>
      </c>
      <c r="R97" s="26">
        <v>7.7</v>
      </c>
      <c r="S97" s="26">
        <v>7</v>
      </c>
      <c r="T97" s="26">
        <v>2.7</v>
      </c>
      <c r="U97" s="26">
        <v>7.2</v>
      </c>
    </row>
    <row r="98" spans="1:21" ht="16.5" customHeight="1" x14ac:dyDescent="0.25">
      <c r="A98" s="7"/>
      <c r="B98" s="7" t="s">
        <v>567</v>
      </c>
      <c r="C98" s="7"/>
      <c r="D98" s="7"/>
      <c r="E98" s="7"/>
      <c r="F98" s="7"/>
      <c r="G98" s="7"/>
      <c r="H98" s="7"/>
      <c r="I98" s="7"/>
      <c r="J98" s="7"/>
      <c r="K98" s="7"/>
      <c r="L98" s="9"/>
      <c r="M98" s="10"/>
      <c r="N98" s="10"/>
      <c r="O98" s="10"/>
      <c r="P98" s="10"/>
      <c r="Q98" s="10"/>
      <c r="R98" s="10"/>
      <c r="S98" s="10"/>
      <c r="T98" s="10"/>
      <c r="U98" s="10"/>
    </row>
    <row r="99" spans="1:21" ht="16.5" customHeight="1" x14ac:dyDescent="0.25">
      <c r="A99" s="7"/>
      <c r="B99" s="7"/>
      <c r="C99" s="7" t="s">
        <v>502</v>
      </c>
      <c r="D99" s="7"/>
      <c r="E99" s="7"/>
      <c r="F99" s="7"/>
      <c r="G99" s="7"/>
      <c r="H99" s="7"/>
      <c r="I99" s="7"/>
      <c r="J99" s="7"/>
      <c r="K99" s="7"/>
      <c r="L99" s="9" t="s">
        <v>97</v>
      </c>
      <c r="M99" s="26">
        <v>5.9</v>
      </c>
      <c r="N99" s="26">
        <v>6.7</v>
      </c>
      <c r="O99" s="26">
        <v>6.5</v>
      </c>
      <c r="P99" s="26">
        <v>5</v>
      </c>
      <c r="Q99" s="26">
        <v>6.8</v>
      </c>
      <c r="R99" s="25" t="s">
        <v>137</v>
      </c>
      <c r="S99" s="26">
        <v>5.6</v>
      </c>
      <c r="T99" s="25" t="s">
        <v>137</v>
      </c>
      <c r="U99" s="26">
        <v>6.2</v>
      </c>
    </row>
    <row r="100" spans="1:21" ht="16.5" customHeight="1" x14ac:dyDescent="0.25">
      <c r="A100" s="7"/>
      <c r="B100" s="7"/>
      <c r="C100" s="7" t="s">
        <v>503</v>
      </c>
      <c r="D100" s="7"/>
      <c r="E100" s="7"/>
      <c r="F100" s="7"/>
      <c r="G100" s="7"/>
      <c r="H100" s="7"/>
      <c r="I100" s="7"/>
      <c r="J100" s="7"/>
      <c r="K100" s="7"/>
      <c r="L100" s="9" t="s">
        <v>97</v>
      </c>
      <c r="M100" s="26">
        <v>7.4</v>
      </c>
      <c r="N100" s="26">
        <v>7.9</v>
      </c>
      <c r="O100" s="26">
        <v>6.5</v>
      </c>
      <c r="P100" s="26">
        <v>5.3</v>
      </c>
      <c r="Q100" s="26">
        <v>8.1999999999999993</v>
      </c>
      <c r="R100" s="26">
        <v>6.7</v>
      </c>
      <c r="S100" s="26">
        <v>2.8</v>
      </c>
      <c r="T100" s="25" t="s">
        <v>137</v>
      </c>
      <c r="U100" s="26">
        <v>7.2</v>
      </c>
    </row>
    <row r="101" spans="1:21" ht="16.5" customHeight="1" x14ac:dyDescent="0.25">
      <c r="A101" s="7"/>
      <c r="B101" s="7"/>
      <c r="C101" s="7" t="s">
        <v>504</v>
      </c>
      <c r="D101" s="7"/>
      <c r="E101" s="7"/>
      <c r="F101" s="7"/>
      <c r="G101" s="7"/>
      <c r="H101" s="7"/>
      <c r="I101" s="7"/>
      <c r="J101" s="7"/>
      <c r="K101" s="7"/>
      <c r="L101" s="9" t="s">
        <v>97</v>
      </c>
      <c r="M101" s="26">
        <v>5.6</v>
      </c>
      <c r="N101" s="26">
        <v>6.2</v>
      </c>
      <c r="O101" s="26">
        <v>5.0999999999999996</v>
      </c>
      <c r="P101" s="26">
        <v>4.4000000000000004</v>
      </c>
      <c r="Q101" s="26">
        <v>3.6</v>
      </c>
      <c r="R101" s="26">
        <v>5.6</v>
      </c>
      <c r="S101" s="25" t="s">
        <v>137</v>
      </c>
      <c r="T101" s="26">
        <v>3.2</v>
      </c>
      <c r="U101" s="26">
        <v>5</v>
      </c>
    </row>
    <row r="102" spans="1:21" ht="16.5" customHeight="1" x14ac:dyDescent="0.25">
      <c r="A102" s="7"/>
      <c r="B102" s="7"/>
      <c r="C102" s="7" t="s">
        <v>505</v>
      </c>
      <c r="D102" s="7"/>
      <c r="E102" s="7"/>
      <c r="F102" s="7"/>
      <c r="G102" s="7"/>
      <c r="H102" s="7"/>
      <c r="I102" s="7"/>
      <c r="J102" s="7"/>
      <c r="K102" s="7"/>
      <c r="L102" s="9" t="s">
        <v>97</v>
      </c>
      <c r="M102" s="26">
        <v>4.0999999999999996</v>
      </c>
      <c r="N102" s="26">
        <v>3.8</v>
      </c>
      <c r="O102" s="26">
        <v>2.6</v>
      </c>
      <c r="P102" s="26">
        <v>1.9</v>
      </c>
      <c r="Q102" s="26">
        <v>3.6</v>
      </c>
      <c r="R102" s="26">
        <v>4.5999999999999996</v>
      </c>
      <c r="S102" s="25" t="s">
        <v>137</v>
      </c>
      <c r="T102" s="26">
        <v>1.7</v>
      </c>
      <c r="U102" s="26">
        <v>2.6</v>
      </c>
    </row>
    <row r="103" spans="1:21" ht="16.5" customHeight="1" x14ac:dyDescent="0.25">
      <c r="A103" s="7"/>
      <c r="B103" s="7"/>
      <c r="C103" s="7" t="s">
        <v>568</v>
      </c>
      <c r="D103" s="7"/>
      <c r="E103" s="7"/>
      <c r="F103" s="7"/>
      <c r="G103" s="7"/>
      <c r="H103" s="7"/>
      <c r="I103" s="7"/>
      <c r="J103" s="7"/>
      <c r="K103" s="7"/>
      <c r="L103" s="9" t="s">
        <v>97</v>
      </c>
      <c r="M103" s="26">
        <v>1.9</v>
      </c>
      <c r="N103" s="25" t="s">
        <v>137</v>
      </c>
      <c r="O103" s="26">
        <v>1</v>
      </c>
      <c r="P103" s="26">
        <v>1.5</v>
      </c>
      <c r="Q103" s="26">
        <v>1.8</v>
      </c>
      <c r="R103" s="26">
        <v>3.9</v>
      </c>
      <c r="S103" s="25" t="s">
        <v>137</v>
      </c>
      <c r="T103" s="26">
        <v>0.6</v>
      </c>
      <c r="U103" s="26">
        <v>1.1000000000000001</v>
      </c>
    </row>
    <row r="104" spans="1:21" ht="16.5" customHeight="1" x14ac:dyDescent="0.25">
      <c r="A104" s="7"/>
      <c r="B104" s="7" t="s">
        <v>571</v>
      </c>
      <c r="C104" s="7"/>
      <c r="D104" s="7"/>
      <c r="E104" s="7"/>
      <c r="F104" s="7"/>
      <c r="G104" s="7"/>
      <c r="H104" s="7"/>
      <c r="I104" s="7"/>
      <c r="J104" s="7"/>
      <c r="K104" s="7"/>
      <c r="L104" s="9"/>
      <c r="M104" s="10"/>
      <c r="N104" s="10"/>
      <c r="O104" s="10"/>
      <c r="P104" s="10"/>
      <c r="Q104" s="10"/>
      <c r="R104" s="10"/>
      <c r="S104" s="10"/>
      <c r="T104" s="10"/>
      <c r="U104" s="10"/>
    </row>
    <row r="105" spans="1:21" ht="29.4" customHeight="1" x14ac:dyDescent="0.25">
      <c r="A105" s="7"/>
      <c r="B105" s="7"/>
      <c r="C105" s="93" t="s">
        <v>486</v>
      </c>
      <c r="D105" s="93"/>
      <c r="E105" s="93"/>
      <c r="F105" s="93"/>
      <c r="G105" s="93"/>
      <c r="H105" s="93"/>
      <c r="I105" s="93"/>
      <c r="J105" s="93"/>
      <c r="K105" s="93"/>
      <c r="L105" s="9" t="s">
        <v>97</v>
      </c>
      <c r="M105" s="26">
        <v>7.8</v>
      </c>
      <c r="N105" s="16">
        <v>10.4</v>
      </c>
      <c r="O105" s="26">
        <v>5.6</v>
      </c>
      <c r="P105" s="26">
        <v>3</v>
      </c>
      <c r="Q105" s="26">
        <v>5.9</v>
      </c>
      <c r="R105" s="26">
        <v>6.9</v>
      </c>
      <c r="S105" s="26">
        <v>8.3000000000000007</v>
      </c>
      <c r="T105" s="26">
        <v>1</v>
      </c>
      <c r="U105" s="26">
        <v>6</v>
      </c>
    </row>
    <row r="106" spans="1:21" ht="16.5" customHeight="1" x14ac:dyDescent="0.25">
      <c r="A106" s="7"/>
      <c r="B106" s="7"/>
      <c r="C106" s="7" t="s">
        <v>487</v>
      </c>
      <c r="D106" s="7"/>
      <c r="E106" s="7"/>
      <c r="F106" s="7"/>
      <c r="G106" s="7"/>
      <c r="H106" s="7"/>
      <c r="I106" s="7"/>
      <c r="J106" s="7"/>
      <c r="K106" s="7"/>
      <c r="L106" s="9" t="s">
        <v>97</v>
      </c>
      <c r="M106" s="26">
        <v>6</v>
      </c>
      <c r="N106" s="26">
        <v>6.8</v>
      </c>
      <c r="O106" s="26">
        <v>6.1</v>
      </c>
      <c r="P106" s="26">
        <v>4.7</v>
      </c>
      <c r="Q106" s="26">
        <v>6.3</v>
      </c>
      <c r="R106" s="26">
        <v>6.1</v>
      </c>
      <c r="S106" s="26">
        <v>5.5</v>
      </c>
      <c r="T106" s="26">
        <v>2.9</v>
      </c>
      <c r="U106" s="26">
        <v>6.1</v>
      </c>
    </row>
    <row r="107" spans="1:21" ht="16.5" customHeight="1" x14ac:dyDescent="0.25">
      <c r="A107" s="7"/>
      <c r="B107" s="7" t="s">
        <v>577</v>
      </c>
      <c r="C107" s="7"/>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c r="C108" s="7" t="s">
        <v>467</v>
      </c>
      <c r="D108" s="7"/>
      <c r="E108" s="7"/>
      <c r="F108" s="7"/>
      <c r="G108" s="7"/>
      <c r="H108" s="7"/>
      <c r="I108" s="7"/>
      <c r="J108" s="7"/>
      <c r="K108" s="7"/>
      <c r="L108" s="9" t="s">
        <v>97</v>
      </c>
      <c r="M108" s="26">
        <v>4.2</v>
      </c>
      <c r="N108" s="26">
        <v>5.4</v>
      </c>
      <c r="O108" s="26">
        <v>6</v>
      </c>
      <c r="P108" s="26">
        <v>3</v>
      </c>
      <c r="Q108" s="26">
        <v>6.9</v>
      </c>
      <c r="R108" s="26">
        <v>6</v>
      </c>
      <c r="S108" s="26">
        <v>6.7</v>
      </c>
      <c r="T108" s="26">
        <v>0.6</v>
      </c>
      <c r="U108" s="26">
        <v>5</v>
      </c>
    </row>
    <row r="109" spans="1:21" ht="16.5" customHeight="1" x14ac:dyDescent="0.25">
      <c r="A109" s="7"/>
      <c r="B109" s="7"/>
      <c r="C109" s="7" t="s">
        <v>468</v>
      </c>
      <c r="D109" s="7"/>
      <c r="E109" s="7"/>
      <c r="F109" s="7"/>
      <c r="G109" s="7"/>
      <c r="H109" s="7"/>
      <c r="I109" s="7"/>
      <c r="J109" s="7"/>
      <c r="K109" s="7"/>
      <c r="L109" s="9" t="s">
        <v>97</v>
      </c>
      <c r="M109" s="26">
        <v>5.8</v>
      </c>
      <c r="N109" s="26">
        <v>6</v>
      </c>
      <c r="O109" s="26">
        <v>5.2</v>
      </c>
      <c r="P109" s="26">
        <v>4.9000000000000004</v>
      </c>
      <c r="Q109" s="26">
        <v>4.5999999999999996</v>
      </c>
      <c r="R109" s="26">
        <v>8.5</v>
      </c>
      <c r="S109" s="26">
        <v>5.8</v>
      </c>
      <c r="T109" s="26">
        <v>0.6</v>
      </c>
      <c r="U109" s="26">
        <v>5.5</v>
      </c>
    </row>
    <row r="110" spans="1:21" ht="16.5" customHeight="1" x14ac:dyDescent="0.25">
      <c r="A110" s="7"/>
      <c r="B110" s="7"/>
      <c r="C110" s="7" t="s">
        <v>469</v>
      </c>
      <c r="D110" s="7"/>
      <c r="E110" s="7"/>
      <c r="F110" s="7"/>
      <c r="G110" s="7"/>
      <c r="H110" s="7"/>
      <c r="I110" s="7"/>
      <c r="J110" s="7"/>
      <c r="K110" s="7"/>
      <c r="L110" s="9" t="s">
        <v>97</v>
      </c>
      <c r="M110" s="26">
        <v>8</v>
      </c>
      <c r="N110" s="26">
        <v>6.4</v>
      </c>
      <c r="O110" s="26">
        <v>6.5</v>
      </c>
      <c r="P110" s="26">
        <v>5.2</v>
      </c>
      <c r="Q110" s="26">
        <v>7.4</v>
      </c>
      <c r="R110" s="26">
        <v>4.0999999999999996</v>
      </c>
      <c r="S110" s="26">
        <v>0.1</v>
      </c>
      <c r="T110" s="26">
        <v>4.5999999999999996</v>
      </c>
      <c r="U110" s="26">
        <v>6.7</v>
      </c>
    </row>
    <row r="111" spans="1:21" ht="16.5" customHeight="1" x14ac:dyDescent="0.25">
      <c r="A111" s="7"/>
      <c r="B111" s="7"/>
      <c r="C111" s="7" t="s">
        <v>470</v>
      </c>
      <c r="D111" s="7"/>
      <c r="E111" s="7"/>
      <c r="F111" s="7"/>
      <c r="G111" s="7"/>
      <c r="H111" s="7"/>
      <c r="I111" s="7"/>
      <c r="J111" s="7"/>
      <c r="K111" s="7"/>
      <c r="L111" s="9" t="s">
        <v>97</v>
      </c>
      <c r="M111" s="26">
        <v>5.9</v>
      </c>
      <c r="N111" s="26">
        <v>6.6</v>
      </c>
      <c r="O111" s="26">
        <v>7</v>
      </c>
      <c r="P111" s="26">
        <v>5.8</v>
      </c>
      <c r="Q111" s="26">
        <v>4.9000000000000004</v>
      </c>
      <c r="R111" s="26">
        <v>4.9000000000000004</v>
      </c>
      <c r="S111" s="26">
        <v>4.9000000000000004</v>
      </c>
      <c r="T111" s="26">
        <v>3.2</v>
      </c>
      <c r="U111" s="26">
        <v>6.2</v>
      </c>
    </row>
    <row r="112" spans="1:21" ht="16.5" customHeight="1" x14ac:dyDescent="0.25">
      <c r="A112" s="7"/>
      <c r="B112" s="7"/>
      <c r="C112" s="7" t="s">
        <v>471</v>
      </c>
      <c r="D112" s="7"/>
      <c r="E112" s="7"/>
      <c r="F112" s="7"/>
      <c r="G112" s="7"/>
      <c r="H112" s="7"/>
      <c r="I112" s="7"/>
      <c r="J112" s="7"/>
      <c r="K112" s="7"/>
      <c r="L112" s="9" t="s">
        <v>97</v>
      </c>
      <c r="M112" s="26">
        <v>7.8</v>
      </c>
      <c r="N112" s="16">
        <v>10.199999999999999</v>
      </c>
      <c r="O112" s="26">
        <v>5.8</v>
      </c>
      <c r="P112" s="26">
        <v>4.3</v>
      </c>
      <c r="Q112" s="16">
        <v>11.8</v>
      </c>
      <c r="R112" s="16">
        <v>27.9</v>
      </c>
      <c r="S112" s="26">
        <v>6.4</v>
      </c>
      <c r="T112" s="26">
        <v>4</v>
      </c>
      <c r="U112" s="26">
        <v>7.5</v>
      </c>
    </row>
    <row r="113" spans="1:21" ht="16.5" customHeight="1" x14ac:dyDescent="0.25">
      <c r="A113" s="7" t="s">
        <v>91</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t="s">
        <v>564</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c r="C115" s="7" t="s">
        <v>565</v>
      </c>
      <c r="D115" s="7"/>
      <c r="E115" s="7"/>
      <c r="F115" s="7"/>
      <c r="G115" s="7"/>
      <c r="H115" s="7"/>
      <c r="I115" s="7"/>
      <c r="J115" s="7"/>
      <c r="K115" s="7"/>
      <c r="L115" s="9" t="s">
        <v>97</v>
      </c>
      <c r="M115" s="26">
        <v>4.8</v>
      </c>
      <c r="N115" s="26">
        <v>5.5</v>
      </c>
      <c r="O115" s="26">
        <v>4.5</v>
      </c>
      <c r="P115" s="26">
        <v>3.3</v>
      </c>
      <c r="Q115" s="26">
        <v>4.9000000000000004</v>
      </c>
      <c r="R115" s="26">
        <v>4.4000000000000004</v>
      </c>
      <c r="S115" s="26">
        <v>3.8</v>
      </c>
      <c r="T115" s="26">
        <v>1.6</v>
      </c>
      <c r="U115" s="26">
        <v>4.7</v>
      </c>
    </row>
    <row r="116" spans="1:21" ht="16.5" customHeight="1" x14ac:dyDescent="0.25">
      <c r="A116" s="7"/>
      <c r="B116" s="7"/>
      <c r="C116" s="7" t="s">
        <v>566</v>
      </c>
      <c r="D116" s="7"/>
      <c r="E116" s="7"/>
      <c r="F116" s="7"/>
      <c r="G116" s="7"/>
      <c r="H116" s="7"/>
      <c r="I116" s="7"/>
      <c r="J116" s="7"/>
      <c r="K116" s="7"/>
      <c r="L116" s="9" t="s">
        <v>97</v>
      </c>
      <c r="M116" s="26">
        <v>6.5</v>
      </c>
      <c r="N116" s="26">
        <v>7.5</v>
      </c>
      <c r="O116" s="26">
        <v>6.3</v>
      </c>
      <c r="P116" s="26">
        <v>5.2</v>
      </c>
      <c r="Q116" s="26">
        <v>6.8</v>
      </c>
      <c r="R116" s="26">
        <v>6.8</v>
      </c>
      <c r="S116" s="26">
        <v>6.3</v>
      </c>
      <c r="T116" s="26">
        <v>2.5</v>
      </c>
      <c r="U116" s="26">
        <v>6.6</v>
      </c>
    </row>
    <row r="117" spans="1:21" ht="16.5" customHeight="1" x14ac:dyDescent="0.25">
      <c r="A117" s="7"/>
      <c r="B117" s="7" t="s">
        <v>567</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t="s">
        <v>502</v>
      </c>
      <c r="D118" s="7"/>
      <c r="E118" s="7"/>
      <c r="F118" s="7"/>
      <c r="G118" s="7"/>
      <c r="H118" s="7"/>
      <c r="I118" s="7"/>
      <c r="J118" s="7"/>
      <c r="K118" s="7"/>
      <c r="L118" s="9" t="s">
        <v>97</v>
      </c>
      <c r="M118" s="26">
        <v>5.5</v>
      </c>
      <c r="N118" s="26">
        <v>6.3</v>
      </c>
      <c r="O118" s="26">
        <v>5.8</v>
      </c>
      <c r="P118" s="26">
        <v>4.5</v>
      </c>
      <c r="Q118" s="26">
        <v>6.1</v>
      </c>
      <c r="R118" s="25" t="s">
        <v>137</v>
      </c>
      <c r="S118" s="26">
        <v>5</v>
      </c>
      <c r="T118" s="25" t="s">
        <v>137</v>
      </c>
      <c r="U118" s="26">
        <v>5.7</v>
      </c>
    </row>
    <row r="119" spans="1:21" ht="16.5" customHeight="1" x14ac:dyDescent="0.25">
      <c r="A119" s="7"/>
      <c r="B119" s="7"/>
      <c r="C119" s="7" t="s">
        <v>503</v>
      </c>
      <c r="D119" s="7"/>
      <c r="E119" s="7"/>
      <c r="F119" s="7"/>
      <c r="G119" s="7"/>
      <c r="H119" s="7"/>
      <c r="I119" s="7"/>
      <c r="J119" s="7"/>
      <c r="K119" s="7"/>
      <c r="L119" s="9" t="s">
        <v>97</v>
      </c>
      <c r="M119" s="26">
        <v>6.5</v>
      </c>
      <c r="N119" s="26">
        <v>7.3</v>
      </c>
      <c r="O119" s="26">
        <v>5.5</v>
      </c>
      <c r="P119" s="26">
        <v>4.5</v>
      </c>
      <c r="Q119" s="26">
        <v>7.4</v>
      </c>
      <c r="R119" s="26">
        <v>5.9</v>
      </c>
      <c r="S119" s="26">
        <v>3.5</v>
      </c>
      <c r="T119" s="25" t="s">
        <v>137</v>
      </c>
      <c r="U119" s="26">
        <v>6.4</v>
      </c>
    </row>
    <row r="120" spans="1:21" ht="16.5" customHeight="1" x14ac:dyDescent="0.25">
      <c r="A120" s="7"/>
      <c r="B120" s="7"/>
      <c r="C120" s="7" t="s">
        <v>504</v>
      </c>
      <c r="D120" s="7"/>
      <c r="E120" s="7"/>
      <c r="F120" s="7"/>
      <c r="G120" s="7"/>
      <c r="H120" s="7"/>
      <c r="I120" s="7"/>
      <c r="J120" s="7"/>
      <c r="K120" s="7"/>
      <c r="L120" s="9" t="s">
        <v>97</v>
      </c>
      <c r="M120" s="26">
        <v>4.8</v>
      </c>
      <c r="N120" s="26">
        <v>5.6</v>
      </c>
      <c r="O120" s="26">
        <v>4.3</v>
      </c>
      <c r="P120" s="26">
        <v>3.7</v>
      </c>
      <c r="Q120" s="26">
        <v>3.2</v>
      </c>
      <c r="R120" s="26">
        <v>4.9000000000000004</v>
      </c>
      <c r="S120" s="25" t="s">
        <v>137</v>
      </c>
      <c r="T120" s="26">
        <v>2.8</v>
      </c>
      <c r="U120" s="26">
        <v>4.3</v>
      </c>
    </row>
    <row r="121" spans="1:21" ht="16.5" customHeight="1" x14ac:dyDescent="0.25">
      <c r="A121" s="7"/>
      <c r="B121" s="7"/>
      <c r="C121" s="7" t="s">
        <v>505</v>
      </c>
      <c r="D121" s="7"/>
      <c r="E121" s="7"/>
      <c r="F121" s="7"/>
      <c r="G121" s="7"/>
      <c r="H121" s="7"/>
      <c r="I121" s="7"/>
      <c r="J121" s="7"/>
      <c r="K121" s="7"/>
      <c r="L121" s="9" t="s">
        <v>97</v>
      </c>
      <c r="M121" s="26">
        <v>2.9</v>
      </c>
      <c r="N121" s="26">
        <v>3.3</v>
      </c>
      <c r="O121" s="26">
        <v>1.9</v>
      </c>
      <c r="P121" s="26">
        <v>1.6</v>
      </c>
      <c r="Q121" s="26">
        <v>3.1</v>
      </c>
      <c r="R121" s="26">
        <v>4.3</v>
      </c>
      <c r="S121" s="25" t="s">
        <v>137</v>
      </c>
      <c r="T121" s="26">
        <v>1.8</v>
      </c>
      <c r="U121" s="26">
        <v>2.1</v>
      </c>
    </row>
    <row r="122" spans="1:21" ht="16.5" customHeight="1" x14ac:dyDescent="0.25">
      <c r="A122" s="7"/>
      <c r="B122" s="7"/>
      <c r="C122" s="7" t="s">
        <v>568</v>
      </c>
      <c r="D122" s="7"/>
      <c r="E122" s="7"/>
      <c r="F122" s="7"/>
      <c r="G122" s="7"/>
      <c r="H122" s="7"/>
      <c r="I122" s="7"/>
      <c r="J122" s="7"/>
      <c r="K122" s="7"/>
      <c r="L122" s="9" t="s">
        <v>97</v>
      </c>
      <c r="M122" s="26">
        <v>1.1000000000000001</v>
      </c>
      <c r="N122" s="25" t="s">
        <v>137</v>
      </c>
      <c r="O122" s="26">
        <v>0.8</v>
      </c>
      <c r="P122" s="26">
        <v>1</v>
      </c>
      <c r="Q122" s="26">
        <v>1.2</v>
      </c>
      <c r="R122" s="26">
        <v>3.3</v>
      </c>
      <c r="S122" s="25" t="s">
        <v>137</v>
      </c>
      <c r="T122" s="26">
        <v>0.6</v>
      </c>
      <c r="U122" s="26">
        <v>0.9</v>
      </c>
    </row>
    <row r="123" spans="1:21" ht="16.5" customHeight="1" x14ac:dyDescent="0.25">
      <c r="A123" s="7"/>
      <c r="B123" s="7" t="s">
        <v>571</v>
      </c>
      <c r="C123" s="7"/>
      <c r="D123" s="7"/>
      <c r="E123" s="7"/>
      <c r="F123" s="7"/>
      <c r="G123" s="7"/>
      <c r="H123" s="7"/>
      <c r="I123" s="7"/>
      <c r="J123" s="7"/>
      <c r="K123" s="7"/>
      <c r="L123" s="9"/>
      <c r="M123" s="10"/>
      <c r="N123" s="10"/>
      <c r="O123" s="10"/>
      <c r="P123" s="10"/>
      <c r="Q123" s="10"/>
      <c r="R123" s="10"/>
      <c r="S123" s="10"/>
      <c r="T123" s="10"/>
      <c r="U123" s="10"/>
    </row>
    <row r="124" spans="1:21" ht="29.4" customHeight="1" x14ac:dyDescent="0.25">
      <c r="A124" s="7"/>
      <c r="B124" s="7"/>
      <c r="C124" s="93" t="s">
        <v>486</v>
      </c>
      <c r="D124" s="93"/>
      <c r="E124" s="93"/>
      <c r="F124" s="93"/>
      <c r="G124" s="93"/>
      <c r="H124" s="93"/>
      <c r="I124" s="93"/>
      <c r="J124" s="93"/>
      <c r="K124" s="93"/>
      <c r="L124" s="9" t="s">
        <v>97</v>
      </c>
      <c r="M124" s="26">
        <v>6.8</v>
      </c>
      <c r="N124" s="26">
        <v>9.1999999999999993</v>
      </c>
      <c r="O124" s="26">
        <v>4.5999999999999996</v>
      </c>
      <c r="P124" s="26">
        <v>2.4</v>
      </c>
      <c r="Q124" s="26">
        <v>5.3</v>
      </c>
      <c r="R124" s="26">
        <v>6.1</v>
      </c>
      <c r="S124" s="26">
        <v>7.1</v>
      </c>
      <c r="T124" s="26">
        <v>0.8</v>
      </c>
      <c r="U124" s="26">
        <v>5.0999999999999996</v>
      </c>
    </row>
    <row r="125" spans="1:21" ht="16.5" customHeight="1" x14ac:dyDescent="0.25">
      <c r="A125" s="7"/>
      <c r="B125" s="7"/>
      <c r="C125" s="7" t="s">
        <v>487</v>
      </c>
      <c r="D125" s="7"/>
      <c r="E125" s="7"/>
      <c r="F125" s="7"/>
      <c r="G125" s="7"/>
      <c r="H125" s="7"/>
      <c r="I125" s="7"/>
      <c r="J125" s="7"/>
      <c r="K125" s="7"/>
      <c r="L125" s="9" t="s">
        <v>97</v>
      </c>
      <c r="M125" s="26">
        <v>5.5</v>
      </c>
      <c r="N125" s="26">
        <v>6.3</v>
      </c>
      <c r="O125" s="26">
        <v>5.3</v>
      </c>
      <c r="P125" s="26">
        <v>4.2</v>
      </c>
      <c r="Q125" s="26">
        <v>5.7</v>
      </c>
      <c r="R125" s="26">
        <v>5.4</v>
      </c>
      <c r="S125" s="26">
        <v>4.9000000000000004</v>
      </c>
      <c r="T125" s="26">
        <v>2.7</v>
      </c>
      <c r="U125" s="26">
        <v>5.5</v>
      </c>
    </row>
    <row r="126" spans="1:21" ht="16.5" customHeight="1" x14ac:dyDescent="0.25">
      <c r="A126" s="7"/>
      <c r="B126" s="7" t="s">
        <v>577</v>
      </c>
      <c r="C126" s="7"/>
      <c r="D126" s="7"/>
      <c r="E126" s="7"/>
      <c r="F126" s="7"/>
      <c r="G126" s="7"/>
      <c r="H126" s="7"/>
      <c r="I126" s="7"/>
      <c r="J126" s="7"/>
      <c r="K126" s="7"/>
      <c r="L126" s="9"/>
      <c r="M126" s="10"/>
      <c r="N126" s="10"/>
      <c r="O126" s="10"/>
      <c r="P126" s="10"/>
      <c r="Q126" s="10"/>
      <c r="R126" s="10"/>
      <c r="S126" s="10"/>
      <c r="T126" s="10"/>
      <c r="U126" s="10"/>
    </row>
    <row r="127" spans="1:21" ht="16.5" customHeight="1" x14ac:dyDescent="0.25">
      <c r="A127" s="7"/>
      <c r="B127" s="7"/>
      <c r="C127" s="7" t="s">
        <v>467</v>
      </c>
      <c r="D127" s="7"/>
      <c r="E127" s="7"/>
      <c r="F127" s="7"/>
      <c r="G127" s="7"/>
      <c r="H127" s="7"/>
      <c r="I127" s="7"/>
      <c r="J127" s="7"/>
      <c r="K127" s="7"/>
      <c r="L127" s="9" t="s">
        <v>97</v>
      </c>
      <c r="M127" s="26">
        <v>3.8</v>
      </c>
      <c r="N127" s="26">
        <v>5</v>
      </c>
      <c r="O127" s="26">
        <v>5.0999999999999996</v>
      </c>
      <c r="P127" s="26">
        <v>2.6</v>
      </c>
      <c r="Q127" s="26">
        <v>6.2</v>
      </c>
      <c r="R127" s="26">
        <v>5.4</v>
      </c>
      <c r="S127" s="26">
        <v>6.2</v>
      </c>
      <c r="T127" s="26">
        <v>0.6</v>
      </c>
      <c r="U127" s="26">
        <v>4.5</v>
      </c>
    </row>
    <row r="128" spans="1:21" ht="16.5" customHeight="1" x14ac:dyDescent="0.25">
      <c r="A128" s="7"/>
      <c r="B128" s="7"/>
      <c r="C128" s="7" t="s">
        <v>468</v>
      </c>
      <c r="D128" s="7"/>
      <c r="E128" s="7"/>
      <c r="F128" s="7"/>
      <c r="G128" s="7"/>
      <c r="H128" s="7"/>
      <c r="I128" s="7"/>
      <c r="J128" s="7"/>
      <c r="K128" s="7"/>
      <c r="L128" s="9" t="s">
        <v>97</v>
      </c>
      <c r="M128" s="26">
        <v>5.2</v>
      </c>
      <c r="N128" s="26">
        <v>5.5</v>
      </c>
      <c r="O128" s="26">
        <v>4.5999999999999996</v>
      </c>
      <c r="P128" s="26">
        <v>4.5</v>
      </c>
      <c r="Q128" s="26">
        <v>4</v>
      </c>
      <c r="R128" s="26">
        <v>7.5</v>
      </c>
      <c r="S128" s="26">
        <v>5.0999999999999996</v>
      </c>
      <c r="T128" s="26">
        <v>0.4</v>
      </c>
      <c r="U128" s="26">
        <v>4.9000000000000004</v>
      </c>
    </row>
    <row r="129" spans="1:21" ht="16.5" customHeight="1" x14ac:dyDescent="0.25">
      <c r="A129" s="7"/>
      <c r="B129" s="7"/>
      <c r="C129" s="7" t="s">
        <v>469</v>
      </c>
      <c r="D129" s="7"/>
      <c r="E129" s="7"/>
      <c r="F129" s="7"/>
      <c r="G129" s="7"/>
      <c r="H129" s="7"/>
      <c r="I129" s="7"/>
      <c r="J129" s="7"/>
      <c r="K129" s="7"/>
      <c r="L129" s="9" t="s">
        <v>97</v>
      </c>
      <c r="M129" s="26">
        <v>7.2</v>
      </c>
      <c r="N129" s="26">
        <v>6</v>
      </c>
      <c r="O129" s="26">
        <v>5.7</v>
      </c>
      <c r="P129" s="26">
        <v>4.4000000000000004</v>
      </c>
      <c r="Q129" s="26">
        <v>6.9</v>
      </c>
      <c r="R129" s="26">
        <v>3.4</v>
      </c>
      <c r="S129" s="26">
        <v>0.1</v>
      </c>
      <c r="T129" s="26">
        <v>4</v>
      </c>
      <c r="U129" s="26">
        <v>6</v>
      </c>
    </row>
    <row r="130" spans="1:21" ht="16.5" customHeight="1" x14ac:dyDescent="0.25">
      <c r="A130" s="7"/>
      <c r="B130" s="7"/>
      <c r="C130" s="7" t="s">
        <v>470</v>
      </c>
      <c r="D130" s="7"/>
      <c r="E130" s="7"/>
      <c r="F130" s="7"/>
      <c r="G130" s="7"/>
      <c r="H130" s="7"/>
      <c r="I130" s="7"/>
      <c r="J130" s="7"/>
      <c r="K130" s="7"/>
      <c r="L130" s="9" t="s">
        <v>97</v>
      </c>
      <c r="M130" s="26">
        <v>5.4</v>
      </c>
      <c r="N130" s="26">
        <v>6.1</v>
      </c>
      <c r="O130" s="26">
        <v>6.3</v>
      </c>
      <c r="P130" s="26">
        <v>5</v>
      </c>
      <c r="Q130" s="26">
        <v>4.5</v>
      </c>
      <c r="R130" s="26">
        <v>4.2</v>
      </c>
      <c r="S130" s="26">
        <v>4.3</v>
      </c>
      <c r="T130" s="26">
        <v>3.3</v>
      </c>
      <c r="U130" s="26">
        <v>5.6</v>
      </c>
    </row>
    <row r="131" spans="1:21" ht="16.5" customHeight="1" x14ac:dyDescent="0.25">
      <c r="A131" s="7"/>
      <c r="B131" s="7"/>
      <c r="C131" s="7" t="s">
        <v>471</v>
      </c>
      <c r="D131" s="7"/>
      <c r="E131" s="7"/>
      <c r="F131" s="7"/>
      <c r="G131" s="7"/>
      <c r="H131" s="7"/>
      <c r="I131" s="7"/>
      <c r="J131" s="7"/>
      <c r="K131" s="7"/>
      <c r="L131" s="9" t="s">
        <v>97</v>
      </c>
      <c r="M131" s="26">
        <v>7.2</v>
      </c>
      <c r="N131" s="26">
        <v>9.6</v>
      </c>
      <c r="O131" s="26">
        <v>5.0999999999999996</v>
      </c>
      <c r="P131" s="26">
        <v>4.0999999999999996</v>
      </c>
      <c r="Q131" s="16">
        <v>10.6</v>
      </c>
      <c r="R131" s="16">
        <v>23.6</v>
      </c>
      <c r="S131" s="26">
        <v>5.8</v>
      </c>
      <c r="T131" s="26">
        <v>3.5</v>
      </c>
      <c r="U131" s="26">
        <v>6.9</v>
      </c>
    </row>
    <row r="132" spans="1:21" ht="16.5" customHeight="1" x14ac:dyDescent="0.25">
      <c r="A132" s="7" t="s">
        <v>92</v>
      </c>
      <c r="B132" s="7"/>
      <c r="C132" s="7"/>
      <c r="D132" s="7"/>
      <c r="E132" s="7"/>
      <c r="F132" s="7"/>
      <c r="G132" s="7"/>
      <c r="H132" s="7"/>
      <c r="I132" s="7"/>
      <c r="J132" s="7"/>
      <c r="K132" s="7"/>
      <c r="L132" s="9"/>
      <c r="M132" s="10"/>
      <c r="N132" s="10"/>
      <c r="O132" s="10"/>
      <c r="P132" s="10"/>
      <c r="Q132" s="10"/>
      <c r="R132" s="10"/>
      <c r="S132" s="10"/>
      <c r="T132" s="10"/>
      <c r="U132" s="10"/>
    </row>
    <row r="133" spans="1:21" ht="16.5" customHeight="1" x14ac:dyDescent="0.25">
      <c r="A133" s="7"/>
      <c r="B133" s="7" t="s">
        <v>564</v>
      </c>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c r="C134" s="7" t="s">
        <v>565</v>
      </c>
      <c r="D134" s="7"/>
      <c r="E134" s="7"/>
      <c r="F134" s="7"/>
      <c r="G134" s="7"/>
      <c r="H134" s="7"/>
      <c r="I134" s="7"/>
      <c r="J134" s="7"/>
      <c r="K134" s="7"/>
      <c r="L134" s="9" t="s">
        <v>97</v>
      </c>
      <c r="M134" s="26">
        <v>4.3</v>
      </c>
      <c r="N134" s="26">
        <v>4.9000000000000004</v>
      </c>
      <c r="O134" s="26">
        <v>3.9</v>
      </c>
      <c r="P134" s="26">
        <v>3</v>
      </c>
      <c r="Q134" s="26">
        <v>4.4000000000000004</v>
      </c>
      <c r="R134" s="26">
        <v>3.8</v>
      </c>
      <c r="S134" s="26">
        <v>3.2</v>
      </c>
      <c r="T134" s="26">
        <v>1.5</v>
      </c>
      <c r="U134" s="26">
        <v>4.2</v>
      </c>
    </row>
    <row r="135" spans="1:21" ht="16.5" customHeight="1" x14ac:dyDescent="0.25">
      <c r="A135" s="7"/>
      <c r="B135" s="7"/>
      <c r="C135" s="7" t="s">
        <v>566</v>
      </c>
      <c r="D135" s="7"/>
      <c r="E135" s="7"/>
      <c r="F135" s="7"/>
      <c r="G135" s="7"/>
      <c r="H135" s="7"/>
      <c r="I135" s="7"/>
      <c r="J135" s="7"/>
      <c r="K135" s="7"/>
      <c r="L135" s="9" t="s">
        <v>97</v>
      </c>
      <c r="M135" s="26">
        <v>5.8</v>
      </c>
      <c r="N135" s="26">
        <v>6.6</v>
      </c>
      <c r="O135" s="26">
        <v>5.5</v>
      </c>
      <c r="P135" s="26">
        <v>4.5999999999999996</v>
      </c>
      <c r="Q135" s="26">
        <v>6.1</v>
      </c>
      <c r="R135" s="26">
        <v>5.8</v>
      </c>
      <c r="S135" s="26">
        <v>5.4</v>
      </c>
      <c r="T135" s="26">
        <v>2.4</v>
      </c>
      <c r="U135" s="26">
        <v>5.8</v>
      </c>
    </row>
    <row r="136" spans="1:21" ht="16.5" customHeight="1" x14ac:dyDescent="0.25">
      <c r="A136" s="7"/>
      <c r="B136" s="7" t="s">
        <v>567</v>
      </c>
      <c r="C136" s="7"/>
      <c r="D136" s="7"/>
      <c r="E136" s="7"/>
      <c r="F136" s="7"/>
      <c r="G136" s="7"/>
      <c r="H136" s="7"/>
      <c r="I136" s="7"/>
      <c r="J136" s="7"/>
      <c r="K136" s="7"/>
      <c r="L136" s="9"/>
      <c r="M136" s="10"/>
      <c r="N136" s="10"/>
      <c r="O136" s="10"/>
      <c r="P136" s="10"/>
      <c r="Q136" s="10"/>
      <c r="R136" s="10"/>
      <c r="S136" s="10"/>
      <c r="T136" s="10"/>
      <c r="U136" s="10"/>
    </row>
    <row r="137" spans="1:21" ht="16.5" customHeight="1" x14ac:dyDescent="0.25">
      <c r="A137" s="7"/>
      <c r="B137" s="7"/>
      <c r="C137" s="7" t="s">
        <v>502</v>
      </c>
      <c r="D137" s="7"/>
      <c r="E137" s="7"/>
      <c r="F137" s="7"/>
      <c r="G137" s="7"/>
      <c r="H137" s="7"/>
      <c r="I137" s="7"/>
      <c r="J137" s="7"/>
      <c r="K137" s="7"/>
      <c r="L137" s="9" t="s">
        <v>97</v>
      </c>
      <c r="M137" s="26">
        <v>4.9000000000000004</v>
      </c>
      <c r="N137" s="26">
        <v>5.6</v>
      </c>
      <c r="O137" s="26">
        <v>5.0999999999999996</v>
      </c>
      <c r="P137" s="26">
        <v>4</v>
      </c>
      <c r="Q137" s="26">
        <v>5.6</v>
      </c>
      <c r="R137" s="25" t="s">
        <v>137</v>
      </c>
      <c r="S137" s="26">
        <v>4.3</v>
      </c>
      <c r="T137" s="25" t="s">
        <v>137</v>
      </c>
      <c r="U137" s="26">
        <v>5.0999999999999996</v>
      </c>
    </row>
    <row r="138" spans="1:21" ht="16.5" customHeight="1" x14ac:dyDescent="0.25">
      <c r="A138" s="7"/>
      <c r="B138" s="7"/>
      <c r="C138" s="7" t="s">
        <v>503</v>
      </c>
      <c r="D138" s="7"/>
      <c r="E138" s="7"/>
      <c r="F138" s="7"/>
      <c r="G138" s="7"/>
      <c r="H138" s="7"/>
      <c r="I138" s="7"/>
      <c r="J138" s="7"/>
      <c r="K138" s="7"/>
      <c r="L138" s="9" t="s">
        <v>97</v>
      </c>
      <c r="M138" s="26">
        <v>5.6</v>
      </c>
      <c r="N138" s="26">
        <v>6.3</v>
      </c>
      <c r="O138" s="26">
        <v>4.9000000000000004</v>
      </c>
      <c r="P138" s="26">
        <v>4</v>
      </c>
      <c r="Q138" s="26">
        <v>6.6</v>
      </c>
      <c r="R138" s="26">
        <v>5.0999999999999996</v>
      </c>
      <c r="S138" s="26">
        <v>3.6</v>
      </c>
      <c r="T138" s="25" t="s">
        <v>137</v>
      </c>
      <c r="U138" s="26">
        <v>5.5</v>
      </c>
    </row>
    <row r="139" spans="1:21" ht="16.5" customHeight="1" x14ac:dyDescent="0.25">
      <c r="A139" s="7"/>
      <c r="B139" s="7"/>
      <c r="C139" s="7" t="s">
        <v>504</v>
      </c>
      <c r="D139" s="7"/>
      <c r="E139" s="7"/>
      <c r="F139" s="7"/>
      <c r="G139" s="7"/>
      <c r="H139" s="7"/>
      <c r="I139" s="7"/>
      <c r="J139" s="7"/>
      <c r="K139" s="7"/>
      <c r="L139" s="9" t="s">
        <v>97</v>
      </c>
      <c r="M139" s="26">
        <v>4.2</v>
      </c>
      <c r="N139" s="26">
        <v>5.2</v>
      </c>
      <c r="O139" s="26">
        <v>3.6</v>
      </c>
      <c r="P139" s="26">
        <v>3.3</v>
      </c>
      <c r="Q139" s="26">
        <v>2.9</v>
      </c>
      <c r="R139" s="26">
        <v>4.2</v>
      </c>
      <c r="S139" s="25" t="s">
        <v>137</v>
      </c>
      <c r="T139" s="26">
        <v>2.6</v>
      </c>
      <c r="U139" s="26">
        <v>3.8</v>
      </c>
    </row>
    <row r="140" spans="1:21" ht="16.5" customHeight="1" x14ac:dyDescent="0.25">
      <c r="A140" s="7"/>
      <c r="B140" s="7"/>
      <c r="C140" s="7" t="s">
        <v>505</v>
      </c>
      <c r="D140" s="7"/>
      <c r="E140" s="7"/>
      <c r="F140" s="7"/>
      <c r="G140" s="7"/>
      <c r="H140" s="7"/>
      <c r="I140" s="7"/>
      <c r="J140" s="7"/>
      <c r="K140" s="7"/>
      <c r="L140" s="9" t="s">
        <v>97</v>
      </c>
      <c r="M140" s="26">
        <v>2.6</v>
      </c>
      <c r="N140" s="26">
        <v>2.4</v>
      </c>
      <c r="O140" s="26">
        <v>1.8</v>
      </c>
      <c r="P140" s="26">
        <v>1.4</v>
      </c>
      <c r="Q140" s="26">
        <v>2.6</v>
      </c>
      <c r="R140" s="26">
        <v>3</v>
      </c>
      <c r="S140" s="25" t="s">
        <v>137</v>
      </c>
      <c r="T140" s="26">
        <v>1.8</v>
      </c>
      <c r="U140" s="26">
        <v>1.9</v>
      </c>
    </row>
    <row r="141" spans="1:21" ht="16.5" customHeight="1" x14ac:dyDescent="0.25">
      <c r="A141" s="7"/>
      <c r="B141" s="7"/>
      <c r="C141" s="7" t="s">
        <v>568</v>
      </c>
      <c r="D141" s="7"/>
      <c r="E141" s="7"/>
      <c r="F141" s="7"/>
      <c r="G141" s="7"/>
      <c r="H141" s="7"/>
      <c r="I141" s="7"/>
      <c r="J141" s="7"/>
      <c r="K141" s="7"/>
      <c r="L141" s="9" t="s">
        <v>97</v>
      </c>
      <c r="M141" s="26">
        <v>1.2</v>
      </c>
      <c r="N141" s="25" t="s">
        <v>137</v>
      </c>
      <c r="O141" s="26">
        <v>0.8</v>
      </c>
      <c r="P141" s="26">
        <v>0.9</v>
      </c>
      <c r="Q141" s="26">
        <v>0.7</v>
      </c>
      <c r="R141" s="26">
        <v>3</v>
      </c>
      <c r="S141" s="25" t="s">
        <v>137</v>
      </c>
      <c r="T141" s="26">
        <v>0.8</v>
      </c>
      <c r="U141" s="26">
        <v>0.8</v>
      </c>
    </row>
    <row r="142" spans="1:21" ht="16.5" customHeight="1" x14ac:dyDescent="0.25">
      <c r="A142" s="7"/>
      <c r="B142" s="7" t="s">
        <v>571</v>
      </c>
      <c r="C142" s="7"/>
      <c r="D142" s="7"/>
      <c r="E142" s="7"/>
      <c r="F142" s="7"/>
      <c r="G142" s="7"/>
      <c r="H142" s="7"/>
      <c r="I142" s="7"/>
      <c r="J142" s="7"/>
      <c r="K142" s="7"/>
      <c r="L142" s="9"/>
      <c r="M142" s="10"/>
      <c r="N142" s="10"/>
      <c r="O142" s="10"/>
      <c r="P142" s="10"/>
      <c r="Q142" s="10"/>
      <c r="R142" s="10"/>
      <c r="S142" s="10"/>
      <c r="T142" s="10"/>
      <c r="U142" s="10"/>
    </row>
    <row r="143" spans="1:21" ht="29.4" customHeight="1" x14ac:dyDescent="0.25">
      <c r="A143" s="7"/>
      <c r="B143" s="7"/>
      <c r="C143" s="93" t="s">
        <v>486</v>
      </c>
      <c r="D143" s="93"/>
      <c r="E143" s="93"/>
      <c r="F143" s="93"/>
      <c r="G143" s="93"/>
      <c r="H143" s="93"/>
      <c r="I143" s="93"/>
      <c r="J143" s="93"/>
      <c r="K143" s="93"/>
      <c r="L143" s="9" t="s">
        <v>97</v>
      </c>
      <c r="M143" s="26">
        <v>5.9</v>
      </c>
      <c r="N143" s="26">
        <v>7.8</v>
      </c>
      <c r="O143" s="26">
        <v>3.7</v>
      </c>
      <c r="P143" s="26">
        <v>2.1</v>
      </c>
      <c r="Q143" s="26">
        <v>4.3</v>
      </c>
      <c r="R143" s="26">
        <v>5.5</v>
      </c>
      <c r="S143" s="26">
        <v>5.3</v>
      </c>
      <c r="T143" s="26">
        <v>0.8</v>
      </c>
      <c r="U143" s="26">
        <v>4.3</v>
      </c>
    </row>
    <row r="144" spans="1:21" ht="16.5" customHeight="1" x14ac:dyDescent="0.25">
      <c r="A144" s="7"/>
      <c r="B144" s="7"/>
      <c r="C144" s="7" t="s">
        <v>487</v>
      </c>
      <c r="D144" s="7"/>
      <c r="E144" s="7"/>
      <c r="F144" s="7"/>
      <c r="G144" s="7"/>
      <c r="H144" s="7"/>
      <c r="I144" s="7"/>
      <c r="J144" s="7"/>
      <c r="K144" s="7"/>
      <c r="L144" s="9" t="s">
        <v>97</v>
      </c>
      <c r="M144" s="26">
        <v>4.8</v>
      </c>
      <c r="N144" s="26">
        <v>5.6</v>
      </c>
      <c r="O144" s="26">
        <v>4.5999999999999996</v>
      </c>
      <c r="P144" s="26">
        <v>3.8</v>
      </c>
      <c r="Q144" s="26">
        <v>5.2</v>
      </c>
      <c r="R144" s="26">
        <v>4.5999999999999996</v>
      </c>
      <c r="S144" s="26">
        <v>4.2</v>
      </c>
      <c r="T144" s="26">
        <v>2.5</v>
      </c>
      <c r="U144" s="26">
        <v>4.9000000000000004</v>
      </c>
    </row>
    <row r="145" spans="1:21" ht="16.5" customHeight="1" x14ac:dyDescent="0.25">
      <c r="A145" s="7"/>
      <c r="B145" s="7" t="s">
        <v>577</v>
      </c>
      <c r="C145" s="7"/>
      <c r="D145" s="7"/>
      <c r="E145" s="7"/>
      <c r="F145" s="7"/>
      <c r="G145" s="7"/>
      <c r="H145" s="7"/>
      <c r="I145" s="7"/>
      <c r="J145" s="7"/>
      <c r="K145" s="7"/>
      <c r="L145" s="9"/>
      <c r="M145" s="10"/>
      <c r="N145" s="10"/>
      <c r="O145" s="10"/>
      <c r="P145" s="10"/>
      <c r="Q145" s="10"/>
      <c r="R145" s="10"/>
      <c r="S145" s="10"/>
      <c r="T145" s="10"/>
      <c r="U145" s="10"/>
    </row>
    <row r="146" spans="1:21" ht="16.5" customHeight="1" x14ac:dyDescent="0.25">
      <c r="A146" s="7"/>
      <c r="B146" s="7"/>
      <c r="C146" s="7" t="s">
        <v>467</v>
      </c>
      <c r="D146" s="7"/>
      <c r="E146" s="7"/>
      <c r="F146" s="7"/>
      <c r="G146" s="7"/>
      <c r="H146" s="7"/>
      <c r="I146" s="7"/>
      <c r="J146" s="7"/>
      <c r="K146" s="7"/>
      <c r="L146" s="9" t="s">
        <v>97</v>
      </c>
      <c r="M146" s="26">
        <v>3.3</v>
      </c>
      <c r="N146" s="26">
        <v>4.3</v>
      </c>
      <c r="O146" s="26">
        <v>4.3</v>
      </c>
      <c r="P146" s="26">
        <v>2.4</v>
      </c>
      <c r="Q146" s="26">
        <v>5.6</v>
      </c>
      <c r="R146" s="26">
        <v>4.5</v>
      </c>
      <c r="S146" s="26">
        <v>5</v>
      </c>
      <c r="T146" s="26">
        <v>0.7</v>
      </c>
      <c r="U146" s="26">
        <v>3.9</v>
      </c>
    </row>
    <row r="147" spans="1:21" ht="16.5" customHeight="1" x14ac:dyDescent="0.25">
      <c r="A147" s="7"/>
      <c r="B147" s="7"/>
      <c r="C147" s="7" t="s">
        <v>468</v>
      </c>
      <c r="D147" s="7"/>
      <c r="E147" s="7"/>
      <c r="F147" s="7"/>
      <c r="G147" s="7"/>
      <c r="H147" s="7"/>
      <c r="I147" s="7"/>
      <c r="J147" s="7"/>
      <c r="K147" s="7"/>
      <c r="L147" s="9" t="s">
        <v>97</v>
      </c>
      <c r="M147" s="26">
        <v>4.5</v>
      </c>
      <c r="N147" s="26">
        <v>4.8</v>
      </c>
      <c r="O147" s="26">
        <v>4</v>
      </c>
      <c r="P147" s="26">
        <v>3.9</v>
      </c>
      <c r="Q147" s="26">
        <v>3.6</v>
      </c>
      <c r="R147" s="26">
        <v>6.6</v>
      </c>
      <c r="S147" s="26">
        <v>5.7</v>
      </c>
      <c r="T147" s="26">
        <v>0.5</v>
      </c>
      <c r="U147" s="26">
        <v>4.3</v>
      </c>
    </row>
    <row r="148" spans="1:21" ht="16.5" customHeight="1" x14ac:dyDescent="0.25">
      <c r="A148" s="7"/>
      <c r="B148" s="7"/>
      <c r="C148" s="7" t="s">
        <v>469</v>
      </c>
      <c r="D148" s="7"/>
      <c r="E148" s="7"/>
      <c r="F148" s="7"/>
      <c r="G148" s="7"/>
      <c r="H148" s="7"/>
      <c r="I148" s="7"/>
      <c r="J148" s="7"/>
      <c r="K148" s="7"/>
      <c r="L148" s="9" t="s">
        <v>97</v>
      </c>
      <c r="M148" s="26">
        <v>6.4</v>
      </c>
      <c r="N148" s="26">
        <v>5.3</v>
      </c>
      <c r="O148" s="26">
        <v>4.9000000000000004</v>
      </c>
      <c r="P148" s="26">
        <v>4</v>
      </c>
      <c r="Q148" s="26">
        <v>6.4</v>
      </c>
      <c r="R148" s="26">
        <v>2.8</v>
      </c>
      <c r="S148" s="26" t="s">
        <v>123</v>
      </c>
      <c r="T148" s="26">
        <v>3.4</v>
      </c>
      <c r="U148" s="26">
        <v>5.3</v>
      </c>
    </row>
    <row r="149" spans="1:21" ht="16.5" customHeight="1" x14ac:dyDescent="0.25">
      <c r="A149" s="7"/>
      <c r="B149" s="7"/>
      <c r="C149" s="7" t="s">
        <v>470</v>
      </c>
      <c r="D149" s="7"/>
      <c r="E149" s="7"/>
      <c r="F149" s="7"/>
      <c r="G149" s="7"/>
      <c r="H149" s="7"/>
      <c r="I149" s="7"/>
      <c r="J149" s="7"/>
      <c r="K149" s="7"/>
      <c r="L149" s="9" t="s">
        <v>97</v>
      </c>
      <c r="M149" s="26">
        <v>4.8</v>
      </c>
      <c r="N149" s="26">
        <v>5.4</v>
      </c>
      <c r="O149" s="26">
        <v>5.5</v>
      </c>
      <c r="P149" s="26">
        <v>4.2</v>
      </c>
      <c r="Q149" s="26">
        <v>4.0999999999999996</v>
      </c>
      <c r="R149" s="26">
        <v>3.9</v>
      </c>
      <c r="S149" s="26">
        <v>3.6</v>
      </c>
      <c r="T149" s="26">
        <v>3.1</v>
      </c>
      <c r="U149" s="26">
        <v>5</v>
      </c>
    </row>
    <row r="150" spans="1:21" ht="16.5" customHeight="1" x14ac:dyDescent="0.25">
      <c r="A150" s="7"/>
      <c r="B150" s="7"/>
      <c r="C150" s="7" t="s">
        <v>471</v>
      </c>
      <c r="D150" s="7"/>
      <c r="E150" s="7"/>
      <c r="F150" s="7"/>
      <c r="G150" s="7"/>
      <c r="H150" s="7"/>
      <c r="I150" s="7"/>
      <c r="J150" s="7"/>
      <c r="K150" s="7"/>
      <c r="L150" s="9" t="s">
        <v>97</v>
      </c>
      <c r="M150" s="26">
        <v>6.5</v>
      </c>
      <c r="N150" s="26">
        <v>8.6</v>
      </c>
      <c r="O150" s="26">
        <v>4.5</v>
      </c>
      <c r="P150" s="26">
        <v>3.7</v>
      </c>
      <c r="Q150" s="26">
        <v>9.8000000000000007</v>
      </c>
      <c r="R150" s="16">
        <v>21.7</v>
      </c>
      <c r="S150" s="26">
        <v>5</v>
      </c>
      <c r="T150" s="26">
        <v>3.4</v>
      </c>
      <c r="U150" s="26">
        <v>6.3</v>
      </c>
    </row>
    <row r="151" spans="1:21" ht="16.5" customHeight="1" x14ac:dyDescent="0.25">
      <c r="A151" s="7" t="s">
        <v>578</v>
      </c>
      <c r="B151" s="7"/>
      <c r="C151" s="7"/>
      <c r="D151" s="7"/>
      <c r="E151" s="7"/>
      <c r="F151" s="7"/>
      <c r="G151" s="7"/>
      <c r="H151" s="7"/>
      <c r="I151" s="7"/>
      <c r="J151" s="7"/>
      <c r="K151" s="7"/>
      <c r="L151" s="9"/>
      <c r="M151" s="10"/>
      <c r="N151" s="10"/>
      <c r="O151" s="10"/>
      <c r="P151" s="10"/>
      <c r="Q151" s="10"/>
      <c r="R151" s="10"/>
      <c r="S151" s="10"/>
      <c r="T151" s="10"/>
      <c r="U151" s="10"/>
    </row>
    <row r="152" spans="1:21" ht="16.5" customHeight="1" x14ac:dyDescent="0.25">
      <c r="A152" s="7"/>
      <c r="B152" s="7" t="s">
        <v>579</v>
      </c>
      <c r="C152" s="7"/>
      <c r="D152" s="7"/>
      <c r="E152" s="7"/>
      <c r="F152" s="7"/>
      <c r="G152" s="7"/>
      <c r="H152" s="7"/>
      <c r="I152" s="7"/>
      <c r="J152" s="7"/>
      <c r="K152" s="7"/>
      <c r="L152" s="9"/>
      <c r="M152" s="10"/>
      <c r="N152" s="10"/>
      <c r="O152" s="10"/>
      <c r="P152" s="10"/>
      <c r="Q152" s="10"/>
      <c r="R152" s="10"/>
      <c r="S152" s="10"/>
      <c r="T152" s="10"/>
      <c r="U152" s="10"/>
    </row>
    <row r="153" spans="1:21" ht="16.5" customHeight="1" x14ac:dyDescent="0.25">
      <c r="A153" s="7"/>
      <c r="B153" s="7"/>
      <c r="C153" s="7" t="s">
        <v>467</v>
      </c>
      <c r="D153" s="7"/>
      <c r="E153" s="7"/>
      <c r="F153" s="7"/>
      <c r="G153" s="7"/>
      <c r="H153" s="7"/>
      <c r="I153" s="7"/>
      <c r="J153" s="7"/>
      <c r="K153" s="7"/>
      <c r="L153" s="9" t="s">
        <v>97</v>
      </c>
      <c r="M153" s="26">
        <v>3.4</v>
      </c>
      <c r="N153" s="26">
        <v>4.2</v>
      </c>
      <c r="O153" s="26">
        <v>3.5</v>
      </c>
      <c r="P153" s="26">
        <v>3.9</v>
      </c>
      <c r="Q153" s="26">
        <v>4.2</v>
      </c>
      <c r="R153" s="26">
        <v>3</v>
      </c>
      <c r="S153" s="26">
        <v>4.3</v>
      </c>
      <c r="T153" s="26">
        <v>0.5</v>
      </c>
      <c r="U153" s="26">
        <v>3.6</v>
      </c>
    </row>
    <row r="154" spans="1:21" ht="16.5" customHeight="1" x14ac:dyDescent="0.25">
      <c r="A154" s="7"/>
      <c r="B154" s="7"/>
      <c r="C154" s="7" t="s">
        <v>468</v>
      </c>
      <c r="D154" s="7"/>
      <c r="E154" s="7"/>
      <c r="F154" s="7"/>
      <c r="G154" s="7"/>
      <c r="H154" s="7"/>
      <c r="I154" s="7"/>
      <c r="J154" s="7"/>
      <c r="K154" s="7"/>
      <c r="L154" s="9" t="s">
        <v>97</v>
      </c>
      <c r="M154" s="26">
        <v>3.4</v>
      </c>
      <c r="N154" s="26">
        <v>4.5</v>
      </c>
      <c r="O154" s="26">
        <v>4</v>
      </c>
      <c r="P154" s="26">
        <v>3.5</v>
      </c>
      <c r="Q154" s="26">
        <v>4.4000000000000004</v>
      </c>
      <c r="R154" s="16">
        <v>14</v>
      </c>
      <c r="S154" s="26">
        <v>2.4</v>
      </c>
      <c r="T154" s="26">
        <v>1</v>
      </c>
      <c r="U154" s="26">
        <v>3.9</v>
      </c>
    </row>
    <row r="155" spans="1:21" ht="16.5" customHeight="1" x14ac:dyDescent="0.25">
      <c r="A155" s="7"/>
      <c r="B155" s="7"/>
      <c r="C155" s="7" t="s">
        <v>469</v>
      </c>
      <c r="D155" s="7"/>
      <c r="E155" s="7"/>
      <c r="F155" s="7"/>
      <c r="G155" s="7"/>
      <c r="H155" s="7"/>
      <c r="I155" s="7"/>
      <c r="J155" s="7"/>
      <c r="K155" s="7"/>
      <c r="L155" s="9" t="s">
        <v>97</v>
      </c>
      <c r="M155" s="26">
        <v>6.2</v>
      </c>
      <c r="N155" s="26">
        <v>4.4000000000000004</v>
      </c>
      <c r="O155" s="26">
        <v>5.5</v>
      </c>
      <c r="P155" s="26">
        <v>2.5</v>
      </c>
      <c r="Q155" s="26">
        <v>5.8</v>
      </c>
      <c r="R155" s="26">
        <v>2.9</v>
      </c>
      <c r="S155" s="26" t="s">
        <v>123</v>
      </c>
      <c r="T155" s="26">
        <v>2.6</v>
      </c>
      <c r="U155" s="26">
        <v>4.8</v>
      </c>
    </row>
    <row r="156" spans="1:21" ht="16.5" customHeight="1" x14ac:dyDescent="0.25">
      <c r="A156" s="7"/>
      <c r="B156" s="7"/>
      <c r="C156" s="7" t="s">
        <v>470</v>
      </c>
      <c r="D156" s="7"/>
      <c r="E156" s="7"/>
      <c r="F156" s="7"/>
      <c r="G156" s="7"/>
      <c r="H156" s="7"/>
      <c r="I156" s="7"/>
      <c r="J156" s="7"/>
      <c r="K156" s="7"/>
      <c r="L156" s="9" t="s">
        <v>97</v>
      </c>
      <c r="M156" s="26">
        <v>3.9</v>
      </c>
      <c r="N156" s="26">
        <v>4.9000000000000004</v>
      </c>
      <c r="O156" s="26">
        <v>4.4000000000000004</v>
      </c>
      <c r="P156" s="26">
        <v>3.8</v>
      </c>
      <c r="Q156" s="26">
        <v>4.0999999999999996</v>
      </c>
      <c r="R156" s="26">
        <v>4.3</v>
      </c>
      <c r="S156" s="26">
        <v>4.2</v>
      </c>
      <c r="T156" s="26">
        <v>2.2999999999999998</v>
      </c>
      <c r="U156" s="26">
        <v>4.3</v>
      </c>
    </row>
    <row r="157" spans="1:21" ht="16.5" customHeight="1" x14ac:dyDescent="0.25">
      <c r="A157" s="14"/>
      <c r="B157" s="14"/>
      <c r="C157" s="14" t="s">
        <v>471</v>
      </c>
      <c r="D157" s="14"/>
      <c r="E157" s="14"/>
      <c r="F157" s="14"/>
      <c r="G157" s="14"/>
      <c r="H157" s="14"/>
      <c r="I157" s="14"/>
      <c r="J157" s="14"/>
      <c r="K157" s="14"/>
      <c r="L157" s="15" t="s">
        <v>97</v>
      </c>
      <c r="M157" s="28">
        <v>6.5</v>
      </c>
      <c r="N157" s="28">
        <v>7.1</v>
      </c>
      <c r="O157" s="28">
        <v>3.7</v>
      </c>
      <c r="P157" s="28">
        <v>5.0999999999999996</v>
      </c>
      <c r="Q157" s="28">
        <v>6.6</v>
      </c>
      <c r="R157" s="36" t="s">
        <v>137</v>
      </c>
      <c r="S157" s="28">
        <v>4.2</v>
      </c>
      <c r="T157" s="28">
        <v>3.8</v>
      </c>
      <c r="U157" s="28">
        <v>5.9</v>
      </c>
    </row>
    <row r="158" spans="1:21" ht="4.5" customHeight="1" x14ac:dyDescent="0.25">
      <c r="A158" s="23"/>
      <c r="B158" s="23"/>
      <c r="C158" s="2"/>
      <c r="D158" s="2"/>
      <c r="E158" s="2"/>
      <c r="F158" s="2"/>
      <c r="G158" s="2"/>
      <c r="H158" s="2"/>
      <c r="I158" s="2"/>
      <c r="J158" s="2"/>
      <c r="K158" s="2"/>
      <c r="L158" s="2"/>
      <c r="M158" s="2"/>
      <c r="N158" s="2"/>
      <c r="O158" s="2"/>
      <c r="P158" s="2"/>
      <c r="Q158" s="2"/>
      <c r="R158" s="2"/>
      <c r="S158" s="2"/>
      <c r="T158" s="2"/>
      <c r="U158" s="2"/>
    </row>
    <row r="159" spans="1:21" ht="16.5" customHeight="1" x14ac:dyDescent="0.25">
      <c r="A159" s="23"/>
      <c r="B159" s="23"/>
      <c r="C159" s="87" t="s">
        <v>580</v>
      </c>
      <c r="D159" s="87"/>
      <c r="E159" s="87"/>
      <c r="F159" s="87"/>
      <c r="G159" s="87"/>
      <c r="H159" s="87"/>
      <c r="I159" s="87"/>
      <c r="J159" s="87"/>
      <c r="K159" s="87"/>
      <c r="L159" s="87"/>
      <c r="M159" s="87"/>
      <c r="N159" s="87"/>
      <c r="O159" s="87"/>
      <c r="P159" s="87"/>
      <c r="Q159" s="87"/>
      <c r="R159" s="87"/>
      <c r="S159" s="87"/>
      <c r="T159" s="87"/>
      <c r="U159" s="87"/>
    </row>
    <row r="160" spans="1:21" ht="4.5" customHeight="1" x14ac:dyDescent="0.25">
      <c r="A160" s="23"/>
      <c r="B160" s="23"/>
      <c r="C160" s="2"/>
      <c r="D160" s="2"/>
      <c r="E160" s="2"/>
      <c r="F160" s="2"/>
      <c r="G160" s="2"/>
      <c r="H160" s="2"/>
      <c r="I160" s="2"/>
      <c r="J160" s="2"/>
      <c r="K160" s="2"/>
      <c r="L160" s="2"/>
      <c r="M160" s="2"/>
      <c r="N160" s="2"/>
      <c r="O160" s="2"/>
      <c r="P160" s="2"/>
      <c r="Q160" s="2"/>
      <c r="R160" s="2"/>
      <c r="S160" s="2"/>
      <c r="T160" s="2"/>
      <c r="U160" s="2"/>
    </row>
    <row r="161" spans="1:21" ht="16.5" customHeight="1" x14ac:dyDescent="0.25">
      <c r="A161" s="23" t="s">
        <v>99</v>
      </c>
      <c r="B161" s="23"/>
      <c r="C161" s="87" t="s">
        <v>554</v>
      </c>
      <c r="D161" s="87"/>
      <c r="E161" s="87"/>
      <c r="F161" s="87"/>
      <c r="G161" s="87"/>
      <c r="H161" s="87"/>
      <c r="I161" s="87"/>
      <c r="J161" s="87"/>
      <c r="K161" s="87"/>
      <c r="L161" s="87"/>
      <c r="M161" s="87"/>
      <c r="N161" s="87"/>
      <c r="O161" s="87"/>
      <c r="P161" s="87"/>
      <c r="Q161" s="87"/>
      <c r="R161" s="87"/>
      <c r="S161" s="87"/>
      <c r="T161" s="87"/>
      <c r="U161" s="87"/>
    </row>
    <row r="162" spans="1:21" ht="42.45" customHeight="1" x14ac:dyDescent="0.25">
      <c r="A162" s="23" t="s">
        <v>101</v>
      </c>
      <c r="B162" s="23"/>
      <c r="C162" s="87" t="s">
        <v>555</v>
      </c>
      <c r="D162" s="87"/>
      <c r="E162" s="87"/>
      <c r="F162" s="87"/>
      <c r="G162" s="87"/>
      <c r="H162" s="87"/>
      <c r="I162" s="87"/>
      <c r="J162" s="87"/>
      <c r="K162" s="87"/>
      <c r="L162" s="87"/>
      <c r="M162" s="87"/>
      <c r="N162" s="87"/>
      <c r="O162" s="87"/>
      <c r="P162" s="87"/>
      <c r="Q162" s="87"/>
      <c r="R162" s="87"/>
      <c r="S162" s="87"/>
      <c r="T162" s="87"/>
      <c r="U162" s="87"/>
    </row>
    <row r="163" spans="1:21" ht="16.5" customHeight="1" x14ac:dyDescent="0.25">
      <c r="A163" s="23" t="s">
        <v>103</v>
      </c>
      <c r="B163" s="23"/>
      <c r="C163" s="87" t="s">
        <v>556</v>
      </c>
      <c r="D163" s="87"/>
      <c r="E163" s="87"/>
      <c r="F163" s="87"/>
      <c r="G163" s="87"/>
      <c r="H163" s="87"/>
      <c r="I163" s="87"/>
      <c r="J163" s="87"/>
      <c r="K163" s="87"/>
      <c r="L163" s="87"/>
      <c r="M163" s="87"/>
      <c r="N163" s="87"/>
      <c r="O163" s="87"/>
      <c r="P163" s="87"/>
      <c r="Q163" s="87"/>
      <c r="R163" s="87"/>
      <c r="S163" s="87"/>
      <c r="T163" s="87"/>
      <c r="U163" s="87"/>
    </row>
    <row r="164" spans="1:21" ht="29.4" customHeight="1" x14ac:dyDescent="0.25">
      <c r="A164" s="23" t="s">
        <v>105</v>
      </c>
      <c r="B164" s="23"/>
      <c r="C164" s="87" t="s">
        <v>581</v>
      </c>
      <c r="D164" s="87"/>
      <c r="E164" s="87"/>
      <c r="F164" s="87"/>
      <c r="G164" s="87"/>
      <c r="H164" s="87"/>
      <c r="I164" s="87"/>
      <c r="J164" s="87"/>
      <c r="K164" s="87"/>
      <c r="L164" s="87"/>
      <c r="M164" s="87"/>
      <c r="N164" s="87"/>
      <c r="O164" s="87"/>
      <c r="P164" s="87"/>
      <c r="Q164" s="87"/>
      <c r="R164" s="87"/>
      <c r="S164" s="87"/>
      <c r="T164" s="87"/>
      <c r="U164" s="87"/>
    </row>
    <row r="165" spans="1:21" ht="55.2" customHeight="1" x14ac:dyDescent="0.25">
      <c r="A165" s="23" t="s">
        <v>142</v>
      </c>
      <c r="B165" s="23"/>
      <c r="C165" s="87" t="s">
        <v>558</v>
      </c>
      <c r="D165" s="87"/>
      <c r="E165" s="87"/>
      <c r="F165" s="87"/>
      <c r="G165" s="87"/>
      <c r="H165" s="87"/>
      <c r="I165" s="87"/>
      <c r="J165" s="87"/>
      <c r="K165" s="87"/>
      <c r="L165" s="87"/>
      <c r="M165" s="87"/>
      <c r="N165" s="87"/>
      <c r="O165" s="87"/>
      <c r="P165" s="87"/>
      <c r="Q165" s="87"/>
      <c r="R165" s="87"/>
      <c r="S165" s="87"/>
      <c r="T165" s="87"/>
      <c r="U165" s="87"/>
    </row>
    <row r="166" spans="1:21" ht="29.4" customHeight="1" x14ac:dyDescent="0.25">
      <c r="A166" s="23" t="s">
        <v>144</v>
      </c>
      <c r="B166" s="23"/>
      <c r="C166" s="87" t="s">
        <v>582</v>
      </c>
      <c r="D166" s="87"/>
      <c r="E166" s="87"/>
      <c r="F166" s="87"/>
      <c r="G166" s="87"/>
      <c r="H166" s="87"/>
      <c r="I166" s="87"/>
      <c r="J166" s="87"/>
      <c r="K166" s="87"/>
      <c r="L166" s="87"/>
      <c r="M166" s="87"/>
      <c r="N166" s="87"/>
      <c r="O166" s="87"/>
      <c r="P166" s="87"/>
      <c r="Q166" s="87"/>
      <c r="R166" s="87"/>
      <c r="S166" s="87"/>
      <c r="T166" s="87"/>
      <c r="U166" s="87"/>
    </row>
    <row r="167" spans="1:21" ht="29.4" customHeight="1" x14ac:dyDescent="0.25">
      <c r="A167" s="23" t="s">
        <v>146</v>
      </c>
      <c r="B167" s="23"/>
      <c r="C167" s="87" t="s">
        <v>560</v>
      </c>
      <c r="D167" s="87"/>
      <c r="E167" s="87"/>
      <c r="F167" s="87"/>
      <c r="G167" s="87"/>
      <c r="H167" s="87"/>
      <c r="I167" s="87"/>
      <c r="J167" s="87"/>
      <c r="K167" s="87"/>
      <c r="L167" s="87"/>
      <c r="M167" s="87"/>
      <c r="N167" s="87"/>
      <c r="O167" s="87"/>
      <c r="P167" s="87"/>
      <c r="Q167" s="87"/>
      <c r="R167" s="87"/>
      <c r="S167" s="87"/>
      <c r="T167" s="87"/>
      <c r="U167" s="87"/>
    </row>
    <row r="168" spans="1:21" ht="29.4" customHeight="1" x14ac:dyDescent="0.25">
      <c r="A168" s="23" t="s">
        <v>148</v>
      </c>
      <c r="B168" s="23"/>
      <c r="C168" s="87" t="s">
        <v>583</v>
      </c>
      <c r="D168" s="87"/>
      <c r="E168" s="87"/>
      <c r="F168" s="87"/>
      <c r="G168" s="87"/>
      <c r="H168" s="87"/>
      <c r="I168" s="87"/>
      <c r="J168" s="87"/>
      <c r="K168" s="87"/>
      <c r="L168" s="87"/>
      <c r="M168" s="87"/>
      <c r="N168" s="87"/>
      <c r="O168" s="87"/>
      <c r="P168" s="87"/>
      <c r="Q168" s="87"/>
      <c r="R168" s="87"/>
      <c r="S168" s="87"/>
      <c r="T168" s="87"/>
      <c r="U168" s="87"/>
    </row>
    <row r="169" spans="1:21" ht="16.5" customHeight="1" x14ac:dyDescent="0.25">
      <c r="A169" s="23" t="s">
        <v>150</v>
      </c>
      <c r="B169" s="23"/>
      <c r="C169" s="87" t="s">
        <v>494</v>
      </c>
      <c r="D169" s="87"/>
      <c r="E169" s="87"/>
      <c r="F169" s="87"/>
      <c r="G169" s="87"/>
      <c r="H169" s="87"/>
      <c r="I169" s="87"/>
      <c r="J169" s="87"/>
      <c r="K169" s="87"/>
      <c r="L169" s="87"/>
      <c r="M169" s="87"/>
      <c r="N169" s="87"/>
      <c r="O169" s="87"/>
      <c r="P169" s="87"/>
      <c r="Q169" s="87"/>
      <c r="R169" s="87"/>
      <c r="S169" s="87"/>
      <c r="T169" s="87"/>
      <c r="U169" s="87"/>
    </row>
    <row r="170" spans="1:21" ht="68.099999999999994" customHeight="1" x14ac:dyDescent="0.25">
      <c r="A170" s="23" t="s">
        <v>152</v>
      </c>
      <c r="B170" s="23"/>
      <c r="C170" s="87" t="s">
        <v>584</v>
      </c>
      <c r="D170" s="87"/>
      <c r="E170" s="87"/>
      <c r="F170" s="87"/>
      <c r="G170" s="87"/>
      <c r="H170" s="87"/>
      <c r="I170" s="87"/>
      <c r="J170" s="87"/>
      <c r="K170" s="87"/>
      <c r="L170" s="87"/>
      <c r="M170" s="87"/>
      <c r="N170" s="87"/>
      <c r="O170" s="87"/>
      <c r="P170" s="87"/>
      <c r="Q170" s="87"/>
      <c r="R170" s="87"/>
      <c r="S170" s="87"/>
      <c r="T170" s="87"/>
      <c r="U170" s="87"/>
    </row>
    <row r="171" spans="1:21" ht="29.4" customHeight="1" x14ac:dyDescent="0.25">
      <c r="A171" s="23" t="s">
        <v>154</v>
      </c>
      <c r="B171" s="23"/>
      <c r="C171" s="87" t="s">
        <v>585</v>
      </c>
      <c r="D171" s="87"/>
      <c r="E171" s="87"/>
      <c r="F171" s="87"/>
      <c r="G171" s="87"/>
      <c r="H171" s="87"/>
      <c r="I171" s="87"/>
      <c r="J171" s="87"/>
      <c r="K171" s="87"/>
      <c r="L171" s="87"/>
      <c r="M171" s="87"/>
      <c r="N171" s="87"/>
      <c r="O171" s="87"/>
      <c r="P171" s="87"/>
      <c r="Q171" s="87"/>
      <c r="R171" s="87"/>
      <c r="S171" s="87"/>
      <c r="T171" s="87"/>
      <c r="U171" s="87"/>
    </row>
    <row r="172" spans="1:21" ht="55.2" customHeight="1" x14ac:dyDescent="0.25">
      <c r="A172" s="23" t="s">
        <v>156</v>
      </c>
      <c r="B172" s="23"/>
      <c r="C172" s="87" t="s">
        <v>475</v>
      </c>
      <c r="D172" s="87"/>
      <c r="E172" s="87"/>
      <c r="F172" s="87"/>
      <c r="G172" s="87"/>
      <c r="H172" s="87"/>
      <c r="I172" s="87"/>
      <c r="J172" s="87"/>
      <c r="K172" s="87"/>
      <c r="L172" s="87"/>
      <c r="M172" s="87"/>
      <c r="N172" s="87"/>
      <c r="O172" s="87"/>
      <c r="P172" s="87"/>
      <c r="Q172" s="87"/>
      <c r="R172" s="87"/>
      <c r="S172" s="87"/>
      <c r="T172" s="87"/>
      <c r="U172" s="87"/>
    </row>
    <row r="173" spans="1:21" ht="4.5" customHeight="1" x14ac:dyDescent="0.25"/>
    <row r="174" spans="1:21" ht="16.5" customHeight="1" x14ac:dyDescent="0.25">
      <c r="A174" s="24" t="s">
        <v>107</v>
      </c>
      <c r="B174" s="23"/>
      <c r="C174" s="23"/>
      <c r="D174" s="23"/>
      <c r="E174" s="87" t="s">
        <v>326</v>
      </c>
      <c r="F174" s="87"/>
      <c r="G174" s="87"/>
      <c r="H174" s="87"/>
      <c r="I174" s="87"/>
      <c r="J174" s="87"/>
      <c r="K174" s="87"/>
      <c r="L174" s="87"/>
      <c r="M174" s="87"/>
      <c r="N174" s="87"/>
      <c r="O174" s="87"/>
      <c r="P174" s="87"/>
      <c r="Q174" s="87"/>
      <c r="R174" s="87"/>
      <c r="S174" s="87"/>
      <c r="T174" s="87"/>
      <c r="U174" s="87"/>
    </row>
  </sheetData>
  <mergeCells count="25">
    <mergeCell ref="C169:U169"/>
    <mergeCell ref="C170:U170"/>
    <mergeCell ref="C171:U171"/>
    <mergeCell ref="C172:U172"/>
    <mergeCell ref="E174:U174"/>
    <mergeCell ref="C164:U164"/>
    <mergeCell ref="C165:U165"/>
    <mergeCell ref="C166:U166"/>
    <mergeCell ref="C167:U167"/>
    <mergeCell ref="C168:U168"/>
    <mergeCell ref="K1:U1"/>
    <mergeCell ref="C159:U159"/>
    <mergeCell ref="C161:U161"/>
    <mergeCell ref="C162:U162"/>
    <mergeCell ref="C163:U163"/>
    <mergeCell ref="C79:K79"/>
    <mergeCell ref="C92:K92"/>
    <mergeCell ref="C105:K105"/>
    <mergeCell ref="C124:K124"/>
    <mergeCell ref="C143:K143"/>
    <mergeCell ref="C14:K14"/>
    <mergeCell ref="C27:K27"/>
    <mergeCell ref="C40:K40"/>
    <mergeCell ref="C53:K53"/>
    <mergeCell ref="C66:K66"/>
  </mergeCells>
  <pageMargins left="0.7" right="0.7" top="0.75" bottom="0.75" header="0.3" footer="0.3"/>
  <pageSetup paperSize="9" fitToHeight="0" orientation="landscape" horizontalDpi="300" verticalDpi="300"/>
  <headerFooter scaleWithDoc="0" alignWithMargins="0">
    <oddHeader>&amp;C&amp;"Arial"&amp;8TABLE 13A.22</oddHeader>
    <oddFooter>&amp;L&amp;"Arial"&amp;8REPORT ON
GOVERNMENT
SERVICES 2022&amp;R&amp;"Arial"&amp;8SERVICES FOR
MENTAL HEALTH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54"/>
  <sheetViews>
    <sheetView showGridLines="0" workbookViewId="0"/>
  </sheetViews>
  <sheetFormatPr defaultColWidth="11.44140625" defaultRowHeight="13.2" x14ac:dyDescent="0.25"/>
  <cols>
    <col min="1" max="10" width="1.88671875" customWidth="1"/>
    <col min="11" max="11" width="9.6640625" customWidth="1"/>
    <col min="12" max="12" width="5.44140625" customWidth="1"/>
    <col min="13" max="20" width="6.88671875" customWidth="1"/>
    <col min="21" max="21" width="8" customWidth="1"/>
  </cols>
  <sheetData>
    <row r="1" spans="1:21" ht="50.4" customHeight="1" x14ac:dyDescent="0.25">
      <c r="A1" s="8" t="s">
        <v>586</v>
      </c>
      <c r="B1" s="8"/>
      <c r="C1" s="8"/>
      <c r="D1" s="8"/>
      <c r="E1" s="8"/>
      <c r="F1" s="8"/>
      <c r="G1" s="8"/>
      <c r="H1" s="8"/>
      <c r="I1" s="8"/>
      <c r="J1" s="8"/>
      <c r="K1" s="91" t="s">
        <v>587</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483</v>
      </c>
    </row>
    <row r="3" spans="1:21" ht="16.5" customHeight="1" x14ac:dyDescent="0.25">
      <c r="A3" s="7" t="s">
        <v>255</v>
      </c>
      <c r="B3" s="7"/>
      <c r="C3" s="7"/>
      <c r="D3" s="7"/>
      <c r="E3" s="7"/>
      <c r="F3" s="7"/>
      <c r="G3" s="7"/>
      <c r="H3" s="7"/>
      <c r="I3" s="7"/>
      <c r="J3" s="7"/>
      <c r="K3" s="7"/>
      <c r="L3" s="9"/>
      <c r="M3" s="10"/>
      <c r="N3" s="10"/>
      <c r="O3" s="10"/>
      <c r="P3" s="10"/>
      <c r="Q3" s="10"/>
      <c r="R3" s="10"/>
      <c r="S3" s="10"/>
      <c r="T3" s="10"/>
      <c r="U3" s="10"/>
    </row>
    <row r="4" spans="1:21" ht="16.5" customHeight="1" x14ac:dyDescent="0.25">
      <c r="A4" s="7"/>
      <c r="B4" s="7" t="s">
        <v>588</v>
      </c>
      <c r="C4" s="7"/>
      <c r="D4" s="7"/>
      <c r="E4" s="7"/>
      <c r="F4" s="7"/>
      <c r="G4" s="7"/>
      <c r="H4" s="7"/>
      <c r="I4" s="7"/>
      <c r="J4" s="7"/>
      <c r="K4" s="7"/>
      <c r="L4" s="9" t="s">
        <v>97</v>
      </c>
      <c r="M4" s="26">
        <v>8.6</v>
      </c>
      <c r="N4" s="26">
        <v>8.6999999999999993</v>
      </c>
      <c r="O4" s="26">
        <v>9.4</v>
      </c>
      <c r="P4" s="26">
        <v>8.6</v>
      </c>
      <c r="Q4" s="26">
        <v>8.6999999999999993</v>
      </c>
      <c r="R4" s="26">
        <v>9.5</v>
      </c>
      <c r="S4" s="26">
        <v>8.6999999999999993</v>
      </c>
      <c r="T4" s="26">
        <v>3.8</v>
      </c>
      <c r="U4" s="26">
        <v>8.8000000000000007</v>
      </c>
    </row>
    <row r="5" spans="1:21" ht="16.5" customHeight="1" x14ac:dyDescent="0.25">
      <c r="A5" s="7"/>
      <c r="B5" s="7" t="s">
        <v>349</v>
      </c>
      <c r="C5" s="7"/>
      <c r="D5" s="7"/>
      <c r="E5" s="7"/>
      <c r="F5" s="7"/>
      <c r="G5" s="7"/>
      <c r="H5" s="7"/>
      <c r="I5" s="7"/>
      <c r="J5" s="7"/>
      <c r="K5" s="7"/>
      <c r="L5" s="9" t="s">
        <v>97</v>
      </c>
      <c r="M5" s="26">
        <v>2</v>
      </c>
      <c r="N5" s="26">
        <v>1.9</v>
      </c>
      <c r="O5" s="26">
        <v>2</v>
      </c>
      <c r="P5" s="26">
        <v>2.5</v>
      </c>
      <c r="Q5" s="26">
        <v>2.8</v>
      </c>
      <c r="R5" s="26">
        <v>3.2</v>
      </c>
      <c r="S5" s="26">
        <v>2.4</v>
      </c>
      <c r="T5" s="26">
        <v>0.5</v>
      </c>
      <c r="U5" s="26">
        <v>2.1</v>
      </c>
    </row>
    <row r="6" spans="1:21" ht="16.5" customHeight="1" x14ac:dyDescent="0.25">
      <c r="A6" s="7"/>
      <c r="B6" s="7" t="s">
        <v>359</v>
      </c>
      <c r="C6" s="7"/>
      <c r="D6" s="7"/>
      <c r="E6" s="7"/>
      <c r="F6" s="7"/>
      <c r="G6" s="7"/>
      <c r="H6" s="7"/>
      <c r="I6" s="7"/>
      <c r="J6" s="7"/>
      <c r="K6" s="7"/>
      <c r="L6" s="9" t="s">
        <v>97</v>
      </c>
      <c r="M6" s="26">
        <v>3.6</v>
      </c>
      <c r="N6" s="26">
        <v>4</v>
      </c>
      <c r="O6" s="26">
        <v>4.0999999999999996</v>
      </c>
      <c r="P6" s="26">
        <v>3.3</v>
      </c>
      <c r="Q6" s="26">
        <v>2.9</v>
      </c>
      <c r="R6" s="26">
        <v>3.3</v>
      </c>
      <c r="S6" s="26">
        <v>3.1</v>
      </c>
      <c r="T6" s="26">
        <v>1.1000000000000001</v>
      </c>
      <c r="U6" s="26">
        <v>3.7</v>
      </c>
    </row>
    <row r="7" spans="1:21" ht="16.5" customHeight="1" x14ac:dyDescent="0.25">
      <c r="A7" s="7" t="s">
        <v>83</v>
      </c>
      <c r="B7" s="7"/>
      <c r="C7" s="7"/>
      <c r="D7" s="7"/>
      <c r="E7" s="7"/>
      <c r="F7" s="7"/>
      <c r="G7" s="7"/>
      <c r="H7" s="7"/>
      <c r="I7" s="7"/>
      <c r="J7" s="7"/>
      <c r="K7" s="7"/>
      <c r="L7" s="9"/>
      <c r="M7" s="10"/>
      <c r="N7" s="10"/>
      <c r="O7" s="10"/>
      <c r="P7" s="10"/>
      <c r="Q7" s="10"/>
      <c r="R7" s="10"/>
      <c r="S7" s="10"/>
      <c r="T7" s="10"/>
      <c r="U7" s="10"/>
    </row>
    <row r="8" spans="1:21" ht="16.5" customHeight="1" x14ac:dyDescent="0.25">
      <c r="A8" s="7"/>
      <c r="B8" s="7" t="s">
        <v>588</v>
      </c>
      <c r="C8" s="7"/>
      <c r="D8" s="7"/>
      <c r="E8" s="7"/>
      <c r="F8" s="7"/>
      <c r="G8" s="7"/>
      <c r="H8" s="7"/>
      <c r="I8" s="7"/>
      <c r="J8" s="7"/>
      <c r="K8" s="7"/>
      <c r="L8" s="9" t="s">
        <v>97</v>
      </c>
      <c r="M8" s="26">
        <v>7.5</v>
      </c>
      <c r="N8" s="26">
        <v>7.9</v>
      </c>
      <c r="O8" s="26">
        <v>8.6</v>
      </c>
      <c r="P8" s="26">
        <v>7.4</v>
      </c>
      <c r="Q8" s="26">
        <v>8.1999999999999993</v>
      </c>
      <c r="R8" s="26">
        <v>8.8000000000000007</v>
      </c>
      <c r="S8" s="26">
        <v>7.3</v>
      </c>
      <c r="T8" s="26">
        <v>3.6</v>
      </c>
      <c r="U8" s="26">
        <v>7.8</v>
      </c>
    </row>
    <row r="9" spans="1:21" ht="16.5" customHeight="1" x14ac:dyDescent="0.25">
      <c r="A9" s="7"/>
      <c r="B9" s="7" t="s">
        <v>349</v>
      </c>
      <c r="C9" s="7"/>
      <c r="D9" s="7"/>
      <c r="E9" s="7"/>
      <c r="F9" s="7"/>
      <c r="G9" s="7"/>
      <c r="H9" s="7"/>
      <c r="I9" s="7"/>
      <c r="J9" s="7"/>
      <c r="K9" s="7"/>
      <c r="L9" s="9" t="s">
        <v>97</v>
      </c>
      <c r="M9" s="26">
        <v>1.7</v>
      </c>
      <c r="N9" s="26">
        <v>1.8</v>
      </c>
      <c r="O9" s="26">
        <v>2</v>
      </c>
      <c r="P9" s="26">
        <v>2.2999999999999998</v>
      </c>
      <c r="Q9" s="26">
        <v>2.8</v>
      </c>
      <c r="R9" s="26">
        <v>3.1</v>
      </c>
      <c r="S9" s="26">
        <v>2.1</v>
      </c>
      <c r="T9" s="26">
        <v>0.5</v>
      </c>
      <c r="U9" s="26">
        <v>1.9</v>
      </c>
    </row>
    <row r="10" spans="1:21" ht="16.5" customHeight="1" x14ac:dyDescent="0.25">
      <c r="A10" s="7"/>
      <c r="B10" s="7" t="s">
        <v>359</v>
      </c>
      <c r="C10" s="7"/>
      <c r="D10" s="7"/>
      <c r="E10" s="7"/>
      <c r="F10" s="7"/>
      <c r="G10" s="7"/>
      <c r="H10" s="7"/>
      <c r="I10" s="7"/>
      <c r="J10" s="7"/>
      <c r="K10" s="7"/>
      <c r="L10" s="9" t="s">
        <v>97</v>
      </c>
      <c r="M10" s="26">
        <v>3.1</v>
      </c>
      <c r="N10" s="26">
        <v>3.8</v>
      </c>
      <c r="O10" s="26">
        <v>3.8</v>
      </c>
      <c r="P10" s="26">
        <v>2.7</v>
      </c>
      <c r="Q10" s="26">
        <v>2.8</v>
      </c>
      <c r="R10" s="26">
        <v>2.9</v>
      </c>
      <c r="S10" s="26">
        <v>2.7</v>
      </c>
      <c r="T10" s="26">
        <v>0.9</v>
      </c>
      <c r="U10" s="26">
        <v>3.3</v>
      </c>
    </row>
    <row r="11" spans="1:21" ht="16.5" customHeight="1" x14ac:dyDescent="0.25">
      <c r="A11" s="7" t="s">
        <v>85</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588</v>
      </c>
      <c r="C12" s="7"/>
      <c r="D12" s="7"/>
      <c r="E12" s="7"/>
      <c r="F12" s="7"/>
      <c r="G12" s="7"/>
      <c r="H12" s="7"/>
      <c r="I12" s="7"/>
      <c r="J12" s="7"/>
      <c r="K12" s="7"/>
      <c r="L12" s="9" t="s">
        <v>97</v>
      </c>
      <c r="M12" s="26">
        <v>7.4</v>
      </c>
      <c r="N12" s="26">
        <v>8</v>
      </c>
      <c r="O12" s="26">
        <v>8.3000000000000007</v>
      </c>
      <c r="P12" s="26">
        <v>6.9</v>
      </c>
      <c r="Q12" s="26">
        <v>7.8</v>
      </c>
      <c r="R12" s="26">
        <v>8.3000000000000007</v>
      </c>
      <c r="S12" s="26">
        <v>7.2</v>
      </c>
      <c r="T12" s="26">
        <v>3.3</v>
      </c>
      <c r="U12" s="26">
        <v>7.7</v>
      </c>
    </row>
    <row r="13" spans="1:21" ht="16.5" customHeight="1" x14ac:dyDescent="0.25">
      <c r="A13" s="7"/>
      <c r="B13" s="7" t="s">
        <v>349</v>
      </c>
      <c r="C13" s="7"/>
      <c r="D13" s="7"/>
      <c r="E13" s="7"/>
      <c r="F13" s="7"/>
      <c r="G13" s="7"/>
      <c r="H13" s="7"/>
      <c r="I13" s="7"/>
      <c r="J13" s="7"/>
      <c r="K13" s="7"/>
      <c r="L13" s="9" t="s">
        <v>97</v>
      </c>
      <c r="M13" s="26">
        <v>1.8</v>
      </c>
      <c r="N13" s="26">
        <v>1.9</v>
      </c>
      <c r="O13" s="26">
        <v>2</v>
      </c>
      <c r="P13" s="26">
        <v>2.2000000000000002</v>
      </c>
      <c r="Q13" s="26">
        <v>2.8</v>
      </c>
      <c r="R13" s="26">
        <v>3.2</v>
      </c>
      <c r="S13" s="26">
        <v>2.1</v>
      </c>
      <c r="T13" s="26">
        <v>0.5</v>
      </c>
      <c r="U13" s="26">
        <v>2</v>
      </c>
    </row>
    <row r="14" spans="1:21" ht="16.5" customHeight="1" x14ac:dyDescent="0.25">
      <c r="A14" s="7"/>
      <c r="B14" s="7" t="s">
        <v>359</v>
      </c>
      <c r="C14" s="7"/>
      <c r="D14" s="7"/>
      <c r="E14" s="7"/>
      <c r="F14" s="7"/>
      <c r="G14" s="7"/>
      <c r="H14" s="7"/>
      <c r="I14" s="7"/>
      <c r="J14" s="7"/>
      <c r="K14" s="7"/>
      <c r="L14" s="9" t="s">
        <v>97</v>
      </c>
      <c r="M14" s="26">
        <v>3.2</v>
      </c>
      <c r="N14" s="26">
        <v>4.0999999999999996</v>
      </c>
      <c r="O14" s="26">
        <v>4</v>
      </c>
      <c r="P14" s="26">
        <v>2.7</v>
      </c>
      <c r="Q14" s="26">
        <v>2.7</v>
      </c>
      <c r="R14" s="26">
        <v>3.1</v>
      </c>
      <c r="S14" s="26">
        <v>2.9</v>
      </c>
      <c r="T14" s="26">
        <v>0.9</v>
      </c>
      <c r="U14" s="26">
        <v>3.5</v>
      </c>
    </row>
    <row r="15" spans="1:21" ht="16.5" customHeight="1" x14ac:dyDescent="0.25">
      <c r="A15" s="7" t="s">
        <v>86</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588</v>
      </c>
      <c r="C16" s="7"/>
      <c r="D16" s="7"/>
      <c r="E16" s="7"/>
      <c r="F16" s="7"/>
      <c r="G16" s="7"/>
      <c r="H16" s="7"/>
      <c r="I16" s="7"/>
      <c r="J16" s="7"/>
      <c r="K16" s="7"/>
      <c r="L16" s="9" t="s">
        <v>97</v>
      </c>
      <c r="M16" s="26">
        <v>7.1</v>
      </c>
      <c r="N16" s="26">
        <v>7.6</v>
      </c>
      <c r="O16" s="26">
        <v>7.8</v>
      </c>
      <c r="P16" s="26">
        <v>6.5</v>
      </c>
      <c r="Q16" s="26">
        <v>7.2</v>
      </c>
      <c r="R16" s="26">
        <v>7.9</v>
      </c>
      <c r="S16" s="26">
        <v>6.8</v>
      </c>
      <c r="T16" s="26">
        <v>3.2</v>
      </c>
      <c r="U16" s="26">
        <v>7.3</v>
      </c>
    </row>
    <row r="17" spans="1:21" ht="16.5" customHeight="1" x14ac:dyDescent="0.25">
      <c r="A17" s="7"/>
      <c r="B17" s="7" t="s">
        <v>349</v>
      </c>
      <c r="C17" s="7"/>
      <c r="D17" s="7"/>
      <c r="E17" s="7"/>
      <c r="F17" s="7"/>
      <c r="G17" s="7"/>
      <c r="H17" s="7"/>
      <c r="I17" s="7"/>
      <c r="J17" s="7"/>
      <c r="K17" s="7"/>
      <c r="L17" s="9" t="s">
        <v>97</v>
      </c>
      <c r="M17" s="26">
        <v>1.7</v>
      </c>
      <c r="N17" s="26">
        <v>1.9</v>
      </c>
      <c r="O17" s="26">
        <v>1.9</v>
      </c>
      <c r="P17" s="26">
        <v>2.1</v>
      </c>
      <c r="Q17" s="26">
        <v>2.8</v>
      </c>
      <c r="R17" s="26">
        <v>3.1</v>
      </c>
      <c r="S17" s="26">
        <v>2.2000000000000002</v>
      </c>
      <c r="T17" s="26">
        <v>0.4</v>
      </c>
      <c r="U17" s="26">
        <v>1.9</v>
      </c>
    </row>
    <row r="18" spans="1:21" ht="16.5" customHeight="1" x14ac:dyDescent="0.25">
      <c r="A18" s="7"/>
      <c r="B18" s="7" t="s">
        <v>359</v>
      </c>
      <c r="C18" s="7"/>
      <c r="D18" s="7"/>
      <c r="E18" s="7"/>
      <c r="F18" s="7"/>
      <c r="G18" s="7"/>
      <c r="H18" s="7"/>
      <c r="I18" s="7"/>
      <c r="J18" s="7"/>
      <c r="K18" s="7"/>
      <c r="L18" s="9" t="s">
        <v>97</v>
      </c>
      <c r="M18" s="26">
        <v>3.1</v>
      </c>
      <c r="N18" s="26">
        <v>4.0999999999999996</v>
      </c>
      <c r="O18" s="26">
        <v>3.8</v>
      </c>
      <c r="P18" s="26">
        <v>2.5</v>
      </c>
      <c r="Q18" s="26">
        <v>2.5</v>
      </c>
      <c r="R18" s="26">
        <v>2.8</v>
      </c>
      <c r="S18" s="26">
        <v>2.7</v>
      </c>
      <c r="T18" s="26">
        <v>0.9</v>
      </c>
      <c r="U18" s="26">
        <v>3.3</v>
      </c>
    </row>
    <row r="19" spans="1:21" ht="16.5" customHeight="1" x14ac:dyDescent="0.25">
      <c r="A19" s="7" t="s">
        <v>87</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588</v>
      </c>
      <c r="C20" s="7"/>
      <c r="D20" s="7"/>
      <c r="E20" s="7"/>
      <c r="F20" s="7"/>
      <c r="G20" s="7"/>
      <c r="H20" s="7"/>
      <c r="I20" s="7"/>
      <c r="J20" s="7"/>
      <c r="K20" s="7"/>
      <c r="L20" s="9" t="s">
        <v>97</v>
      </c>
      <c r="M20" s="26">
        <v>6.8</v>
      </c>
      <c r="N20" s="26">
        <v>7.4</v>
      </c>
      <c r="O20" s="26">
        <v>7.3</v>
      </c>
      <c r="P20" s="26">
        <v>5.9</v>
      </c>
      <c r="Q20" s="26">
        <v>6.8</v>
      </c>
      <c r="R20" s="26">
        <v>7.3</v>
      </c>
      <c r="S20" s="26">
        <v>6.3</v>
      </c>
      <c r="T20" s="26">
        <v>3</v>
      </c>
      <c r="U20" s="26">
        <v>6.9</v>
      </c>
    </row>
    <row r="21" spans="1:21" ht="16.5" customHeight="1" x14ac:dyDescent="0.25">
      <c r="A21" s="7"/>
      <c r="B21" s="7" t="s">
        <v>349</v>
      </c>
      <c r="C21" s="7"/>
      <c r="D21" s="7"/>
      <c r="E21" s="7"/>
      <c r="F21" s="7"/>
      <c r="G21" s="7"/>
      <c r="H21" s="7"/>
      <c r="I21" s="7"/>
      <c r="J21" s="7"/>
      <c r="K21" s="7"/>
      <c r="L21" s="9" t="s">
        <v>97</v>
      </c>
      <c r="M21" s="26">
        <v>1.7</v>
      </c>
      <c r="N21" s="26">
        <v>1.9</v>
      </c>
      <c r="O21" s="26">
        <v>1.7</v>
      </c>
      <c r="P21" s="26">
        <v>1.8</v>
      </c>
      <c r="Q21" s="26">
        <v>2.7</v>
      </c>
      <c r="R21" s="26">
        <v>2.8</v>
      </c>
      <c r="S21" s="26">
        <v>2.1</v>
      </c>
      <c r="T21" s="26">
        <v>0.4</v>
      </c>
      <c r="U21" s="26">
        <v>1.8</v>
      </c>
    </row>
    <row r="22" spans="1:21" ht="16.5" customHeight="1" x14ac:dyDescent="0.25">
      <c r="A22" s="7"/>
      <c r="B22" s="7" t="s">
        <v>359</v>
      </c>
      <c r="C22" s="7"/>
      <c r="D22" s="7"/>
      <c r="E22" s="7"/>
      <c r="F22" s="7"/>
      <c r="G22" s="7"/>
      <c r="H22" s="7"/>
      <c r="I22" s="7"/>
      <c r="J22" s="7"/>
      <c r="K22" s="7"/>
      <c r="L22" s="9" t="s">
        <v>97</v>
      </c>
      <c r="M22" s="26">
        <v>3</v>
      </c>
      <c r="N22" s="26">
        <v>3.9</v>
      </c>
      <c r="O22" s="26">
        <v>3.4</v>
      </c>
      <c r="P22" s="26">
        <v>2.1</v>
      </c>
      <c r="Q22" s="26">
        <v>2.2999999999999998</v>
      </c>
      <c r="R22" s="26">
        <v>2.8</v>
      </c>
      <c r="S22" s="26">
        <v>2.5</v>
      </c>
      <c r="T22" s="26">
        <v>0.9</v>
      </c>
      <c r="U22" s="26">
        <v>3.1</v>
      </c>
    </row>
    <row r="23" spans="1:21" ht="16.5" customHeight="1" x14ac:dyDescent="0.25">
      <c r="A23" s="7" t="s">
        <v>88</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588</v>
      </c>
      <c r="C24" s="7"/>
      <c r="D24" s="7"/>
      <c r="E24" s="7"/>
      <c r="F24" s="7"/>
      <c r="G24" s="7"/>
      <c r="H24" s="7"/>
      <c r="I24" s="7"/>
      <c r="J24" s="7"/>
      <c r="K24" s="7"/>
      <c r="L24" s="9" t="s">
        <v>97</v>
      </c>
      <c r="M24" s="26">
        <v>6.5</v>
      </c>
      <c r="N24" s="26">
        <v>7.1</v>
      </c>
      <c r="O24" s="26">
        <v>6.8</v>
      </c>
      <c r="P24" s="26">
        <v>5.4</v>
      </c>
      <c r="Q24" s="26">
        <v>6.5</v>
      </c>
      <c r="R24" s="26">
        <v>6.8</v>
      </c>
      <c r="S24" s="26">
        <v>5.9</v>
      </c>
      <c r="T24" s="26">
        <v>2.8</v>
      </c>
      <c r="U24" s="26">
        <v>6.5</v>
      </c>
    </row>
    <row r="25" spans="1:21" ht="16.5" customHeight="1" x14ac:dyDescent="0.25">
      <c r="A25" s="7"/>
      <c r="B25" s="7" t="s">
        <v>349</v>
      </c>
      <c r="C25" s="7"/>
      <c r="D25" s="7"/>
      <c r="E25" s="7"/>
      <c r="F25" s="7"/>
      <c r="G25" s="7"/>
      <c r="H25" s="7"/>
      <c r="I25" s="7"/>
      <c r="J25" s="7"/>
      <c r="K25" s="7"/>
      <c r="L25" s="9" t="s">
        <v>97</v>
      </c>
      <c r="M25" s="26">
        <v>1.6</v>
      </c>
      <c r="N25" s="26">
        <v>1.8</v>
      </c>
      <c r="O25" s="26">
        <v>1.6</v>
      </c>
      <c r="P25" s="26">
        <v>1.6</v>
      </c>
      <c r="Q25" s="26">
        <v>2.7</v>
      </c>
      <c r="R25" s="26">
        <v>2.5</v>
      </c>
      <c r="S25" s="26">
        <v>2</v>
      </c>
      <c r="T25" s="26">
        <v>0.3</v>
      </c>
      <c r="U25" s="26">
        <v>1.7</v>
      </c>
    </row>
    <row r="26" spans="1:21" ht="16.5" customHeight="1" x14ac:dyDescent="0.25">
      <c r="A26" s="7"/>
      <c r="B26" s="7" t="s">
        <v>359</v>
      </c>
      <c r="C26" s="7"/>
      <c r="D26" s="7"/>
      <c r="E26" s="7"/>
      <c r="F26" s="7"/>
      <c r="G26" s="7"/>
      <c r="H26" s="7"/>
      <c r="I26" s="7"/>
      <c r="J26" s="7"/>
      <c r="K26" s="7"/>
      <c r="L26" s="9" t="s">
        <v>97</v>
      </c>
      <c r="M26" s="26">
        <v>2.8</v>
      </c>
      <c r="N26" s="26">
        <v>3.6</v>
      </c>
      <c r="O26" s="26">
        <v>3.3</v>
      </c>
      <c r="P26" s="26">
        <v>1.8</v>
      </c>
      <c r="Q26" s="26">
        <v>2.1</v>
      </c>
      <c r="R26" s="26">
        <v>2.7</v>
      </c>
      <c r="S26" s="26">
        <v>2.2999999999999998</v>
      </c>
      <c r="T26" s="26">
        <v>0.8</v>
      </c>
      <c r="U26" s="26">
        <v>2.9</v>
      </c>
    </row>
    <row r="27" spans="1:21" ht="16.5" customHeight="1" x14ac:dyDescent="0.25">
      <c r="A27" s="7" t="s">
        <v>89</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588</v>
      </c>
      <c r="C28" s="7"/>
      <c r="D28" s="7"/>
      <c r="E28" s="7"/>
      <c r="F28" s="7"/>
      <c r="G28" s="7"/>
      <c r="H28" s="7"/>
      <c r="I28" s="7"/>
      <c r="J28" s="7"/>
      <c r="K28" s="7"/>
      <c r="L28" s="9" t="s">
        <v>97</v>
      </c>
      <c r="M28" s="26">
        <v>5.9</v>
      </c>
      <c r="N28" s="26">
        <v>6.4</v>
      </c>
      <c r="O28" s="26">
        <v>6</v>
      </c>
      <c r="P28" s="26">
        <v>4.7</v>
      </c>
      <c r="Q28" s="26">
        <v>6</v>
      </c>
      <c r="R28" s="26">
        <v>5.9</v>
      </c>
      <c r="S28" s="26">
        <v>5.3</v>
      </c>
      <c r="T28" s="26">
        <v>2.4</v>
      </c>
      <c r="U28" s="26">
        <v>5.9</v>
      </c>
    </row>
    <row r="29" spans="1:21" ht="16.5" customHeight="1" x14ac:dyDescent="0.25">
      <c r="A29" s="7"/>
      <c r="B29" s="7" t="s">
        <v>349</v>
      </c>
      <c r="C29" s="7"/>
      <c r="D29" s="7"/>
      <c r="E29" s="7"/>
      <c r="F29" s="7"/>
      <c r="G29" s="7"/>
      <c r="H29" s="7"/>
      <c r="I29" s="7"/>
      <c r="J29" s="7"/>
      <c r="K29" s="7"/>
      <c r="L29" s="9" t="s">
        <v>97</v>
      </c>
      <c r="M29" s="26">
        <v>1.5</v>
      </c>
      <c r="N29" s="26">
        <v>1.6</v>
      </c>
      <c r="O29" s="26">
        <v>1.4</v>
      </c>
      <c r="P29" s="26">
        <v>1.5</v>
      </c>
      <c r="Q29" s="26">
        <v>2.7</v>
      </c>
      <c r="R29" s="26">
        <v>2.2000000000000002</v>
      </c>
      <c r="S29" s="26">
        <v>2</v>
      </c>
      <c r="T29" s="26">
        <v>0.2</v>
      </c>
      <c r="U29" s="26">
        <v>1.6</v>
      </c>
    </row>
    <row r="30" spans="1:21" ht="16.5" customHeight="1" x14ac:dyDescent="0.25">
      <c r="A30" s="7"/>
      <c r="B30" s="7" t="s">
        <v>359</v>
      </c>
      <c r="C30" s="7"/>
      <c r="D30" s="7"/>
      <c r="E30" s="7"/>
      <c r="F30" s="7"/>
      <c r="G30" s="7"/>
      <c r="H30" s="7"/>
      <c r="I30" s="7"/>
      <c r="J30" s="7"/>
      <c r="K30" s="7"/>
      <c r="L30" s="9" t="s">
        <v>97</v>
      </c>
      <c r="M30" s="26">
        <v>2.6</v>
      </c>
      <c r="N30" s="26">
        <v>3.2</v>
      </c>
      <c r="O30" s="26">
        <v>2.8</v>
      </c>
      <c r="P30" s="26">
        <v>1.5</v>
      </c>
      <c r="Q30" s="26">
        <v>1.8</v>
      </c>
      <c r="R30" s="26">
        <v>2.2999999999999998</v>
      </c>
      <c r="S30" s="26">
        <v>1.9</v>
      </c>
      <c r="T30" s="26">
        <v>0.8</v>
      </c>
      <c r="U30" s="26">
        <v>2.6</v>
      </c>
    </row>
    <row r="31" spans="1:21" ht="16.5" customHeight="1" x14ac:dyDescent="0.25">
      <c r="A31" s="7" t="s">
        <v>90</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588</v>
      </c>
      <c r="C32" s="7"/>
      <c r="D32" s="7"/>
      <c r="E32" s="7"/>
      <c r="F32" s="7"/>
      <c r="G32" s="7"/>
      <c r="H32" s="7"/>
      <c r="I32" s="7"/>
      <c r="J32" s="7"/>
      <c r="K32" s="7"/>
      <c r="L32" s="9" t="s">
        <v>97</v>
      </c>
      <c r="M32" s="26">
        <v>5.4</v>
      </c>
      <c r="N32" s="26">
        <v>5.9</v>
      </c>
      <c r="O32" s="26">
        <v>5.4</v>
      </c>
      <c r="P32" s="26">
        <v>4.0999999999999996</v>
      </c>
      <c r="Q32" s="26">
        <v>5.5</v>
      </c>
      <c r="R32" s="26">
        <v>5.3</v>
      </c>
      <c r="S32" s="26">
        <v>4.8</v>
      </c>
      <c r="T32" s="26">
        <v>1.9</v>
      </c>
      <c r="U32" s="26">
        <v>5.3</v>
      </c>
    </row>
    <row r="33" spans="1:21" ht="16.5" customHeight="1" x14ac:dyDescent="0.25">
      <c r="A33" s="7"/>
      <c r="B33" s="7" t="s">
        <v>349</v>
      </c>
      <c r="C33" s="7"/>
      <c r="D33" s="7"/>
      <c r="E33" s="7"/>
      <c r="F33" s="7"/>
      <c r="G33" s="7"/>
      <c r="H33" s="7"/>
      <c r="I33" s="7"/>
      <c r="J33" s="7"/>
      <c r="K33" s="7"/>
      <c r="L33" s="9" t="s">
        <v>97</v>
      </c>
      <c r="M33" s="26">
        <v>1.4</v>
      </c>
      <c r="N33" s="26">
        <v>1.5</v>
      </c>
      <c r="O33" s="26">
        <v>1.2</v>
      </c>
      <c r="P33" s="26">
        <v>1.4</v>
      </c>
      <c r="Q33" s="26">
        <v>2.2999999999999998</v>
      </c>
      <c r="R33" s="26">
        <v>2</v>
      </c>
      <c r="S33" s="26">
        <v>1.7</v>
      </c>
      <c r="T33" s="26">
        <v>0.2</v>
      </c>
      <c r="U33" s="26">
        <v>1.5</v>
      </c>
    </row>
    <row r="34" spans="1:21" ht="16.5" customHeight="1" x14ac:dyDescent="0.25">
      <c r="A34" s="7"/>
      <c r="B34" s="7" t="s">
        <v>359</v>
      </c>
      <c r="C34" s="7"/>
      <c r="D34" s="7"/>
      <c r="E34" s="7"/>
      <c r="F34" s="7"/>
      <c r="G34" s="7"/>
      <c r="H34" s="7"/>
      <c r="I34" s="7"/>
      <c r="J34" s="7"/>
      <c r="K34" s="7"/>
      <c r="L34" s="9" t="s">
        <v>97</v>
      </c>
      <c r="M34" s="26">
        <v>2.2999999999999998</v>
      </c>
      <c r="N34" s="26">
        <v>3</v>
      </c>
      <c r="O34" s="26">
        <v>2.5</v>
      </c>
      <c r="P34" s="26">
        <v>1.3</v>
      </c>
      <c r="Q34" s="26">
        <v>1.7</v>
      </c>
      <c r="R34" s="26">
        <v>2</v>
      </c>
      <c r="S34" s="26">
        <v>1.9</v>
      </c>
      <c r="T34" s="26">
        <v>0.7</v>
      </c>
      <c r="U34" s="26">
        <v>2.2999999999999998</v>
      </c>
    </row>
    <row r="35" spans="1:21" ht="16.5" customHeight="1" x14ac:dyDescent="0.25">
      <c r="A35" s="7" t="s">
        <v>91</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588</v>
      </c>
      <c r="C36" s="7"/>
      <c r="D36" s="7"/>
      <c r="E36" s="7"/>
      <c r="F36" s="7"/>
      <c r="G36" s="7"/>
      <c r="H36" s="7"/>
      <c r="I36" s="7"/>
      <c r="J36" s="7"/>
      <c r="K36" s="7"/>
      <c r="L36" s="9" t="s">
        <v>97</v>
      </c>
      <c r="M36" s="26">
        <v>4.9000000000000004</v>
      </c>
      <c r="N36" s="26">
        <v>5.5</v>
      </c>
      <c r="O36" s="26">
        <v>4.7</v>
      </c>
      <c r="P36" s="26">
        <v>3.7</v>
      </c>
      <c r="Q36" s="26">
        <v>5</v>
      </c>
      <c r="R36" s="26">
        <v>4.5999999999999996</v>
      </c>
      <c r="S36" s="26">
        <v>4.3</v>
      </c>
      <c r="T36" s="26">
        <v>1.8</v>
      </c>
      <c r="U36" s="26">
        <v>4.8</v>
      </c>
    </row>
    <row r="37" spans="1:21" ht="16.5" customHeight="1" x14ac:dyDescent="0.25">
      <c r="A37" s="7"/>
      <c r="B37" s="7" t="s">
        <v>349</v>
      </c>
      <c r="C37" s="7"/>
      <c r="D37" s="7"/>
      <c r="E37" s="7"/>
      <c r="F37" s="7"/>
      <c r="G37" s="7"/>
      <c r="H37" s="7"/>
      <c r="I37" s="7"/>
      <c r="J37" s="7"/>
      <c r="K37" s="7"/>
      <c r="L37" s="9" t="s">
        <v>97</v>
      </c>
      <c r="M37" s="26">
        <v>1.2</v>
      </c>
      <c r="N37" s="26">
        <v>1.4</v>
      </c>
      <c r="O37" s="26">
        <v>1</v>
      </c>
      <c r="P37" s="26">
        <v>1.3</v>
      </c>
      <c r="Q37" s="26">
        <v>2.1</v>
      </c>
      <c r="R37" s="26">
        <v>1.7</v>
      </c>
      <c r="S37" s="26">
        <v>1.6</v>
      </c>
      <c r="T37" s="26">
        <v>0.2</v>
      </c>
      <c r="U37" s="26">
        <v>1.3</v>
      </c>
    </row>
    <row r="38" spans="1:21" ht="16.5" customHeight="1" x14ac:dyDescent="0.25">
      <c r="A38" s="7"/>
      <c r="B38" s="7" t="s">
        <v>359</v>
      </c>
      <c r="C38" s="7"/>
      <c r="D38" s="7"/>
      <c r="E38" s="7"/>
      <c r="F38" s="7"/>
      <c r="G38" s="7"/>
      <c r="H38" s="7"/>
      <c r="I38" s="7"/>
      <c r="J38" s="7"/>
      <c r="K38" s="7"/>
      <c r="L38" s="9" t="s">
        <v>97</v>
      </c>
      <c r="M38" s="26">
        <v>2.2000000000000002</v>
      </c>
      <c r="N38" s="26">
        <v>2.8</v>
      </c>
      <c r="O38" s="26">
        <v>2.2000000000000002</v>
      </c>
      <c r="P38" s="26">
        <v>1.2</v>
      </c>
      <c r="Q38" s="26">
        <v>1.6</v>
      </c>
      <c r="R38" s="26">
        <v>2</v>
      </c>
      <c r="S38" s="26">
        <v>1.7</v>
      </c>
      <c r="T38" s="26">
        <v>0.6</v>
      </c>
      <c r="U38" s="26">
        <v>2.2000000000000002</v>
      </c>
    </row>
    <row r="39" spans="1:21" ht="16.5" customHeight="1" x14ac:dyDescent="0.25">
      <c r="A39" s="7" t="s">
        <v>92</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588</v>
      </c>
      <c r="C40" s="7"/>
      <c r="D40" s="7"/>
      <c r="E40" s="7"/>
      <c r="F40" s="7"/>
      <c r="G40" s="7"/>
      <c r="H40" s="7"/>
      <c r="I40" s="7"/>
      <c r="J40" s="7"/>
      <c r="K40" s="7"/>
      <c r="L40" s="9" t="s">
        <v>97</v>
      </c>
      <c r="M40" s="26">
        <v>4.3</v>
      </c>
      <c r="N40" s="26">
        <v>4.8</v>
      </c>
      <c r="O40" s="26">
        <v>4.0999999999999996</v>
      </c>
      <c r="P40" s="26">
        <v>3.2</v>
      </c>
      <c r="Q40" s="26">
        <v>4.5</v>
      </c>
      <c r="R40" s="26">
        <v>4</v>
      </c>
      <c r="S40" s="26">
        <v>3.6</v>
      </c>
      <c r="T40" s="26">
        <v>1.6</v>
      </c>
      <c r="U40" s="26">
        <v>4.2</v>
      </c>
    </row>
    <row r="41" spans="1:21" ht="16.5" customHeight="1" x14ac:dyDescent="0.25">
      <c r="A41" s="7"/>
      <c r="B41" s="7" t="s">
        <v>349</v>
      </c>
      <c r="C41" s="7"/>
      <c r="D41" s="7"/>
      <c r="E41" s="7"/>
      <c r="F41" s="7"/>
      <c r="G41" s="7"/>
      <c r="H41" s="7"/>
      <c r="I41" s="7"/>
      <c r="J41" s="7"/>
      <c r="K41" s="7"/>
      <c r="L41" s="9" t="s">
        <v>97</v>
      </c>
      <c r="M41" s="26">
        <v>1</v>
      </c>
      <c r="N41" s="26">
        <v>1.1000000000000001</v>
      </c>
      <c r="O41" s="26">
        <v>0.9</v>
      </c>
      <c r="P41" s="26">
        <v>1.2</v>
      </c>
      <c r="Q41" s="26">
        <v>1.9</v>
      </c>
      <c r="R41" s="26">
        <v>1.2</v>
      </c>
      <c r="S41" s="26">
        <v>1.3</v>
      </c>
      <c r="T41" s="26">
        <v>0.2</v>
      </c>
      <c r="U41" s="26">
        <v>1.1000000000000001</v>
      </c>
    </row>
    <row r="42" spans="1:21" ht="16.5" customHeight="1" x14ac:dyDescent="0.25">
      <c r="A42" s="14"/>
      <c r="B42" s="14" t="s">
        <v>359</v>
      </c>
      <c r="C42" s="14"/>
      <c r="D42" s="14"/>
      <c r="E42" s="14"/>
      <c r="F42" s="14"/>
      <c r="G42" s="14"/>
      <c r="H42" s="14"/>
      <c r="I42" s="14"/>
      <c r="J42" s="14"/>
      <c r="K42" s="14"/>
      <c r="L42" s="15" t="s">
        <v>97</v>
      </c>
      <c r="M42" s="28">
        <v>2</v>
      </c>
      <c r="N42" s="28">
        <v>2.5</v>
      </c>
      <c r="O42" s="28">
        <v>1.9</v>
      </c>
      <c r="P42" s="28">
        <v>1</v>
      </c>
      <c r="Q42" s="28">
        <v>1.3</v>
      </c>
      <c r="R42" s="28">
        <v>1.9</v>
      </c>
      <c r="S42" s="28">
        <v>1.4</v>
      </c>
      <c r="T42" s="28">
        <v>0.7</v>
      </c>
      <c r="U42" s="28">
        <v>1.9</v>
      </c>
    </row>
    <row r="43" spans="1:21" ht="4.5" customHeight="1" x14ac:dyDescent="0.25">
      <c r="A43" s="23"/>
      <c r="B43" s="23"/>
      <c r="C43" s="2"/>
      <c r="D43" s="2"/>
      <c r="E43" s="2"/>
      <c r="F43" s="2"/>
      <c r="G43" s="2"/>
      <c r="H43" s="2"/>
      <c r="I43" s="2"/>
      <c r="J43" s="2"/>
      <c r="K43" s="2"/>
      <c r="L43" s="2"/>
      <c r="M43" s="2"/>
      <c r="N43" s="2"/>
      <c r="O43" s="2"/>
      <c r="P43" s="2"/>
      <c r="Q43" s="2"/>
      <c r="R43" s="2"/>
      <c r="S43" s="2"/>
      <c r="T43" s="2"/>
      <c r="U43" s="2"/>
    </row>
    <row r="44" spans="1:21" ht="16.5" customHeight="1" x14ac:dyDescent="0.25">
      <c r="A44" s="40"/>
      <c r="B44" s="40"/>
      <c r="C44" s="87" t="s">
        <v>473</v>
      </c>
      <c r="D44" s="87"/>
      <c r="E44" s="87"/>
      <c r="F44" s="87"/>
      <c r="G44" s="87"/>
      <c r="H44" s="87"/>
      <c r="I44" s="87"/>
      <c r="J44" s="87"/>
      <c r="K44" s="87"/>
      <c r="L44" s="87"/>
      <c r="M44" s="87"/>
      <c r="N44" s="87"/>
      <c r="O44" s="87"/>
      <c r="P44" s="87"/>
      <c r="Q44" s="87"/>
      <c r="R44" s="87"/>
      <c r="S44" s="87"/>
      <c r="T44" s="87"/>
      <c r="U44" s="87"/>
    </row>
    <row r="45" spans="1:21" ht="16.5" customHeight="1" x14ac:dyDescent="0.25">
      <c r="A45" s="40"/>
      <c r="B45" s="40"/>
      <c r="C45" s="87" t="s">
        <v>474</v>
      </c>
      <c r="D45" s="87"/>
      <c r="E45" s="87"/>
      <c r="F45" s="87"/>
      <c r="G45" s="87"/>
      <c r="H45" s="87"/>
      <c r="I45" s="87"/>
      <c r="J45" s="87"/>
      <c r="K45" s="87"/>
      <c r="L45" s="87"/>
      <c r="M45" s="87"/>
      <c r="N45" s="87"/>
      <c r="O45" s="87"/>
      <c r="P45" s="87"/>
      <c r="Q45" s="87"/>
      <c r="R45" s="87"/>
      <c r="S45" s="87"/>
      <c r="T45" s="87"/>
      <c r="U45" s="87"/>
    </row>
    <row r="46" spans="1:21" ht="4.5" customHeight="1" x14ac:dyDescent="0.25">
      <c r="A46" s="23"/>
      <c r="B46" s="23"/>
      <c r="C46" s="2"/>
      <c r="D46" s="2"/>
      <c r="E46" s="2"/>
      <c r="F46" s="2"/>
      <c r="G46" s="2"/>
      <c r="H46" s="2"/>
      <c r="I46" s="2"/>
      <c r="J46" s="2"/>
      <c r="K46" s="2"/>
      <c r="L46" s="2"/>
      <c r="M46" s="2"/>
      <c r="N46" s="2"/>
      <c r="O46" s="2"/>
      <c r="P46" s="2"/>
      <c r="Q46" s="2"/>
      <c r="R46" s="2"/>
      <c r="S46" s="2"/>
      <c r="T46" s="2"/>
      <c r="U46" s="2"/>
    </row>
    <row r="47" spans="1:21" ht="16.5" customHeight="1" x14ac:dyDescent="0.25">
      <c r="A47" s="23" t="s">
        <v>99</v>
      </c>
      <c r="B47" s="23"/>
      <c r="C47" s="87" t="s">
        <v>554</v>
      </c>
      <c r="D47" s="87"/>
      <c r="E47" s="87"/>
      <c r="F47" s="87"/>
      <c r="G47" s="87"/>
      <c r="H47" s="87"/>
      <c r="I47" s="87"/>
      <c r="J47" s="87"/>
      <c r="K47" s="87"/>
      <c r="L47" s="87"/>
      <c r="M47" s="87"/>
      <c r="N47" s="87"/>
      <c r="O47" s="87"/>
      <c r="P47" s="87"/>
      <c r="Q47" s="87"/>
      <c r="R47" s="87"/>
      <c r="S47" s="87"/>
      <c r="T47" s="87"/>
      <c r="U47" s="87"/>
    </row>
    <row r="48" spans="1:21" ht="42.45" customHeight="1" x14ac:dyDescent="0.25">
      <c r="A48" s="23" t="s">
        <v>101</v>
      </c>
      <c r="B48" s="23"/>
      <c r="C48" s="87" t="s">
        <v>555</v>
      </c>
      <c r="D48" s="87"/>
      <c r="E48" s="87"/>
      <c r="F48" s="87"/>
      <c r="G48" s="87"/>
      <c r="H48" s="87"/>
      <c r="I48" s="87"/>
      <c r="J48" s="87"/>
      <c r="K48" s="87"/>
      <c r="L48" s="87"/>
      <c r="M48" s="87"/>
      <c r="N48" s="87"/>
      <c r="O48" s="87"/>
      <c r="P48" s="87"/>
      <c r="Q48" s="87"/>
      <c r="R48" s="87"/>
      <c r="S48" s="87"/>
      <c r="T48" s="87"/>
      <c r="U48" s="87"/>
    </row>
    <row r="49" spans="1:21" ht="16.5" customHeight="1" x14ac:dyDescent="0.25">
      <c r="A49" s="23" t="s">
        <v>103</v>
      </c>
      <c r="B49" s="23"/>
      <c r="C49" s="87" t="s">
        <v>556</v>
      </c>
      <c r="D49" s="87"/>
      <c r="E49" s="87"/>
      <c r="F49" s="87"/>
      <c r="G49" s="87"/>
      <c r="H49" s="87"/>
      <c r="I49" s="87"/>
      <c r="J49" s="87"/>
      <c r="K49" s="87"/>
      <c r="L49" s="87"/>
      <c r="M49" s="87"/>
      <c r="N49" s="87"/>
      <c r="O49" s="87"/>
      <c r="P49" s="87"/>
      <c r="Q49" s="87"/>
      <c r="R49" s="87"/>
      <c r="S49" s="87"/>
      <c r="T49" s="87"/>
      <c r="U49" s="87"/>
    </row>
    <row r="50" spans="1:21" ht="16.5" customHeight="1" x14ac:dyDescent="0.25">
      <c r="A50" s="23" t="s">
        <v>105</v>
      </c>
      <c r="B50" s="23"/>
      <c r="C50" s="87" t="s">
        <v>557</v>
      </c>
      <c r="D50" s="87"/>
      <c r="E50" s="87"/>
      <c r="F50" s="87"/>
      <c r="G50" s="87"/>
      <c r="H50" s="87"/>
      <c r="I50" s="87"/>
      <c r="J50" s="87"/>
      <c r="K50" s="87"/>
      <c r="L50" s="87"/>
      <c r="M50" s="87"/>
      <c r="N50" s="87"/>
      <c r="O50" s="87"/>
      <c r="P50" s="87"/>
      <c r="Q50" s="87"/>
      <c r="R50" s="87"/>
      <c r="S50" s="87"/>
      <c r="T50" s="87"/>
      <c r="U50" s="87"/>
    </row>
    <row r="51" spans="1:21" ht="29.4" customHeight="1" x14ac:dyDescent="0.25">
      <c r="A51" s="23" t="s">
        <v>142</v>
      </c>
      <c r="B51" s="23"/>
      <c r="C51" s="87" t="s">
        <v>589</v>
      </c>
      <c r="D51" s="87"/>
      <c r="E51" s="87"/>
      <c r="F51" s="87"/>
      <c r="G51" s="87"/>
      <c r="H51" s="87"/>
      <c r="I51" s="87"/>
      <c r="J51" s="87"/>
      <c r="K51" s="87"/>
      <c r="L51" s="87"/>
      <c r="M51" s="87"/>
      <c r="N51" s="87"/>
      <c r="O51" s="87"/>
      <c r="P51" s="87"/>
      <c r="Q51" s="87"/>
      <c r="R51" s="87"/>
      <c r="S51" s="87"/>
      <c r="T51" s="87"/>
      <c r="U51" s="87"/>
    </row>
    <row r="52" spans="1:21" ht="16.5" customHeight="1" x14ac:dyDescent="0.25">
      <c r="A52" s="23" t="s">
        <v>144</v>
      </c>
      <c r="B52" s="23"/>
      <c r="C52" s="87" t="s">
        <v>590</v>
      </c>
      <c r="D52" s="87"/>
      <c r="E52" s="87"/>
      <c r="F52" s="87"/>
      <c r="G52" s="87"/>
      <c r="H52" s="87"/>
      <c r="I52" s="87"/>
      <c r="J52" s="87"/>
      <c r="K52" s="87"/>
      <c r="L52" s="87"/>
      <c r="M52" s="87"/>
      <c r="N52" s="87"/>
      <c r="O52" s="87"/>
      <c r="P52" s="87"/>
      <c r="Q52" s="87"/>
      <c r="R52" s="87"/>
      <c r="S52" s="87"/>
      <c r="T52" s="87"/>
      <c r="U52" s="87"/>
    </row>
    <row r="53" spans="1:21" ht="4.5" customHeight="1" x14ac:dyDescent="0.25"/>
    <row r="54" spans="1:21" ht="16.5" customHeight="1" x14ac:dyDescent="0.25">
      <c r="A54" s="24" t="s">
        <v>107</v>
      </c>
      <c r="B54" s="23"/>
      <c r="C54" s="23"/>
      <c r="D54" s="23"/>
      <c r="E54" s="87" t="s">
        <v>326</v>
      </c>
      <c r="F54" s="87"/>
      <c r="G54" s="87"/>
      <c r="H54" s="87"/>
      <c r="I54" s="87"/>
      <c r="J54" s="87"/>
      <c r="K54" s="87"/>
      <c r="L54" s="87"/>
      <c r="M54" s="87"/>
      <c r="N54" s="87"/>
      <c r="O54" s="87"/>
      <c r="P54" s="87"/>
      <c r="Q54" s="87"/>
      <c r="R54" s="87"/>
      <c r="S54" s="87"/>
      <c r="T54" s="87"/>
      <c r="U54" s="87"/>
    </row>
  </sheetData>
  <mergeCells count="10">
    <mergeCell ref="C49:U49"/>
    <mergeCell ref="C50:U50"/>
    <mergeCell ref="C51:U51"/>
    <mergeCell ref="C52:U52"/>
    <mergeCell ref="E54:U54"/>
    <mergeCell ref="K1:U1"/>
    <mergeCell ref="C44:U44"/>
    <mergeCell ref="C45:U45"/>
    <mergeCell ref="C47:U47"/>
    <mergeCell ref="C48:U48"/>
  </mergeCells>
  <pageMargins left="0.7" right="0.7" top="0.75" bottom="0.75" header="0.3" footer="0.3"/>
  <pageSetup paperSize="9" fitToHeight="0" orientation="landscape" horizontalDpi="300" verticalDpi="300"/>
  <headerFooter scaleWithDoc="0" alignWithMargins="0">
    <oddHeader>&amp;C&amp;"Arial"&amp;8TABLE 13A.23</oddHeader>
    <oddFooter>&amp;L&amp;"Arial"&amp;8REPORT ON
GOVERNMENT
SERVICES 2022&amp;R&amp;"Arial"&amp;8SERVICES FOR
MENTAL HEALTH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78"/>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591</v>
      </c>
      <c r="B1" s="8"/>
      <c r="C1" s="8"/>
      <c r="D1" s="8"/>
      <c r="E1" s="8"/>
      <c r="F1" s="8"/>
      <c r="G1" s="8"/>
      <c r="H1" s="8"/>
      <c r="I1" s="8"/>
      <c r="J1" s="8"/>
      <c r="K1" s="91" t="s">
        <v>592</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289</v>
      </c>
      <c r="N2" s="13" t="s">
        <v>172</v>
      </c>
      <c r="O2" s="13" t="s">
        <v>199</v>
      </c>
      <c r="P2" s="13" t="s">
        <v>411</v>
      </c>
      <c r="Q2" s="13" t="s">
        <v>238</v>
      </c>
      <c r="R2" s="13" t="s">
        <v>593</v>
      </c>
      <c r="S2" s="13" t="s">
        <v>463</v>
      </c>
      <c r="T2" s="13" t="s">
        <v>594</v>
      </c>
      <c r="U2" s="13" t="s">
        <v>294</v>
      </c>
    </row>
    <row r="3" spans="1:21" ht="16.5" customHeight="1" x14ac:dyDescent="0.25">
      <c r="A3" s="7" t="s">
        <v>595</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258</v>
      </c>
      <c r="M4" s="16">
        <v>57.2</v>
      </c>
      <c r="N4" s="16">
        <v>40.200000000000003</v>
      </c>
      <c r="O4" s="16">
        <v>81.400000000000006</v>
      </c>
      <c r="P4" s="26">
        <v>5.3</v>
      </c>
      <c r="Q4" s="16">
        <v>13.3</v>
      </c>
      <c r="R4" s="26">
        <v>4.8</v>
      </c>
      <c r="S4" s="26">
        <v>0.4</v>
      </c>
      <c r="T4" s="16">
        <v>13.8</v>
      </c>
      <c r="U4" s="21">
        <v>216.2</v>
      </c>
    </row>
    <row r="5" spans="1:21" ht="16.5" customHeight="1" x14ac:dyDescent="0.25">
      <c r="A5" s="7"/>
      <c r="B5" s="7" t="s">
        <v>85</v>
      </c>
      <c r="C5" s="7"/>
      <c r="D5" s="7"/>
      <c r="E5" s="7"/>
      <c r="F5" s="7"/>
      <c r="G5" s="7"/>
      <c r="H5" s="7"/>
      <c r="I5" s="7"/>
      <c r="J5" s="7"/>
      <c r="K5" s="7"/>
      <c r="L5" s="9" t="s">
        <v>258</v>
      </c>
      <c r="M5" s="16">
        <v>32.6</v>
      </c>
      <c r="N5" s="16">
        <v>39.200000000000003</v>
      </c>
      <c r="O5" s="16">
        <v>74.3</v>
      </c>
      <c r="P5" s="26">
        <v>4.9000000000000004</v>
      </c>
      <c r="Q5" s="16">
        <v>16.100000000000001</v>
      </c>
      <c r="R5" s="26">
        <v>1.9</v>
      </c>
      <c r="S5" s="26" t="s">
        <v>123</v>
      </c>
      <c r="T5" s="16">
        <v>14.6</v>
      </c>
      <c r="U5" s="21">
        <v>183.6</v>
      </c>
    </row>
    <row r="6" spans="1:21" ht="16.5" customHeight="1" x14ac:dyDescent="0.25">
      <c r="A6" s="7"/>
      <c r="B6" s="7" t="s">
        <v>86</v>
      </c>
      <c r="C6" s="7"/>
      <c r="D6" s="7"/>
      <c r="E6" s="7"/>
      <c r="F6" s="7"/>
      <c r="G6" s="7"/>
      <c r="H6" s="7"/>
      <c r="I6" s="7"/>
      <c r="J6" s="7"/>
      <c r="K6" s="7"/>
      <c r="L6" s="9" t="s">
        <v>258</v>
      </c>
      <c r="M6" s="16">
        <v>34.5</v>
      </c>
      <c r="N6" s="16">
        <v>41.9</v>
      </c>
      <c r="O6" s="16">
        <v>70.8</v>
      </c>
      <c r="P6" s="26">
        <v>3.8</v>
      </c>
      <c r="Q6" s="16">
        <v>17.399999999999999</v>
      </c>
      <c r="R6" s="26">
        <v>0.5</v>
      </c>
      <c r="S6" s="26">
        <v>1.9</v>
      </c>
      <c r="T6" s="16">
        <v>13.3</v>
      </c>
      <c r="U6" s="21">
        <v>184</v>
      </c>
    </row>
    <row r="7" spans="1:21" ht="16.5" customHeight="1" x14ac:dyDescent="0.25">
      <c r="A7" s="7"/>
      <c r="B7" s="7" t="s">
        <v>87</v>
      </c>
      <c r="C7" s="7"/>
      <c r="D7" s="7"/>
      <c r="E7" s="7"/>
      <c r="F7" s="7"/>
      <c r="G7" s="7"/>
      <c r="H7" s="7"/>
      <c r="I7" s="7"/>
      <c r="J7" s="7"/>
      <c r="K7" s="7"/>
      <c r="L7" s="9" t="s">
        <v>258</v>
      </c>
      <c r="M7" s="16">
        <v>30.6</v>
      </c>
      <c r="N7" s="16">
        <v>18.2</v>
      </c>
      <c r="O7" s="16">
        <v>51.4</v>
      </c>
      <c r="P7" s="26">
        <v>5.2</v>
      </c>
      <c r="Q7" s="16">
        <v>16</v>
      </c>
      <c r="R7" s="26">
        <v>0.6</v>
      </c>
      <c r="S7" s="26">
        <v>2</v>
      </c>
      <c r="T7" s="26">
        <v>1</v>
      </c>
      <c r="U7" s="21">
        <v>125</v>
      </c>
    </row>
    <row r="8" spans="1:21" ht="16.5" customHeight="1" x14ac:dyDescent="0.25">
      <c r="A8" s="7"/>
      <c r="B8" s="7" t="s">
        <v>88</v>
      </c>
      <c r="C8" s="7"/>
      <c r="D8" s="7"/>
      <c r="E8" s="7"/>
      <c r="F8" s="7"/>
      <c r="G8" s="7"/>
      <c r="H8" s="7"/>
      <c r="I8" s="7"/>
      <c r="J8" s="7"/>
      <c r="K8" s="7"/>
      <c r="L8" s="9" t="s">
        <v>258</v>
      </c>
      <c r="M8" s="16">
        <v>26.4</v>
      </c>
      <c r="N8" s="16">
        <v>18</v>
      </c>
      <c r="O8" s="16">
        <v>47.9</v>
      </c>
      <c r="P8" s="26">
        <v>5.5</v>
      </c>
      <c r="Q8" s="16">
        <v>18.600000000000001</v>
      </c>
      <c r="R8" s="26">
        <v>2.2999999999999998</v>
      </c>
      <c r="S8" s="26" t="s">
        <v>123</v>
      </c>
      <c r="T8" s="26">
        <v>1</v>
      </c>
      <c r="U8" s="21">
        <v>119.7</v>
      </c>
    </row>
    <row r="9" spans="1:21" ht="16.5" customHeight="1" x14ac:dyDescent="0.25">
      <c r="A9" s="7"/>
      <c r="B9" s="7" t="s">
        <v>89</v>
      </c>
      <c r="C9" s="7"/>
      <c r="D9" s="7"/>
      <c r="E9" s="7"/>
      <c r="F9" s="7"/>
      <c r="G9" s="7"/>
      <c r="H9" s="7"/>
      <c r="I9" s="7"/>
      <c r="J9" s="7"/>
      <c r="K9" s="7"/>
      <c r="L9" s="9" t="s">
        <v>258</v>
      </c>
      <c r="M9" s="16">
        <v>32.6</v>
      </c>
      <c r="N9" s="16">
        <v>18.7</v>
      </c>
      <c r="O9" s="16">
        <v>25.9</v>
      </c>
      <c r="P9" s="26">
        <v>4.3</v>
      </c>
      <c r="Q9" s="16">
        <v>14.9</v>
      </c>
      <c r="R9" s="26">
        <v>0.5</v>
      </c>
      <c r="S9" s="26" t="s">
        <v>123</v>
      </c>
      <c r="T9" s="26">
        <v>0.1</v>
      </c>
      <c r="U9" s="16">
        <v>96.9</v>
      </c>
    </row>
    <row r="10" spans="1:21" ht="16.5" customHeight="1" x14ac:dyDescent="0.25">
      <c r="A10" s="7"/>
      <c r="B10" s="7" t="s">
        <v>90</v>
      </c>
      <c r="C10" s="7"/>
      <c r="D10" s="7"/>
      <c r="E10" s="7"/>
      <c r="F10" s="7"/>
      <c r="G10" s="7"/>
      <c r="H10" s="7"/>
      <c r="I10" s="7"/>
      <c r="J10" s="7"/>
      <c r="K10" s="7"/>
      <c r="L10" s="9" t="s">
        <v>258</v>
      </c>
      <c r="M10" s="16">
        <v>26.5</v>
      </c>
      <c r="N10" s="16">
        <v>16.2</v>
      </c>
      <c r="O10" s="26">
        <v>8.6</v>
      </c>
      <c r="P10" s="26">
        <v>4.7</v>
      </c>
      <c r="Q10" s="16">
        <v>12.9</v>
      </c>
      <c r="R10" s="26">
        <v>0.5</v>
      </c>
      <c r="S10" s="26" t="s">
        <v>123</v>
      </c>
      <c r="T10" s="26">
        <v>0.2</v>
      </c>
      <c r="U10" s="16">
        <v>69.5</v>
      </c>
    </row>
    <row r="11" spans="1:21" ht="16.5" customHeight="1" x14ac:dyDescent="0.25">
      <c r="A11" s="7"/>
      <c r="B11" s="7" t="s">
        <v>91</v>
      </c>
      <c r="C11" s="7"/>
      <c r="D11" s="7"/>
      <c r="E11" s="7"/>
      <c r="F11" s="7"/>
      <c r="G11" s="7"/>
      <c r="H11" s="7"/>
      <c r="I11" s="7"/>
      <c r="J11" s="7"/>
      <c r="K11" s="7"/>
      <c r="L11" s="9" t="s">
        <v>258</v>
      </c>
      <c r="M11" s="16">
        <v>17.5</v>
      </c>
      <c r="N11" s="16">
        <v>19.399999999999999</v>
      </c>
      <c r="O11" s="16">
        <v>14.3</v>
      </c>
      <c r="P11" s="26">
        <v>4.2</v>
      </c>
      <c r="Q11" s="16">
        <v>12.5</v>
      </c>
      <c r="R11" s="26" t="s">
        <v>123</v>
      </c>
      <c r="S11" s="26" t="s">
        <v>123</v>
      </c>
      <c r="T11" s="26">
        <v>0.2</v>
      </c>
      <c r="U11" s="16">
        <v>68</v>
      </c>
    </row>
    <row r="12" spans="1:21" ht="16.5" customHeight="1" x14ac:dyDescent="0.25">
      <c r="A12" s="7"/>
      <c r="B12" s="7" t="s">
        <v>92</v>
      </c>
      <c r="C12" s="7"/>
      <c r="D12" s="7"/>
      <c r="E12" s="7"/>
      <c r="F12" s="7"/>
      <c r="G12" s="7"/>
      <c r="H12" s="7"/>
      <c r="I12" s="7"/>
      <c r="J12" s="7"/>
      <c r="K12" s="7"/>
      <c r="L12" s="9" t="s">
        <v>258</v>
      </c>
      <c r="M12" s="16">
        <v>23.9</v>
      </c>
      <c r="N12" s="16">
        <v>19.100000000000001</v>
      </c>
      <c r="O12" s="16">
        <v>19.5</v>
      </c>
      <c r="P12" s="26">
        <v>2</v>
      </c>
      <c r="Q12" s="26">
        <v>8.1999999999999993</v>
      </c>
      <c r="R12" s="26">
        <v>1.5</v>
      </c>
      <c r="S12" s="26" t="s">
        <v>123</v>
      </c>
      <c r="T12" s="26" t="s">
        <v>123</v>
      </c>
      <c r="U12" s="16">
        <v>74.2</v>
      </c>
    </row>
    <row r="13" spans="1:21" ht="16.5" customHeight="1" x14ac:dyDescent="0.25">
      <c r="A13" s="7"/>
      <c r="B13" s="7" t="s">
        <v>93</v>
      </c>
      <c r="C13" s="7"/>
      <c r="D13" s="7"/>
      <c r="E13" s="7"/>
      <c r="F13" s="7"/>
      <c r="G13" s="7"/>
      <c r="H13" s="7"/>
      <c r="I13" s="7"/>
      <c r="J13" s="7"/>
      <c r="K13" s="7"/>
      <c r="L13" s="9" t="s">
        <v>258</v>
      </c>
      <c r="M13" s="16">
        <v>20.5</v>
      </c>
      <c r="N13" s="16">
        <v>17.899999999999999</v>
      </c>
      <c r="O13" s="16">
        <v>17.8</v>
      </c>
      <c r="P13" s="26">
        <v>3.3</v>
      </c>
      <c r="Q13" s="26">
        <v>8.4</v>
      </c>
      <c r="R13" s="26">
        <v>0.5</v>
      </c>
      <c r="S13" s="26" t="s">
        <v>123</v>
      </c>
      <c r="T13" s="26" t="s">
        <v>123</v>
      </c>
      <c r="U13" s="16">
        <v>68.5</v>
      </c>
    </row>
    <row r="14" spans="1:21" ht="16.5" customHeight="1" x14ac:dyDescent="0.25">
      <c r="A14" s="7" t="s">
        <v>596</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83</v>
      </c>
      <c r="C15" s="7"/>
      <c r="D15" s="7"/>
      <c r="E15" s="7"/>
      <c r="F15" s="7"/>
      <c r="G15" s="7"/>
      <c r="H15" s="7"/>
      <c r="I15" s="7"/>
      <c r="J15" s="7"/>
      <c r="K15" s="7"/>
      <c r="L15" s="9" t="s">
        <v>258</v>
      </c>
      <c r="M15" s="26">
        <v>3.6</v>
      </c>
      <c r="N15" s="16">
        <v>33.6</v>
      </c>
      <c r="O15" s="16">
        <v>27.9</v>
      </c>
      <c r="P15" s="26">
        <v>2.2000000000000002</v>
      </c>
      <c r="Q15" s="26">
        <v>7.4</v>
      </c>
      <c r="R15" s="26">
        <v>0.5</v>
      </c>
      <c r="S15" s="26">
        <v>2.7</v>
      </c>
      <c r="T15" s="26" t="s">
        <v>123</v>
      </c>
      <c r="U15" s="16">
        <v>77.8</v>
      </c>
    </row>
    <row r="16" spans="1:21" ht="16.5" customHeight="1" x14ac:dyDescent="0.25">
      <c r="A16" s="7"/>
      <c r="B16" s="7" t="s">
        <v>85</v>
      </c>
      <c r="C16" s="7"/>
      <c r="D16" s="7"/>
      <c r="E16" s="7"/>
      <c r="F16" s="7"/>
      <c r="G16" s="7"/>
      <c r="H16" s="7"/>
      <c r="I16" s="7"/>
      <c r="J16" s="7"/>
      <c r="K16" s="7"/>
      <c r="L16" s="9" t="s">
        <v>258</v>
      </c>
      <c r="M16" s="26">
        <v>4.5</v>
      </c>
      <c r="N16" s="16">
        <v>31</v>
      </c>
      <c r="O16" s="16">
        <v>28</v>
      </c>
      <c r="P16" s="26" t="s">
        <v>123</v>
      </c>
      <c r="Q16" s="26">
        <v>7.9</v>
      </c>
      <c r="R16" s="26">
        <v>0.5</v>
      </c>
      <c r="S16" s="26" t="s">
        <v>123</v>
      </c>
      <c r="T16" s="26" t="s">
        <v>123</v>
      </c>
      <c r="U16" s="16">
        <v>71.900000000000006</v>
      </c>
    </row>
    <row r="17" spans="1:21" ht="16.5" customHeight="1" x14ac:dyDescent="0.25">
      <c r="A17" s="7"/>
      <c r="B17" s="7" t="s">
        <v>86</v>
      </c>
      <c r="C17" s="7"/>
      <c r="D17" s="7"/>
      <c r="E17" s="7"/>
      <c r="F17" s="7"/>
      <c r="G17" s="7"/>
      <c r="H17" s="7"/>
      <c r="I17" s="7"/>
      <c r="J17" s="7"/>
      <c r="K17" s="7"/>
      <c r="L17" s="9" t="s">
        <v>258</v>
      </c>
      <c r="M17" s="26">
        <v>2.8</v>
      </c>
      <c r="N17" s="16">
        <v>35.299999999999997</v>
      </c>
      <c r="O17" s="16">
        <v>24.4</v>
      </c>
      <c r="P17" s="26">
        <v>0.8</v>
      </c>
      <c r="Q17" s="26">
        <v>5</v>
      </c>
      <c r="R17" s="26">
        <v>0.5</v>
      </c>
      <c r="S17" s="26" t="s">
        <v>123</v>
      </c>
      <c r="T17" s="26" t="s">
        <v>123</v>
      </c>
      <c r="U17" s="16">
        <v>68.8</v>
      </c>
    </row>
    <row r="18" spans="1:21" ht="16.5" customHeight="1" x14ac:dyDescent="0.25">
      <c r="A18" s="7"/>
      <c r="B18" s="7" t="s">
        <v>87</v>
      </c>
      <c r="C18" s="7"/>
      <c r="D18" s="7"/>
      <c r="E18" s="7"/>
      <c r="F18" s="7"/>
      <c r="G18" s="7"/>
      <c r="H18" s="7"/>
      <c r="I18" s="7"/>
      <c r="J18" s="7"/>
      <c r="K18" s="7"/>
      <c r="L18" s="9" t="s">
        <v>258</v>
      </c>
      <c r="M18" s="26">
        <v>8.6999999999999993</v>
      </c>
      <c r="N18" s="16">
        <v>17.7</v>
      </c>
      <c r="O18" s="26">
        <v>9.8000000000000007</v>
      </c>
      <c r="P18" s="26">
        <v>0.8</v>
      </c>
      <c r="Q18" s="26">
        <v>4.4000000000000004</v>
      </c>
      <c r="R18" s="26">
        <v>0.5</v>
      </c>
      <c r="S18" s="26">
        <v>0.4</v>
      </c>
      <c r="T18" s="26" t="s">
        <v>123</v>
      </c>
      <c r="U18" s="16">
        <v>42.2</v>
      </c>
    </row>
    <row r="19" spans="1:21" ht="16.5" customHeight="1" x14ac:dyDescent="0.25">
      <c r="A19" s="7"/>
      <c r="B19" s="7" t="s">
        <v>88</v>
      </c>
      <c r="C19" s="7"/>
      <c r="D19" s="7"/>
      <c r="E19" s="7"/>
      <c r="F19" s="7"/>
      <c r="G19" s="7"/>
      <c r="H19" s="7"/>
      <c r="I19" s="7"/>
      <c r="J19" s="7"/>
      <c r="K19" s="7"/>
      <c r="L19" s="9" t="s">
        <v>258</v>
      </c>
      <c r="M19" s="26">
        <v>6.5</v>
      </c>
      <c r="N19" s="16">
        <v>16.600000000000001</v>
      </c>
      <c r="O19" s="16">
        <v>19.2</v>
      </c>
      <c r="P19" s="26">
        <v>0.8</v>
      </c>
      <c r="Q19" s="26">
        <v>3.3</v>
      </c>
      <c r="R19" s="26">
        <v>0.5</v>
      </c>
      <c r="S19" s="26" t="s">
        <v>123</v>
      </c>
      <c r="T19" s="26">
        <v>0.4</v>
      </c>
      <c r="U19" s="16">
        <v>47.2</v>
      </c>
    </row>
    <row r="20" spans="1:21" ht="16.5" customHeight="1" x14ac:dyDescent="0.25">
      <c r="A20" s="7"/>
      <c r="B20" s="7" t="s">
        <v>89</v>
      </c>
      <c r="C20" s="7"/>
      <c r="D20" s="7"/>
      <c r="E20" s="7"/>
      <c r="F20" s="7"/>
      <c r="G20" s="7"/>
      <c r="H20" s="7"/>
      <c r="I20" s="7"/>
      <c r="J20" s="7"/>
      <c r="K20" s="7"/>
      <c r="L20" s="9" t="s">
        <v>258</v>
      </c>
      <c r="M20" s="26">
        <v>6.3</v>
      </c>
      <c r="N20" s="16">
        <v>18.8</v>
      </c>
      <c r="O20" s="26">
        <v>2</v>
      </c>
      <c r="P20" s="26">
        <v>0.6</v>
      </c>
      <c r="Q20" s="26">
        <v>7.2</v>
      </c>
      <c r="R20" s="26">
        <v>0.5</v>
      </c>
      <c r="S20" s="26" t="s">
        <v>123</v>
      </c>
      <c r="T20" s="26">
        <v>0.3</v>
      </c>
      <c r="U20" s="16">
        <v>35.6</v>
      </c>
    </row>
    <row r="21" spans="1:21" ht="16.5" customHeight="1" x14ac:dyDescent="0.25">
      <c r="A21" s="7"/>
      <c r="B21" s="7" t="s">
        <v>90</v>
      </c>
      <c r="C21" s="7"/>
      <c r="D21" s="7"/>
      <c r="E21" s="7"/>
      <c r="F21" s="7"/>
      <c r="G21" s="7"/>
      <c r="H21" s="7"/>
      <c r="I21" s="7"/>
      <c r="J21" s="7"/>
      <c r="K21" s="7"/>
      <c r="L21" s="9" t="s">
        <v>258</v>
      </c>
      <c r="M21" s="26">
        <v>7.7</v>
      </c>
      <c r="N21" s="16">
        <v>18</v>
      </c>
      <c r="O21" s="26">
        <v>5.2</v>
      </c>
      <c r="P21" s="26" t="s">
        <v>123</v>
      </c>
      <c r="Q21" s="26">
        <v>4.8</v>
      </c>
      <c r="R21" s="26">
        <v>1</v>
      </c>
      <c r="S21" s="26" t="s">
        <v>123</v>
      </c>
      <c r="T21" s="26" t="s">
        <v>123</v>
      </c>
      <c r="U21" s="16">
        <v>36.799999999999997</v>
      </c>
    </row>
    <row r="22" spans="1:21" ht="16.5" customHeight="1" x14ac:dyDescent="0.25">
      <c r="A22" s="7"/>
      <c r="B22" s="7" t="s">
        <v>91</v>
      </c>
      <c r="C22" s="7"/>
      <c r="D22" s="7"/>
      <c r="E22" s="7"/>
      <c r="F22" s="7"/>
      <c r="G22" s="7"/>
      <c r="H22" s="7"/>
      <c r="I22" s="7"/>
      <c r="J22" s="7"/>
      <c r="K22" s="7"/>
      <c r="L22" s="9" t="s">
        <v>258</v>
      </c>
      <c r="M22" s="16">
        <v>10.199999999999999</v>
      </c>
      <c r="N22" s="16">
        <v>18.600000000000001</v>
      </c>
      <c r="O22" s="26">
        <v>3</v>
      </c>
      <c r="P22" s="26">
        <v>0.2</v>
      </c>
      <c r="Q22" s="26">
        <v>3.6</v>
      </c>
      <c r="R22" s="26">
        <v>1</v>
      </c>
      <c r="S22" s="26" t="s">
        <v>123</v>
      </c>
      <c r="T22" s="26" t="s">
        <v>123</v>
      </c>
      <c r="U22" s="16">
        <v>36.6</v>
      </c>
    </row>
    <row r="23" spans="1:21" ht="16.5" customHeight="1" x14ac:dyDescent="0.25">
      <c r="A23" s="7"/>
      <c r="B23" s="7" t="s">
        <v>92</v>
      </c>
      <c r="C23" s="7"/>
      <c r="D23" s="7"/>
      <c r="E23" s="7"/>
      <c r="F23" s="7"/>
      <c r="G23" s="7"/>
      <c r="H23" s="7"/>
      <c r="I23" s="7"/>
      <c r="J23" s="7"/>
      <c r="K23" s="7"/>
      <c r="L23" s="9" t="s">
        <v>258</v>
      </c>
      <c r="M23" s="16">
        <v>15.9</v>
      </c>
      <c r="N23" s="16">
        <v>18.5</v>
      </c>
      <c r="O23" s="26">
        <v>6.4</v>
      </c>
      <c r="P23" s="26">
        <v>0.2</v>
      </c>
      <c r="Q23" s="26">
        <v>4.2</v>
      </c>
      <c r="R23" s="26">
        <v>0.6</v>
      </c>
      <c r="S23" s="26" t="s">
        <v>123</v>
      </c>
      <c r="T23" s="26" t="s">
        <v>123</v>
      </c>
      <c r="U23" s="16">
        <v>45.8</v>
      </c>
    </row>
    <row r="24" spans="1:21" ht="16.5" customHeight="1" x14ac:dyDescent="0.25">
      <c r="A24" s="7"/>
      <c r="B24" s="7" t="s">
        <v>93</v>
      </c>
      <c r="C24" s="7"/>
      <c r="D24" s="7"/>
      <c r="E24" s="7"/>
      <c r="F24" s="7"/>
      <c r="G24" s="7"/>
      <c r="H24" s="7"/>
      <c r="I24" s="7"/>
      <c r="J24" s="7"/>
      <c r="K24" s="7"/>
      <c r="L24" s="9" t="s">
        <v>258</v>
      </c>
      <c r="M24" s="16">
        <v>13.7</v>
      </c>
      <c r="N24" s="16">
        <v>17.899999999999999</v>
      </c>
      <c r="O24" s="26">
        <v>5.3</v>
      </c>
      <c r="P24" s="26">
        <v>1</v>
      </c>
      <c r="Q24" s="26">
        <v>5</v>
      </c>
      <c r="R24" s="26">
        <v>0.5</v>
      </c>
      <c r="S24" s="26" t="s">
        <v>123</v>
      </c>
      <c r="T24" s="26" t="s">
        <v>123</v>
      </c>
      <c r="U24" s="16">
        <v>43.4</v>
      </c>
    </row>
    <row r="25" spans="1:21" ht="16.5" customHeight="1" x14ac:dyDescent="0.25">
      <c r="A25" s="7" t="s">
        <v>597</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83</v>
      </c>
      <c r="C26" s="7"/>
      <c r="D26" s="7"/>
      <c r="E26" s="7"/>
      <c r="F26" s="7"/>
      <c r="G26" s="7"/>
      <c r="H26" s="7"/>
      <c r="I26" s="7"/>
      <c r="J26" s="7"/>
      <c r="K26" s="7"/>
      <c r="L26" s="9" t="s">
        <v>258</v>
      </c>
      <c r="M26" s="19">
        <v>8941</v>
      </c>
      <c r="N26" s="19">
        <v>7958.2</v>
      </c>
      <c r="O26" s="19">
        <v>6288.9</v>
      </c>
      <c r="P26" s="19">
        <v>3424.2</v>
      </c>
      <c r="Q26" s="19">
        <v>2368.1</v>
      </c>
      <c r="R26" s="21">
        <v>678</v>
      </c>
      <c r="S26" s="21">
        <v>556.29999999999995</v>
      </c>
      <c r="T26" s="21">
        <v>477.1</v>
      </c>
      <c r="U26" s="18">
        <v>30691.9</v>
      </c>
    </row>
    <row r="27" spans="1:21" ht="16.5" customHeight="1" x14ac:dyDescent="0.25">
      <c r="A27" s="7"/>
      <c r="B27" s="7" t="s">
        <v>85</v>
      </c>
      <c r="C27" s="7"/>
      <c r="D27" s="7"/>
      <c r="E27" s="7"/>
      <c r="F27" s="7"/>
      <c r="G27" s="7"/>
      <c r="H27" s="7"/>
      <c r="I27" s="7"/>
      <c r="J27" s="7"/>
      <c r="K27" s="7"/>
      <c r="L27" s="9" t="s">
        <v>258</v>
      </c>
      <c r="M27" s="19">
        <v>8723.7999999999993</v>
      </c>
      <c r="N27" s="19">
        <v>7773.5</v>
      </c>
      <c r="O27" s="19">
        <v>5943.7</v>
      </c>
      <c r="P27" s="19">
        <v>3376.6</v>
      </c>
      <c r="Q27" s="19">
        <v>2342.8000000000002</v>
      </c>
      <c r="R27" s="21">
        <v>662</v>
      </c>
      <c r="S27" s="21">
        <v>522.29999999999995</v>
      </c>
      <c r="T27" s="21">
        <v>464.1</v>
      </c>
      <c r="U27" s="18">
        <v>29808.6</v>
      </c>
    </row>
    <row r="28" spans="1:21" ht="16.5" customHeight="1" x14ac:dyDescent="0.25">
      <c r="A28" s="7"/>
      <c r="B28" s="7" t="s">
        <v>86</v>
      </c>
      <c r="C28" s="7"/>
      <c r="D28" s="7"/>
      <c r="E28" s="7"/>
      <c r="F28" s="7"/>
      <c r="G28" s="7"/>
      <c r="H28" s="7"/>
      <c r="I28" s="7"/>
      <c r="J28" s="7"/>
      <c r="K28" s="7"/>
      <c r="L28" s="9" t="s">
        <v>258</v>
      </c>
      <c r="M28" s="19">
        <v>8625.7000000000007</v>
      </c>
      <c r="N28" s="19">
        <v>7183.9</v>
      </c>
      <c r="O28" s="19">
        <v>5708.2</v>
      </c>
      <c r="P28" s="19">
        <v>3236.3</v>
      </c>
      <c r="Q28" s="19">
        <v>2249.9</v>
      </c>
      <c r="R28" s="21">
        <v>674.6</v>
      </c>
      <c r="S28" s="21">
        <v>529.79999999999995</v>
      </c>
      <c r="T28" s="21">
        <v>391.7</v>
      </c>
      <c r="U28" s="18">
        <v>28600</v>
      </c>
    </row>
    <row r="29" spans="1:21" ht="16.5" customHeight="1" x14ac:dyDescent="0.25">
      <c r="A29" s="7"/>
      <c r="B29" s="7" t="s">
        <v>87</v>
      </c>
      <c r="C29" s="7"/>
      <c r="D29" s="7"/>
      <c r="E29" s="7"/>
      <c r="F29" s="7"/>
      <c r="G29" s="7"/>
      <c r="H29" s="7"/>
      <c r="I29" s="7"/>
      <c r="J29" s="7"/>
      <c r="K29" s="7"/>
      <c r="L29" s="9" t="s">
        <v>258</v>
      </c>
      <c r="M29" s="19">
        <v>8597</v>
      </c>
      <c r="N29" s="19">
        <v>6802.8</v>
      </c>
      <c r="O29" s="19">
        <v>5421.3</v>
      </c>
      <c r="P29" s="19">
        <v>3130.6</v>
      </c>
      <c r="Q29" s="19">
        <v>2219.6</v>
      </c>
      <c r="R29" s="21">
        <v>642.1</v>
      </c>
      <c r="S29" s="21">
        <v>483.5</v>
      </c>
      <c r="T29" s="21">
        <v>363.9</v>
      </c>
      <c r="U29" s="18">
        <v>27660.7</v>
      </c>
    </row>
    <row r="30" spans="1:21" ht="16.5" customHeight="1" x14ac:dyDescent="0.25">
      <c r="A30" s="7"/>
      <c r="B30" s="7" t="s">
        <v>88</v>
      </c>
      <c r="C30" s="7"/>
      <c r="D30" s="7"/>
      <c r="E30" s="7"/>
      <c r="F30" s="7"/>
      <c r="G30" s="7"/>
      <c r="H30" s="7"/>
      <c r="I30" s="7"/>
      <c r="J30" s="7"/>
      <c r="K30" s="7"/>
      <c r="L30" s="9" t="s">
        <v>258</v>
      </c>
      <c r="M30" s="19">
        <v>8461.9</v>
      </c>
      <c r="N30" s="19">
        <v>6488.1</v>
      </c>
      <c r="O30" s="19">
        <v>5242.1000000000004</v>
      </c>
      <c r="P30" s="19">
        <v>3182.8</v>
      </c>
      <c r="Q30" s="19">
        <v>2228.6</v>
      </c>
      <c r="R30" s="21">
        <v>632.5</v>
      </c>
      <c r="S30" s="21">
        <v>428.6</v>
      </c>
      <c r="T30" s="21">
        <v>327.5</v>
      </c>
      <c r="U30" s="18">
        <v>26992.1</v>
      </c>
    </row>
    <row r="31" spans="1:21" ht="16.5" customHeight="1" x14ac:dyDescent="0.25">
      <c r="A31" s="7"/>
      <c r="B31" s="7" t="s">
        <v>89</v>
      </c>
      <c r="C31" s="7"/>
      <c r="D31" s="7"/>
      <c r="E31" s="7"/>
      <c r="F31" s="7"/>
      <c r="G31" s="7"/>
      <c r="H31" s="7"/>
      <c r="I31" s="7"/>
      <c r="J31" s="7"/>
      <c r="K31" s="7"/>
      <c r="L31" s="9" t="s">
        <v>258</v>
      </c>
      <c r="M31" s="19">
        <v>8152.3</v>
      </c>
      <c r="N31" s="19">
        <v>6455.5</v>
      </c>
      <c r="O31" s="19">
        <v>4993.8999999999996</v>
      </c>
      <c r="P31" s="19">
        <v>3158.3</v>
      </c>
      <c r="Q31" s="19">
        <v>2227.8000000000002</v>
      </c>
      <c r="R31" s="21">
        <v>640.4</v>
      </c>
      <c r="S31" s="21">
        <v>417.4</v>
      </c>
      <c r="T31" s="21">
        <v>311.60000000000002</v>
      </c>
      <c r="U31" s="18">
        <v>26357.200000000001</v>
      </c>
    </row>
    <row r="32" spans="1:21" ht="16.5" customHeight="1" x14ac:dyDescent="0.25">
      <c r="A32" s="7"/>
      <c r="B32" s="7" t="s">
        <v>90</v>
      </c>
      <c r="C32" s="7"/>
      <c r="D32" s="7"/>
      <c r="E32" s="7"/>
      <c r="F32" s="7"/>
      <c r="G32" s="7"/>
      <c r="H32" s="7"/>
      <c r="I32" s="7"/>
      <c r="J32" s="7"/>
      <c r="K32" s="7"/>
      <c r="L32" s="9" t="s">
        <v>258</v>
      </c>
      <c r="M32" s="19">
        <v>8174.4</v>
      </c>
      <c r="N32" s="19">
        <v>6262.7</v>
      </c>
      <c r="O32" s="19">
        <v>4839.6000000000004</v>
      </c>
      <c r="P32" s="19">
        <v>3189.6</v>
      </c>
      <c r="Q32" s="19">
        <v>2102.5</v>
      </c>
      <c r="R32" s="21">
        <v>650.1</v>
      </c>
      <c r="S32" s="21">
        <v>390.8</v>
      </c>
      <c r="T32" s="21">
        <v>271.2</v>
      </c>
      <c r="U32" s="18">
        <v>25880.9</v>
      </c>
    </row>
    <row r="33" spans="1:21" ht="16.5" customHeight="1" x14ac:dyDescent="0.25">
      <c r="A33" s="7"/>
      <c r="B33" s="7" t="s">
        <v>91</v>
      </c>
      <c r="C33" s="7"/>
      <c r="D33" s="7"/>
      <c r="E33" s="7"/>
      <c r="F33" s="7"/>
      <c r="G33" s="7"/>
      <c r="H33" s="7"/>
      <c r="I33" s="7"/>
      <c r="J33" s="7"/>
      <c r="K33" s="7"/>
      <c r="L33" s="9" t="s">
        <v>258</v>
      </c>
      <c r="M33" s="19">
        <v>8032.6</v>
      </c>
      <c r="N33" s="19">
        <v>6000.9</v>
      </c>
      <c r="O33" s="19">
        <v>5086.1000000000004</v>
      </c>
      <c r="P33" s="19">
        <v>3146.3</v>
      </c>
      <c r="Q33" s="19">
        <v>2033.7</v>
      </c>
      <c r="R33" s="21">
        <v>628.9</v>
      </c>
      <c r="S33" s="21">
        <v>375.5</v>
      </c>
      <c r="T33" s="21">
        <v>249.4</v>
      </c>
      <c r="U33" s="18">
        <v>25553.3</v>
      </c>
    </row>
    <row r="34" spans="1:21" ht="16.5" customHeight="1" x14ac:dyDescent="0.25">
      <c r="A34" s="7"/>
      <c r="B34" s="7" t="s">
        <v>92</v>
      </c>
      <c r="C34" s="7"/>
      <c r="D34" s="7"/>
      <c r="E34" s="7"/>
      <c r="F34" s="7"/>
      <c r="G34" s="7"/>
      <c r="H34" s="7"/>
      <c r="I34" s="7"/>
      <c r="J34" s="7"/>
      <c r="K34" s="7"/>
      <c r="L34" s="9" t="s">
        <v>258</v>
      </c>
      <c r="M34" s="19">
        <v>7898.6</v>
      </c>
      <c r="N34" s="19">
        <v>6049.5</v>
      </c>
      <c r="O34" s="19">
        <v>4991.8999999999996</v>
      </c>
      <c r="P34" s="19">
        <v>3017.4</v>
      </c>
      <c r="Q34" s="19">
        <v>2045.6</v>
      </c>
      <c r="R34" s="21">
        <v>646.79999999999995</v>
      </c>
      <c r="S34" s="21">
        <v>345.1</v>
      </c>
      <c r="T34" s="21">
        <v>216.1</v>
      </c>
      <c r="U34" s="18">
        <v>25210.799999999999</v>
      </c>
    </row>
    <row r="35" spans="1:21" ht="16.5" customHeight="1" x14ac:dyDescent="0.25">
      <c r="A35" s="7"/>
      <c r="B35" s="7" t="s">
        <v>93</v>
      </c>
      <c r="C35" s="7"/>
      <c r="D35" s="7"/>
      <c r="E35" s="7"/>
      <c r="F35" s="7"/>
      <c r="G35" s="7"/>
      <c r="H35" s="7"/>
      <c r="I35" s="7"/>
      <c r="J35" s="7"/>
      <c r="K35" s="7"/>
      <c r="L35" s="9" t="s">
        <v>258</v>
      </c>
      <c r="M35" s="19">
        <v>7637.3</v>
      </c>
      <c r="N35" s="19">
        <v>5912.7</v>
      </c>
      <c r="O35" s="19">
        <v>4694.2</v>
      </c>
      <c r="P35" s="19">
        <v>2856</v>
      </c>
      <c r="Q35" s="19">
        <v>2121.6</v>
      </c>
      <c r="R35" s="21">
        <v>687.3</v>
      </c>
      <c r="S35" s="21">
        <v>338.4</v>
      </c>
      <c r="T35" s="21">
        <v>205.3</v>
      </c>
      <c r="U35" s="18">
        <v>24452.7</v>
      </c>
    </row>
    <row r="36" spans="1:21" ht="16.5" customHeight="1" x14ac:dyDescent="0.25">
      <c r="A36" s="7" t="s">
        <v>598</v>
      </c>
      <c r="B36" s="7"/>
      <c r="C36" s="7"/>
      <c r="D36" s="7"/>
      <c r="E36" s="7"/>
      <c r="F36" s="7"/>
      <c r="G36" s="7"/>
      <c r="H36" s="7"/>
      <c r="I36" s="7"/>
      <c r="J36" s="7"/>
      <c r="K36" s="7"/>
      <c r="L36" s="9"/>
      <c r="M36" s="10"/>
      <c r="N36" s="10"/>
      <c r="O36" s="10"/>
      <c r="P36" s="10"/>
      <c r="Q36" s="10"/>
      <c r="R36" s="10"/>
      <c r="S36" s="10"/>
      <c r="T36" s="10"/>
      <c r="U36" s="10"/>
    </row>
    <row r="37" spans="1:21" ht="16.5" customHeight="1" x14ac:dyDescent="0.25">
      <c r="A37" s="7"/>
      <c r="B37" s="7" t="s">
        <v>83</v>
      </c>
      <c r="C37" s="7"/>
      <c r="D37" s="7"/>
      <c r="E37" s="7"/>
      <c r="F37" s="7"/>
      <c r="G37" s="7"/>
      <c r="H37" s="7"/>
      <c r="I37" s="7"/>
      <c r="J37" s="7"/>
      <c r="K37" s="7"/>
      <c r="L37" s="9" t="s">
        <v>369</v>
      </c>
      <c r="M37" s="26">
        <v>6.4</v>
      </c>
      <c r="N37" s="26">
        <v>5</v>
      </c>
      <c r="O37" s="16">
        <v>12.9</v>
      </c>
      <c r="P37" s="26">
        <v>1.5</v>
      </c>
      <c r="Q37" s="26">
        <v>5.6</v>
      </c>
      <c r="R37" s="26">
        <v>7.1</v>
      </c>
      <c r="S37" s="26">
        <v>0.7</v>
      </c>
      <c r="T37" s="16">
        <v>29</v>
      </c>
      <c r="U37" s="26">
        <v>7</v>
      </c>
    </row>
    <row r="38" spans="1:21" ht="16.5" customHeight="1" x14ac:dyDescent="0.25">
      <c r="A38" s="7"/>
      <c r="B38" s="7" t="s">
        <v>85</v>
      </c>
      <c r="C38" s="7"/>
      <c r="D38" s="7"/>
      <c r="E38" s="7"/>
      <c r="F38" s="7"/>
      <c r="G38" s="7"/>
      <c r="H38" s="7"/>
      <c r="I38" s="7"/>
      <c r="J38" s="7"/>
      <c r="K38" s="7"/>
      <c r="L38" s="9" t="s">
        <v>369</v>
      </c>
      <c r="M38" s="26">
        <v>3.7</v>
      </c>
      <c r="N38" s="26">
        <v>5</v>
      </c>
      <c r="O38" s="16">
        <v>12.5</v>
      </c>
      <c r="P38" s="26">
        <v>1.5</v>
      </c>
      <c r="Q38" s="26">
        <v>6.9</v>
      </c>
      <c r="R38" s="26">
        <v>2.9</v>
      </c>
      <c r="S38" s="26" t="s">
        <v>123</v>
      </c>
      <c r="T38" s="16">
        <v>31.5</v>
      </c>
      <c r="U38" s="26">
        <v>6.2</v>
      </c>
    </row>
    <row r="39" spans="1:21" ht="16.5" customHeight="1" x14ac:dyDescent="0.25">
      <c r="A39" s="7"/>
      <c r="B39" s="7" t="s">
        <v>86</v>
      </c>
      <c r="C39" s="7"/>
      <c r="D39" s="7"/>
      <c r="E39" s="7"/>
      <c r="F39" s="7"/>
      <c r="G39" s="7"/>
      <c r="H39" s="7"/>
      <c r="I39" s="7"/>
      <c r="J39" s="7"/>
      <c r="K39" s="7"/>
      <c r="L39" s="9" t="s">
        <v>369</v>
      </c>
      <c r="M39" s="26">
        <v>4</v>
      </c>
      <c r="N39" s="26">
        <v>5.8</v>
      </c>
      <c r="O39" s="16">
        <v>12.4</v>
      </c>
      <c r="P39" s="26">
        <v>1.2</v>
      </c>
      <c r="Q39" s="26">
        <v>7.7</v>
      </c>
      <c r="R39" s="26">
        <v>0.7</v>
      </c>
      <c r="S39" s="26">
        <v>3.6</v>
      </c>
      <c r="T39" s="16">
        <v>33.9</v>
      </c>
      <c r="U39" s="26">
        <v>6.4</v>
      </c>
    </row>
    <row r="40" spans="1:21" ht="16.5" customHeight="1" x14ac:dyDescent="0.25">
      <c r="A40" s="7"/>
      <c r="B40" s="7" t="s">
        <v>87</v>
      </c>
      <c r="C40" s="7"/>
      <c r="D40" s="7"/>
      <c r="E40" s="7"/>
      <c r="F40" s="7"/>
      <c r="G40" s="7"/>
      <c r="H40" s="7"/>
      <c r="I40" s="7"/>
      <c r="J40" s="7"/>
      <c r="K40" s="7"/>
      <c r="L40" s="9" t="s">
        <v>369</v>
      </c>
      <c r="M40" s="26">
        <v>3.6</v>
      </c>
      <c r="N40" s="26">
        <v>2.7</v>
      </c>
      <c r="O40" s="26">
        <v>9.5</v>
      </c>
      <c r="P40" s="26">
        <v>1.7</v>
      </c>
      <c r="Q40" s="26">
        <v>7.2</v>
      </c>
      <c r="R40" s="26">
        <v>0.9</v>
      </c>
      <c r="S40" s="26">
        <v>4.0999999999999996</v>
      </c>
      <c r="T40" s="26">
        <v>2.7</v>
      </c>
      <c r="U40" s="26">
        <v>4.5</v>
      </c>
    </row>
    <row r="41" spans="1:21" ht="16.5" customHeight="1" x14ac:dyDescent="0.25">
      <c r="A41" s="7"/>
      <c r="B41" s="7" t="s">
        <v>88</v>
      </c>
      <c r="C41" s="7"/>
      <c r="D41" s="7"/>
      <c r="E41" s="7"/>
      <c r="F41" s="7"/>
      <c r="G41" s="7"/>
      <c r="H41" s="7"/>
      <c r="I41" s="7"/>
      <c r="J41" s="7"/>
      <c r="K41" s="7"/>
      <c r="L41" s="9" t="s">
        <v>369</v>
      </c>
      <c r="M41" s="26">
        <v>3.1</v>
      </c>
      <c r="N41" s="26">
        <v>2.8</v>
      </c>
      <c r="O41" s="26">
        <v>9.1</v>
      </c>
      <c r="P41" s="26">
        <v>1.7</v>
      </c>
      <c r="Q41" s="26">
        <v>8.3000000000000007</v>
      </c>
      <c r="R41" s="26">
        <v>3.7</v>
      </c>
      <c r="S41" s="26" t="s">
        <v>123</v>
      </c>
      <c r="T41" s="26">
        <v>3.1</v>
      </c>
      <c r="U41" s="26">
        <v>4.4000000000000004</v>
      </c>
    </row>
    <row r="42" spans="1:21" ht="16.5" customHeight="1" x14ac:dyDescent="0.25">
      <c r="A42" s="7"/>
      <c r="B42" s="7" t="s">
        <v>89</v>
      </c>
      <c r="C42" s="7"/>
      <c r="D42" s="7"/>
      <c r="E42" s="7"/>
      <c r="F42" s="7"/>
      <c r="G42" s="7"/>
      <c r="H42" s="7"/>
      <c r="I42" s="7"/>
      <c r="J42" s="7"/>
      <c r="K42" s="7"/>
      <c r="L42" s="9" t="s">
        <v>369</v>
      </c>
      <c r="M42" s="26">
        <v>4</v>
      </c>
      <c r="N42" s="26">
        <v>2.9</v>
      </c>
      <c r="O42" s="26">
        <v>5.2</v>
      </c>
      <c r="P42" s="26">
        <v>1.4</v>
      </c>
      <c r="Q42" s="26">
        <v>6.7</v>
      </c>
      <c r="R42" s="26">
        <v>0.8</v>
      </c>
      <c r="S42" s="26" t="s">
        <v>123</v>
      </c>
      <c r="T42" s="26">
        <v>0.4</v>
      </c>
      <c r="U42" s="26">
        <v>3.7</v>
      </c>
    </row>
    <row r="43" spans="1:21" ht="16.5" customHeight="1" x14ac:dyDescent="0.25">
      <c r="A43" s="7"/>
      <c r="B43" s="7" t="s">
        <v>90</v>
      </c>
      <c r="C43" s="7"/>
      <c r="D43" s="7"/>
      <c r="E43" s="7"/>
      <c r="F43" s="7"/>
      <c r="G43" s="7"/>
      <c r="H43" s="7"/>
      <c r="I43" s="7"/>
      <c r="J43" s="7"/>
      <c r="K43" s="7"/>
      <c r="L43" s="9" t="s">
        <v>369</v>
      </c>
      <c r="M43" s="26">
        <v>3.2</v>
      </c>
      <c r="N43" s="26">
        <v>2.6</v>
      </c>
      <c r="O43" s="26">
        <v>1.8</v>
      </c>
      <c r="P43" s="26">
        <v>1.5</v>
      </c>
      <c r="Q43" s="26">
        <v>6.1</v>
      </c>
      <c r="R43" s="26">
        <v>0.8</v>
      </c>
      <c r="S43" s="26" t="s">
        <v>123</v>
      </c>
      <c r="T43" s="26">
        <v>0.6</v>
      </c>
      <c r="U43" s="26">
        <v>2.7</v>
      </c>
    </row>
    <row r="44" spans="1:21" ht="16.5" customHeight="1" x14ac:dyDescent="0.25">
      <c r="A44" s="7"/>
      <c r="B44" s="7" t="s">
        <v>91</v>
      </c>
      <c r="C44" s="7"/>
      <c r="D44" s="7"/>
      <c r="E44" s="7"/>
      <c r="F44" s="7"/>
      <c r="G44" s="7"/>
      <c r="H44" s="7"/>
      <c r="I44" s="7"/>
      <c r="J44" s="7"/>
      <c r="K44" s="7"/>
      <c r="L44" s="9" t="s">
        <v>369</v>
      </c>
      <c r="M44" s="26">
        <v>2.2000000000000002</v>
      </c>
      <c r="N44" s="26">
        <v>3.2</v>
      </c>
      <c r="O44" s="26">
        <v>2.8</v>
      </c>
      <c r="P44" s="26">
        <v>1.3</v>
      </c>
      <c r="Q44" s="26">
        <v>6.1</v>
      </c>
      <c r="R44" s="26" t="s">
        <v>123</v>
      </c>
      <c r="S44" s="26" t="s">
        <v>123</v>
      </c>
      <c r="T44" s="26">
        <v>0.7</v>
      </c>
      <c r="U44" s="26">
        <v>2.7</v>
      </c>
    </row>
    <row r="45" spans="1:21" ht="16.5" customHeight="1" x14ac:dyDescent="0.25">
      <c r="A45" s="7"/>
      <c r="B45" s="7" t="s">
        <v>92</v>
      </c>
      <c r="C45" s="7"/>
      <c r="D45" s="7"/>
      <c r="E45" s="7"/>
      <c r="F45" s="7"/>
      <c r="G45" s="7"/>
      <c r="H45" s="7"/>
      <c r="I45" s="7"/>
      <c r="J45" s="7"/>
      <c r="K45" s="7"/>
      <c r="L45" s="9" t="s">
        <v>369</v>
      </c>
      <c r="M45" s="26">
        <v>3</v>
      </c>
      <c r="N45" s="26">
        <v>3.2</v>
      </c>
      <c r="O45" s="26">
        <v>3.9</v>
      </c>
      <c r="P45" s="26">
        <v>0.7</v>
      </c>
      <c r="Q45" s="26">
        <v>4</v>
      </c>
      <c r="R45" s="26">
        <v>2.2999999999999998</v>
      </c>
      <c r="S45" s="26" t="s">
        <v>123</v>
      </c>
      <c r="T45" s="26" t="s">
        <v>123</v>
      </c>
      <c r="U45" s="26">
        <v>2.9</v>
      </c>
    </row>
    <row r="46" spans="1:21" ht="16.5" customHeight="1" x14ac:dyDescent="0.25">
      <c r="A46" s="7"/>
      <c r="B46" s="7" t="s">
        <v>93</v>
      </c>
      <c r="C46" s="7"/>
      <c r="D46" s="7"/>
      <c r="E46" s="7"/>
      <c r="F46" s="7"/>
      <c r="G46" s="7"/>
      <c r="H46" s="7"/>
      <c r="I46" s="7"/>
      <c r="J46" s="7"/>
      <c r="K46" s="7"/>
      <c r="L46" s="9" t="s">
        <v>369</v>
      </c>
      <c r="M46" s="26">
        <v>2.7</v>
      </c>
      <c r="N46" s="26">
        <v>3</v>
      </c>
      <c r="O46" s="26">
        <v>3.8</v>
      </c>
      <c r="P46" s="26">
        <v>1.2</v>
      </c>
      <c r="Q46" s="26">
        <v>4</v>
      </c>
      <c r="R46" s="26">
        <v>0.7</v>
      </c>
      <c r="S46" s="26" t="s">
        <v>123</v>
      </c>
      <c r="T46" s="26" t="s">
        <v>123</v>
      </c>
      <c r="U46" s="26">
        <v>2.8</v>
      </c>
    </row>
    <row r="47" spans="1:21" ht="16.5" customHeight="1" x14ac:dyDescent="0.25">
      <c r="A47" s="7" t="s">
        <v>599</v>
      </c>
      <c r="B47" s="7"/>
      <c r="C47" s="7"/>
      <c r="D47" s="7"/>
      <c r="E47" s="7"/>
      <c r="F47" s="7"/>
      <c r="G47" s="7"/>
      <c r="H47" s="7"/>
      <c r="I47" s="7"/>
      <c r="J47" s="7"/>
      <c r="K47" s="7"/>
      <c r="L47" s="9"/>
      <c r="M47" s="10"/>
      <c r="N47" s="10"/>
      <c r="O47" s="10"/>
      <c r="P47" s="10"/>
      <c r="Q47" s="10"/>
      <c r="R47" s="10"/>
      <c r="S47" s="10"/>
      <c r="T47" s="10"/>
      <c r="U47" s="10"/>
    </row>
    <row r="48" spans="1:21" ht="16.5" customHeight="1" x14ac:dyDescent="0.25">
      <c r="A48" s="7"/>
      <c r="B48" s="7" t="s">
        <v>83</v>
      </c>
      <c r="C48" s="7"/>
      <c r="D48" s="7"/>
      <c r="E48" s="7"/>
      <c r="F48" s="7"/>
      <c r="G48" s="7"/>
      <c r="H48" s="7"/>
      <c r="I48" s="7"/>
      <c r="J48" s="7"/>
      <c r="K48" s="7"/>
      <c r="L48" s="9" t="s">
        <v>369</v>
      </c>
      <c r="M48" s="26">
        <v>0.4</v>
      </c>
      <c r="N48" s="26">
        <v>4.2</v>
      </c>
      <c r="O48" s="26">
        <v>4.4000000000000004</v>
      </c>
      <c r="P48" s="26">
        <v>0.6</v>
      </c>
      <c r="Q48" s="26">
        <v>3.1</v>
      </c>
      <c r="R48" s="26">
        <v>0.7</v>
      </c>
      <c r="S48" s="26">
        <v>4.8</v>
      </c>
      <c r="T48" s="26" t="s">
        <v>123</v>
      </c>
      <c r="U48" s="26">
        <v>2.5</v>
      </c>
    </row>
    <row r="49" spans="1:21" ht="16.5" customHeight="1" x14ac:dyDescent="0.25">
      <c r="A49" s="7"/>
      <c r="B49" s="7" t="s">
        <v>85</v>
      </c>
      <c r="C49" s="7"/>
      <c r="D49" s="7"/>
      <c r="E49" s="7"/>
      <c r="F49" s="7"/>
      <c r="G49" s="7"/>
      <c r="H49" s="7"/>
      <c r="I49" s="7"/>
      <c r="J49" s="7"/>
      <c r="K49" s="7"/>
      <c r="L49" s="9" t="s">
        <v>369</v>
      </c>
      <c r="M49" s="26">
        <v>0.5</v>
      </c>
      <c r="N49" s="26">
        <v>4</v>
      </c>
      <c r="O49" s="26">
        <v>4.7</v>
      </c>
      <c r="P49" s="26" t="s">
        <v>123</v>
      </c>
      <c r="Q49" s="26">
        <v>3.4</v>
      </c>
      <c r="R49" s="26">
        <v>0.8</v>
      </c>
      <c r="S49" s="26" t="s">
        <v>123</v>
      </c>
      <c r="T49" s="26" t="s">
        <v>123</v>
      </c>
      <c r="U49" s="26">
        <v>2.4</v>
      </c>
    </row>
    <row r="50" spans="1:21" ht="16.5" customHeight="1" x14ac:dyDescent="0.25">
      <c r="A50" s="7"/>
      <c r="B50" s="7" t="s">
        <v>86</v>
      </c>
      <c r="C50" s="7"/>
      <c r="D50" s="7"/>
      <c r="E50" s="7"/>
      <c r="F50" s="7"/>
      <c r="G50" s="7"/>
      <c r="H50" s="7"/>
      <c r="I50" s="7"/>
      <c r="J50" s="7"/>
      <c r="K50" s="7"/>
      <c r="L50" s="9" t="s">
        <v>369</v>
      </c>
      <c r="M50" s="26">
        <v>0.3</v>
      </c>
      <c r="N50" s="26">
        <v>4.9000000000000004</v>
      </c>
      <c r="O50" s="26">
        <v>4.3</v>
      </c>
      <c r="P50" s="26">
        <v>0.2</v>
      </c>
      <c r="Q50" s="26">
        <v>2.2000000000000002</v>
      </c>
      <c r="R50" s="26">
        <v>0.7</v>
      </c>
      <c r="S50" s="26" t="s">
        <v>123</v>
      </c>
      <c r="T50" s="26" t="s">
        <v>123</v>
      </c>
      <c r="U50" s="26">
        <v>2.4</v>
      </c>
    </row>
    <row r="51" spans="1:21" ht="16.5" customHeight="1" x14ac:dyDescent="0.25">
      <c r="A51" s="7"/>
      <c r="B51" s="7" t="s">
        <v>87</v>
      </c>
      <c r="C51" s="7"/>
      <c r="D51" s="7"/>
      <c r="E51" s="7"/>
      <c r="F51" s="7"/>
      <c r="G51" s="7"/>
      <c r="H51" s="7"/>
      <c r="I51" s="7"/>
      <c r="J51" s="7"/>
      <c r="K51" s="7"/>
      <c r="L51" s="9" t="s">
        <v>369</v>
      </c>
      <c r="M51" s="26">
        <v>1</v>
      </c>
      <c r="N51" s="26">
        <v>2.6</v>
      </c>
      <c r="O51" s="26">
        <v>1.8</v>
      </c>
      <c r="P51" s="26">
        <v>0.3</v>
      </c>
      <c r="Q51" s="26">
        <v>2</v>
      </c>
      <c r="R51" s="26">
        <v>0.8</v>
      </c>
      <c r="S51" s="26">
        <v>0.7</v>
      </c>
      <c r="T51" s="26" t="s">
        <v>123</v>
      </c>
      <c r="U51" s="26">
        <v>1.5</v>
      </c>
    </row>
    <row r="52" spans="1:21" ht="16.5" customHeight="1" x14ac:dyDescent="0.25">
      <c r="A52" s="7"/>
      <c r="B52" s="7" t="s">
        <v>88</v>
      </c>
      <c r="C52" s="7"/>
      <c r="D52" s="7"/>
      <c r="E52" s="7"/>
      <c r="F52" s="7"/>
      <c r="G52" s="7"/>
      <c r="H52" s="7"/>
      <c r="I52" s="7"/>
      <c r="J52" s="7"/>
      <c r="K52" s="7"/>
      <c r="L52" s="9" t="s">
        <v>369</v>
      </c>
      <c r="M52" s="26">
        <v>0.8</v>
      </c>
      <c r="N52" s="26">
        <v>2.6</v>
      </c>
      <c r="O52" s="26">
        <v>3.7</v>
      </c>
      <c r="P52" s="26">
        <v>0.2</v>
      </c>
      <c r="Q52" s="26">
        <v>1.5</v>
      </c>
      <c r="R52" s="26">
        <v>0.8</v>
      </c>
      <c r="S52" s="26" t="s">
        <v>123</v>
      </c>
      <c r="T52" s="26">
        <v>1.3</v>
      </c>
      <c r="U52" s="26">
        <v>1.7</v>
      </c>
    </row>
    <row r="53" spans="1:21" ht="16.5" customHeight="1" x14ac:dyDescent="0.25">
      <c r="A53" s="7"/>
      <c r="B53" s="7" t="s">
        <v>89</v>
      </c>
      <c r="C53" s="7"/>
      <c r="D53" s="7"/>
      <c r="E53" s="7"/>
      <c r="F53" s="7"/>
      <c r="G53" s="7"/>
      <c r="H53" s="7"/>
      <c r="I53" s="7"/>
      <c r="J53" s="7"/>
      <c r="K53" s="7"/>
      <c r="L53" s="9" t="s">
        <v>369</v>
      </c>
      <c r="M53" s="26">
        <v>0.8</v>
      </c>
      <c r="N53" s="26">
        <v>2.9</v>
      </c>
      <c r="O53" s="26">
        <v>0.4</v>
      </c>
      <c r="P53" s="26">
        <v>0.2</v>
      </c>
      <c r="Q53" s="26">
        <v>3.2</v>
      </c>
      <c r="R53" s="26">
        <v>0.8</v>
      </c>
      <c r="S53" s="26" t="s">
        <v>123</v>
      </c>
      <c r="T53" s="26">
        <v>0.9</v>
      </c>
      <c r="U53" s="26">
        <v>1.3</v>
      </c>
    </row>
    <row r="54" spans="1:21" ht="16.5" customHeight="1" x14ac:dyDescent="0.25">
      <c r="A54" s="7"/>
      <c r="B54" s="7" t="s">
        <v>90</v>
      </c>
      <c r="C54" s="7"/>
      <c r="D54" s="7"/>
      <c r="E54" s="7"/>
      <c r="F54" s="7"/>
      <c r="G54" s="7"/>
      <c r="H54" s="7"/>
      <c r="I54" s="7"/>
      <c r="J54" s="7"/>
      <c r="K54" s="7"/>
      <c r="L54" s="9" t="s">
        <v>369</v>
      </c>
      <c r="M54" s="26">
        <v>0.9</v>
      </c>
      <c r="N54" s="26">
        <v>2.9</v>
      </c>
      <c r="O54" s="26">
        <v>1.1000000000000001</v>
      </c>
      <c r="P54" s="26" t="s">
        <v>123</v>
      </c>
      <c r="Q54" s="26">
        <v>2.2999999999999998</v>
      </c>
      <c r="R54" s="26">
        <v>1.5</v>
      </c>
      <c r="S54" s="26" t="s">
        <v>123</v>
      </c>
      <c r="T54" s="26" t="s">
        <v>123</v>
      </c>
      <c r="U54" s="26">
        <v>1.4</v>
      </c>
    </row>
    <row r="55" spans="1:21" ht="16.5" customHeight="1" x14ac:dyDescent="0.25">
      <c r="A55" s="7"/>
      <c r="B55" s="7" t="s">
        <v>91</v>
      </c>
      <c r="C55" s="7"/>
      <c r="D55" s="7"/>
      <c r="E55" s="7"/>
      <c r="F55" s="7"/>
      <c r="G55" s="7"/>
      <c r="H55" s="7"/>
      <c r="I55" s="7"/>
      <c r="J55" s="7"/>
      <c r="K55" s="7"/>
      <c r="L55" s="9" t="s">
        <v>369</v>
      </c>
      <c r="M55" s="26">
        <v>1.3</v>
      </c>
      <c r="N55" s="26">
        <v>3.1</v>
      </c>
      <c r="O55" s="26">
        <v>0.6</v>
      </c>
      <c r="P55" s="26">
        <v>0.1</v>
      </c>
      <c r="Q55" s="26">
        <v>1.8</v>
      </c>
      <c r="R55" s="26">
        <v>1.6</v>
      </c>
      <c r="S55" s="26" t="s">
        <v>123</v>
      </c>
      <c r="T55" s="26" t="s">
        <v>123</v>
      </c>
      <c r="U55" s="26">
        <v>1.4</v>
      </c>
    </row>
    <row r="56" spans="1:21" ht="16.5" customHeight="1" x14ac:dyDescent="0.25">
      <c r="A56" s="7"/>
      <c r="B56" s="7" t="s">
        <v>92</v>
      </c>
      <c r="C56" s="7"/>
      <c r="D56" s="7"/>
      <c r="E56" s="7"/>
      <c r="F56" s="7"/>
      <c r="G56" s="7"/>
      <c r="H56" s="7"/>
      <c r="I56" s="7"/>
      <c r="J56" s="7"/>
      <c r="K56" s="7"/>
      <c r="L56" s="9" t="s">
        <v>369</v>
      </c>
      <c r="M56" s="26">
        <v>2</v>
      </c>
      <c r="N56" s="26">
        <v>3.1</v>
      </c>
      <c r="O56" s="26">
        <v>1.3</v>
      </c>
      <c r="P56" s="26">
        <v>0.1</v>
      </c>
      <c r="Q56" s="26">
        <v>2.1</v>
      </c>
      <c r="R56" s="26">
        <v>0.9</v>
      </c>
      <c r="S56" s="26" t="s">
        <v>123</v>
      </c>
      <c r="T56" s="26" t="s">
        <v>123</v>
      </c>
      <c r="U56" s="26">
        <v>1.8</v>
      </c>
    </row>
    <row r="57" spans="1:21" ht="16.5" customHeight="1" x14ac:dyDescent="0.25">
      <c r="A57" s="14"/>
      <c r="B57" s="14" t="s">
        <v>93</v>
      </c>
      <c r="C57" s="14"/>
      <c r="D57" s="14"/>
      <c r="E57" s="14"/>
      <c r="F57" s="14"/>
      <c r="G57" s="14"/>
      <c r="H57" s="14"/>
      <c r="I57" s="14"/>
      <c r="J57" s="14"/>
      <c r="K57" s="14"/>
      <c r="L57" s="15" t="s">
        <v>369</v>
      </c>
      <c r="M57" s="28">
        <v>1.8</v>
      </c>
      <c r="N57" s="28">
        <v>3</v>
      </c>
      <c r="O57" s="28">
        <v>1.1000000000000001</v>
      </c>
      <c r="P57" s="28">
        <v>0.4</v>
      </c>
      <c r="Q57" s="28">
        <v>2.4</v>
      </c>
      <c r="R57" s="28">
        <v>0.7</v>
      </c>
      <c r="S57" s="28" t="s">
        <v>123</v>
      </c>
      <c r="T57" s="28" t="s">
        <v>123</v>
      </c>
      <c r="U57" s="28">
        <v>1.8</v>
      </c>
    </row>
    <row r="58" spans="1:21" ht="4.5" customHeight="1" x14ac:dyDescent="0.25">
      <c r="A58" s="23"/>
      <c r="B58" s="23"/>
      <c r="C58" s="2"/>
      <c r="D58" s="2"/>
      <c r="E58" s="2"/>
      <c r="F58" s="2"/>
      <c r="G58" s="2"/>
      <c r="H58" s="2"/>
      <c r="I58" s="2"/>
      <c r="J58" s="2"/>
      <c r="K58" s="2"/>
      <c r="L58" s="2"/>
      <c r="M58" s="2"/>
      <c r="N58" s="2"/>
      <c r="O58" s="2"/>
      <c r="P58" s="2"/>
      <c r="Q58" s="2"/>
      <c r="R58" s="2"/>
      <c r="S58" s="2"/>
      <c r="T58" s="2"/>
      <c r="U58" s="2"/>
    </row>
    <row r="59" spans="1:21" ht="16.5" customHeight="1" x14ac:dyDescent="0.25">
      <c r="A59" s="23"/>
      <c r="B59" s="23"/>
      <c r="C59" s="87" t="s">
        <v>600</v>
      </c>
      <c r="D59" s="87"/>
      <c r="E59" s="87"/>
      <c r="F59" s="87"/>
      <c r="G59" s="87"/>
      <c r="H59" s="87"/>
      <c r="I59" s="87"/>
      <c r="J59" s="87"/>
      <c r="K59" s="87"/>
      <c r="L59" s="87"/>
      <c r="M59" s="87"/>
      <c r="N59" s="87"/>
      <c r="O59" s="87"/>
      <c r="P59" s="87"/>
      <c r="Q59" s="87"/>
      <c r="R59" s="87"/>
      <c r="S59" s="87"/>
      <c r="T59" s="87"/>
      <c r="U59" s="87"/>
    </row>
    <row r="60" spans="1:21" ht="4.5" customHeight="1" x14ac:dyDescent="0.25">
      <c r="A60" s="23"/>
      <c r="B60" s="23"/>
      <c r="C60" s="2"/>
      <c r="D60" s="2"/>
      <c r="E60" s="2"/>
      <c r="F60" s="2"/>
      <c r="G60" s="2"/>
      <c r="H60" s="2"/>
      <c r="I60" s="2"/>
      <c r="J60" s="2"/>
      <c r="K60" s="2"/>
      <c r="L60" s="2"/>
      <c r="M60" s="2"/>
      <c r="N60" s="2"/>
      <c r="O60" s="2"/>
      <c r="P60" s="2"/>
      <c r="Q60" s="2"/>
      <c r="R60" s="2"/>
      <c r="S60" s="2"/>
      <c r="T60" s="2"/>
      <c r="U60" s="2"/>
    </row>
    <row r="61" spans="1:21" ht="16.5" customHeight="1" x14ac:dyDescent="0.25">
      <c r="A61" s="40"/>
      <c r="B61" s="40"/>
      <c r="C61" s="87" t="s">
        <v>601</v>
      </c>
      <c r="D61" s="87"/>
      <c r="E61" s="87"/>
      <c r="F61" s="87"/>
      <c r="G61" s="87"/>
      <c r="H61" s="87"/>
      <c r="I61" s="87"/>
      <c r="J61" s="87"/>
      <c r="K61" s="87"/>
      <c r="L61" s="87"/>
      <c r="M61" s="87"/>
      <c r="N61" s="87"/>
      <c r="O61" s="87"/>
      <c r="P61" s="87"/>
      <c r="Q61" s="87"/>
      <c r="R61" s="87"/>
      <c r="S61" s="87"/>
      <c r="T61" s="87"/>
      <c r="U61" s="87"/>
    </row>
    <row r="62" spans="1:21" ht="16.5" customHeight="1" x14ac:dyDescent="0.25">
      <c r="A62" s="40"/>
      <c r="B62" s="40"/>
      <c r="C62" s="87" t="s">
        <v>474</v>
      </c>
      <c r="D62" s="87"/>
      <c r="E62" s="87"/>
      <c r="F62" s="87"/>
      <c r="G62" s="87"/>
      <c r="H62" s="87"/>
      <c r="I62" s="87"/>
      <c r="J62" s="87"/>
      <c r="K62" s="87"/>
      <c r="L62" s="87"/>
      <c r="M62" s="87"/>
      <c r="N62" s="87"/>
      <c r="O62" s="87"/>
      <c r="P62" s="87"/>
      <c r="Q62" s="87"/>
      <c r="R62" s="87"/>
      <c r="S62" s="87"/>
      <c r="T62" s="87"/>
      <c r="U62" s="87"/>
    </row>
    <row r="63" spans="1:21" ht="4.5" customHeight="1" x14ac:dyDescent="0.25">
      <c r="A63" s="23"/>
      <c r="B63" s="23"/>
      <c r="C63" s="2"/>
      <c r="D63" s="2"/>
      <c r="E63" s="2"/>
      <c r="F63" s="2"/>
      <c r="G63" s="2"/>
      <c r="H63" s="2"/>
      <c r="I63" s="2"/>
      <c r="J63" s="2"/>
      <c r="K63" s="2"/>
      <c r="L63" s="2"/>
      <c r="M63" s="2"/>
      <c r="N63" s="2"/>
      <c r="O63" s="2"/>
      <c r="P63" s="2"/>
      <c r="Q63" s="2"/>
      <c r="R63" s="2"/>
      <c r="S63" s="2"/>
      <c r="T63" s="2"/>
      <c r="U63" s="2"/>
    </row>
    <row r="64" spans="1:21" ht="29.4" customHeight="1" x14ac:dyDescent="0.25">
      <c r="A64" s="23" t="s">
        <v>99</v>
      </c>
      <c r="B64" s="23"/>
      <c r="C64" s="87" t="s">
        <v>139</v>
      </c>
      <c r="D64" s="87"/>
      <c r="E64" s="87"/>
      <c r="F64" s="87"/>
      <c r="G64" s="87"/>
      <c r="H64" s="87"/>
      <c r="I64" s="87"/>
      <c r="J64" s="87"/>
      <c r="K64" s="87"/>
      <c r="L64" s="87"/>
      <c r="M64" s="87"/>
      <c r="N64" s="87"/>
      <c r="O64" s="87"/>
      <c r="P64" s="87"/>
      <c r="Q64" s="87"/>
      <c r="R64" s="87"/>
      <c r="S64" s="87"/>
      <c r="T64" s="87"/>
      <c r="U64" s="87"/>
    </row>
    <row r="65" spans="1:21" ht="16.5" customHeight="1" x14ac:dyDescent="0.25">
      <c r="A65" s="23" t="s">
        <v>101</v>
      </c>
      <c r="B65" s="23"/>
      <c r="C65" s="87" t="s">
        <v>602</v>
      </c>
      <c r="D65" s="87"/>
      <c r="E65" s="87"/>
      <c r="F65" s="87"/>
      <c r="G65" s="87"/>
      <c r="H65" s="87"/>
      <c r="I65" s="87"/>
      <c r="J65" s="87"/>
      <c r="K65" s="87"/>
      <c r="L65" s="87"/>
      <c r="M65" s="87"/>
      <c r="N65" s="87"/>
      <c r="O65" s="87"/>
      <c r="P65" s="87"/>
      <c r="Q65" s="87"/>
      <c r="R65" s="87"/>
      <c r="S65" s="87"/>
      <c r="T65" s="87"/>
      <c r="U65" s="87"/>
    </row>
    <row r="66" spans="1:21" ht="16.5" customHeight="1" x14ac:dyDescent="0.25">
      <c r="A66" s="23" t="s">
        <v>103</v>
      </c>
      <c r="B66" s="23"/>
      <c r="C66" s="87" t="s">
        <v>106</v>
      </c>
      <c r="D66" s="87"/>
      <c r="E66" s="87"/>
      <c r="F66" s="87"/>
      <c r="G66" s="87"/>
      <c r="H66" s="87"/>
      <c r="I66" s="87"/>
      <c r="J66" s="87"/>
      <c r="K66" s="87"/>
      <c r="L66" s="87"/>
      <c r="M66" s="87"/>
      <c r="N66" s="87"/>
      <c r="O66" s="87"/>
      <c r="P66" s="87"/>
      <c r="Q66" s="87"/>
      <c r="R66" s="87"/>
      <c r="S66" s="87"/>
      <c r="T66" s="87"/>
      <c r="U66" s="87"/>
    </row>
    <row r="67" spans="1:21" ht="42.45" customHeight="1" x14ac:dyDescent="0.25">
      <c r="A67" s="23" t="s">
        <v>105</v>
      </c>
      <c r="B67" s="23"/>
      <c r="C67" s="87" t="s">
        <v>189</v>
      </c>
      <c r="D67" s="87"/>
      <c r="E67" s="87"/>
      <c r="F67" s="87"/>
      <c r="G67" s="87"/>
      <c r="H67" s="87"/>
      <c r="I67" s="87"/>
      <c r="J67" s="87"/>
      <c r="K67" s="87"/>
      <c r="L67" s="87"/>
      <c r="M67" s="87"/>
      <c r="N67" s="87"/>
      <c r="O67" s="87"/>
      <c r="P67" s="87"/>
      <c r="Q67" s="87"/>
      <c r="R67" s="87"/>
      <c r="S67" s="87"/>
      <c r="T67" s="87"/>
      <c r="U67" s="87"/>
    </row>
    <row r="68" spans="1:21" ht="29.4" customHeight="1" x14ac:dyDescent="0.25">
      <c r="A68" s="23"/>
      <c r="B68" s="23"/>
      <c r="C68" s="87" t="s">
        <v>603</v>
      </c>
      <c r="D68" s="87"/>
      <c r="E68" s="87"/>
      <c r="F68" s="87"/>
      <c r="G68" s="87"/>
      <c r="H68" s="87"/>
      <c r="I68" s="87"/>
      <c r="J68" s="87"/>
      <c r="K68" s="87"/>
      <c r="L68" s="87"/>
      <c r="M68" s="87"/>
      <c r="N68" s="87"/>
      <c r="O68" s="87"/>
      <c r="P68" s="87"/>
      <c r="Q68" s="87"/>
      <c r="R68" s="87"/>
      <c r="S68" s="87"/>
      <c r="T68" s="87"/>
      <c r="U68" s="87"/>
    </row>
    <row r="69" spans="1:21" ht="16.5" customHeight="1" x14ac:dyDescent="0.25">
      <c r="A69" s="23" t="s">
        <v>142</v>
      </c>
      <c r="B69" s="23"/>
      <c r="C69" s="87" t="s">
        <v>604</v>
      </c>
      <c r="D69" s="87"/>
      <c r="E69" s="87"/>
      <c r="F69" s="87"/>
      <c r="G69" s="87"/>
      <c r="H69" s="87"/>
      <c r="I69" s="87"/>
      <c r="J69" s="87"/>
      <c r="K69" s="87"/>
      <c r="L69" s="87"/>
      <c r="M69" s="87"/>
      <c r="N69" s="87"/>
      <c r="O69" s="87"/>
      <c r="P69" s="87"/>
      <c r="Q69" s="87"/>
      <c r="R69" s="87"/>
      <c r="S69" s="87"/>
      <c r="T69" s="87"/>
      <c r="U69" s="87"/>
    </row>
    <row r="70" spans="1:21" ht="132.6" customHeight="1" x14ac:dyDescent="0.25">
      <c r="A70" s="23"/>
      <c r="B70" s="23"/>
      <c r="C70" s="87" t="s">
        <v>605</v>
      </c>
      <c r="D70" s="87"/>
      <c r="E70" s="87"/>
      <c r="F70" s="87"/>
      <c r="G70" s="87"/>
      <c r="H70" s="87"/>
      <c r="I70" s="87"/>
      <c r="J70" s="87"/>
      <c r="K70" s="87"/>
      <c r="L70" s="87"/>
      <c r="M70" s="87"/>
      <c r="N70" s="87"/>
      <c r="O70" s="87"/>
      <c r="P70" s="87"/>
      <c r="Q70" s="87"/>
      <c r="R70" s="87"/>
      <c r="S70" s="87"/>
      <c r="T70" s="87"/>
      <c r="U70" s="87"/>
    </row>
    <row r="71" spans="1:21" ht="16.5" customHeight="1" x14ac:dyDescent="0.25">
      <c r="A71" s="23" t="s">
        <v>144</v>
      </c>
      <c r="B71" s="23"/>
      <c r="C71" s="87" t="s">
        <v>606</v>
      </c>
      <c r="D71" s="87"/>
      <c r="E71" s="87"/>
      <c r="F71" s="87"/>
      <c r="G71" s="87"/>
      <c r="H71" s="87"/>
      <c r="I71" s="87"/>
      <c r="J71" s="87"/>
      <c r="K71" s="87"/>
      <c r="L71" s="87"/>
      <c r="M71" s="87"/>
      <c r="N71" s="87"/>
      <c r="O71" s="87"/>
      <c r="P71" s="87"/>
      <c r="Q71" s="87"/>
      <c r="R71" s="87"/>
      <c r="S71" s="87"/>
      <c r="T71" s="87"/>
      <c r="U71" s="87"/>
    </row>
    <row r="72" spans="1:21" ht="16.5" customHeight="1" x14ac:dyDescent="0.25">
      <c r="A72" s="23" t="s">
        <v>146</v>
      </c>
      <c r="B72" s="23"/>
      <c r="C72" s="87" t="s">
        <v>607</v>
      </c>
      <c r="D72" s="87"/>
      <c r="E72" s="87"/>
      <c r="F72" s="87"/>
      <c r="G72" s="87"/>
      <c r="H72" s="87"/>
      <c r="I72" s="87"/>
      <c r="J72" s="87"/>
      <c r="K72" s="87"/>
      <c r="L72" s="87"/>
      <c r="M72" s="87"/>
      <c r="N72" s="87"/>
      <c r="O72" s="87"/>
      <c r="P72" s="87"/>
      <c r="Q72" s="87"/>
      <c r="R72" s="87"/>
      <c r="S72" s="87"/>
      <c r="T72" s="87"/>
      <c r="U72" s="87"/>
    </row>
    <row r="73" spans="1:21" ht="16.5" customHeight="1" x14ac:dyDescent="0.25">
      <c r="A73" s="23"/>
      <c r="B73" s="23"/>
      <c r="C73" s="87" t="s">
        <v>608</v>
      </c>
      <c r="D73" s="87"/>
      <c r="E73" s="87"/>
      <c r="F73" s="87"/>
      <c r="G73" s="87"/>
      <c r="H73" s="87"/>
      <c r="I73" s="87"/>
      <c r="J73" s="87"/>
      <c r="K73" s="87"/>
      <c r="L73" s="87"/>
      <c r="M73" s="87"/>
      <c r="N73" s="87"/>
      <c r="O73" s="87"/>
      <c r="P73" s="87"/>
      <c r="Q73" s="87"/>
      <c r="R73" s="87"/>
      <c r="S73" s="87"/>
      <c r="T73" s="87"/>
      <c r="U73" s="87"/>
    </row>
    <row r="74" spans="1:21" ht="16.5" customHeight="1" x14ac:dyDescent="0.25">
      <c r="A74" s="23"/>
      <c r="B74" s="23"/>
      <c r="C74" s="87" t="s">
        <v>609</v>
      </c>
      <c r="D74" s="87"/>
      <c r="E74" s="87"/>
      <c r="F74" s="87"/>
      <c r="G74" s="87"/>
      <c r="H74" s="87"/>
      <c r="I74" s="87"/>
      <c r="J74" s="87"/>
      <c r="K74" s="87"/>
      <c r="L74" s="87"/>
      <c r="M74" s="87"/>
      <c r="N74" s="87"/>
      <c r="O74" s="87"/>
      <c r="P74" s="87"/>
      <c r="Q74" s="87"/>
      <c r="R74" s="87"/>
      <c r="S74" s="87"/>
      <c r="T74" s="87"/>
      <c r="U74" s="87"/>
    </row>
    <row r="75" spans="1:21" ht="16.5" customHeight="1" x14ac:dyDescent="0.25">
      <c r="A75" s="23" t="s">
        <v>148</v>
      </c>
      <c r="B75" s="23"/>
      <c r="C75" s="87" t="s">
        <v>610</v>
      </c>
      <c r="D75" s="87"/>
      <c r="E75" s="87"/>
      <c r="F75" s="87"/>
      <c r="G75" s="87"/>
      <c r="H75" s="87"/>
      <c r="I75" s="87"/>
      <c r="J75" s="87"/>
      <c r="K75" s="87"/>
      <c r="L75" s="87"/>
      <c r="M75" s="87"/>
      <c r="N75" s="87"/>
      <c r="O75" s="87"/>
      <c r="P75" s="87"/>
      <c r="Q75" s="87"/>
      <c r="R75" s="87"/>
      <c r="S75" s="87"/>
      <c r="T75" s="87"/>
      <c r="U75" s="87"/>
    </row>
    <row r="76" spans="1:21" ht="16.5" customHeight="1" x14ac:dyDescent="0.25">
      <c r="A76" s="23"/>
      <c r="B76" s="23"/>
      <c r="C76" s="87" t="s">
        <v>611</v>
      </c>
      <c r="D76" s="87"/>
      <c r="E76" s="87"/>
      <c r="F76" s="87"/>
      <c r="G76" s="87"/>
      <c r="H76" s="87"/>
      <c r="I76" s="87"/>
      <c r="J76" s="87"/>
      <c r="K76" s="87"/>
      <c r="L76" s="87"/>
      <c r="M76" s="87"/>
      <c r="N76" s="87"/>
      <c r="O76" s="87"/>
      <c r="P76" s="87"/>
      <c r="Q76" s="87"/>
      <c r="R76" s="87"/>
      <c r="S76" s="87"/>
      <c r="T76" s="87"/>
      <c r="U76" s="87"/>
    </row>
    <row r="77" spans="1:21" ht="4.5" customHeight="1" x14ac:dyDescent="0.25"/>
    <row r="78" spans="1:21" ht="16.5" customHeight="1" x14ac:dyDescent="0.25">
      <c r="A78" s="24" t="s">
        <v>107</v>
      </c>
      <c r="B78" s="23"/>
      <c r="C78" s="23"/>
      <c r="D78" s="23"/>
      <c r="E78" s="87" t="s">
        <v>240</v>
      </c>
      <c r="F78" s="87"/>
      <c r="G78" s="87"/>
      <c r="H78" s="87"/>
      <c r="I78" s="87"/>
      <c r="J78" s="87"/>
      <c r="K78" s="87"/>
      <c r="L78" s="87"/>
      <c r="M78" s="87"/>
      <c r="N78" s="87"/>
      <c r="O78" s="87"/>
      <c r="P78" s="87"/>
      <c r="Q78" s="87"/>
      <c r="R78" s="87"/>
      <c r="S78" s="87"/>
      <c r="T78" s="87"/>
      <c r="U78" s="87"/>
    </row>
  </sheetData>
  <mergeCells count="18">
    <mergeCell ref="C75:U75"/>
    <mergeCell ref="C76:U76"/>
    <mergeCell ref="E78:U78"/>
    <mergeCell ref="C70:U70"/>
    <mergeCell ref="C71:U71"/>
    <mergeCell ref="C72:U72"/>
    <mergeCell ref="C73:U73"/>
    <mergeCell ref="C74:U74"/>
    <mergeCell ref="C65:U65"/>
    <mergeCell ref="C66:U66"/>
    <mergeCell ref="C67:U67"/>
    <mergeCell ref="C68:U68"/>
    <mergeCell ref="C69:U69"/>
    <mergeCell ref="K1:U1"/>
    <mergeCell ref="C59:U59"/>
    <mergeCell ref="C61:U61"/>
    <mergeCell ref="C62:U62"/>
    <mergeCell ref="C64:U64"/>
  </mergeCells>
  <pageMargins left="0.7" right="0.7" top="0.75" bottom="0.75" header="0.3" footer="0.3"/>
  <pageSetup paperSize="9" fitToHeight="0" orientation="landscape" horizontalDpi="300" verticalDpi="300"/>
  <headerFooter scaleWithDoc="0" alignWithMargins="0">
    <oddHeader>&amp;C&amp;"Arial"&amp;8TABLE 13A.24</oddHeader>
    <oddFooter>&amp;L&amp;"Arial"&amp;8REPORT ON
GOVERNMENT
SERVICES 2022&amp;R&amp;"Arial"&amp;8SERVICES FOR
MENTAL HEALTH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114"/>
  <sheetViews>
    <sheetView showGridLines="0" workbookViewId="0"/>
  </sheetViews>
  <sheetFormatPr defaultColWidth="11.44140625" defaultRowHeight="13.2" x14ac:dyDescent="0.25"/>
  <cols>
    <col min="1" max="11" width="1.88671875" customWidth="1"/>
    <col min="12" max="12" width="5.6640625" customWidth="1"/>
    <col min="13" max="21" width="10.109375" customWidth="1"/>
  </cols>
  <sheetData>
    <row r="1" spans="1:21" ht="33.9" customHeight="1" x14ac:dyDescent="0.25">
      <c r="A1" s="8" t="s">
        <v>612</v>
      </c>
      <c r="B1" s="8"/>
      <c r="C1" s="8"/>
      <c r="D1" s="8"/>
      <c r="E1" s="8"/>
      <c r="F1" s="8"/>
      <c r="G1" s="8"/>
      <c r="H1" s="8"/>
      <c r="I1" s="8"/>
      <c r="J1" s="8"/>
      <c r="K1" s="91" t="s">
        <v>613</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614</v>
      </c>
      <c r="N2" s="13" t="s">
        <v>172</v>
      </c>
      <c r="O2" s="13" t="s">
        <v>199</v>
      </c>
      <c r="P2" s="13" t="s">
        <v>174</v>
      </c>
      <c r="Q2" s="13" t="s">
        <v>482</v>
      </c>
      <c r="R2" s="13" t="s">
        <v>176</v>
      </c>
      <c r="S2" s="13" t="s">
        <v>177</v>
      </c>
      <c r="T2" s="13" t="s">
        <v>615</v>
      </c>
      <c r="U2" s="13" t="s">
        <v>294</v>
      </c>
    </row>
    <row r="3" spans="1:21" ht="16.5" customHeight="1" x14ac:dyDescent="0.25">
      <c r="A3" s="7" t="s">
        <v>616</v>
      </c>
      <c r="B3" s="7"/>
      <c r="C3" s="7"/>
      <c r="D3" s="7"/>
      <c r="E3" s="7"/>
      <c r="F3" s="7"/>
      <c r="G3" s="7"/>
      <c r="H3" s="7"/>
      <c r="I3" s="7"/>
      <c r="J3" s="7"/>
      <c r="K3" s="7"/>
      <c r="L3" s="9"/>
      <c r="M3" s="10"/>
      <c r="N3" s="10"/>
      <c r="O3" s="10"/>
      <c r="P3" s="10"/>
      <c r="Q3" s="10"/>
      <c r="R3" s="10"/>
      <c r="S3" s="10"/>
      <c r="T3" s="10"/>
      <c r="U3" s="10"/>
    </row>
    <row r="4" spans="1:21" ht="16.5" customHeight="1" x14ac:dyDescent="0.25">
      <c r="A4" s="7"/>
      <c r="B4" s="7" t="s">
        <v>617</v>
      </c>
      <c r="C4" s="7"/>
      <c r="D4" s="7"/>
      <c r="E4" s="7"/>
      <c r="F4" s="7"/>
      <c r="G4" s="7"/>
      <c r="H4" s="7"/>
      <c r="I4" s="7"/>
      <c r="J4" s="7"/>
      <c r="K4" s="7"/>
      <c r="L4" s="9" t="s">
        <v>618</v>
      </c>
      <c r="M4" s="34">
        <v>1553295</v>
      </c>
      <c r="N4" s="34">
        <v>1101475</v>
      </c>
      <c r="O4" s="34">
        <v>1126889</v>
      </c>
      <c r="P4" s="32">
        <v>656563</v>
      </c>
      <c r="Q4" s="32">
        <v>467791</v>
      </c>
      <c r="R4" s="32">
        <v>105815</v>
      </c>
      <c r="S4" s="30">
        <v>4598</v>
      </c>
      <c r="T4" s="74" t="s">
        <v>123</v>
      </c>
      <c r="U4" s="34">
        <v>5016426</v>
      </c>
    </row>
    <row r="5" spans="1:21" ht="16.5" customHeight="1" x14ac:dyDescent="0.25">
      <c r="A5" s="7"/>
      <c r="B5" s="7" t="s">
        <v>619</v>
      </c>
      <c r="C5" s="7"/>
      <c r="D5" s="7"/>
      <c r="E5" s="7"/>
      <c r="F5" s="7"/>
      <c r="G5" s="7"/>
      <c r="H5" s="7"/>
      <c r="I5" s="7"/>
      <c r="J5" s="7"/>
      <c r="K5" s="7"/>
      <c r="L5" s="9" t="s">
        <v>618</v>
      </c>
      <c r="M5" s="34">
        <v>1658500</v>
      </c>
      <c r="N5" s="34">
        <v>1067250</v>
      </c>
      <c r="O5" s="34">
        <v>1074859</v>
      </c>
      <c r="P5" s="32">
        <v>644759</v>
      </c>
      <c r="Q5" s="32">
        <v>459017</v>
      </c>
      <c r="R5" s="32">
        <v>103639</v>
      </c>
      <c r="S5" s="30">
        <v>4381</v>
      </c>
      <c r="T5" s="74" t="s">
        <v>123</v>
      </c>
      <c r="U5" s="34">
        <v>5012404</v>
      </c>
    </row>
    <row r="6" spans="1:21" ht="16.5" customHeight="1" x14ac:dyDescent="0.25">
      <c r="A6" s="7"/>
      <c r="B6" s="7" t="s">
        <v>620</v>
      </c>
      <c r="C6" s="7"/>
      <c r="D6" s="7"/>
      <c r="E6" s="7"/>
      <c r="F6" s="7"/>
      <c r="G6" s="7"/>
      <c r="H6" s="7"/>
      <c r="I6" s="7"/>
      <c r="J6" s="7"/>
      <c r="K6" s="7"/>
      <c r="L6" s="9" t="s">
        <v>618</v>
      </c>
      <c r="M6" s="34">
        <v>1453832</v>
      </c>
      <c r="N6" s="32">
        <v>779983</v>
      </c>
      <c r="O6" s="32">
        <v>994706</v>
      </c>
      <c r="P6" s="32">
        <v>610807</v>
      </c>
      <c r="Q6" s="32">
        <v>413619</v>
      </c>
      <c r="R6" s="33">
        <v>73147</v>
      </c>
      <c r="S6" s="74" t="s">
        <v>123</v>
      </c>
      <c r="T6" s="74" t="s">
        <v>123</v>
      </c>
      <c r="U6" s="34">
        <v>4326093</v>
      </c>
    </row>
    <row r="7" spans="1:21" ht="16.5" customHeight="1" x14ac:dyDescent="0.25">
      <c r="A7" s="7"/>
      <c r="B7" s="7" t="s">
        <v>621</v>
      </c>
      <c r="C7" s="7"/>
      <c r="D7" s="7"/>
      <c r="E7" s="7"/>
      <c r="F7" s="7"/>
      <c r="G7" s="7"/>
      <c r="H7" s="7"/>
      <c r="I7" s="7"/>
      <c r="J7" s="7"/>
      <c r="K7" s="7"/>
      <c r="L7" s="9" t="s">
        <v>618</v>
      </c>
      <c r="M7" s="34">
        <v>1430586</v>
      </c>
      <c r="N7" s="32">
        <v>743350</v>
      </c>
      <c r="O7" s="32">
        <v>884541</v>
      </c>
      <c r="P7" s="32">
        <v>536410</v>
      </c>
      <c r="Q7" s="32">
        <v>266327</v>
      </c>
      <c r="R7" s="33">
        <v>28752</v>
      </c>
      <c r="S7" s="33">
        <v>84794</v>
      </c>
      <c r="T7" s="74" t="s">
        <v>123</v>
      </c>
      <c r="U7" s="34">
        <v>3974760</v>
      </c>
    </row>
    <row r="8" spans="1:21" ht="16.5" customHeight="1" x14ac:dyDescent="0.25">
      <c r="A8" s="7"/>
      <c r="B8" s="7" t="s">
        <v>622</v>
      </c>
      <c r="C8" s="7"/>
      <c r="D8" s="7"/>
      <c r="E8" s="7"/>
      <c r="F8" s="7"/>
      <c r="G8" s="7"/>
      <c r="H8" s="7"/>
      <c r="I8" s="7"/>
      <c r="J8" s="7"/>
      <c r="K8" s="7"/>
      <c r="L8" s="9" t="s">
        <v>618</v>
      </c>
      <c r="M8" s="34">
        <v>1369523</v>
      </c>
      <c r="N8" s="32">
        <v>782342</v>
      </c>
      <c r="O8" s="32">
        <v>896543</v>
      </c>
      <c r="P8" s="32">
        <v>536716</v>
      </c>
      <c r="Q8" s="33">
        <v>82312</v>
      </c>
      <c r="R8" s="33">
        <v>12369</v>
      </c>
      <c r="S8" s="33">
        <v>76090</v>
      </c>
      <c r="T8" s="33">
        <v>50467</v>
      </c>
      <c r="U8" s="34">
        <v>3806363</v>
      </c>
    </row>
    <row r="9" spans="1:21" ht="16.5" customHeight="1" x14ac:dyDescent="0.25">
      <c r="A9" s="7"/>
      <c r="B9" s="7" t="s">
        <v>623</v>
      </c>
      <c r="C9" s="7"/>
      <c r="D9" s="7"/>
      <c r="E9" s="7"/>
      <c r="F9" s="7"/>
      <c r="G9" s="7"/>
      <c r="H9" s="7"/>
      <c r="I9" s="7"/>
      <c r="J9" s="7"/>
      <c r="K9" s="7"/>
      <c r="L9" s="9" t="s">
        <v>618</v>
      </c>
      <c r="M9" s="34">
        <v>1258471</v>
      </c>
      <c r="N9" s="32">
        <v>650903</v>
      </c>
      <c r="O9" s="32">
        <v>830214</v>
      </c>
      <c r="P9" s="32">
        <v>534279</v>
      </c>
      <c r="Q9" s="74" t="s">
        <v>123</v>
      </c>
      <c r="R9" s="33">
        <v>13823</v>
      </c>
      <c r="S9" s="33">
        <v>71981</v>
      </c>
      <c r="T9" s="33">
        <v>47999</v>
      </c>
      <c r="U9" s="34">
        <v>3407671</v>
      </c>
    </row>
    <row r="10" spans="1:21" ht="16.5" customHeight="1" x14ac:dyDescent="0.25">
      <c r="A10" s="7"/>
      <c r="B10" s="7" t="s">
        <v>624</v>
      </c>
      <c r="C10" s="7"/>
      <c r="D10" s="7"/>
      <c r="E10" s="7"/>
      <c r="F10" s="7"/>
      <c r="G10" s="7"/>
      <c r="H10" s="7"/>
      <c r="I10" s="7"/>
      <c r="J10" s="7"/>
      <c r="K10" s="7"/>
      <c r="L10" s="9" t="s">
        <v>618</v>
      </c>
      <c r="M10" s="32">
        <v>998999</v>
      </c>
      <c r="N10" s="32">
        <v>615783</v>
      </c>
      <c r="O10" s="32">
        <v>640373</v>
      </c>
      <c r="P10" s="32">
        <v>431270</v>
      </c>
      <c r="Q10" s="74" t="s">
        <v>123</v>
      </c>
      <c r="R10" s="74" t="s">
        <v>123</v>
      </c>
      <c r="S10" s="33">
        <v>67471</v>
      </c>
      <c r="T10" s="33">
        <v>45466</v>
      </c>
      <c r="U10" s="34">
        <v>2799361</v>
      </c>
    </row>
    <row r="11" spans="1:21" ht="16.5" customHeight="1" x14ac:dyDescent="0.25">
      <c r="A11" s="7"/>
      <c r="B11" s="7" t="s">
        <v>625</v>
      </c>
      <c r="C11" s="7"/>
      <c r="D11" s="7"/>
      <c r="E11" s="7"/>
      <c r="F11" s="7"/>
      <c r="G11" s="7"/>
      <c r="H11" s="7"/>
      <c r="I11" s="7"/>
      <c r="J11" s="7"/>
      <c r="K11" s="7"/>
      <c r="L11" s="9" t="s">
        <v>618</v>
      </c>
      <c r="M11" s="34">
        <v>1069928</v>
      </c>
      <c r="N11" s="32">
        <v>667682</v>
      </c>
      <c r="O11" s="32">
        <v>768420</v>
      </c>
      <c r="P11" s="32">
        <v>432525</v>
      </c>
      <c r="Q11" s="32">
        <v>127752</v>
      </c>
      <c r="R11" s="30">
        <v>8272</v>
      </c>
      <c r="S11" s="33">
        <v>64666</v>
      </c>
      <c r="T11" s="74" t="s">
        <v>123</v>
      </c>
      <c r="U11" s="34">
        <v>3139245</v>
      </c>
    </row>
    <row r="12" spans="1:21" ht="16.5" customHeight="1" x14ac:dyDescent="0.25">
      <c r="A12" s="7"/>
      <c r="B12" s="7" t="s">
        <v>626</v>
      </c>
      <c r="C12" s="7"/>
      <c r="D12" s="7"/>
      <c r="E12" s="7"/>
      <c r="F12" s="7"/>
      <c r="G12" s="7"/>
      <c r="H12" s="7"/>
      <c r="I12" s="7"/>
      <c r="J12" s="7"/>
      <c r="K12" s="7"/>
      <c r="L12" s="9" t="s">
        <v>618</v>
      </c>
      <c r="M12" s="32">
        <v>901034</v>
      </c>
      <c r="N12" s="32">
        <v>525579</v>
      </c>
      <c r="O12" s="32">
        <v>759987</v>
      </c>
      <c r="P12" s="32">
        <v>299748</v>
      </c>
      <c r="Q12" s="32">
        <v>124058</v>
      </c>
      <c r="R12" s="74" t="s">
        <v>123</v>
      </c>
      <c r="S12" s="33">
        <v>62122</v>
      </c>
      <c r="T12" s="33">
        <v>39291</v>
      </c>
      <c r="U12" s="34">
        <v>2711818</v>
      </c>
    </row>
    <row r="13" spans="1:21" ht="16.5" customHeight="1" x14ac:dyDescent="0.25">
      <c r="A13" s="7"/>
      <c r="B13" s="7" t="s">
        <v>627</v>
      </c>
      <c r="C13" s="7"/>
      <c r="D13" s="7"/>
      <c r="E13" s="7"/>
      <c r="F13" s="7"/>
      <c r="G13" s="7"/>
      <c r="H13" s="7"/>
      <c r="I13" s="7"/>
      <c r="J13" s="7"/>
      <c r="K13" s="7"/>
      <c r="L13" s="9" t="s">
        <v>618</v>
      </c>
      <c r="M13" s="32">
        <v>921406</v>
      </c>
      <c r="N13" s="32">
        <v>762949</v>
      </c>
      <c r="O13" s="32">
        <v>699580</v>
      </c>
      <c r="P13" s="32">
        <v>212630</v>
      </c>
      <c r="Q13" s="32">
        <v>276680</v>
      </c>
      <c r="R13" s="33">
        <v>45469</v>
      </c>
      <c r="S13" s="33">
        <v>57536</v>
      </c>
      <c r="T13" s="33">
        <v>35230</v>
      </c>
      <c r="U13" s="34">
        <v>3011479</v>
      </c>
    </row>
    <row r="14" spans="1:21" ht="16.5" customHeight="1" x14ac:dyDescent="0.25">
      <c r="A14" s="7" t="s">
        <v>628</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617</v>
      </c>
      <c r="C15" s="7"/>
      <c r="D15" s="7"/>
      <c r="E15" s="7"/>
      <c r="F15" s="7"/>
      <c r="G15" s="7"/>
      <c r="H15" s="7"/>
      <c r="I15" s="7"/>
      <c r="J15" s="7"/>
      <c r="K15" s="7"/>
      <c r="L15" s="9" t="s">
        <v>618</v>
      </c>
      <c r="M15" s="74" t="s">
        <v>123</v>
      </c>
      <c r="N15" s="74" t="s">
        <v>123</v>
      </c>
      <c r="O15" s="30">
        <v>7786</v>
      </c>
      <c r="P15" s="74" t="s">
        <v>123</v>
      </c>
      <c r="Q15" s="74" t="s">
        <v>123</v>
      </c>
      <c r="R15" s="74" t="s">
        <v>123</v>
      </c>
      <c r="S15" s="32">
        <v>106584</v>
      </c>
      <c r="T15" s="74" t="s">
        <v>123</v>
      </c>
      <c r="U15" s="32">
        <v>114369</v>
      </c>
    </row>
    <row r="16" spans="1:21" ht="16.5" customHeight="1" x14ac:dyDescent="0.25">
      <c r="A16" s="7"/>
      <c r="B16" s="7" t="s">
        <v>619</v>
      </c>
      <c r="C16" s="7"/>
      <c r="D16" s="7"/>
      <c r="E16" s="7"/>
      <c r="F16" s="7"/>
      <c r="G16" s="7"/>
      <c r="H16" s="7"/>
      <c r="I16" s="7"/>
      <c r="J16" s="7"/>
      <c r="K16" s="7"/>
      <c r="L16" s="9" t="s">
        <v>618</v>
      </c>
      <c r="M16" s="74" t="s">
        <v>123</v>
      </c>
      <c r="N16" s="74" t="s">
        <v>123</v>
      </c>
      <c r="O16" s="74" t="s">
        <v>123</v>
      </c>
      <c r="P16" s="74" t="s">
        <v>123</v>
      </c>
      <c r="Q16" s="74" t="s">
        <v>123</v>
      </c>
      <c r="R16" s="74" t="s">
        <v>123</v>
      </c>
      <c r="S16" s="33">
        <v>99488</v>
      </c>
      <c r="T16" s="74" t="s">
        <v>123</v>
      </c>
      <c r="U16" s="33">
        <v>99488</v>
      </c>
    </row>
    <row r="17" spans="1:21" ht="16.5" customHeight="1" x14ac:dyDescent="0.25">
      <c r="A17" s="7"/>
      <c r="B17" s="7" t="s">
        <v>620</v>
      </c>
      <c r="C17" s="7"/>
      <c r="D17" s="7"/>
      <c r="E17" s="7"/>
      <c r="F17" s="7"/>
      <c r="G17" s="7"/>
      <c r="H17" s="7"/>
      <c r="I17" s="7"/>
      <c r="J17" s="7"/>
      <c r="K17" s="7"/>
      <c r="L17" s="9" t="s">
        <v>618</v>
      </c>
      <c r="M17" s="33">
        <v>11572</v>
      </c>
      <c r="N17" s="74" t="s">
        <v>123</v>
      </c>
      <c r="O17" s="74" t="s">
        <v>123</v>
      </c>
      <c r="P17" s="74" t="s">
        <v>123</v>
      </c>
      <c r="Q17" s="74" t="s">
        <v>123</v>
      </c>
      <c r="R17" s="33">
        <v>23409</v>
      </c>
      <c r="S17" s="33">
        <v>92591</v>
      </c>
      <c r="T17" s="74" t="s">
        <v>123</v>
      </c>
      <c r="U17" s="32">
        <v>127571</v>
      </c>
    </row>
    <row r="18" spans="1:21" ht="16.5" customHeight="1" x14ac:dyDescent="0.25">
      <c r="A18" s="7"/>
      <c r="B18" s="7" t="s">
        <v>621</v>
      </c>
      <c r="C18" s="7"/>
      <c r="D18" s="7"/>
      <c r="E18" s="7"/>
      <c r="F18" s="7"/>
      <c r="G18" s="7"/>
      <c r="H18" s="7"/>
      <c r="I18" s="7"/>
      <c r="J18" s="7"/>
      <c r="K18" s="7"/>
      <c r="L18" s="9" t="s">
        <v>618</v>
      </c>
      <c r="M18" s="74" t="s">
        <v>123</v>
      </c>
      <c r="N18" s="33">
        <v>16070</v>
      </c>
      <c r="O18" s="74" t="s">
        <v>123</v>
      </c>
      <c r="P18" s="74" t="s">
        <v>123</v>
      </c>
      <c r="Q18" s="32">
        <v>113096</v>
      </c>
      <c r="R18" s="74" t="s">
        <v>123</v>
      </c>
      <c r="S18" s="74" t="s">
        <v>123</v>
      </c>
      <c r="T18" s="74" t="s">
        <v>123</v>
      </c>
      <c r="U18" s="32">
        <v>129165</v>
      </c>
    </row>
    <row r="19" spans="1:21" ht="16.5" customHeight="1" x14ac:dyDescent="0.25">
      <c r="A19" s="7"/>
      <c r="B19" s="7" t="s">
        <v>622</v>
      </c>
      <c r="C19" s="7"/>
      <c r="D19" s="7"/>
      <c r="E19" s="7"/>
      <c r="F19" s="7"/>
      <c r="G19" s="7"/>
      <c r="H19" s="7"/>
      <c r="I19" s="7"/>
      <c r="J19" s="7"/>
      <c r="K19" s="7"/>
      <c r="L19" s="9" t="s">
        <v>618</v>
      </c>
      <c r="M19" s="74" t="s">
        <v>123</v>
      </c>
      <c r="N19" s="74" t="s">
        <v>123</v>
      </c>
      <c r="O19" s="74" t="s">
        <v>123</v>
      </c>
      <c r="P19" s="33">
        <v>20996</v>
      </c>
      <c r="Q19" s="32">
        <v>196534</v>
      </c>
      <c r="R19" s="74" t="s">
        <v>123</v>
      </c>
      <c r="S19" s="74" t="s">
        <v>123</v>
      </c>
      <c r="T19" s="74" t="s">
        <v>123</v>
      </c>
      <c r="U19" s="32">
        <v>217530</v>
      </c>
    </row>
    <row r="20" spans="1:21" ht="16.5" customHeight="1" x14ac:dyDescent="0.25">
      <c r="A20" s="7"/>
      <c r="B20" s="7" t="s">
        <v>623</v>
      </c>
      <c r="C20" s="7"/>
      <c r="D20" s="7"/>
      <c r="E20" s="7"/>
      <c r="F20" s="7"/>
      <c r="G20" s="7"/>
      <c r="H20" s="7"/>
      <c r="I20" s="7"/>
      <c r="J20" s="7"/>
      <c r="K20" s="7"/>
      <c r="L20" s="9" t="s">
        <v>618</v>
      </c>
      <c r="M20" s="74" t="s">
        <v>123</v>
      </c>
      <c r="N20" s="74" t="s">
        <v>123</v>
      </c>
      <c r="O20" s="74" t="s">
        <v>123</v>
      </c>
      <c r="P20" s="33">
        <v>21377</v>
      </c>
      <c r="Q20" s="32">
        <v>331876</v>
      </c>
      <c r="R20" s="74" t="s">
        <v>123</v>
      </c>
      <c r="S20" s="74" t="s">
        <v>123</v>
      </c>
      <c r="T20" s="74" t="s">
        <v>123</v>
      </c>
      <c r="U20" s="32">
        <v>353254</v>
      </c>
    </row>
    <row r="21" spans="1:21" ht="16.5" customHeight="1" x14ac:dyDescent="0.25">
      <c r="A21" s="7"/>
      <c r="B21" s="7" t="s">
        <v>624</v>
      </c>
      <c r="C21" s="7"/>
      <c r="D21" s="7"/>
      <c r="E21" s="7"/>
      <c r="F21" s="7"/>
      <c r="G21" s="7"/>
      <c r="H21" s="7"/>
      <c r="I21" s="7"/>
      <c r="J21" s="7"/>
      <c r="K21" s="7"/>
      <c r="L21" s="9" t="s">
        <v>618</v>
      </c>
      <c r="M21" s="74" t="s">
        <v>123</v>
      </c>
      <c r="N21" s="74" t="s">
        <v>123</v>
      </c>
      <c r="O21" s="74" t="s">
        <v>123</v>
      </c>
      <c r="P21" s="30">
        <v>5786</v>
      </c>
      <c r="Q21" s="32">
        <v>220192</v>
      </c>
      <c r="R21" s="74" t="s">
        <v>123</v>
      </c>
      <c r="S21" s="74" t="s">
        <v>123</v>
      </c>
      <c r="T21" s="74" t="s">
        <v>123</v>
      </c>
      <c r="U21" s="32">
        <v>225978</v>
      </c>
    </row>
    <row r="22" spans="1:21" ht="16.5" customHeight="1" x14ac:dyDescent="0.25">
      <c r="A22" s="7"/>
      <c r="B22" s="7" t="s">
        <v>625</v>
      </c>
      <c r="C22" s="7"/>
      <c r="D22" s="7"/>
      <c r="E22" s="7"/>
      <c r="F22" s="7"/>
      <c r="G22" s="7"/>
      <c r="H22" s="7"/>
      <c r="I22" s="7"/>
      <c r="J22" s="7"/>
      <c r="K22" s="7"/>
      <c r="L22" s="9" t="s">
        <v>618</v>
      </c>
      <c r="M22" s="30">
        <v>2767</v>
      </c>
      <c r="N22" s="37">
        <v>103</v>
      </c>
      <c r="O22" s="74" t="s">
        <v>123</v>
      </c>
      <c r="P22" s="33">
        <v>10096</v>
      </c>
      <c r="Q22" s="33">
        <v>81609</v>
      </c>
      <c r="R22" s="74" t="s">
        <v>123</v>
      </c>
      <c r="S22" s="74" t="s">
        <v>123</v>
      </c>
      <c r="T22" s="33">
        <v>41329</v>
      </c>
      <c r="U22" s="32">
        <v>135904</v>
      </c>
    </row>
    <row r="23" spans="1:21" ht="16.5" customHeight="1" x14ac:dyDescent="0.25">
      <c r="A23" s="7"/>
      <c r="B23" s="7" t="s">
        <v>626</v>
      </c>
      <c r="C23" s="7"/>
      <c r="D23" s="7"/>
      <c r="E23" s="7"/>
      <c r="F23" s="7"/>
      <c r="G23" s="7"/>
      <c r="H23" s="7"/>
      <c r="I23" s="7"/>
      <c r="J23" s="7"/>
      <c r="K23" s="7"/>
      <c r="L23" s="9" t="s">
        <v>618</v>
      </c>
      <c r="M23" s="33">
        <v>64055</v>
      </c>
      <c r="N23" s="37">
        <v>272</v>
      </c>
      <c r="O23" s="30">
        <v>1330</v>
      </c>
      <c r="P23" s="33">
        <v>53701</v>
      </c>
      <c r="Q23" s="32">
        <v>157099</v>
      </c>
      <c r="R23" s="74" t="s">
        <v>123</v>
      </c>
      <c r="S23" s="74" t="s">
        <v>123</v>
      </c>
      <c r="T23" s="74" t="s">
        <v>123</v>
      </c>
      <c r="U23" s="32">
        <v>276456</v>
      </c>
    </row>
    <row r="24" spans="1:21" ht="16.5" customHeight="1" x14ac:dyDescent="0.25">
      <c r="A24" s="7"/>
      <c r="B24" s="7" t="s">
        <v>627</v>
      </c>
      <c r="C24" s="7"/>
      <c r="D24" s="7"/>
      <c r="E24" s="7"/>
      <c r="F24" s="7"/>
      <c r="G24" s="7"/>
      <c r="H24" s="7"/>
      <c r="I24" s="7"/>
      <c r="J24" s="7"/>
      <c r="K24" s="7"/>
      <c r="L24" s="9" t="s">
        <v>618</v>
      </c>
      <c r="M24" s="32">
        <v>236712</v>
      </c>
      <c r="N24" s="38">
        <v>86</v>
      </c>
      <c r="O24" s="74" t="s">
        <v>123</v>
      </c>
      <c r="P24" s="74" t="s">
        <v>123</v>
      </c>
      <c r="Q24" s="74" t="s">
        <v>123</v>
      </c>
      <c r="R24" s="33">
        <v>49232</v>
      </c>
      <c r="S24" s="74" t="s">
        <v>123</v>
      </c>
      <c r="T24" s="74" t="s">
        <v>123</v>
      </c>
      <c r="U24" s="32">
        <v>286030</v>
      </c>
    </row>
    <row r="25" spans="1:21" ht="16.5" customHeight="1" x14ac:dyDescent="0.25">
      <c r="A25" s="7" t="s">
        <v>629</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617</v>
      </c>
      <c r="C26" s="7"/>
      <c r="D26" s="7"/>
      <c r="E26" s="7"/>
      <c r="F26" s="7"/>
      <c r="G26" s="7"/>
      <c r="H26" s="7"/>
      <c r="I26" s="7"/>
      <c r="J26" s="7"/>
      <c r="K26" s="7"/>
      <c r="L26" s="9" t="s">
        <v>618</v>
      </c>
      <c r="M26" s="32">
        <v>153652</v>
      </c>
      <c r="N26" s="38">
        <v>29</v>
      </c>
      <c r="O26" s="74" t="s">
        <v>123</v>
      </c>
      <c r="P26" s="33">
        <v>15930</v>
      </c>
      <c r="Q26" s="74" t="s">
        <v>123</v>
      </c>
      <c r="R26" s="30">
        <v>2762</v>
      </c>
      <c r="S26" s="74" t="s">
        <v>123</v>
      </c>
      <c r="T26" s="74" t="s">
        <v>123</v>
      </c>
      <c r="U26" s="32">
        <v>172373</v>
      </c>
    </row>
    <row r="27" spans="1:21" ht="16.5" customHeight="1" x14ac:dyDescent="0.25">
      <c r="A27" s="7"/>
      <c r="B27" s="7" t="s">
        <v>619</v>
      </c>
      <c r="C27" s="7"/>
      <c r="D27" s="7"/>
      <c r="E27" s="7"/>
      <c r="F27" s="7"/>
      <c r="G27" s="7"/>
      <c r="H27" s="7"/>
      <c r="I27" s="7"/>
      <c r="J27" s="7"/>
      <c r="K27" s="7"/>
      <c r="L27" s="9" t="s">
        <v>618</v>
      </c>
      <c r="M27" s="33">
        <v>43950</v>
      </c>
      <c r="N27" s="74" t="s">
        <v>123</v>
      </c>
      <c r="O27" s="30">
        <v>2642</v>
      </c>
      <c r="P27" s="74" t="s">
        <v>123</v>
      </c>
      <c r="Q27" s="74" t="s">
        <v>123</v>
      </c>
      <c r="R27" s="37">
        <v>658</v>
      </c>
      <c r="S27" s="74" t="s">
        <v>123</v>
      </c>
      <c r="T27" s="74" t="s">
        <v>123</v>
      </c>
      <c r="U27" s="33">
        <v>47249</v>
      </c>
    </row>
    <row r="28" spans="1:21" ht="16.5" customHeight="1" x14ac:dyDescent="0.25">
      <c r="A28" s="7"/>
      <c r="B28" s="7" t="s">
        <v>620</v>
      </c>
      <c r="C28" s="7"/>
      <c r="D28" s="7"/>
      <c r="E28" s="7"/>
      <c r="F28" s="7"/>
      <c r="G28" s="7"/>
      <c r="H28" s="7"/>
      <c r="I28" s="7"/>
      <c r="J28" s="7"/>
      <c r="K28" s="7"/>
      <c r="L28" s="9" t="s">
        <v>618</v>
      </c>
      <c r="M28" s="32">
        <v>123635</v>
      </c>
      <c r="N28" s="32">
        <v>205174</v>
      </c>
      <c r="O28" s="30">
        <v>2470</v>
      </c>
      <c r="P28" s="74" t="s">
        <v>123</v>
      </c>
      <c r="Q28" s="74" t="s">
        <v>123</v>
      </c>
      <c r="R28" s="74" t="s">
        <v>123</v>
      </c>
      <c r="S28" s="74" t="s">
        <v>123</v>
      </c>
      <c r="T28" s="74" t="s">
        <v>123</v>
      </c>
      <c r="U28" s="32">
        <v>331278</v>
      </c>
    </row>
    <row r="29" spans="1:21" ht="16.5" customHeight="1" x14ac:dyDescent="0.25">
      <c r="A29" s="7"/>
      <c r="B29" s="7" t="s">
        <v>621</v>
      </c>
      <c r="C29" s="7"/>
      <c r="D29" s="7"/>
      <c r="E29" s="7"/>
      <c r="F29" s="7"/>
      <c r="G29" s="7"/>
      <c r="H29" s="7"/>
      <c r="I29" s="7"/>
      <c r="J29" s="7"/>
      <c r="K29" s="7"/>
      <c r="L29" s="9" t="s">
        <v>618</v>
      </c>
      <c r="M29" s="32">
        <v>124450</v>
      </c>
      <c r="N29" s="33">
        <v>44764</v>
      </c>
      <c r="O29" s="33">
        <v>53627</v>
      </c>
      <c r="P29" s="33">
        <v>49652</v>
      </c>
      <c r="Q29" s="74" t="s">
        <v>123</v>
      </c>
      <c r="R29" s="33">
        <v>62782</v>
      </c>
      <c r="S29" s="74" t="s">
        <v>123</v>
      </c>
      <c r="T29" s="74" t="s">
        <v>123</v>
      </c>
      <c r="U29" s="32">
        <v>335275</v>
      </c>
    </row>
    <row r="30" spans="1:21" ht="16.5" customHeight="1" x14ac:dyDescent="0.25">
      <c r="A30" s="7"/>
      <c r="B30" s="7" t="s">
        <v>622</v>
      </c>
      <c r="C30" s="7"/>
      <c r="D30" s="7"/>
      <c r="E30" s="7"/>
      <c r="F30" s="7"/>
      <c r="G30" s="7"/>
      <c r="H30" s="7"/>
      <c r="I30" s="7"/>
      <c r="J30" s="7"/>
      <c r="K30" s="7"/>
      <c r="L30" s="9" t="s">
        <v>618</v>
      </c>
      <c r="M30" s="32">
        <v>135925</v>
      </c>
      <c r="N30" s="30">
        <v>1992</v>
      </c>
      <c r="O30" s="74" t="s">
        <v>123</v>
      </c>
      <c r="P30" s="30">
        <v>5344</v>
      </c>
      <c r="Q30" s="32">
        <v>102790</v>
      </c>
      <c r="R30" s="33">
        <v>62343</v>
      </c>
      <c r="S30" s="74" t="s">
        <v>123</v>
      </c>
      <c r="T30" s="74" t="s">
        <v>123</v>
      </c>
      <c r="U30" s="32">
        <v>308393</v>
      </c>
    </row>
    <row r="31" spans="1:21" ht="16.5" customHeight="1" x14ac:dyDescent="0.25">
      <c r="A31" s="7"/>
      <c r="B31" s="7" t="s">
        <v>623</v>
      </c>
      <c r="C31" s="7"/>
      <c r="D31" s="7"/>
      <c r="E31" s="7"/>
      <c r="F31" s="7"/>
      <c r="G31" s="7"/>
      <c r="H31" s="7"/>
      <c r="I31" s="7"/>
      <c r="J31" s="7"/>
      <c r="K31" s="7"/>
      <c r="L31" s="9" t="s">
        <v>618</v>
      </c>
      <c r="M31" s="32">
        <v>139420</v>
      </c>
      <c r="N31" s="33">
        <v>22258</v>
      </c>
      <c r="O31" s="74" t="s">
        <v>123</v>
      </c>
      <c r="P31" s="74" t="s">
        <v>123</v>
      </c>
      <c r="Q31" s="33">
        <v>42220</v>
      </c>
      <c r="R31" s="33">
        <v>61925</v>
      </c>
      <c r="S31" s="74" t="s">
        <v>123</v>
      </c>
      <c r="T31" s="74" t="s">
        <v>123</v>
      </c>
      <c r="U31" s="32">
        <v>265823</v>
      </c>
    </row>
    <row r="32" spans="1:21" ht="16.5" customHeight="1" x14ac:dyDescent="0.25">
      <c r="A32" s="7"/>
      <c r="B32" s="7" t="s">
        <v>624</v>
      </c>
      <c r="C32" s="7"/>
      <c r="D32" s="7"/>
      <c r="E32" s="7"/>
      <c r="F32" s="7"/>
      <c r="G32" s="7"/>
      <c r="H32" s="7"/>
      <c r="I32" s="7"/>
      <c r="J32" s="7"/>
      <c r="K32" s="7"/>
      <c r="L32" s="9" t="s">
        <v>618</v>
      </c>
      <c r="M32" s="32">
        <v>245526</v>
      </c>
      <c r="N32" s="33">
        <v>52865</v>
      </c>
      <c r="O32" s="32">
        <v>141737</v>
      </c>
      <c r="P32" s="33">
        <v>71053</v>
      </c>
      <c r="Q32" s="32">
        <v>128496</v>
      </c>
      <c r="R32" s="33">
        <v>90603</v>
      </c>
      <c r="S32" s="74" t="s">
        <v>123</v>
      </c>
      <c r="T32" s="74" t="s">
        <v>123</v>
      </c>
      <c r="U32" s="32">
        <v>730280</v>
      </c>
    </row>
    <row r="33" spans="1:21" ht="16.5" customHeight="1" x14ac:dyDescent="0.25">
      <c r="A33" s="7"/>
      <c r="B33" s="7" t="s">
        <v>625</v>
      </c>
      <c r="C33" s="7"/>
      <c r="D33" s="7"/>
      <c r="E33" s="7"/>
      <c r="F33" s="7"/>
      <c r="G33" s="7"/>
      <c r="H33" s="7"/>
      <c r="I33" s="7"/>
      <c r="J33" s="7"/>
      <c r="K33" s="7"/>
      <c r="L33" s="9" t="s">
        <v>618</v>
      </c>
      <c r="M33" s="32">
        <v>168117</v>
      </c>
      <c r="N33" s="33">
        <v>61161</v>
      </c>
      <c r="O33" s="30">
        <v>1492</v>
      </c>
      <c r="P33" s="33">
        <v>54206</v>
      </c>
      <c r="Q33" s="33">
        <v>78580</v>
      </c>
      <c r="R33" s="30">
        <v>5165</v>
      </c>
      <c r="S33" s="74" t="s">
        <v>123</v>
      </c>
      <c r="T33" s="74" t="s">
        <v>123</v>
      </c>
      <c r="U33" s="32">
        <v>368720</v>
      </c>
    </row>
    <row r="34" spans="1:21" ht="16.5" customHeight="1" x14ac:dyDescent="0.25">
      <c r="A34" s="7"/>
      <c r="B34" s="7" t="s">
        <v>626</v>
      </c>
      <c r="C34" s="7"/>
      <c r="D34" s="7"/>
      <c r="E34" s="7"/>
      <c r="F34" s="7"/>
      <c r="G34" s="7"/>
      <c r="H34" s="7"/>
      <c r="I34" s="7"/>
      <c r="J34" s="7"/>
      <c r="K34" s="7"/>
      <c r="L34" s="9" t="s">
        <v>618</v>
      </c>
      <c r="M34" s="32">
        <v>177030</v>
      </c>
      <c r="N34" s="33">
        <v>15709</v>
      </c>
      <c r="O34" s="74" t="s">
        <v>123</v>
      </c>
      <c r="P34" s="33">
        <v>84463</v>
      </c>
      <c r="Q34" s="74" t="s">
        <v>123</v>
      </c>
      <c r="R34" s="33">
        <v>88003</v>
      </c>
      <c r="S34" s="74" t="s">
        <v>123</v>
      </c>
      <c r="T34" s="74" t="s">
        <v>123</v>
      </c>
      <c r="U34" s="32">
        <v>365206</v>
      </c>
    </row>
    <row r="35" spans="1:21" ht="16.5" customHeight="1" x14ac:dyDescent="0.25">
      <c r="A35" s="7"/>
      <c r="B35" s="7" t="s">
        <v>627</v>
      </c>
      <c r="C35" s="7"/>
      <c r="D35" s="7"/>
      <c r="E35" s="7"/>
      <c r="F35" s="7"/>
      <c r="G35" s="7"/>
      <c r="H35" s="7"/>
      <c r="I35" s="7"/>
      <c r="J35" s="7"/>
      <c r="K35" s="7"/>
      <c r="L35" s="9" t="s">
        <v>618</v>
      </c>
      <c r="M35" s="37">
        <v>490</v>
      </c>
      <c r="N35" s="33">
        <v>16128</v>
      </c>
      <c r="O35" s="30">
        <v>3692</v>
      </c>
      <c r="P35" s="32">
        <v>124290</v>
      </c>
      <c r="Q35" s="33">
        <v>10518</v>
      </c>
      <c r="R35" s="74" t="s">
        <v>123</v>
      </c>
      <c r="S35" s="74" t="s">
        <v>123</v>
      </c>
      <c r="T35" s="74" t="s">
        <v>123</v>
      </c>
      <c r="U35" s="32">
        <v>155119</v>
      </c>
    </row>
    <row r="36" spans="1:21" ht="16.5" customHeight="1" x14ac:dyDescent="0.25">
      <c r="A36" s="7" t="s">
        <v>630</v>
      </c>
      <c r="B36" s="7"/>
      <c r="C36" s="7"/>
      <c r="D36" s="7"/>
      <c r="E36" s="7"/>
      <c r="F36" s="7"/>
      <c r="G36" s="7"/>
      <c r="H36" s="7"/>
      <c r="I36" s="7"/>
      <c r="J36" s="7"/>
      <c r="K36" s="7"/>
      <c r="L36" s="9"/>
      <c r="M36" s="10"/>
      <c r="N36" s="10"/>
      <c r="O36" s="10"/>
      <c r="P36" s="10"/>
      <c r="Q36" s="10"/>
      <c r="R36" s="10"/>
      <c r="S36" s="10"/>
      <c r="T36" s="10"/>
      <c r="U36" s="10"/>
    </row>
    <row r="37" spans="1:21" ht="16.5" customHeight="1" x14ac:dyDescent="0.25">
      <c r="A37" s="7"/>
      <c r="B37" s="7" t="s">
        <v>617</v>
      </c>
      <c r="C37" s="7"/>
      <c r="D37" s="7"/>
      <c r="E37" s="7"/>
      <c r="F37" s="7"/>
      <c r="G37" s="7"/>
      <c r="H37" s="7"/>
      <c r="I37" s="7"/>
      <c r="J37" s="7"/>
      <c r="K37" s="7"/>
      <c r="L37" s="9" t="s">
        <v>618</v>
      </c>
      <c r="M37" s="33">
        <v>25693</v>
      </c>
      <c r="N37" s="32">
        <v>302106</v>
      </c>
      <c r="O37" s="30">
        <v>4270</v>
      </c>
      <c r="P37" s="74" t="s">
        <v>123</v>
      </c>
      <c r="Q37" s="74" t="s">
        <v>123</v>
      </c>
      <c r="R37" s="74" t="s">
        <v>123</v>
      </c>
      <c r="S37" s="74" t="s">
        <v>123</v>
      </c>
      <c r="T37" s="33">
        <v>68369</v>
      </c>
      <c r="U37" s="32">
        <v>400437</v>
      </c>
    </row>
    <row r="38" spans="1:21" ht="16.5" customHeight="1" x14ac:dyDescent="0.25">
      <c r="A38" s="7"/>
      <c r="B38" s="7" t="s">
        <v>619</v>
      </c>
      <c r="C38" s="7"/>
      <c r="D38" s="7"/>
      <c r="E38" s="7"/>
      <c r="F38" s="7"/>
      <c r="G38" s="7"/>
      <c r="H38" s="7"/>
      <c r="I38" s="7"/>
      <c r="J38" s="7"/>
      <c r="K38" s="7"/>
      <c r="L38" s="9" t="s">
        <v>618</v>
      </c>
      <c r="M38" s="30">
        <v>8203</v>
      </c>
      <c r="N38" s="32">
        <v>240512</v>
      </c>
      <c r="O38" s="74" t="s">
        <v>123</v>
      </c>
      <c r="P38" s="33">
        <v>14391</v>
      </c>
      <c r="Q38" s="74" t="s">
        <v>123</v>
      </c>
      <c r="R38" s="74" t="s">
        <v>123</v>
      </c>
      <c r="S38" s="74" t="s">
        <v>123</v>
      </c>
      <c r="T38" s="33">
        <v>64794</v>
      </c>
      <c r="U38" s="32">
        <v>327900</v>
      </c>
    </row>
    <row r="39" spans="1:21" ht="16.5" customHeight="1" x14ac:dyDescent="0.25">
      <c r="A39" s="7"/>
      <c r="B39" s="7" t="s">
        <v>620</v>
      </c>
      <c r="C39" s="7"/>
      <c r="D39" s="7"/>
      <c r="E39" s="7"/>
      <c r="F39" s="7"/>
      <c r="G39" s="7"/>
      <c r="H39" s="7"/>
      <c r="I39" s="7"/>
      <c r="J39" s="7"/>
      <c r="K39" s="7"/>
      <c r="L39" s="9" t="s">
        <v>618</v>
      </c>
      <c r="M39" s="33">
        <v>24611</v>
      </c>
      <c r="N39" s="32">
        <v>188822</v>
      </c>
      <c r="O39" s="74" t="s">
        <v>123</v>
      </c>
      <c r="P39" s="33">
        <v>24658</v>
      </c>
      <c r="Q39" s="30">
        <v>2369</v>
      </c>
      <c r="R39" s="74" t="s">
        <v>123</v>
      </c>
      <c r="S39" s="74" t="s">
        <v>123</v>
      </c>
      <c r="T39" s="33">
        <v>61081</v>
      </c>
      <c r="U39" s="32">
        <v>301542</v>
      </c>
    </row>
    <row r="40" spans="1:21" ht="16.5" customHeight="1" x14ac:dyDescent="0.25">
      <c r="A40" s="7"/>
      <c r="B40" s="7" t="s">
        <v>621</v>
      </c>
      <c r="C40" s="7"/>
      <c r="D40" s="7"/>
      <c r="E40" s="7"/>
      <c r="F40" s="7"/>
      <c r="G40" s="7"/>
      <c r="H40" s="7"/>
      <c r="I40" s="7"/>
      <c r="J40" s="7"/>
      <c r="K40" s="7"/>
      <c r="L40" s="9" t="s">
        <v>618</v>
      </c>
      <c r="M40" s="33">
        <v>11105</v>
      </c>
      <c r="N40" s="32">
        <v>228875</v>
      </c>
      <c r="O40" s="30">
        <v>2737</v>
      </c>
      <c r="P40" s="33">
        <v>24148</v>
      </c>
      <c r="Q40" s="33">
        <v>13918</v>
      </c>
      <c r="R40" s="74" t="s">
        <v>123</v>
      </c>
      <c r="S40" s="74" t="s">
        <v>123</v>
      </c>
      <c r="T40" s="33">
        <v>56933</v>
      </c>
      <c r="U40" s="32">
        <v>337715</v>
      </c>
    </row>
    <row r="41" spans="1:21" ht="16.5" customHeight="1" x14ac:dyDescent="0.25">
      <c r="A41" s="7"/>
      <c r="B41" s="7" t="s">
        <v>622</v>
      </c>
      <c r="C41" s="7"/>
      <c r="D41" s="7"/>
      <c r="E41" s="7"/>
      <c r="F41" s="7"/>
      <c r="G41" s="7"/>
      <c r="H41" s="7"/>
      <c r="I41" s="7"/>
      <c r="J41" s="7"/>
      <c r="K41" s="7"/>
      <c r="L41" s="9" t="s">
        <v>618</v>
      </c>
      <c r="M41" s="33">
        <v>20943</v>
      </c>
      <c r="N41" s="32">
        <v>173215</v>
      </c>
      <c r="O41" s="30">
        <v>4211</v>
      </c>
      <c r="P41" s="33">
        <v>31892</v>
      </c>
      <c r="Q41" s="74" t="s">
        <v>123</v>
      </c>
      <c r="R41" s="33">
        <v>15654</v>
      </c>
      <c r="S41" s="74" t="s">
        <v>123</v>
      </c>
      <c r="T41" s="37">
        <v>976</v>
      </c>
      <c r="U41" s="32">
        <v>246892</v>
      </c>
    </row>
    <row r="42" spans="1:21" ht="16.5" customHeight="1" x14ac:dyDescent="0.25">
      <c r="A42" s="7"/>
      <c r="B42" s="7" t="s">
        <v>623</v>
      </c>
      <c r="C42" s="7"/>
      <c r="D42" s="7"/>
      <c r="E42" s="7"/>
      <c r="F42" s="7"/>
      <c r="G42" s="7"/>
      <c r="H42" s="7"/>
      <c r="I42" s="7"/>
      <c r="J42" s="7"/>
      <c r="K42" s="7"/>
      <c r="L42" s="9" t="s">
        <v>618</v>
      </c>
      <c r="M42" s="33">
        <v>35879</v>
      </c>
      <c r="N42" s="32">
        <v>250754</v>
      </c>
      <c r="O42" s="30">
        <v>2146</v>
      </c>
      <c r="P42" s="33">
        <v>18174</v>
      </c>
      <c r="Q42" s="74" t="s">
        <v>123</v>
      </c>
      <c r="R42" s="33">
        <v>15717</v>
      </c>
      <c r="S42" s="74" t="s">
        <v>123</v>
      </c>
      <c r="T42" s="74" t="s">
        <v>123</v>
      </c>
      <c r="U42" s="32">
        <v>322669</v>
      </c>
    </row>
    <row r="43" spans="1:21" ht="16.5" customHeight="1" x14ac:dyDescent="0.25">
      <c r="A43" s="7"/>
      <c r="B43" s="7" t="s">
        <v>624</v>
      </c>
      <c r="C43" s="7"/>
      <c r="D43" s="7"/>
      <c r="E43" s="7"/>
      <c r="F43" s="7"/>
      <c r="G43" s="7"/>
      <c r="H43" s="7"/>
      <c r="I43" s="7"/>
      <c r="J43" s="7"/>
      <c r="K43" s="7"/>
      <c r="L43" s="9" t="s">
        <v>618</v>
      </c>
      <c r="M43" s="32">
        <v>145364</v>
      </c>
      <c r="N43" s="32">
        <v>238818</v>
      </c>
      <c r="O43" s="30">
        <v>1065</v>
      </c>
      <c r="P43" s="33">
        <v>19934</v>
      </c>
      <c r="Q43" s="74" t="s">
        <v>123</v>
      </c>
      <c r="R43" s="74" t="s">
        <v>123</v>
      </c>
      <c r="S43" s="74" t="s">
        <v>123</v>
      </c>
      <c r="T43" s="74" t="s">
        <v>123</v>
      </c>
      <c r="U43" s="32">
        <v>405180</v>
      </c>
    </row>
    <row r="44" spans="1:21" ht="16.5" customHeight="1" x14ac:dyDescent="0.25">
      <c r="A44" s="7"/>
      <c r="B44" s="7" t="s">
        <v>625</v>
      </c>
      <c r="C44" s="7"/>
      <c r="D44" s="7"/>
      <c r="E44" s="7"/>
      <c r="F44" s="7"/>
      <c r="G44" s="7"/>
      <c r="H44" s="7"/>
      <c r="I44" s="7"/>
      <c r="J44" s="7"/>
      <c r="K44" s="7"/>
      <c r="L44" s="9" t="s">
        <v>618</v>
      </c>
      <c r="M44" s="33">
        <v>69759</v>
      </c>
      <c r="N44" s="32">
        <v>122910</v>
      </c>
      <c r="O44" s="37">
        <v>940</v>
      </c>
      <c r="P44" s="30">
        <v>7041</v>
      </c>
      <c r="Q44" s="33">
        <v>15526</v>
      </c>
      <c r="R44" s="33">
        <v>76378</v>
      </c>
      <c r="S44" s="74" t="s">
        <v>123</v>
      </c>
      <c r="T44" s="37">
        <v>572</v>
      </c>
      <c r="U44" s="32">
        <v>293127</v>
      </c>
    </row>
    <row r="45" spans="1:21" ht="16.5" customHeight="1" x14ac:dyDescent="0.25">
      <c r="A45" s="7"/>
      <c r="B45" s="7" t="s">
        <v>626</v>
      </c>
      <c r="C45" s="7"/>
      <c r="D45" s="7"/>
      <c r="E45" s="7"/>
      <c r="F45" s="7"/>
      <c r="G45" s="7"/>
      <c r="H45" s="7"/>
      <c r="I45" s="7"/>
      <c r="J45" s="7"/>
      <c r="K45" s="7"/>
      <c r="L45" s="9" t="s">
        <v>618</v>
      </c>
      <c r="M45" s="32">
        <v>101432</v>
      </c>
      <c r="N45" s="32">
        <v>287982</v>
      </c>
      <c r="O45" s="37">
        <v>926</v>
      </c>
      <c r="P45" s="33">
        <v>38667</v>
      </c>
      <c r="Q45" s="33">
        <v>16194</v>
      </c>
      <c r="R45" s="74" t="s">
        <v>123</v>
      </c>
      <c r="S45" s="74" t="s">
        <v>123</v>
      </c>
      <c r="T45" s="74" t="s">
        <v>123</v>
      </c>
      <c r="U45" s="32">
        <v>445201</v>
      </c>
    </row>
    <row r="46" spans="1:21" ht="16.5" customHeight="1" x14ac:dyDescent="0.25">
      <c r="A46" s="7"/>
      <c r="B46" s="7" t="s">
        <v>627</v>
      </c>
      <c r="C46" s="7"/>
      <c r="D46" s="7"/>
      <c r="E46" s="7"/>
      <c r="F46" s="7"/>
      <c r="G46" s="7"/>
      <c r="H46" s="7"/>
      <c r="I46" s="7"/>
      <c r="J46" s="7"/>
      <c r="K46" s="7"/>
      <c r="L46" s="9" t="s">
        <v>618</v>
      </c>
      <c r="M46" s="33">
        <v>12122</v>
      </c>
      <c r="N46" s="33">
        <v>15616</v>
      </c>
      <c r="O46" s="30">
        <v>1971</v>
      </c>
      <c r="P46" s="33">
        <v>98024</v>
      </c>
      <c r="Q46" s="30">
        <v>1124</v>
      </c>
      <c r="R46" s="74" t="s">
        <v>123</v>
      </c>
      <c r="S46" s="74" t="s">
        <v>123</v>
      </c>
      <c r="T46" s="74" t="s">
        <v>123</v>
      </c>
      <c r="U46" s="32">
        <v>128858</v>
      </c>
    </row>
    <row r="47" spans="1:21" ht="16.5" customHeight="1" x14ac:dyDescent="0.25">
      <c r="A47" s="7" t="s">
        <v>631</v>
      </c>
      <c r="B47" s="7"/>
      <c r="C47" s="7"/>
      <c r="D47" s="7"/>
      <c r="E47" s="7"/>
      <c r="F47" s="7"/>
      <c r="G47" s="7"/>
      <c r="H47" s="7"/>
      <c r="I47" s="7"/>
      <c r="J47" s="7"/>
      <c r="K47" s="7"/>
      <c r="L47" s="9"/>
      <c r="M47" s="10"/>
      <c r="N47" s="10"/>
      <c r="O47" s="10"/>
      <c r="P47" s="10"/>
      <c r="Q47" s="10"/>
      <c r="R47" s="10"/>
      <c r="S47" s="10"/>
      <c r="T47" s="10"/>
      <c r="U47" s="10"/>
    </row>
    <row r="48" spans="1:21" ht="16.5" customHeight="1" x14ac:dyDescent="0.25">
      <c r="A48" s="7"/>
      <c r="B48" s="7" t="s">
        <v>617</v>
      </c>
      <c r="C48" s="7"/>
      <c r="D48" s="7"/>
      <c r="E48" s="7"/>
      <c r="F48" s="7"/>
      <c r="G48" s="7"/>
      <c r="H48" s="7"/>
      <c r="I48" s="7"/>
      <c r="J48" s="7"/>
      <c r="K48" s="7"/>
      <c r="L48" s="9" t="s">
        <v>618</v>
      </c>
      <c r="M48" s="34">
        <v>1732640</v>
      </c>
      <c r="N48" s="34">
        <v>1403610</v>
      </c>
      <c r="O48" s="34">
        <v>1138944</v>
      </c>
      <c r="P48" s="32">
        <v>672494</v>
      </c>
      <c r="Q48" s="32">
        <v>467791</v>
      </c>
      <c r="R48" s="32">
        <v>108576</v>
      </c>
      <c r="S48" s="32">
        <v>111182</v>
      </c>
      <c r="T48" s="33">
        <v>68369</v>
      </c>
      <c r="U48" s="34">
        <v>5703605</v>
      </c>
    </row>
    <row r="49" spans="1:21" ht="16.5" customHeight="1" x14ac:dyDescent="0.25">
      <c r="A49" s="7"/>
      <c r="B49" s="7" t="s">
        <v>619</v>
      </c>
      <c r="C49" s="7"/>
      <c r="D49" s="7"/>
      <c r="E49" s="7"/>
      <c r="F49" s="7"/>
      <c r="G49" s="7"/>
      <c r="H49" s="7"/>
      <c r="I49" s="7"/>
      <c r="J49" s="7"/>
      <c r="K49" s="7"/>
      <c r="L49" s="9" t="s">
        <v>618</v>
      </c>
      <c r="M49" s="34">
        <v>1710653</v>
      </c>
      <c r="N49" s="34">
        <v>1307762</v>
      </c>
      <c r="O49" s="34">
        <v>1077500</v>
      </c>
      <c r="P49" s="32">
        <v>659150</v>
      </c>
      <c r="Q49" s="32">
        <v>459017</v>
      </c>
      <c r="R49" s="32">
        <v>104297</v>
      </c>
      <c r="S49" s="32">
        <v>103869</v>
      </c>
      <c r="T49" s="33">
        <v>64794</v>
      </c>
      <c r="U49" s="34">
        <v>5487042</v>
      </c>
    </row>
    <row r="50" spans="1:21" ht="16.5" customHeight="1" x14ac:dyDescent="0.25">
      <c r="A50" s="7"/>
      <c r="B50" s="7" t="s">
        <v>620</v>
      </c>
      <c r="C50" s="7"/>
      <c r="D50" s="7"/>
      <c r="E50" s="7"/>
      <c r="F50" s="7"/>
      <c r="G50" s="7"/>
      <c r="H50" s="7"/>
      <c r="I50" s="7"/>
      <c r="J50" s="7"/>
      <c r="K50" s="7"/>
      <c r="L50" s="9" t="s">
        <v>618</v>
      </c>
      <c r="M50" s="34">
        <v>1613650</v>
      </c>
      <c r="N50" s="34">
        <v>1173978</v>
      </c>
      <c r="O50" s="32">
        <v>997176</v>
      </c>
      <c r="P50" s="32">
        <v>635465</v>
      </c>
      <c r="Q50" s="32">
        <v>415989</v>
      </c>
      <c r="R50" s="33">
        <v>96555</v>
      </c>
      <c r="S50" s="33">
        <v>92591</v>
      </c>
      <c r="T50" s="33">
        <v>61081</v>
      </c>
      <c r="U50" s="34">
        <v>5086484</v>
      </c>
    </row>
    <row r="51" spans="1:21" ht="16.5" customHeight="1" x14ac:dyDescent="0.25">
      <c r="A51" s="7"/>
      <c r="B51" s="7" t="s">
        <v>621</v>
      </c>
      <c r="C51" s="7"/>
      <c r="D51" s="7"/>
      <c r="E51" s="7"/>
      <c r="F51" s="7"/>
      <c r="G51" s="7"/>
      <c r="H51" s="7"/>
      <c r="I51" s="7"/>
      <c r="J51" s="7"/>
      <c r="K51" s="7"/>
      <c r="L51" s="9" t="s">
        <v>618</v>
      </c>
      <c r="M51" s="34">
        <v>1566141</v>
      </c>
      <c r="N51" s="34">
        <v>1033058</v>
      </c>
      <c r="O51" s="32">
        <v>940905</v>
      </c>
      <c r="P51" s="32">
        <v>610211</v>
      </c>
      <c r="Q51" s="32">
        <v>393340</v>
      </c>
      <c r="R51" s="33">
        <v>91533</v>
      </c>
      <c r="S51" s="33">
        <v>84794</v>
      </c>
      <c r="T51" s="33">
        <v>56933</v>
      </c>
      <c r="U51" s="34">
        <v>4776915</v>
      </c>
    </row>
    <row r="52" spans="1:21" ht="16.5" customHeight="1" x14ac:dyDescent="0.25">
      <c r="A52" s="7"/>
      <c r="B52" s="7" t="s">
        <v>622</v>
      </c>
      <c r="C52" s="7"/>
      <c r="D52" s="7"/>
      <c r="E52" s="7"/>
      <c r="F52" s="7"/>
      <c r="G52" s="7"/>
      <c r="H52" s="7"/>
      <c r="I52" s="7"/>
      <c r="J52" s="7"/>
      <c r="K52" s="7"/>
      <c r="L52" s="9" t="s">
        <v>618</v>
      </c>
      <c r="M52" s="34">
        <v>1526392</v>
      </c>
      <c r="N52" s="32">
        <v>957548</v>
      </c>
      <c r="O52" s="32">
        <v>900755</v>
      </c>
      <c r="P52" s="32">
        <v>594948</v>
      </c>
      <c r="Q52" s="32">
        <v>381636</v>
      </c>
      <c r="R52" s="33">
        <v>90366</v>
      </c>
      <c r="S52" s="33">
        <v>76090</v>
      </c>
      <c r="T52" s="33">
        <v>51444</v>
      </c>
      <c r="U52" s="34">
        <v>4579178</v>
      </c>
    </row>
    <row r="53" spans="1:21" ht="16.5" customHeight="1" x14ac:dyDescent="0.25">
      <c r="A53" s="7"/>
      <c r="B53" s="7" t="s">
        <v>623</v>
      </c>
      <c r="C53" s="7"/>
      <c r="D53" s="7"/>
      <c r="E53" s="7"/>
      <c r="F53" s="7"/>
      <c r="G53" s="7"/>
      <c r="H53" s="7"/>
      <c r="I53" s="7"/>
      <c r="J53" s="7"/>
      <c r="K53" s="7"/>
      <c r="L53" s="9" t="s">
        <v>618</v>
      </c>
      <c r="M53" s="34">
        <v>1433770</v>
      </c>
      <c r="N53" s="32">
        <v>923914</v>
      </c>
      <c r="O53" s="32">
        <v>832360</v>
      </c>
      <c r="P53" s="32">
        <v>573830</v>
      </c>
      <c r="Q53" s="32">
        <v>374096</v>
      </c>
      <c r="R53" s="33">
        <v>91465</v>
      </c>
      <c r="S53" s="33">
        <v>71981</v>
      </c>
      <c r="T53" s="33">
        <v>47999</v>
      </c>
      <c r="U53" s="34">
        <v>4349416</v>
      </c>
    </row>
    <row r="54" spans="1:21" ht="16.5" customHeight="1" x14ac:dyDescent="0.25">
      <c r="A54" s="7"/>
      <c r="B54" s="7" t="s">
        <v>624</v>
      </c>
      <c r="C54" s="7"/>
      <c r="D54" s="7"/>
      <c r="E54" s="7"/>
      <c r="F54" s="7"/>
      <c r="G54" s="7"/>
      <c r="H54" s="7"/>
      <c r="I54" s="7"/>
      <c r="J54" s="7"/>
      <c r="K54" s="7"/>
      <c r="L54" s="9" t="s">
        <v>618</v>
      </c>
      <c r="M54" s="34">
        <v>1389889</v>
      </c>
      <c r="N54" s="32">
        <v>907465</v>
      </c>
      <c r="O54" s="32">
        <v>783174</v>
      </c>
      <c r="P54" s="32">
        <v>528043</v>
      </c>
      <c r="Q54" s="32">
        <v>348688</v>
      </c>
      <c r="R54" s="33">
        <v>90603</v>
      </c>
      <c r="S54" s="33">
        <v>67471</v>
      </c>
      <c r="T54" s="33">
        <v>45466</v>
      </c>
      <c r="U54" s="34">
        <v>4160799</v>
      </c>
    </row>
    <row r="55" spans="1:21" ht="16.5" customHeight="1" x14ac:dyDescent="0.25">
      <c r="A55" s="7"/>
      <c r="B55" s="7" t="s">
        <v>625</v>
      </c>
      <c r="C55" s="7"/>
      <c r="D55" s="7"/>
      <c r="E55" s="7"/>
      <c r="F55" s="7"/>
      <c r="G55" s="7"/>
      <c r="H55" s="7"/>
      <c r="I55" s="7"/>
      <c r="J55" s="7"/>
      <c r="K55" s="7"/>
      <c r="L55" s="9" t="s">
        <v>618</v>
      </c>
      <c r="M55" s="34">
        <v>1310571</v>
      </c>
      <c r="N55" s="32">
        <v>851856</v>
      </c>
      <c r="O55" s="32">
        <v>770852</v>
      </c>
      <c r="P55" s="32">
        <v>503868</v>
      </c>
      <c r="Q55" s="32">
        <v>303467</v>
      </c>
      <c r="R55" s="33">
        <v>89815</v>
      </c>
      <c r="S55" s="33">
        <v>64666</v>
      </c>
      <c r="T55" s="33">
        <v>41901</v>
      </c>
      <c r="U55" s="34">
        <v>3936995</v>
      </c>
    </row>
    <row r="56" spans="1:21" ht="16.5" customHeight="1" x14ac:dyDescent="0.25">
      <c r="A56" s="7"/>
      <c r="B56" s="7" t="s">
        <v>626</v>
      </c>
      <c r="C56" s="7"/>
      <c r="D56" s="7"/>
      <c r="E56" s="7"/>
      <c r="F56" s="7"/>
      <c r="G56" s="7"/>
      <c r="H56" s="7"/>
      <c r="I56" s="7"/>
      <c r="J56" s="7"/>
      <c r="K56" s="7"/>
      <c r="L56" s="9" t="s">
        <v>618</v>
      </c>
      <c r="M56" s="34">
        <v>1243551</v>
      </c>
      <c r="N56" s="32">
        <v>829543</v>
      </c>
      <c r="O56" s="32">
        <v>762243</v>
      </c>
      <c r="P56" s="32">
        <v>476579</v>
      </c>
      <c r="Q56" s="32">
        <v>297351</v>
      </c>
      <c r="R56" s="33">
        <v>88003</v>
      </c>
      <c r="S56" s="33">
        <v>62122</v>
      </c>
      <c r="T56" s="33">
        <v>39291</v>
      </c>
      <c r="U56" s="34">
        <v>3798683</v>
      </c>
    </row>
    <row r="57" spans="1:21" ht="16.5" customHeight="1" x14ac:dyDescent="0.25">
      <c r="A57" s="7"/>
      <c r="B57" s="7" t="s">
        <v>627</v>
      </c>
      <c r="C57" s="7"/>
      <c r="D57" s="7"/>
      <c r="E57" s="7"/>
      <c r="F57" s="7"/>
      <c r="G57" s="7"/>
      <c r="H57" s="7"/>
      <c r="I57" s="7"/>
      <c r="J57" s="7"/>
      <c r="K57" s="7"/>
      <c r="L57" s="9" t="s">
        <v>618</v>
      </c>
      <c r="M57" s="34">
        <v>1170730</v>
      </c>
      <c r="N57" s="32">
        <v>794780</v>
      </c>
      <c r="O57" s="32">
        <v>705243</v>
      </c>
      <c r="P57" s="32">
        <v>434944</v>
      </c>
      <c r="Q57" s="32">
        <v>288323</v>
      </c>
      <c r="R57" s="33">
        <v>94701</v>
      </c>
      <c r="S57" s="33">
        <v>57536</v>
      </c>
      <c r="T57" s="33">
        <v>35230</v>
      </c>
      <c r="U57" s="34">
        <v>3581486</v>
      </c>
    </row>
    <row r="58" spans="1:21" ht="16.5" customHeight="1" x14ac:dyDescent="0.25">
      <c r="A58" s="7" t="s">
        <v>632</v>
      </c>
      <c r="B58" s="7"/>
      <c r="C58" s="7"/>
      <c r="D58" s="7"/>
      <c r="E58" s="7"/>
      <c r="F58" s="7"/>
      <c r="G58" s="7"/>
      <c r="H58" s="7"/>
      <c r="I58" s="7"/>
      <c r="J58" s="7"/>
      <c r="K58" s="7"/>
      <c r="L58" s="9"/>
      <c r="M58" s="10"/>
      <c r="N58" s="10"/>
      <c r="O58" s="10"/>
      <c r="P58" s="10"/>
      <c r="Q58" s="10"/>
      <c r="R58" s="10"/>
      <c r="S58" s="10"/>
      <c r="T58" s="10"/>
      <c r="U58" s="10"/>
    </row>
    <row r="59" spans="1:21" ht="16.5" customHeight="1" x14ac:dyDescent="0.25">
      <c r="A59" s="7"/>
      <c r="B59" s="7" t="s">
        <v>617</v>
      </c>
      <c r="C59" s="7"/>
      <c r="D59" s="7"/>
      <c r="E59" s="7"/>
      <c r="F59" s="7"/>
      <c r="G59" s="7"/>
      <c r="H59" s="7"/>
      <c r="I59" s="7"/>
      <c r="J59" s="7"/>
      <c r="K59" s="7"/>
      <c r="L59" s="9" t="s">
        <v>97</v>
      </c>
      <c r="M59" s="16">
        <v>89.6</v>
      </c>
      <c r="N59" s="16">
        <v>78.5</v>
      </c>
      <c r="O59" s="16">
        <v>98.9</v>
      </c>
      <c r="P59" s="16">
        <v>97.6</v>
      </c>
      <c r="Q59" s="21">
        <v>100</v>
      </c>
      <c r="R59" s="16">
        <v>97.5</v>
      </c>
      <c r="S59" s="26">
        <v>4.0999999999999996</v>
      </c>
      <c r="T59" s="26" t="s">
        <v>123</v>
      </c>
      <c r="U59" s="16">
        <v>88</v>
      </c>
    </row>
    <row r="60" spans="1:21" ht="16.5" customHeight="1" x14ac:dyDescent="0.25">
      <c r="A60" s="7"/>
      <c r="B60" s="7" t="s">
        <v>619</v>
      </c>
      <c r="C60" s="7"/>
      <c r="D60" s="7"/>
      <c r="E60" s="7"/>
      <c r="F60" s="7"/>
      <c r="G60" s="7"/>
      <c r="H60" s="7"/>
      <c r="I60" s="7"/>
      <c r="J60" s="7"/>
      <c r="K60" s="7"/>
      <c r="L60" s="9" t="s">
        <v>97</v>
      </c>
      <c r="M60" s="16">
        <v>97</v>
      </c>
      <c r="N60" s="16">
        <v>81.599999999999994</v>
      </c>
      <c r="O60" s="16">
        <v>99.8</v>
      </c>
      <c r="P60" s="16">
        <v>97.8</v>
      </c>
      <c r="Q60" s="21">
        <v>100</v>
      </c>
      <c r="R60" s="16">
        <v>99.4</v>
      </c>
      <c r="S60" s="26">
        <v>4.2</v>
      </c>
      <c r="T60" s="26" t="s">
        <v>123</v>
      </c>
      <c r="U60" s="16">
        <v>91.3</v>
      </c>
    </row>
    <row r="61" spans="1:21" ht="16.5" customHeight="1" x14ac:dyDescent="0.25">
      <c r="A61" s="7"/>
      <c r="B61" s="7" t="s">
        <v>620</v>
      </c>
      <c r="C61" s="7"/>
      <c r="D61" s="7"/>
      <c r="E61" s="7"/>
      <c r="F61" s="7"/>
      <c r="G61" s="7"/>
      <c r="H61" s="7"/>
      <c r="I61" s="7"/>
      <c r="J61" s="7"/>
      <c r="K61" s="7"/>
      <c r="L61" s="9" t="s">
        <v>97</v>
      </c>
      <c r="M61" s="16">
        <v>90.1</v>
      </c>
      <c r="N61" s="16">
        <v>66.400000000000006</v>
      </c>
      <c r="O61" s="16">
        <v>99.8</v>
      </c>
      <c r="P61" s="16">
        <v>96.1</v>
      </c>
      <c r="Q61" s="16">
        <v>99.4</v>
      </c>
      <c r="R61" s="16">
        <v>75.8</v>
      </c>
      <c r="S61" s="26" t="s">
        <v>123</v>
      </c>
      <c r="T61" s="26" t="s">
        <v>123</v>
      </c>
      <c r="U61" s="16">
        <v>85.1</v>
      </c>
    </row>
    <row r="62" spans="1:21" ht="16.5" customHeight="1" x14ac:dyDescent="0.25">
      <c r="A62" s="7"/>
      <c r="B62" s="7" t="s">
        <v>621</v>
      </c>
      <c r="C62" s="7"/>
      <c r="D62" s="7"/>
      <c r="E62" s="7"/>
      <c r="F62" s="7"/>
      <c r="G62" s="7"/>
      <c r="H62" s="7"/>
      <c r="I62" s="7"/>
      <c r="J62" s="7"/>
      <c r="K62" s="7"/>
      <c r="L62" s="9" t="s">
        <v>97</v>
      </c>
      <c r="M62" s="16">
        <v>91.3</v>
      </c>
      <c r="N62" s="16">
        <v>72</v>
      </c>
      <c r="O62" s="16">
        <v>94</v>
      </c>
      <c r="P62" s="16">
        <v>87.9</v>
      </c>
      <c r="Q62" s="16">
        <v>67.7</v>
      </c>
      <c r="R62" s="16">
        <v>31.4</v>
      </c>
      <c r="S62" s="21">
        <v>100</v>
      </c>
      <c r="T62" s="26" t="s">
        <v>123</v>
      </c>
      <c r="U62" s="16">
        <v>83.2</v>
      </c>
    </row>
    <row r="63" spans="1:21" ht="16.5" customHeight="1" x14ac:dyDescent="0.25">
      <c r="A63" s="7"/>
      <c r="B63" s="7" t="s">
        <v>622</v>
      </c>
      <c r="C63" s="7"/>
      <c r="D63" s="7"/>
      <c r="E63" s="7"/>
      <c r="F63" s="7"/>
      <c r="G63" s="7"/>
      <c r="H63" s="7"/>
      <c r="I63" s="7"/>
      <c r="J63" s="7"/>
      <c r="K63" s="7"/>
      <c r="L63" s="9" t="s">
        <v>97</v>
      </c>
      <c r="M63" s="16">
        <v>89.7</v>
      </c>
      <c r="N63" s="16">
        <v>81.7</v>
      </c>
      <c r="O63" s="16">
        <v>99.5</v>
      </c>
      <c r="P63" s="16">
        <v>90.2</v>
      </c>
      <c r="Q63" s="16">
        <v>21.6</v>
      </c>
      <c r="R63" s="16">
        <v>13.7</v>
      </c>
      <c r="S63" s="21">
        <v>100</v>
      </c>
      <c r="T63" s="16">
        <v>98.1</v>
      </c>
      <c r="U63" s="16">
        <v>83.1</v>
      </c>
    </row>
    <row r="64" spans="1:21" ht="16.5" customHeight="1" x14ac:dyDescent="0.25">
      <c r="A64" s="7"/>
      <c r="B64" s="7" t="s">
        <v>623</v>
      </c>
      <c r="C64" s="7"/>
      <c r="D64" s="7"/>
      <c r="E64" s="7"/>
      <c r="F64" s="7"/>
      <c r="G64" s="7"/>
      <c r="H64" s="7"/>
      <c r="I64" s="7"/>
      <c r="J64" s="7"/>
      <c r="K64" s="7"/>
      <c r="L64" s="9" t="s">
        <v>97</v>
      </c>
      <c r="M64" s="16">
        <v>87.8</v>
      </c>
      <c r="N64" s="16">
        <v>70.5</v>
      </c>
      <c r="O64" s="16">
        <v>99.7</v>
      </c>
      <c r="P64" s="16">
        <v>93.1</v>
      </c>
      <c r="Q64" s="26" t="s">
        <v>123</v>
      </c>
      <c r="R64" s="16">
        <v>15.1</v>
      </c>
      <c r="S64" s="21">
        <v>100</v>
      </c>
      <c r="T64" s="21">
        <v>100</v>
      </c>
      <c r="U64" s="16">
        <v>78.3</v>
      </c>
    </row>
    <row r="65" spans="1:21" ht="16.5" customHeight="1" x14ac:dyDescent="0.25">
      <c r="A65" s="7"/>
      <c r="B65" s="7" t="s">
        <v>624</v>
      </c>
      <c r="C65" s="7"/>
      <c r="D65" s="7"/>
      <c r="E65" s="7"/>
      <c r="F65" s="7"/>
      <c r="G65" s="7"/>
      <c r="H65" s="7"/>
      <c r="I65" s="7"/>
      <c r="J65" s="7"/>
      <c r="K65" s="7"/>
      <c r="L65" s="9" t="s">
        <v>97</v>
      </c>
      <c r="M65" s="16">
        <v>71.900000000000006</v>
      </c>
      <c r="N65" s="16">
        <v>67.900000000000006</v>
      </c>
      <c r="O65" s="16">
        <v>81.8</v>
      </c>
      <c r="P65" s="16">
        <v>81.7</v>
      </c>
      <c r="Q65" s="26" t="s">
        <v>123</v>
      </c>
      <c r="R65" s="26" t="s">
        <v>123</v>
      </c>
      <c r="S65" s="21">
        <v>100</v>
      </c>
      <c r="T65" s="21">
        <v>100</v>
      </c>
      <c r="U65" s="16">
        <v>67.3</v>
      </c>
    </row>
    <row r="66" spans="1:21" ht="16.5" customHeight="1" x14ac:dyDescent="0.25">
      <c r="A66" s="7"/>
      <c r="B66" s="7" t="s">
        <v>625</v>
      </c>
      <c r="C66" s="7"/>
      <c r="D66" s="7"/>
      <c r="E66" s="7"/>
      <c r="F66" s="7"/>
      <c r="G66" s="7"/>
      <c r="H66" s="7"/>
      <c r="I66" s="7"/>
      <c r="J66" s="7"/>
      <c r="K66" s="7"/>
      <c r="L66" s="9" t="s">
        <v>97</v>
      </c>
      <c r="M66" s="16">
        <v>81.599999999999994</v>
      </c>
      <c r="N66" s="16">
        <v>78.400000000000006</v>
      </c>
      <c r="O66" s="16">
        <v>99.7</v>
      </c>
      <c r="P66" s="16">
        <v>85.8</v>
      </c>
      <c r="Q66" s="16">
        <v>42.1</v>
      </c>
      <c r="R66" s="26">
        <v>9.1999999999999993</v>
      </c>
      <c r="S66" s="21">
        <v>100</v>
      </c>
      <c r="T66" s="26" t="s">
        <v>123</v>
      </c>
      <c r="U66" s="16">
        <v>79.7</v>
      </c>
    </row>
    <row r="67" spans="1:21" ht="16.5" customHeight="1" x14ac:dyDescent="0.25">
      <c r="A67" s="7"/>
      <c r="B67" s="7" t="s">
        <v>626</v>
      </c>
      <c r="C67" s="7"/>
      <c r="D67" s="7"/>
      <c r="E67" s="7"/>
      <c r="F67" s="7"/>
      <c r="G67" s="7"/>
      <c r="H67" s="7"/>
      <c r="I67" s="7"/>
      <c r="J67" s="7"/>
      <c r="K67" s="7"/>
      <c r="L67" s="9" t="s">
        <v>97</v>
      </c>
      <c r="M67" s="16">
        <v>72.5</v>
      </c>
      <c r="N67" s="16">
        <v>63.4</v>
      </c>
      <c r="O67" s="16">
        <v>99.7</v>
      </c>
      <c r="P67" s="16">
        <v>62.9</v>
      </c>
      <c r="Q67" s="16">
        <v>41.7</v>
      </c>
      <c r="R67" s="26" t="s">
        <v>123</v>
      </c>
      <c r="S67" s="21">
        <v>100</v>
      </c>
      <c r="T67" s="21">
        <v>100</v>
      </c>
      <c r="U67" s="16">
        <v>71.400000000000006</v>
      </c>
    </row>
    <row r="68" spans="1:21" ht="16.5" customHeight="1" x14ac:dyDescent="0.25">
      <c r="A68" s="7"/>
      <c r="B68" s="7" t="s">
        <v>627</v>
      </c>
      <c r="C68" s="7"/>
      <c r="D68" s="7"/>
      <c r="E68" s="7"/>
      <c r="F68" s="7"/>
      <c r="G68" s="7"/>
      <c r="H68" s="7"/>
      <c r="I68" s="7"/>
      <c r="J68" s="7"/>
      <c r="K68" s="7"/>
      <c r="L68" s="9" t="s">
        <v>97</v>
      </c>
      <c r="M68" s="16">
        <v>78.7</v>
      </c>
      <c r="N68" s="16">
        <v>96</v>
      </c>
      <c r="O68" s="16">
        <v>99.2</v>
      </c>
      <c r="P68" s="16">
        <v>48.9</v>
      </c>
      <c r="Q68" s="16">
        <v>96</v>
      </c>
      <c r="R68" s="16">
        <v>48</v>
      </c>
      <c r="S68" s="21">
        <v>100</v>
      </c>
      <c r="T68" s="21">
        <v>100</v>
      </c>
      <c r="U68" s="16">
        <v>84.1</v>
      </c>
    </row>
    <row r="69" spans="1:21" ht="16.5" customHeight="1" x14ac:dyDescent="0.25">
      <c r="A69" s="7" t="s">
        <v>633</v>
      </c>
      <c r="B69" s="7"/>
      <c r="C69" s="7"/>
      <c r="D69" s="7"/>
      <c r="E69" s="7"/>
      <c r="F69" s="7"/>
      <c r="G69" s="7"/>
      <c r="H69" s="7"/>
      <c r="I69" s="7"/>
      <c r="J69" s="7"/>
      <c r="K69" s="7"/>
      <c r="L69" s="9"/>
      <c r="M69" s="10"/>
      <c r="N69" s="10"/>
      <c r="O69" s="10"/>
      <c r="P69" s="10"/>
      <c r="Q69" s="10"/>
      <c r="R69" s="10"/>
      <c r="S69" s="10"/>
      <c r="T69" s="10"/>
      <c r="U69" s="10"/>
    </row>
    <row r="70" spans="1:21" ht="16.5" customHeight="1" x14ac:dyDescent="0.25">
      <c r="A70" s="7"/>
      <c r="B70" s="7" t="s">
        <v>617</v>
      </c>
      <c r="C70" s="7"/>
      <c r="D70" s="7"/>
      <c r="E70" s="7"/>
      <c r="F70" s="7"/>
      <c r="G70" s="7"/>
      <c r="H70" s="7"/>
      <c r="I70" s="7"/>
      <c r="J70" s="7"/>
      <c r="K70" s="7"/>
      <c r="L70" s="9" t="s">
        <v>97</v>
      </c>
      <c r="M70" s="26" t="s">
        <v>123</v>
      </c>
      <c r="N70" s="26" t="s">
        <v>123</v>
      </c>
      <c r="O70" s="26">
        <v>0.7</v>
      </c>
      <c r="P70" s="26" t="s">
        <v>123</v>
      </c>
      <c r="Q70" s="26" t="s">
        <v>123</v>
      </c>
      <c r="R70" s="26" t="s">
        <v>123</v>
      </c>
      <c r="S70" s="16">
        <v>95.9</v>
      </c>
      <c r="T70" s="26" t="s">
        <v>123</v>
      </c>
      <c r="U70" s="26">
        <v>2</v>
      </c>
    </row>
    <row r="71" spans="1:21" ht="16.5" customHeight="1" x14ac:dyDescent="0.25">
      <c r="A71" s="7"/>
      <c r="B71" s="7" t="s">
        <v>619</v>
      </c>
      <c r="C71" s="7"/>
      <c r="D71" s="7"/>
      <c r="E71" s="7"/>
      <c r="F71" s="7"/>
      <c r="G71" s="7"/>
      <c r="H71" s="7"/>
      <c r="I71" s="7"/>
      <c r="J71" s="7"/>
      <c r="K71" s="7"/>
      <c r="L71" s="9" t="s">
        <v>97</v>
      </c>
      <c r="M71" s="26" t="s">
        <v>123</v>
      </c>
      <c r="N71" s="26" t="s">
        <v>123</v>
      </c>
      <c r="O71" s="26" t="s">
        <v>123</v>
      </c>
      <c r="P71" s="26" t="s">
        <v>123</v>
      </c>
      <c r="Q71" s="26" t="s">
        <v>123</v>
      </c>
      <c r="R71" s="26" t="s">
        <v>123</v>
      </c>
      <c r="S71" s="16">
        <v>95.8</v>
      </c>
      <c r="T71" s="26" t="s">
        <v>123</v>
      </c>
      <c r="U71" s="26">
        <v>1.8</v>
      </c>
    </row>
    <row r="72" spans="1:21" ht="16.5" customHeight="1" x14ac:dyDescent="0.25">
      <c r="A72" s="7"/>
      <c r="B72" s="7" t="s">
        <v>620</v>
      </c>
      <c r="C72" s="7"/>
      <c r="D72" s="7"/>
      <c r="E72" s="7"/>
      <c r="F72" s="7"/>
      <c r="G72" s="7"/>
      <c r="H72" s="7"/>
      <c r="I72" s="7"/>
      <c r="J72" s="7"/>
      <c r="K72" s="7"/>
      <c r="L72" s="9" t="s">
        <v>97</v>
      </c>
      <c r="M72" s="26">
        <v>0.7</v>
      </c>
      <c r="N72" s="26" t="s">
        <v>123</v>
      </c>
      <c r="O72" s="26" t="s">
        <v>123</v>
      </c>
      <c r="P72" s="26" t="s">
        <v>123</v>
      </c>
      <c r="Q72" s="26" t="s">
        <v>123</v>
      </c>
      <c r="R72" s="16">
        <v>24.2</v>
      </c>
      <c r="S72" s="21">
        <v>100</v>
      </c>
      <c r="T72" s="26" t="s">
        <v>123</v>
      </c>
      <c r="U72" s="26">
        <v>2.5</v>
      </c>
    </row>
    <row r="73" spans="1:21" ht="16.5" customHeight="1" x14ac:dyDescent="0.25">
      <c r="A73" s="7"/>
      <c r="B73" s="7" t="s">
        <v>621</v>
      </c>
      <c r="C73" s="7"/>
      <c r="D73" s="7"/>
      <c r="E73" s="7"/>
      <c r="F73" s="7"/>
      <c r="G73" s="7"/>
      <c r="H73" s="7"/>
      <c r="I73" s="7"/>
      <c r="J73" s="7"/>
      <c r="K73" s="7"/>
      <c r="L73" s="9" t="s">
        <v>97</v>
      </c>
      <c r="M73" s="26" t="s">
        <v>123</v>
      </c>
      <c r="N73" s="26">
        <v>1.6</v>
      </c>
      <c r="O73" s="26" t="s">
        <v>123</v>
      </c>
      <c r="P73" s="26" t="s">
        <v>123</v>
      </c>
      <c r="Q73" s="16">
        <v>28.8</v>
      </c>
      <c r="R73" s="26" t="s">
        <v>123</v>
      </c>
      <c r="S73" s="26" t="s">
        <v>123</v>
      </c>
      <c r="T73" s="26" t="s">
        <v>123</v>
      </c>
      <c r="U73" s="26">
        <v>2.7</v>
      </c>
    </row>
    <row r="74" spans="1:21" ht="16.5" customHeight="1" x14ac:dyDescent="0.25">
      <c r="A74" s="7"/>
      <c r="B74" s="7" t="s">
        <v>622</v>
      </c>
      <c r="C74" s="7"/>
      <c r="D74" s="7"/>
      <c r="E74" s="7"/>
      <c r="F74" s="7"/>
      <c r="G74" s="7"/>
      <c r="H74" s="7"/>
      <c r="I74" s="7"/>
      <c r="J74" s="7"/>
      <c r="K74" s="7"/>
      <c r="L74" s="9" t="s">
        <v>97</v>
      </c>
      <c r="M74" s="26" t="s">
        <v>123</v>
      </c>
      <c r="N74" s="26" t="s">
        <v>123</v>
      </c>
      <c r="O74" s="26" t="s">
        <v>123</v>
      </c>
      <c r="P74" s="26">
        <v>3.5</v>
      </c>
      <c r="Q74" s="16">
        <v>51.5</v>
      </c>
      <c r="R74" s="26" t="s">
        <v>123</v>
      </c>
      <c r="S74" s="26" t="s">
        <v>123</v>
      </c>
      <c r="T74" s="26" t="s">
        <v>123</v>
      </c>
      <c r="U74" s="26">
        <v>4.8</v>
      </c>
    </row>
    <row r="75" spans="1:21" ht="16.5" customHeight="1" x14ac:dyDescent="0.25">
      <c r="A75" s="7"/>
      <c r="B75" s="7" t="s">
        <v>623</v>
      </c>
      <c r="C75" s="7"/>
      <c r="D75" s="7"/>
      <c r="E75" s="7"/>
      <c r="F75" s="7"/>
      <c r="G75" s="7"/>
      <c r="H75" s="7"/>
      <c r="I75" s="7"/>
      <c r="J75" s="7"/>
      <c r="K75" s="7"/>
      <c r="L75" s="9" t="s">
        <v>97</v>
      </c>
      <c r="M75" s="26" t="s">
        <v>123</v>
      </c>
      <c r="N75" s="26" t="s">
        <v>123</v>
      </c>
      <c r="O75" s="26" t="s">
        <v>123</v>
      </c>
      <c r="P75" s="26">
        <v>3.7</v>
      </c>
      <c r="Q75" s="16">
        <v>88.7</v>
      </c>
      <c r="R75" s="26" t="s">
        <v>123</v>
      </c>
      <c r="S75" s="26" t="s">
        <v>123</v>
      </c>
      <c r="T75" s="26" t="s">
        <v>123</v>
      </c>
      <c r="U75" s="26">
        <v>8.1</v>
      </c>
    </row>
    <row r="76" spans="1:21" ht="16.5" customHeight="1" x14ac:dyDescent="0.25">
      <c r="A76" s="7"/>
      <c r="B76" s="7" t="s">
        <v>624</v>
      </c>
      <c r="C76" s="7"/>
      <c r="D76" s="7"/>
      <c r="E76" s="7"/>
      <c r="F76" s="7"/>
      <c r="G76" s="7"/>
      <c r="H76" s="7"/>
      <c r="I76" s="7"/>
      <c r="J76" s="7"/>
      <c r="K76" s="7"/>
      <c r="L76" s="9" t="s">
        <v>97</v>
      </c>
      <c r="M76" s="26" t="s">
        <v>123</v>
      </c>
      <c r="N76" s="26" t="s">
        <v>123</v>
      </c>
      <c r="O76" s="26" t="s">
        <v>123</v>
      </c>
      <c r="P76" s="26">
        <v>1.1000000000000001</v>
      </c>
      <c r="Q76" s="16">
        <v>63.1</v>
      </c>
      <c r="R76" s="26" t="s">
        <v>123</v>
      </c>
      <c r="S76" s="26" t="s">
        <v>123</v>
      </c>
      <c r="T76" s="26" t="s">
        <v>123</v>
      </c>
      <c r="U76" s="26">
        <v>5.4</v>
      </c>
    </row>
    <row r="77" spans="1:21" ht="16.5" customHeight="1" x14ac:dyDescent="0.25">
      <c r="A77" s="7"/>
      <c r="B77" s="7" t="s">
        <v>625</v>
      </c>
      <c r="C77" s="7"/>
      <c r="D77" s="7"/>
      <c r="E77" s="7"/>
      <c r="F77" s="7"/>
      <c r="G77" s="7"/>
      <c r="H77" s="7"/>
      <c r="I77" s="7"/>
      <c r="J77" s="7"/>
      <c r="K77" s="7"/>
      <c r="L77" s="9" t="s">
        <v>97</v>
      </c>
      <c r="M77" s="26">
        <v>0.2</v>
      </c>
      <c r="N77" s="26" t="s">
        <v>123</v>
      </c>
      <c r="O77" s="26" t="s">
        <v>123</v>
      </c>
      <c r="P77" s="26">
        <v>2</v>
      </c>
      <c r="Q77" s="16">
        <v>26.9</v>
      </c>
      <c r="R77" s="26" t="s">
        <v>123</v>
      </c>
      <c r="S77" s="26" t="s">
        <v>123</v>
      </c>
      <c r="T77" s="16">
        <v>98.6</v>
      </c>
      <c r="U77" s="26">
        <v>3.5</v>
      </c>
    </row>
    <row r="78" spans="1:21" ht="16.5" customHeight="1" x14ac:dyDescent="0.25">
      <c r="A78" s="7"/>
      <c r="B78" s="7" t="s">
        <v>626</v>
      </c>
      <c r="C78" s="7"/>
      <c r="D78" s="7"/>
      <c r="E78" s="7"/>
      <c r="F78" s="7"/>
      <c r="G78" s="7"/>
      <c r="H78" s="7"/>
      <c r="I78" s="7"/>
      <c r="J78" s="7"/>
      <c r="K78" s="7"/>
      <c r="L78" s="9" t="s">
        <v>97</v>
      </c>
      <c r="M78" s="26">
        <v>5.2</v>
      </c>
      <c r="N78" s="26" t="s">
        <v>123</v>
      </c>
      <c r="O78" s="26">
        <v>0.2</v>
      </c>
      <c r="P78" s="16">
        <v>11.3</v>
      </c>
      <c r="Q78" s="16">
        <v>52.8</v>
      </c>
      <c r="R78" s="26" t="s">
        <v>123</v>
      </c>
      <c r="S78" s="26" t="s">
        <v>123</v>
      </c>
      <c r="T78" s="26" t="s">
        <v>123</v>
      </c>
      <c r="U78" s="26">
        <v>7.3</v>
      </c>
    </row>
    <row r="79" spans="1:21" ht="16.5" customHeight="1" x14ac:dyDescent="0.25">
      <c r="A79" s="7"/>
      <c r="B79" s="7" t="s">
        <v>627</v>
      </c>
      <c r="C79" s="7"/>
      <c r="D79" s="7"/>
      <c r="E79" s="7"/>
      <c r="F79" s="7"/>
      <c r="G79" s="7"/>
      <c r="H79" s="7"/>
      <c r="I79" s="7"/>
      <c r="J79" s="7"/>
      <c r="K79" s="7"/>
      <c r="L79" s="9" t="s">
        <v>97</v>
      </c>
      <c r="M79" s="16">
        <v>20.2</v>
      </c>
      <c r="N79" s="26" t="s">
        <v>123</v>
      </c>
      <c r="O79" s="26" t="s">
        <v>123</v>
      </c>
      <c r="P79" s="26" t="s">
        <v>123</v>
      </c>
      <c r="Q79" s="26" t="s">
        <v>123</v>
      </c>
      <c r="R79" s="16">
        <v>52</v>
      </c>
      <c r="S79" s="26" t="s">
        <v>123</v>
      </c>
      <c r="T79" s="26" t="s">
        <v>123</v>
      </c>
      <c r="U79" s="26">
        <v>8</v>
      </c>
    </row>
    <row r="80" spans="1:21" ht="16.5" customHeight="1" x14ac:dyDescent="0.25">
      <c r="A80" s="7" t="s">
        <v>634</v>
      </c>
      <c r="B80" s="7"/>
      <c r="C80" s="7"/>
      <c r="D80" s="7"/>
      <c r="E80" s="7"/>
      <c r="F80" s="7"/>
      <c r="G80" s="7"/>
      <c r="H80" s="7"/>
      <c r="I80" s="7"/>
      <c r="J80" s="7"/>
      <c r="K80" s="7"/>
      <c r="L80" s="9"/>
      <c r="M80" s="10"/>
      <c r="N80" s="10"/>
      <c r="O80" s="10"/>
      <c r="P80" s="10"/>
      <c r="Q80" s="10"/>
      <c r="R80" s="10"/>
      <c r="S80" s="10"/>
      <c r="T80" s="10"/>
      <c r="U80" s="10"/>
    </row>
    <row r="81" spans="1:21" ht="16.5" customHeight="1" x14ac:dyDescent="0.25">
      <c r="A81" s="7"/>
      <c r="B81" s="7" t="s">
        <v>617</v>
      </c>
      <c r="C81" s="7"/>
      <c r="D81" s="7"/>
      <c r="E81" s="7"/>
      <c r="F81" s="7"/>
      <c r="G81" s="7"/>
      <c r="H81" s="7"/>
      <c r="I81" s="7"/>
      <c r="J81" s="7"/>
      <c r="K81" s="7"/>
      <c r="L81" s="9" t="s">
        <v>97</v>
      </c>
      <c r="M81" s="26">
        <v>8.9</v>
      </c>
      <c r="N81" s="26" t="s">
        <v>123</v>
      </c>
      <c r="O81" s="26" t="s">
        <v>123</v>
      </c>
      <c r="P81" s="26">
        <v>2.4</v>
      </c>
      <c r="Q81" s="26" t="s">
        <v>123</v>
      </c>
      <c r="R81" s="26">
        <v>2.5</v>
      </c>
      <c r="S81" s="26" t="s">
        <v>123</v>
      </c>
      <c r="T81" s="26" t="s">
        <v>123</v>
      </c>
      <c r="U81" s="26">
        <v>3</v>
      </c>
    </row>
    <row r="82" spans="1:21" ht="16.5" customHeight="1" x14ac:dyDescent="0.25">
      <c r="A82" s="7"/>
      <c r="B82" s="7" t="s">
        <v>619</v>
      </c>
      <c r="C82" s="7"/>
      <c r="D82" s="7"/>
      <c r="E82" s="7"/>
      <c r="F82" s="7"/>
      <c r="G82" s="7"/>
      <c r="H82" s="7"/>
      <c r="I82" s="7"/>
      <c r="J82" s="7"/>
      <c r="K82" s="7"/>
      <c r="L82" s="9" t="s">
        <v>97</v>
      </c>
      <c r="M82" s="26">
        <v>2.6</v>
      </c>
      <c r="N82" s="26" t="s">
        <v>123</v>
      </c>
      <c r="O82" s="26">
        <v>0.2</v>
      </c>
      <c r="P82" s="26" t="s">
        <v>123</v>
      </c>
      <c r="Q82" s="26" t="s">
        <v>123</v>
      </c>
      <c r="R82" s="26">
        <v>0.6</v>
      </c>
      <c r="S82" s="26" t="s">
        <v>123</v>
      </c>
      <c r="T82" s="26" t="s">
        <v>123</v>
      </c>
      <c r="U82" s="26">
        <v>0.9</v>
      </c>
    </row>
    <row r="83" spans="1:21" ht="16.5" customHeight="1" x14ac:dyDescent="0.25">
      <c r="A83" s="7"/>
      <c r="B83" s="7" t="s">
        <v>620</v>
      </c>
      <c r="C83" s="7"/>
      <c r="D83" s="7"/>
      <c r="E83" s="7"/>
      <c r="F83" s="7"/>
      <c r="G83" s="7"/>
      <c r="H83" s="7"/>
      <c r="I83" s="7"/>
      <c r="J83" s="7"/>
      <c r="K83" s="7"/>
      <c r="L83" s="9" t="s">
        <v>97</v>
      </c>
      <c r="M83" s="26">
        <v>7.7</v>
      </c>
      <c r="N83" s="16">
        <v>17.5</v>
      </c>
      <c r="O83" s="26">
        <v>0.2</v>
      </c>
      <c r="P83" s="26" t="s">
        <v>123</v>
      </c>
      <c r="Q83" s="26" t="s">
        <v>123</v>
      </c>
      <c r="R83" s="26" t="s">
        <v>123</v>
      </c>
      <c r="S83" s="26" t="s">
        <v>123</v>
      </c>
      <c r="T83" s="26" t="s">
        <v>123</v>
      </c>
      <c r="U83" s="26">
        <v>6.5</v>
      </c>
    </row>
    <row r="84" spans="1:21" ht="16.5" customHeight="1" x14ac:dyDescent="0.25">
      <c r="A84" s="7"/>
      <c r="B84" s="7" t="s">
        <v>621</v>
      </c>
      <c r="C84" s="7"/>
      <c r="D84" s="7"/>
      <c r="E84" s="7"/>
      <c r="F84" s="7"/>
      <c r="G84" s="7"/>
      <c r="H84" s="7"/>
      <c r="I84" s="7"/>
      <c r="J84" s="7"/>
      <c r="K84" s="7"/>
      <c r="L84" s="9" t="s">
        <v>97</v>
      </c>
      <c r="M84" s="26">
        <v>7.9</v>
      </c>
      <c r="N84" s="26">
        <v>4.3</v>
      </c>
      <c r="O84" s="26">
        <v>5.7</v>
      </c>
      <c r="P84" s="26">
        <v>8.1</v>
      </c>
      <c r="Q84" s="26" t="s">
        <v>123</v>
      </c>
      <c r="R84" s="16">
        <v>68.599999999999994</v>
      </c>
      <c r="S84" s="26" t="s">
        <v>123</v>
      </c>
      <c r="T84" s="26" t="s">
        <v>123</v>
      </c>
      <c r="U84" s="26">
        <v>7</v>
      </c>
    </row>
    <row r="85" spans="1:21" ht="16.5" customHeight="1" x14ac:dyDescent="0.25">
      <c r="A85" s="7"/>
      <c r="B85" s="7" t="s">
        <v>622</v>
      </c>
      <c r="C85" s="7"/>
      <c r="D85" s="7"/>
      <c r="E85" s="7"/>
      <c r="F85" s="7"/>
      <c r="G85" s="7"/>
      <c r="H85" s="7"/>
      <c r="I85" s="7"/>
      <c r="J85" s="7"/>
      <c r="K85" s="7"/>
      <c r="L85" s="9" t="s">
        <v>97</v>
      </c>
      <c r="M85" s="26">
        <v>8.9</v>
      </c>
      <c r="N85" s="26">
        <v>0.2</v>
      </c>
      <c r="O85" s="26" t="s">
        <v>123</v>
      </c>
      <c r="P85" s="26">
        <v>0.9</v>
      </c>
      <c r="Q85" s="16">
        <v>26.9</v>
      </c>
      <c r="R85" s="16">
        <v>69</v>
      </c>
      <c r="S85" s="26" t="s">
        <v>123</v>
      </c>
      <c r="T85" s="26" t="s">
        <v>123</v>
      </c>
      <c r="U85" s="26">
        <v>6.7</v>
      </c>
    </row>
    <row r="86" spans="1:21" ht="16.5" customHeight="1" x14ac:dyDescent="0.25">
      <c r="A86" s="7"/>
      <c r="B86" s="7" t="s">
        <v>623</v>
      </c>
      <c r="C86" s="7"/>
      <c r="D86" s="7"/>
      <c r="E86" s="7"/>
      <c r="F86" s="7"/>
      <c r="G86" s="7"/>
      <c r="H86" s="7"/>
      <c r="I86" s="7"/>
      <c r="J86" s="7"/>
      <c r="K86" s="7"/>
      <c r="L86" s="9" t="s">
        <v>97</v>
      </c>
      <c r="M86" s="26">
        <v>9.6999999999999993</v>
      </c>
      <c r="N86" s="26">
        <v>2.4</v>
      </c>
      <c r="O86" s="26" t="s">
        <v>123</v>
      </c>
      <c r="P86" s="26" t="s">
        <v>123</v>
      </c>
      <c r="Q86" s="16">
        <v>11.3</v>
      </c>
      <c r="R86" s="16">
        <v>67.7</v>
      </c>
      <c r="S86" s="26" t="s">
        <v>123</v>
      </c>
      <c r="T86" s="26" t="s">
        <v>123</v>
      </c>
      <c r="U86" s="26">
        <v>6.1</v>
      </c>
    </row>
    <row r="87" spans="1:21" ht="16.5" customHeight="1" x14ac:dyDescent="0.25">
      <c r="A87" s="7"/>
      <c r="B87" s="7" t="s">
        <v>624</v>
      </c>
      <c r="C87" s="7"/>
      <c r="D87" s="7"/>
      <c r="E87" s="7"/>
      <c r="F87" s="7"/>
      <c r="G87" s="7"/>
      <c r="H87" s="7"/>
      <c r="I87" s="7"/>
      <c r="J87" s="7"/>
      <c r="K87" s="7"/>
      <c r="L87" s="9" t="s">
        <v>97</v>
      </c>
      <c r="M87" s="16">
        <v>17.7</v>
      </c>
      <c r="N87" s="26">
        <v>5.8</v>
      </c>
      <c r="O87" s="16">
        <v>18.100000000000001</v>
      </c>
      <c r="P87" s="16">
        <v>13.5</v>
      </c>
      <c r="Q87" s="16">
        <v>36.9</v>
      </c>
      <c r="R87" s="21">
        <v>100</v>
      </c>
      <c r="S87" s="26" t="s">
        <v>123</v>
      </c>
      <c r="T87" s="26" t="s">
        <v>123</v>
      </c>
      <c r="U87" s="16">
        <v>17.600000000000001</v>
      </c>
    </row>
    <row r="88" spans="1:21" ht="16.5" customHeight="1" x14ac:dyDescent="0.25">
      <c r="A88" s="7"/>
      <c r="B88" s="7" t="s">
        <v>625</v>
      </c>
      <c r="C88" s="7"/>
      <c r="D88" s="7"/>
      <c r="E88" s="7"/>
      <c r="F88" s="7"/>
      <c r="G88" s="7"/>
      <c r="H88" s="7"/>
      <c r="I88" s="7"/>
      <c r="J88" s="7"/>
      <c r="K88" s="7"/>
      <c r="L88" s="9" t="s">
        <v>97</v>
      </c>
      <c r="M88" s="16">
        <v>12.8</v>
      </c>
      <c r="N88" s="26">
        <v>7.2</v>
      </c>
      <c r="O88" s="26">
        <v>0.2</v>
      </c>
      <c r="P88" s="16">
        <v>10.8</v>
      </c>
      <c r="Q88" s="16">
        <v>25.9</v>
      </c>
      <c r="R88" s="26">
        <v>5.8</v>
      </c>
      <c r="S88" s="26" t="s">
        <v>123</v>
      </c>
      <c r="T88" s="26" t="s">
        <v>123</v>
      </c>
      <c r="U88" s="26">
        <v>9.4</v>
      </c>
    </row>
    <row r="89" spans="1:21" ht="16.5" customHeight="1" x14ac:dyDescent="0.25">
      <c r="A89" s="7"/>
      <c r="B89" s="7" t="s">
        <v>626</v>
      </c>
      <c r="C89" s="7"/>
      <c r="D89" s="7"/>
      <c r="E89" s="7"/>
      <c r="F89" s="7"/>
      <c r="G89" s="7"/>
      <c r="H89" s="7"/>
      <c r="I89" s="7"/>
      <c r="J89" s="7"/>
      <c r="K89" s="7"/>
      <c r="L89" s="9" t="s">
        <v>97</v>
      </c>
      <c r="M89" s="16">
        <v>14.2</v>
      </c>
      <c r="N89" s="26">
        <v>1.9</v>
      </c>
      <c r="O89" s="26" t="s">
        <v>123</v>
      </c>
      <c r="P89" s="16">
        <v>17.7</v>
      </c>
      <c r="Q89" s="26" t="s">
        <v>123</v>
      </c>
      <c r="R89" s="21">
        <v>100</v>
      </c>
      <c r="S89" s="26" t="s">
        <v>123</v>
      </c>
      <c r="T89" s="26" t="s">
        <v>123</v>
      </c>
      <c r="U89" s="26">
        <v>9.6</v>
      </c>
    </row>
    <row r="90" spans="1:21" ht="16.5" customHeight="1" x14ac:dyDescent="0.25">
      <c r="A90" s="7"/>
      <c r="B90" s="7" t="s">
        <v>627</v>
      </c>
      <c r="C90" s="7"/>
      <c r="D90" s="7"/>
      <c r="E90" s="7"/>
      <c r="F90" s="7"/>
      <c r="G90" s="7"/>
      <c r="H90" s="7"/>
      <c r="I90" s="7"/>
      <c r="J90" s="7"/>
      <c r="K90" s="7"/>
      <c r="L90" s="9" t="s">
        <v>97</v>
      </c>
      <c r="M90" s="26" t="s">
        <v>123</v>
      </c>
      <c r="N90" s="26">
        <v>2</v>
      </c>
      <c r="O90" s="26">
        <v>0.5</v>
      </c>
      <c r="P90" s="16">
        <v>28.6</v>
      </c>
      <c r="Q90" s="26">
        <v>3.6</v>
      </c>
      <c r="R90" s="26" t="s">
        <v>123</v>
      </c>
      <c r="S90" s="26" t="s">
        <v>123</v>
      </c>
      <c r="T90" s="26" t="s">
        <v>123</v>
      </c>
      <c r="U90" s="26">
        <v>4.3</v>
      </c>
    </row>
    <row r="91" spans="1:21" ht="16.5" customHeight="1" x14ac:dyDescent="0.25">
      <c r="A91" s="7" t="s">
        <v>635</v>
      </c>
      <c r="B91" s="7"/>
      <c r="C91" s="7"/>
      <c r="D91" s="7"/>
      <c r="E91" s="7"/>
      <c r="F91" s="7"/>
      <c r="G91" s="7"/>
      <c r="H91" s="7"/>
      <c r="I91" s="7"/>
      <c r="J91" s="7"/>
      <c r="K91" s="7"/>
      <c r="L91" s="9"/>
      <c r="M91" s="10"/>
      <c r="N91" s="10"/>
      <c r="O91" s="10"/>
      <c r="P91" s="10"/>
      <c r="Q91" s="10"/>
      <c r="R91" s="10"/>
      <c r="S91" s="10"/>
      <c r="T91" s="10"/>
      <c r="U91" s="10"/>
    </row>
    <row r="92" spans="1:21" ht="16.5" customHeight="1" x14ac:dyDescent="0.25">
      <c r="A92" s="7"/>
      <c r="B92" s="7" t="s">
        <v>617</v>
      </c>
      <c r="C92" s="7"/>
      <c r="D92" s="7"/>
      <c r="E92" s="7"/>
      <c r="F92" s="7"/>
      <c r="G92" s="7"/>
      <c r="H92" s="7"/>
      <c r="I92" s="7"/>
      <c r="J92" s="7"/>
      <c r="K92" s="7"/>
      <c r="L92" s="9" t="s">
        <v>97</v>
      </c>
      <c r="M92" s="26">
        <v>1.5</v>
      </c>
      <c r="N92" s="16">
        <v>21.5</v>
      </c>
      <c r="O92" s="26">
        <v>0.4</v>
      </c>
      <c r="P92" s="26" t="s">
        <v>123</v>
      </c>
      <c r="Q92" s="26" t="s">
        <v>123</v>
      </c>
      <c r="R92" s="26" t="s">
        <v>123</v>
      </c>
      <c r="S92" s="26" t="s">
        <v>123</v>
      </c>
      <c r="T92" s="21">
        <v>100</v>
      </c>
      <c r="U92" s="26">
        <v>7</v>
      </c>
    </row>
    <row r="93" spans="1:21" ht="16.5" customHeight="1" x14ac:dyDescent="0.25">
      <c r="A93" s="7"/>
      <c r="B93" s="7" t="s">
        <v>619</v>
      </c>
      <c r="C93" s="7"/>
      <c r="D93" s="7"/>
      <c r="E93" s="7"/>
      <c r="F93" s="7"/>
      <c r="G93" s="7"/>
      <c r="H93" s="7"/>
      <c r="I93" s="7"/>
      <c r="J93" s="7"/>
      <c r="K93" s="7"/>
      <c r="L93" s="9" t="s">
        <v>97</v>
      </c>
      <c r="M93" s="26">
        <v>0.5</v>
      </c>
      <c r="N93" s="16">
        <v>18.399999999999999</v>
      </c>
      <c r="O93" s="26" t="s">
        <v>123</v>
      </c>
      <c r="P93" s="26">
        <v>2.2000000000000002</v>
      </c>
      <c r="Q93" s="26" t="s">
        <v>123</v>
      </c>
      <c r="R93" s="26" t="s">
        <v>123</v>
      </c>
      <c r="S93" s="26" t="s">
        <v>123</v>
      </c>
      <c r="T93" s="21">
        <v>100</v>
      </c>
      <c r="U93" s="26">
        <v>6</v>
      </c>
    </row>
    <row r="94" spans="1:21" ht="16.5" customHeight="1" x14ac:dyDescent="0.25">
      <c r="A94" s="7"/>
      <c r="B94" s="7" t="s">
        <v>620</v>
      </c>
      <c r="C94" s="7"/>
      <c r="D94" s="7"/>
      <c r="E94" s="7"/>
      <c r="F94" s="7"/>
      <c r="G94" s="7"/>
      <c r="H94" s="7"/>
      <c r="I94" s="7"/>
      <c r="J94" s="7"/>
      <c r="K94" s="7"/>
      <c r="L94" s="9" t="s">
        <v>97</v>
      </c>
      <c r="M94" s="26">
        <v>1.5</v>
      </c>
      <c r="N94" s="16">
        <v>16.100000000000001</v>
      </c>
      <c r="O94" s="26" t="s">
        <v>123</v>
      </c>
      <c r="P94" s="26">
        <v>3.9</v>
      </c>
      <c r="Q94" s="26">
        <v>0.6</v>
      </c>
      <c r="R94" s="26" t="s">
        <v>123</v>
      </c>
      <c r="S94" s="26" t="s">
        <v>123</v>
      </c>
      <c r="T94" s="21">
        <v>100</v>
      </c>
      <c r="U94" s="26">
        <v>5.9</v>
      </c>
    </row>
    <row r="95" spans="1:21" ht="16.5" customHeight="1" x14ac:dyDescent="0.25">
      <c r="A95" s="7"/>
      <c r="B95" s="7" t="s">
        <v>621</v>
      </c>
      <c r="C95" s="7"/>
      <c r="D95" s="7"/>
      <c r="E95" s="7"/>
      <c r="F95" s="7"/>
      <c r="G95" s="7"/>
      <c r="H95" s="7"/>
      <c r="I95" s="7"/>
      <c r="J95" s="7"/>
      <c r="K95" s="7"/>
      <c r="L95" s="9" t="s">
        <v>97</v>
      </c>
      <c r="M95" s="26">
        <v>0.7</v>
      </c>
      <c r="N95" s="16">
        <v>22.2</v>
      </c>
      <c r="O95" s="26">
        <v>0.3</v>
      </c>
      <c r="P95" s="26">
        <v>4</v>
      </c>
      <c r="Q95" s="26">
        <v>3.5</v>
      </c>
      <c r="R95" s="26" t="s">
        <v>123</v>
      </c>
      <c r="S95" s="26" t="s">
        <v>123</v>
      </c>
      <c r="T95" s="21">
        <v>100</v>
      </c>
      <c r="U95" s="26">
        <v>7.1</v>
      </c>
    </row>
    <row r="96" spans="1:21" ht="16.5" customHeight="1" x14ac:dyDescent="0.25">
      <c r="A96" s="7"/>
      <c r="B96" s="7" t="s">
        <v>622</v>
      </c>
      <c r="C96" s="7"/>
      <c r="D96" s="7"/>
      <c r="E96" s="7"/>
      <c r="F96" s="7"/>
      <c r="G96" s="7"/>
      <c r="H96" s="7"/>
      <c r="I96" s="7"/>
      <c r="J96" s="7"/>
      <c r="K96" s="7"/>
      <c r="L96" s="9" t="s">
        <v>97</v>
      </c>
      <c r="M96" s="26">
        <v>1.4</v>
      </c>
      <c r="N96" s="16">
        <v>18.100000000000001</v>
      </c>
      <c r="O96" s="26">
        <v>0.5</v>
      </c>
      <c r="P96" s="26">
        <v>5.4</v>
      </c>
      <c r="Q96" s="26" t="s">
        <v>123</v>
      </c>
      <c r="R96" s="16">
        <v>17.3</v>
      </c>
      <c r="S96" s="26" t="s">
        <v>123</v>
      </c>
      <c r="T96" s="26">
        <v>1.9</v>
      </c>
      <c r="U96" s="26">
        <v>5.4</v>
      </c>
    </row>
    <row r="97" spans="1:21" ht="16.5" customHeight="1" x14ac:dyDescent="0.25">
      <c r="A97" s="7"/>
      <c r="B97" s="7" t="s">
        <v>623</v>
      </c>
      <c r="C97" s="7"/>
      <c r="D97" s="7"/>
      <c r="E97" s="7"/>
      <c r="F97" s="7"/>
      <c r="G97" s="7"/>
      <c r="H97" s="7"/>
      <c r="I97" s="7"/>
      <c r="J97" s="7"/>
      <c r="K97" s="7"/>
      <c r="L97" s="9" t="s">
        <v>97</v>
      </c>
      <c r="M97" s="26">
        <v>2.5</v>
      </c>
      <c r="N97" s="16">
        <v>27.1</v>
      </c>
      <c r="O97" s="26">
        <v>0.3</v>
      </c>
      <c r="P97" s="26">
        <v>3.2</v>
      </c>
      <c r="Q97" s="26" t="s">
        <v>123</v>
      </c>
      <c r="R97" s="16">
        <v>17.2</v>
      </c>
      <c r="S97" s="26" t="s">
        <v>123</v>
      </c>
      <c r="T97" s="26" t="s">
        <v>123</v>
      </c>
      <c r="U97" s="26">
        <v>7.4</v>
      </c>
    </row>
    <row r="98" spans="1:21" ht="16.5" customHeight="1" x14ac:dyDescent="0.25">
      <c r="A98" s="7"/>
      <c r="B98" s="7" t="s">
        <v>624</v>
      </c>
      <c r="C98" s="7"/>
      <c r="D98" s="7"/>
      <c r="E98" s="7"/>
      <c r="F98" s="7"/>
      <c r="G98" s="7"/>
      <c r="H98" s="7"/>
      <c r="I98" s="7"/>
      <c r="J98" s="7"/>
      <c r="K98" s="7"/>
      <c r="L98" s="9" t="s">
        <v>97</v>
      </c>
      <c r="M98" s="16">
        <v>10.5</v>
      </c>
      <c r="N98" s="16">
        <v>26.3</v>
      </c>
      <c r="O98" s="26">
        <v>0.1</v>
      </c>
      <c r="P98" s="26">
        <v>3.8</v>
      </c>
      <c r="Q98" s="26" t="s">
        <v>123</v>
      </c>
      <c r="R98" s="26" t="s">
        <v>123</v>
      </c>
      <c r="S98" s="26" t="s">
        <v>123</v>
      </c>
      <c r="T98" s="26" t="s">
        <v>123</v>
      </c>
      <c r="U98" s="26">
        <v>9.6999999999999993</v>
      </c>
    </row>
    <row r="99" spans="1:21" ht="16.5" customHeight="1" x14ac:dyDescent="0.25">
      <c r="A99" s="7"/>
      <c r="B99" s="7" t="s">
        <v>625</v>
      </c>
      <c r="C99" s="7"/>
      <c r="D99" s="7"/>
      <c r="E99" s="7"/>
      <c r="F99" s="7"/>
      <c r="G99" s="7"/>
      <c r="H99" s="7"/>
      <c r="I99" s="7"/>
      <c r="J99" s="7"/>
      <c r="K99" s="7"/>
      <c r="L99" s="9" t="s">
        <v>97</v>
      </c>
      <c r="M99" s="26">
        <v>5.3</v>
      </c>
      <c r="N99" s="16">
        <v>14.4</v>
      </c>
      <c r="O99" s="26">
        <v>0.1</v>
      </c>
      <c r="P99" s="26">
        <v>1.4</v>
      </c>
      <c r="Q99" s="26">
        <v>5.0999999999999996</v>
      </c>
      <c r="R99" s="16">
        <v>85</v>
      </c>
      <c r="S99" s="26" t="s">
        <v>123</v>
      </c>
      <c r="T99" s="26">
        <v>1.4</v>
      </c>
      <c r="U99" s="26">
        <v>7.4</v>
      </c>
    </row>
    <row r="100" spans="1:21" ht="16.5" customHeight="1" x14ac:dyDescent="0.25">
      <c r="A100" s="7"/>
      <c r="B100" s="7" t="s">
        <v>626</v>
      </c>
      <c r="C100" s="7"/>
      <c r="D100" s="7"/>
      <c r="E100" s="7"/>
      <c r="F100" s="7"/>
      <c r="G100" s="7"/>
      <c r="H100" s="7"/>
      <c r="I100" s="7"/>
      <c r="J100" s="7"/>
      <c r="K100" s="7"/>
      <c r="L100" s="9" t="s">
        <v>97</v>
      </c>
      <c r="M100" s="26">
        <v>8.1999999999999993</v>
      </c>
      <c r="N100" s="16">
        <v>34.700000000000003</v>
      </c>
      <c r="O100" s="26">
        <v>0.1</v>
      </c>
      <c r="P100" s="26">
        <v>8.1</v>
      </c>
      <c r="Q100" s="26">
        <v>5.4</v>
      </c>
      <c r="R100" s="26" t="s">
        <v>123</v>
      </c>
      <c r="S100" s="26" t="s">
        <v>123</v>
      </c>
      <c r="T100" s="26" t="s">
        <v>123</v>
      </c>
      <c r="U100" s="16">
        <v>11.7</v>
      </c>
    </row>
    <row r="101" spans="1:21" ht="16.5" customHeight="1" x14ac:dyDescent="0.25">
      <c r="A101" s="14"/>
      <c r="B101" s="14" t="s">
        <v>627</v>
      </c>
      <c r="C101" s="14"/>
      <c r="D101" s="14"/>
      <c r="E101" s="14"/>
      <c r="F101" s="14"/>
      <c r="G101" s="14"/>
      <c r="H101" s="14"/>
      <c r="I101" s="14"/>
      <c r="J101" s="14"/>
      <c r="K101" s="14"/>
      <c r="L101" s="15" t="s">
        <v>97</v>
      </c>
      <c r="M101" s="28">
        <v>1</v>
      </c>
      <c r="N101" s="28">
        <v>2</v>
      </c>
      <c r="O101" s="28">
        <v>0.3</v>
      </c>
      <c r="P101" s="17">
        <v>22.5</v>
      </c>
      <c r="Q101" s="28">
        <v>0.4</v>
      </c>
      <c r="R101" s="28" t="s">
        <v>123</v>
      </c>
      <c r="S101" s="28" t="s">
        <v>123</v>
      </c>
      <c r="T101" s="28" t="s">
        <v>123</v>
      </c>
      <c r="U101" s="28">
        <v>3.6</v>
      </c>
    </row>
    <row r="102" spans="1:21" ht="4.5" customHeight="1" x14ac:dyDescent="0.25">
      <c r="A102" s="23"/>
      <c r="B102" s="23"/>
      <c r="C102" s="2"/>
      <c r="D102" s="2"/>
      <c r="E102" s="2"/>
      <c r="F102" s="2"/>
      <c r="G102" s="2"/>
      <c r="H102" s="2"/>
      <c r="I102" s="2"/>
      <c r="J102" s="2"/>
      <c r="K102" s="2"/>
      <c r="L102" s="2"/>
      <c r="M102" s="2"/>
      <c r="N102" s="2"/>
      <c r="O102" s="2"/>
      <c r="P102" s="2"/>
      <c r="Q102" s="2"/>
      <c r="R102" s="2"/>
      <c r="S102" s="2"/>
      <c r="T102" s="2"/>
      <c r="U102" s="2"/>
    </row>
    <row r="103" spans="1:21" ht="16.5" customHeight="1" x14ac:dyDescent="0.25">
      <c r="A103" s="23"/>
      <c r="B103" s="23"/>
      <c r="C103" s="87" t="s">
        <v>600</v>
      </c>
      <c r="D103" s="87"/>
      <c r="E103" s="87"/>
      <c r="F103" s="87"/>
      <c r="G103" s="87"/>
      <c r="H103" s="87"/>
      <c r="I103" s="87"/>
      <c r="J103" s="87"/>
      <c r="K103" s="87"/>
      <c r="L103" s="87"/>
      <c r="M103" s="87"/>
      <c r="N103" s="87"/>
      <c r="O103" s="87"/>
      <c r="P103" s="87"/>
      <c r="Q103" s="87"/>
      <c r="R103" s="87"/>
      <c r="S103" s="87"/>
      <c r="T103" s="87"/>
      <c r="U103" s="87"/>
    </row>
    <row r="104" spans="1:21" ht="4.5" customHeight="1" x14ac:dyDescent="0.25">
      <c r="A104" s="23"/>
      <c r="B104" s="23"/>
      <c r="C104" s="2"/>
      <c r="D104" s="2"/>
      <c r="E104" s="2"/>
      <c r="F104" s="2"/>
      <c r="G104" s="2"/>
      <c r="H104" s="2"/>
      <c r="I104" s="2"/>
      <c r="J104" s="2"/>
      <c r="K104" s="2"/>
      <c r="L104" s="2"/>
      <c r="M104" s="2"/>
      <c r="N104" s="2"/>
      <c r="O104" s="2"/>
      <c r="P104" s="2"/>
      <c r="Q104" s="2"/>
      <c r="R104" s="2"/>
      <c r="S104" s="2"/>
      <c r="T104" s="2"/>
      <c r="U104" s="2"/>
    </row>
    <row r="105" spans="1:21" ht="16.5" customHeight="1" x14ac:dyDescent="0.25">
      <c r="A105" s="57"/>
      <c r="B105" s="57"/>
      <c r="C105" s="87" t="s">
        <v>636</v>
      </c>
      <c r="D105" s="87"/>
      <c r="E105" s="87"/>
      <c r="F105" s="87"/>
      <c r="G105" s="87"/>
      <c r="H105" s="87"/>
      <c r="I105" s="87"/>
      <c r="J105" s="87"/>
      <c r="K105" s="87"/>
      <c r="L105" s="87"/>
      <c r="M105" s="87"/>
      <c r="N105" s="87"/>
      <c r="O105" s="87"/>
      <c r="P105" s="87"/>
      <c r="Q105" s="87"/>
      <c r="R105" s="87"/>
      <c r="S105" s="87"/>
      <c r="T105" s="87"/>
      <c r="U105" s="87"/>
    </row>
    <row r="106" spans="1:21" ht="16.5" customHeight="1" x14ac:dyDescent="0.25">
      <c r="A106" s="40"/>
      <c r="B106" s="40"/>
      <c r="C106" s="87" t="s">
        <v>474</v>
      </c>
      <c r="D106" s="87"/>
      <c r="E106" s="87"/>
      <c r="F106" s="87"/>
      <c r="G106" s="87"/>
      <c r="H106" s="87"/>
      <c r="I106" s="87"/>
      <c r="J106" s="87"/>
      <c r="K106" s="87"/>
      <c r="L106" s="87"/>
      <c r="M106" s="87"/>
      <c r="N106" s="87"/>
      <c r="O106" s="87"/>
      <c r="P106" s="87"/>
      <c r="Q106" s="87"/>
      <c r="R106" s="87"/>
      <c r="S106" s="87"/>
      <c r="T106" s="87"/>
      <c r="U106" s="87"/>
    </row>
    <row r="107" spans="1:21" ht="4.5" customHeight="1" x14ac:dyDescent="0.25">
      <c r="A107" s="23"/>
      <c r="B107" s="23"/>
      <c r="C107" s="2"/>
      <c r="D107" s="2"/>
      <c r="E107" s="2"/>
      <c r="F107" s="2"/>
      <c r="G107" s="2"/>
      <c r="H107" s="2"/>
      <c r="I107" s="2"/>
      <c r="J107" s="2"/>
      <c r="K107" s="2"/>
      <c r="L107" s="2"/>
      <c r="M107" s="2"/>
      <c r="N107" s="2"/>
      <c r="O107" s="2"/>
      <c r="P107" s="2"/>
      <c r="Q107" s="2"/>
      <c r="R107" s="2"/>
      <c r="S107" s="2"/>
      <c r="T107" s="2"/>
      <c r="U107" s="2"/>
    </row>
    <row r="108" spans="1:21" ht="55.2" customHeight="1" x14ac:dyDescent="0.25">
      <c r="A108" s="23" t="s">
        <v>99</v>
      </c>
      <c r="B108" s="23"/>
      <c r="C108" s="87" t="s">
        <v>637</v>
      </c>
      <c r="D108" s="87"/>
      <c r="E108" s="87"/>
      <c r="F108" s="87"/>
      <c r="G108" s="87"/>
      <c r="H108" s="87"/>
      <c r="I108" s="87"/>
      <c r="J108" s="87"/>
      <c r="K108" s="87"/>
      <c r="L108" s="87"/>
      <c r="M108" s="87"/>
      <c r="N108" s="87"/>
      <c r="O108" s="87"/>
      <c r="P108" s="87"/>
      <c r="Q108" s="87"/>
      <c r="R108" s="87"/>
      <c r="S108" s="87"/>
      <c r="T108" s="87"/>
      <c r="U108" s="87"/>
    </row>
    <row r="109" spans="1:21" ht="29.4" customHeight="1" x14ac:dyDescent="0.25">
      <c r="A109" s="23" t="s">
        <v>101</v>
      </c>
      <c r="B109" s="23"/>
      <c r="C109" s="87" t="s">
        <v>638</v>
      </c>
      <c r="D109" s="87"/>
      <c r="E109" s="87"/>
      <c r="F109" s="87"/>
      <c r="G109" s="87"/>
      <c r="H109" s="87"/>
      <c r="I109" s="87"/>
      <c r="J109" s="87"/>
      <c r="K109" s="87"/>
      <c r="L109" s="87"/>
      <c r="M109" s="87"/>
      <c r="N109" s="87"/>
      <c r="O109" s="87"/>
      <c r="P109" s="87"/>
      <c r="Q109" s="87"/>
      <c r="R109" s="87"/>
      <c r="S109" s="87"/>
      <c r="T109" s="87"/>
      <c r="U109" s="87"/>
    </row>
    <row r="110" spans="1:21" ht="55.2" customHeight="1" x14ac:dyDescent="0.25">
      <c r="A110" s="23" t="s">
        <v>103</v>
      </c>
      <c r="B110" s="23"/>
      <c r="C110" s="87" t="s">
        <v>639</v>
      </c>
      <c r="D110" s="87"/>
      <c r="E110" s="87"/>
      <c r="F110" s="87"/>
      <c r="G110" s="87"/>
      <c r="H110" s="87"/>
      <c r="I110" s="87"/>
      <c r="J110" s="87"/>
      <c r="K110" s="87"/>
      <c r="L110" s="87"/>
      <c r="M110" s="87"/>
      <c r="N110" s="87"/>
      <c r="O110" s="87"/>
      <c r="P110" s="87"/>
      <c r="Q110" s="87"/>
      <c r="R110" s="87"/>
      <c r="S110" s="87"/>
      <c r="T110" s="87"/>
      <c r="U110" s="87"/>
    </row>
    <row r="111" spans="1:21" ht="29.4" customHeight="1" x14ac:dyDescent="0.25">
      <c r="A111" s="23" t="s">
        <v>105</v>
      </c>
      <c r="B111" s="23"/>
      <c r="C111" s="87" t="s">
        <v>640</v>
      </c>
      <c r="D111" s="87"/>
      <c r="E111" s="87"/>
      <c r="F111" s="87"/>
      <c r="G111" s="87"/>
      <c r="H111" s="87"/>
      <c r="I111" s="87"/>
      <c r="J111" s="87"/>
      <c r="K111" s="87"/>
      <c r="L111" s="87"/>
      <c r="M111" s="87"/>
      <c r="N111" s="87"/>
      <c r="O111" s="87"/>
      <c r="P111" s="87"/>
      <c r="Q111" s="87"/>
      <c r="R111" s="87"/>
      <c r="S111" s="87"/>
      <c r="T111" s="87"/>
      <c r="U111" s="87"/>
    </row>
    <row r="112" spans="1:21" ht="29.4" customHeight="1" x14ac:dyDescent="0.25">
      <c r="A112" s="23" t="s">
        <v>142</v>
      </c>
      <c r="B112" s="23"/>
      <c r="C112" s="87" t="s">
        <v>641</v>
      </c>
      <c r="D112" s="87"/>
      <c r="E112" s="87"/>
      <c r="F112" s="87"/>
      <c r="G112" s="87"/>
      <c r="H112" s="87"/>
      <c r="I112" s="87"/>
      <c r="J112" s="87"/>
      <c r="K112" s="87"/>
      <c r="L112" s="87"/>
      <c r="M112" s="87"/>
      <c r="N112" s="87"/>
      <c r="O112" s="87"/>
      <c r="P112" s="87"/>
      <c r="Q112" s="87"/>
      <c r="R112" s="87"/>
      <c r="S112" s="87"/>
      <c r="T112" s="87"/>
      <c r="U112" s="87"/>
    </row>
    <row r="113" spans="1:21" ht="4.5" customHeight="1" x14ac:dyDescent="0.25"/>
    <row r="114" spans="1:21" ht="16.5" customHeight="1" x14ac:dyDescent="0.25">
      <c r="A114" s="24" t="s">
        <v>107</v>
      </c>
      <c r="B114" s="23"/>
      <c r="C114" s="23"/>
      <c r="D114" s="23"/>
      <c r="E114" s="87" t="s">
        <v>240</v>
      </c>
      <c r="F114" s="87"/>
      <c r="G114" s="87"/>
      <c r="H114" s="87"/>
      <c r="I114" s="87"/>
      <c r="J114" s="87"/>
      <c r="K114" s="87"/>
      <c r="L114" s="87"/>
      <c r="M114" s="87"/>
      <c r="N114" s="87"/>
      <c r="O114" s="87"/>
      <c r="P114" s="87"/>
      <c r="Q114" s="87"/>
      <c r="R114" s="87"/>
      <c r="S114" s="87"/>
      <c r="T114" s="87"/>
      <c r="U114" s="87"/>
    </row>
  </sheetData>
  <mergeCells count="10">
    <mergeCell ref="C109:U109"/>
    <mergeCell ref="C110:U110"/>
    <mergeCell ref="C111:U111"/>
    <mergeCell ref="C112:U112"/>
    <mergeCell ref="E114:U114"/>
    <mergeCell ref="K1:U1"/>
    <mergeCell ref="C103:U103"/>
    <mergeCell ref="C105:U105"/>
    <mergeCell ref="C106:U106"/>
    <mergeCell ref="C108:U108"/>
  </mergeCells>
  <pageMargins left="0.7" right="0.7" top="0.75" bottom="0.75" header="0.3" footer="0.3"/>
  <pageSetup paperSize="9" fitToHeight="0" orientation="landscape" horizontalDpi="300" verticalDpi="300"/>
  <headerFooter scaleWithDoc="0" alignWithMargins="0">
    <oddHeader>&amp;C&amp;"Arial"&amp;8TABLE 13A.25</oddHeader>
    <oddFooter>&amp;L&amp;"Arial"&amp;8REPORT ON
GOVERNMENT
SERVICES 2022&amp;R&amp;"Arial"&amp;8SERVICES FOR
MENTAL HEALTH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U44"/>
  <sheetViews>
    <sheetView showGridLines="0" workbookViewId="0"/>
  </sheetViews>
  <sheetFormatPr defaultColWidth="11.44140625" defaultRowHeight="13.2" x14ac:dyDescent="0.25"/>
  <cols>
    <col min="1" max="11" width="1.88671875" customWidth="1"/>
    <col min="12" max="12" width="5.44140625" customWidth="1"/>
    <col min="13" max="20" width="10.44140625" customWidth="1"/>
    <col min="21" max="21" width="11.44140625" customWidth="1"/>
  </cols>
  <sheetData>
    <row r="1" spans="1:21" ht="33.9" customHeight="1" x14ac:dyDescent="0.25">
      <c r="A1" s="8" t="s">
        <v>642</v>
      </c>
      <c r="B1" s="8"/>
      <c r="C1" s="8"/>
      <c r="D1" s="8"/>
      <c r="E1" s="8"/>
      <c r="F1" s="8"/>
      <c r="G1" s="8"/>
      <c r="H1" s="8"/>
      <c r="I1" s="8"/>
      <c r="J1" s="8"/>
      <c r="K1" s="91" t="s">
        <v>643</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644</v>
      </c>
      <c r="N2" s="13" t="s">
        <v>250</v>
      </c>
      <c r="O2" s="13" t="s">
        <v>645</v>
      </c>
      <c r="P2" s="13" t="s">
        <v>646</v>
      </c>
      <c r="Q2" s="13" t="s">
        <v>647</v>
      </c>
      <c r="R2" s="13" t="s">
        <v>648</v>
      </c>
      <c r="S2" s="13" t="s">
        <v>649</v>
      </c>
      <c r="T2" s="13" t="s">
        <v>650</v>
      </c>
      <c r="U2" s="13" t="s">
        <v>651</v>
      </c>
    </row>
    <row r="3" spans="1:21" ht="16.5" customHeight="1" x14ac:dyDescent="0.25">
      <c r="A3" s="7" t="s">
        <v>652</v>
      </c>
      <c r="B3" s="7"/>
      <c r="C3" s="7"/>
      <c r="D3" s="7"/>
      <c r="E3" s="7"/>
      <c r="F3" s="7"/>
      <c r="G3" s="7"/>
      <c r="H3" s="7"/>
      <c r="I3" s="7"/>
      <c r="J3" s="7"/>
      <c r="K3" s="7"/>
      <c r="L3" s="9"/>
      <c r="M3" s="10"/>
      <c r="N3" s="10"/>
      <c r="O3" s="10"/>
      <c r="P3" s="10"/>
      <c r="Q3" s="10"/>
      <c r="R3" s="10"/>
      <c r="S3" s="10"/>
      <c r="T3" s="10"/>
      <c r="U3" s="10"/>
    </row>
    <row r="4" spans="1:21" ht="16.5" customHeight="1" x14ac:dyDescent="0.25">
      <c r="A4" s="7"/>
      <c r="B4" s="7" t="s">
        <v>255</v>
      </c>
      <c r="C4" s="7"/>
      <c r="D4" s="7"/>
      <c r="E4" s="7"/>
      <c r="F4" s="7"/>
      <c r="G4" s="7"/>
      <c r="H4" s="7"/>
      <c r="I4" s="7"/>
      <c r="J4" s="7"/>
      <c r="K4" s="7"/>
      <c r="L4" s="9" t="s">
        <v>369</v>
      </c>
      <c r="M4" s="26">
        <v>6.1</v>
      </c>
      <c r="N4" s="26">
        <v>9.1</v>
      </c>
      <c r="O4" s="26">
        <v>9.3000000000000007</v>
      </c>
      <c r="P4" s="26">
        <v>4.2</v>
      </c>
      <c r="Q4" s="26">
        <v>6.4</v>
      </c>
      <c r="R4" s="25" t="s">
        <v>259</v>
      </c>
      <c r="S4" s="26">
        <v>9.6999999999999993</v>
      </c>
      <c r="T4" s="16">
        <v>10.199999999999999</v>
      </c>
      <c r="U4" s="26">
        <v>7.3</v>
      </c>
    </row>
    <row r="5" spans="1:21" ht="16.5" customHeight="1" x14ac:dyDescent="0.25">
      <c r="A5" s="7"/>
      <c r="B5" s="7" t="s">
        <v>653</v>
      </c>
      <c r="C5" s="7"/>
      <c r="D5" s="7"/>
      <c r="E5" s="7"/>
      <c r="F5" s="7"/>
      <c r="G5" s="7"/>
      <c r="H5" s="7"/>
      <c r="I5" s="7"/>
      <c r="J5" s="7"/>
      <c r="K5" s="7"/>
      <c r="L5" s="9" t="s">
        <v>369</v>
      </c>
      <c r="M5" s="26">
        <v>7.9</v>
      </c>
      <c r="N5" s="26">
        <v>9</v>
      </c>
      <c r="O5" s="16">
        <v>10.1</v>
      </c>
      <c r="P5" s="26">
        <v>5</v>
      </c>
      <c r="Q5" s="26">
        <v>6.1</v>
      </c>
      <c r="R5" s="26">
        <v>7.6</v>
      </c>
      <c r="S5" s="16">
        <v>12.2</v>
      </c>
      <c r="T5" s="26">
        <v>9.6</v>
      </c>
      <c r="U5" s="26">
        <v>8.1</v>
      </c>
    </row>
    <row r="6" spans="1:21" ht="16.5" customHeight="1" x14ac:dyDescent="0.25">
      <c r="A6" s="7"/>
      <c r="B6" s="7" t="s">
        <v>654</v>
      </c>
      <c r="C6" s="7"/>
      <c r="D6" s="7"/>
      <c r="E6" s="7"/>
      <c r="F6" s="7"/>
      <c r="G6" s="7"/>
      <c r="H6" s="7"/>
      <c r="I6" s="7"/>
      <c r="J6" s="7"/>
      <c r="K6" s="7"/>
      <c r="L6" s="9" t="s">
        <v>369</v>
      </c>
      <c r="M6" s="26">
        <v>6</v>
      </c>
      <c r="N6" s="26">
        <v>8</v>
      </c>
      <c r="O6" s="26">
        <v>7.3</v>
      </c>
      <c r="P6" s="26">
        <v>6.8</v>
      </c>
      <c r="Q6" s="26">
        <v>9.1</v>
      </c>
      <c r="R6" s="26">
        <v>8.3000000000000007</v>
      </c>
      <c r="S6" s="16">
        <v>10.9</v>
      </c>
      <c r="T6" s="16">
        <v>13.6</v>
      </c>
      <c r="U6" s="26">
        <v>7.2</v>
      </c>
    </row>
    <row r="7" spans="1:21" ht="16.5" customHeight="1" x14ac:dyDescent="0.25">
      <c r="A7" s="7"/>
      <c r="B7" s="7" t="s">
        <v>655</v>
      </c>
      <c r="C7" s="7"/>
      <c r="D7" s="7"/>
      <c r="E7" s="7"/>
      <c r="F7" s="7"/>
      <c r="G7" s="7"/>
      <c r="H7" s="7"/>
      <c r="I7" s="7"/>
      <c r="J7" s="7"/>
      <c r="K7" s="7"/>
      <c r="L7" s="9" t="s">
        <v>369</v>
      </c>
      <c r="M7" s="26">
        <v>6</v>
      </c>
      <c r="N7" s="26">
        <v>9.1</v>
      </c>
      <c r="O7" s="26">
        <v>6.1</v>
      </c>
      <c r="P7" s="26">
        <v>4.3</v>
      </c>
      <c r="Q7" s="26">
        <v>9.4</v>
      </c>
      <c r="R7" s="26">
        <v>6.4</v>
      </c>
      <c r="S7" s="26">
        <v>5.6</v>
      </c>
      <c r="T7" s="16">
        <v>22</v>
      </c>
      <c r="U7" s="26">
        <v>6.9</v>
      </c>
    </row>
    <row r="8" spans="1:21" ht="16.5" customHeight="1" x14ac:dyDescent="0.25">
      <c r="A8" s="7"/>
      <c r="B8" s="7" t="s">
        <v>87</v>
      </c>
      <c r="C8" s="7"/>
      <c r="D8" s="7"/>
      <c r="E8" s="7"/>
      <c r="F8" s="7"/>
      <c r="G8" s="7"/>
      <c r="H8" s="7"/>
      <c r="I8" s="7"/>
      <c r="J8" s="7"/>
      <c r="K8" s="7"/>
      <c r="L8" s="9" t="s">
        <v>369</v>
      </c>
      <c r="M8" s="26">
        <v>6.9</v>
      </c>
      <c r="N8" s="26">
        <v>9.3000000000000007</v>
      </c>
      <c r="O8" s="26">
        <v>8</v>
      </c>
      <c r="P8" s="26">
        <v>4.8</v>
      </c>
      <c r="Q8" s="26">
        <v>6.6</v>
      </c>
      <c r="R8" s="16">
        <v>10.199999999999999</v>
      </c>
      <c r="S8" s="26">
        <v>2.8</v>
      </c>
      <c r="T8" s="16">
        <v>17</v>
      </c>
      <c r="U8" s="26">
        <v>7.4</v>
      </c>
    </row>
    <row r="9" spans="1:21" ht="16.5" customHeight="1" x14ac:dyDescent="0.25">
      <c r="A9" s="7"/>
      <c r="B9" s="7" t="s">
        <v>88</v>
      </c>
      <c r="C9" s="7"/>
      <c r="D9" s="7"/>
      <c r="E9" s="7"/>
      <c r="F9" s="7"/>
      <c r="G9" s="7"/>
      <c r="H9" s="7"/>
      <c r="I9" s="7"/>
      <c r="J9" s="7"/>
      <c r="K9" s="7"/>
      <c r="L9" s="9" t="s">
        <v>369</v>
      </c>
      <c r="M9" s="26">
        <v>8.6999999999999993</v>
      </c>
      <c r="N9" s="26">
        <v>8.6</v>
      </c>
      <c r="O9" s="26">
        <v>9.5</v>
      </c>
      <c r="P9" s="26">
        <v>4.8</v>
      </c>
      <c r="Q9" s="26">
        <v>5</v>
      </c>
      <c r="R9" s="16">
        <v>13.1</v>
      </c>
      <c r="S9" s="26">
        <v>1.6</v>
      </c>
      <c r="T9" s="16">
        <v>23.9</v>
      </c>
      <c r="U9" s="26">
        <v>8.1</v>
      </c>
    </row>
    <row r="10" spans="1:21" ht="16.5" customHeight="1" x14ac:dyDescent="0.25">
      <c r="A10" s="7"/>
      <c r="B10" s="7" t="s">
        <v>89</v>
      </c>
      <c r="C10" s="7"/>
      <c r="D10" s="7"/>
      <c r="E10" s="7"/>
      <c r="F10" s="7"/>
      <c r="G10" s="7"/>
      <c r="H10" s="7"/>
      <c r="I10" s="7"/>
      <c r="J10" s="7"/>
      <c r="K10" s="7"/>
      <c r="L10" s="9" t="s">
        <v>369</v>
      </c>
      <c r="M10" s="26">
        <v>8.1999999999999993</v>
      </c>
      <c r="N10" s="26">
        <v>7.5</v>
      </c>
      <c r="O10" s="16">
        <v>11.3</v>
      </c>
      <c r="P10" s="26">
        <v>4.3</v>
      </c>
      <c r="Q10" s="26">
        <v>5</v>
      </c>
      <c r="R10" s="16">
        <v>10.1</v>
      </c>
      <c r="S10" s="26">
        <v>2.7</v>
      </c>
      <c r="T10" s="16">
        <v>30.9</v>
      </c>
      <c r="U10" s="26">
        <v>7.9</v>
      </c>
    </row>
    <row r="11" spans="1:21" ht="16.5" customHeight="1" x14ac:dyDescent="0.25">
      <c r="A11" s="7"/>
      <c r="B11" s="7" t="s">
        <v>90</v>
      </c>
      <c r="C11" s="7"/>
      <c r="D11" s="7"/>
      <c r="E11" s="7"/>
      <c r="F11" s="7"/>
      <c r="G11" s="7"/>
      <c r="H11" s="7"/>
      <c r="I11" s="7"/>
      <c r="J11" s="7"/>
      <c r="K11" s="7"/>
      <c r="L11" s="9" t="s">
        <v>369</v>
      </c>
      <c r="M11" s="26">
        <v>7.9</v>
      </c>
      <c r="N11" s="26">
        <v>9.1999999999999993</v>
      </c>
      <c r="O11" s="16">
        <v>11.1</v>
      </c>
      <c r="P11" s="26">
        <v>5.2</v>
      </c>
      <c r="Q11" s="26">
        <v>4.5999999999999996</v>
      </c>
      <c r="R11" s="16">
        <v>15.2</v>
      </c>
      <c r="S11" s="26">
        <v>1.1000000000000001</v>
      </c>
      <c r="T11" s="16">
        <v>22.3</v>
      </c>
      <c r="U11" s="26">
        <v>8.1999999999999993</v>
      </c>
    </row>
    <row r="12" spans="1:21" ht="16.5" customHeight="1" x14ac:dyDescent="0.25">
      <c r="A12" s="7"/>
      <c r="B12" s="7" t="s">
        <v>91</v>
      </c>
      <c r="C12" s="7"/>
      <c r="D12" s="7"/>
      <c r="E12" s="7"/>
      <c r="F12" s="7"/>
      <c r="G12" s="7"/>
      <c r="H12" s="7"/>
      <c r="I12" s="7"/>
      <c r="J12" s="7"/>
      <c r="K12" s="7"/>
      <c r="L12" s="9" t="s">
        <v>369</v>
      </c>
      <c r="M12" s="26">
        <v>9.1</v>
      </c>
      <c r="N12" s="16">
        <v>10.9</v>
      </c>
      <c r="O12" s="16">
        <v>12.7</v>
      </c>
      <c r="P12" s="26">
        <v>6</v>
      </c>
      <c r="Q12" s="26">
        <v>9.1</v>
      </c>
      <c r="R12" s="16">
        <v>19.7</v>
      </c>
      <c r="S12" s="26">
        <v>0.9</v>
      </c>
      <c r="T12" s="16">
        <v>16.600000000000001</v>
      </c>
      <c r="U12" s="26">
        <v>9.8000000000000007</v>
      </c>
    </row>
    <row r="13" spans="1:21" ht="16.5" customHeight="1" x14ac:dyDescent="0.25">
      <c r="A13" s="7"/>
      <c r="B13" s="7" t="s">
        <v>92</v>
      </c>
      <c r="C13" s="7"/>
      <c r="D13" s="7"/>
      <c r="E13" s="7"/>
      <c r="F13" s="7"/>
      <c r="G13" s="7"/>
      <c r="H13" s="7"/>
      <c r="I13" s="7"/>
      <c r="J13" s="7"/>
      <c r="K13" s="7"/>
      <c r="L13" s="9" t="s">
        <v>369</v>
      </c>
      <c r="M13" s="26">
        <v>9.9</v>
      </c>
      <c r="N13" s="16">
        <v>13.3</v>
      </c>
      <c r="O13" s="16">
        <v>13.3</v>
      </c>
      <c r="P13" s="26">
        <v>4.7</v>
      </c>
      <c r="Q13" s="16">
        <v>10.1</v>
      </c>
      <c r="R13" s="16">
        <v>11.9</v>
      </c>
      <c r="S13" s="26">
        <v>1.3</v>
      </c>
      <c r="T13" s="16">
        <v>26.2</v>
      </c>
      <c r="U13" s="16">
        <v>10.6</v>
      </c>
    </row>
    <row r="14" spans="1:21" ht="16.5" customHeight="1" x14ac:dyDescent="0.25">
      <c r="A14" s="7" t="s">
        <v>656</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255</v>
      </c>
      <c r="C15" s="7"/>
      <c r="D15" s="7"/>
      <c r="E15" s="7"/>
      <c r="F15" s="7"/>
      <c r="G15" s="7"/>
      <c r="H15" s="7"/>
      <c r="I15" s="7"/>
      <c r="J15" s="7"/>
      <c r="K15" s="7"/>
      <c r="L15" s="9" t="s">
        <v>657</v>
      </c>
      <c r="M15" s="26">
        <v>7.3</v>
      </c>
      <c r="N15" s="26">
        <v>7.1</v>
      </c>
      <c r="O15" s="26">
        <v>3.5</v>
      </c>
      <c r="P15" s="26">
        <v>2.1</v>
      </c>
      <c r="Q15" s="26">
        <v>2.1</v>
      </c>
      <c r="R15" s="25" t="s">
        <v>259</v>
      </c>
      <c r="S15" s="26">
        <v>2.5</v>
      </c>
      <c r="T15" s="26">
        <v>2.9</v>
      </c>
      <c r="U15" s="26">
        <v>5.3</v>
      </c>
    </row>
    <row r="16" spans="1:21" ht="16.5" customHeight="1" x14ac:dyDescent="0.25">
      <c r="A16" s="7"/>
      <c r="B16" s="7" t="s">
        <v>653</v>
      </c>
      <c r="C16" s="7"/>
      <c r="D16" s="7"/>
      <c r="E16" s="7"/>
      <c r="F16" s="7"/>
      <c r="G16" s="7"/>
      <c r="H16" s="7"/>
      <c r="I16" s="7"/>
      <c r="J16" s="7"/>
      <c r="K16" s="7"/>
      <c r="L16" s="9" t="s">
        <v>657</v>
      </c>
      <c r="M16" s="26">
        <v>6.3</v>
      </c>
      <c r="N16" s="26">
        <v>5.7</v>
      </c>
      <c r="O16" s="26">
        <v>4.5</v>
      </c>
      <c r="P16" s="26">
        <v>2.1</v>
      </c>
      <c r="Q16" s="26">
        <v>2.2999999999999998</v>
      </c>
      <c r="R16" s="26">
        <v>2.9</v>
      </c>
      <c r="S16" s="26">
        <v>3.4</v>
      </c>
      <c r="T16" s="26">
        <v>2.6</v>
      </c>
      <c r="U16" s="26">
        <v>4.9000000000000004</v>
      </c>
    </row>
    <row r="17" spans="1:21" ht="16.5" customHeight="1" x14ac:dyDescent="0.25">
      <c r="A17" s="7"/>
      <c r="B17" s="7" t="s">
        <v>654</v>
      </c>
      <c r="C17" s="7"/>
      <c r="D17" s="7"/>
      <c r="E17" s="7"/>
      <c r="F17" s="7"/>
      <c r="G17" s="7"/>
      <c r="H17" s="7"/>
      <c r="I17" s="7"/>
      <c r="J17" s="7"/>
      <c r="K17" s="7"/>
      <c r="L17" s="9" t="s">
        <v>657</v>
      </c>
      <c r="M17" s="26">
        <v>5.6</v>
      </c>
      <c r="N17" s="26">
        <v>5.9</v>
      </c>
      <c r="O17" s="26">
        <v>3.2</v>
      </c>
      <c r="P17" s="26">
        <v>2.2000000000000002</v>
      </c>
      <c r="Q17" s="26">
        <v>1.8</v>
      </c>
      <c r="R17" s="26">
        <v>2</v>
      </c>
      <c r="S17" s="26">
        <v>2.9</v>
      </c>
      <c r="T17" s="26">
        <v>3.3</v>
      </c>
      <c r="U17" s="26">
        <v>4.2</v>
      </c>
    </row>
    <row r="18" spans="1:21" ht="16.5" customHeight="1" x14ac:dyDescent="0.25">
      <c r="A18" s="7"/>
      <c r="B18" s="7" t="s">
        <v>655</v>
      </c>
      <c r="C18" s="7"/>
      <c r="D18" s="7"/>
      <c r="E18" s="7"/>
      <c r="F18" s="7"/>
      <c r="G18" s="7"/>
      <c r="H18" s="7"/>
      <c r="I18" s="7"/>
      <c r="J18" s="7"/>
      <c r="K18" s="7"/>
      <c r="L18" s="9" t="s">
        <v>657</v>
      </c>
      <c r="M18" s="26">
        <v>4.7</v>
      </c>
      <c r="N18" s="26">
        <v>8.3000000000000007</v>
      </c>
      <c r="O18" s="26">
        <v>3.3</v>
      </c>
      <c r="P18" s="26">
        <v>2.2000000000000002</v>
      </c>
      <c r="Q18" s="25" t="s">
        <v>259</v>
      </c>
      <c r="R18" s="26">
        <v>2.4</v>
      </c>
      <c r="S18" s="26">
        <v>2.5</v>
      </c>
      <c r="T18" s="26">
        <v>6.2</v>
      </c>
      <c r="U18" s="26">
        <v>5.3</v>
      </c>
    </row>
    <row r="19" spans="1:21" ht="16.5" customHeight="1" x14ac:dyDescent="0.25">
      <c r="A19" s="7"/>
      <c r="B19" s="7" t="s">
        <v>87</v>
      </c>
      <c r="C19" s="7"/>
      <c r="D19" s="7"/>
      <c r="E19" s="7"/>
      <c r="F19" s="7"/>
      <c r="G19" s="7"/>
      <c r="H19" s="7"/>
      <c r="I19" s="7"/>
      <c r="J19" s="7"/>
      <c r="K19" s="7"/>
      <c r="L19" s="9" t="s">
        <v>657</v>
      </c>
      <c r="M19" s="26">
        <v>5.5</v>
      </c>
      <c r="N19" s="16">
        <v>10</v>
      </c>
      <c r="O19" s="26">
        <v>2.7</v>
      </c>
      <c r="P19" s="26">
        <v>2.5</v>
      </c>
      <c r="Q19" s="25" t="s">
        <v>259</v>
      </c>
      <c r="R19" s="26">
        <v>1.8</v>
      </c>
      <c r="S19" s="25" t="s">
        <v>270</v>
      </c>
      <c r="T19" s="26">
        <v>6.4</v>
      </c>
      <c r="U19" s="26">
        <v>5.8</v>
      </c>
    </row>
    <row r="20" spans="1:21" ht="16.5" customHeight="1" x14ac:dyDescent="0.25">
      <c r="A20" s="7"/>
      <c r="B20" s="7" t="s">
        <v>88</v>
      </c>
      <c r="C20" s="7"/>
      <c r="D20" s="7"/>
      <c r="E20" s="7"/>
      <c r="F20" s="7"/>
      <c r="G20" s="7"/>
      <c r="H20" s="7"/>
      <c r="I20" s="7"/>
      <c r="J20" s="7"/>
      <c r="K20" s="7"/>
      <c r="L20" s="9" t="s">
        <v>657</v>
      </c>
      <c r="M20" s="26">
        <v>5.3</v>
      </c>
      <c r="N20" s="26">
        <v>8.3000000000000007</v>
      </c>
      <c r="O20" s="26">
        <v>3.3</v>
      </c>
      <c r="P20" s="26">
        <v>2.2999999999999998</v>
      </c>
      <c r="Q20" s="25" t="s">
        <v>259</v>
      </c>
      <c r="R20" s="26">
        <v>2.4</v>
      </c>
      <c r="S20" s="25" t="s">
        <v>270</v>
      </c>
      <c r="T20" s="26">
        <v>4.9000000000000004</v>
      </c>
      <c r="U20" s="26">
        <v>5.3</v>
      </c>
    </row>
    <row r="21" spans="1:21" ht="16.5" customHeight="1" x14ac:dyDescent="0.25">
      <c r="A21" s="7"/>
      <c r="B21" s="7" t="s">
        <v>89</v>
      </c>
      <c r="C21" s="7"/>
      <c r="D21" s="7"/>
      <c r="E21" s="7"/>
      <c r="F21" s="7"/>
      <c r="G21" s="7"/>
      <c r="H21" s="7"/>
      <c r="I21" s="7"/>
      <c r="J21" s="7"/>
      <c r="K21" s="7"/>
      <c r="L21" s="9" t="s">
        <v>657</v>
      </c>
      <c r="M21" s="26">
        <v>5.8</v>
      </c>
      <c r="N21" s="26">
        <v>8</v>
      </c>
      <c r="O21" s="26">
        <v>6.4</v>
      </c>
      <c r="P21" s="26">
        <v>2.7</v>
      </c>
      <c r="Q21" s="25" t="s">
        <v>259</v>
      </c>
      <c r="R21" s="26">
        <v>2.5</v>
      </c>
      <c r="S21" s="25" t="s">
        <v>270</v>
      </c>
      <c r="T21" s="26">
        <v>7.9</v>
      </c>
      <c r="U21" s="26">
        <v>6.2</v>
      </c>
    </row>
    <row r="22" spans="1:21" ht="16.5" customHeight="1" x14ac:dyDescent="0.25">
      <c r="A22" s="14"/>
      <c r="B22" s="14" t="s">
        <v>90</v>
      </c>
      <c r="C22" s="14"/>
      <c r="D22" s="14"/>
      <c r="E22" s="14"/>
      <c r="F22" s="14"/>
      <c r="G22" s="14"/>
      <c r="H22" s="14"/>
      <c r="I22" s="14"/>
      <c r="J22" s="14"/>
      <c r="K22" s="14"/>
      <c r="L22" s="15" t="s">
        <v>657</v>
      </c>
      <c r="M22" s="28">
        <v>6</v>
      </c>
      <c r="N22" s="28">
        <v>9.5</v>
      </c>
      <c r="O22" s="28">
        <v>3.8</v>
      </c>
      <c r="P22" s="28">
        <v>2.4</v>
      </c>
      <c r="Q22" s="36" t="s">
        <v>259</v>
      </c>
      <c r="R22" s="28">
        <v>4.0999999999999996</v>
      </c>
      <c r="S22" s="36" t="s">
        <v>270</v>
      </c>
      <c r="T22" s="28">
        <v>6.4</v>
      </c>
      <c r="U22" s="28">
        <v>6</v>
      </c>
    </row>
    <row r="23" spans="1:21" ht="4.5" customHeight="1" x14ac:dyDescent="0.25">
      <c r="A23" s="23"/>
      <c r="B23" s="23"/>
      <c r="C23" s="2"/>
      <c r="D23" s="2"/>
      <c r="E23" s="2"/>
      <c r="F23" s="2"/>
      <c r="G23" s="2"/>
      <c r="H23" s="2"/>
      <c r="I23" s="2"/>
      <c r="J23" s="2"/>
      <c r="K23" s="2"/>
      <c r="L23" s="2"/>
      <c r="M23" s="2"/>
      <c r="N23" s="2"/>
      <c r="O23" s="2"/>
      <c r="P23" s="2"/>
      <c r="Q23" s="2"/>
      <c r="R23" s="2"/>
      <c r="S23" s="2"/>
      <c r="T23" s="2"/>
      <c r="U23" s="2"/>
    </row>
    <row r="24" spans="1:21" ht="16.5" customHeight="1" x14ac:dyDescent="0.25">
      <c r="A24" s="23"/>
      <c r="B24" s="23"/>
      <c r="C24" s="87" t="s">
        <v>658</v>
      </c>
      <c r="D24" s="87"/>
      <c r="E24" s="87"/>
      <c r="F24" s="87"/>
      <c r="G24" s="87"/>
      <c r="H24" s="87"/>
      <c r="I24" s="87"/>
      <c r="J24" s="87"/>
      <c r="K24" s="87"/>
      <c r="L24" s="87"/>
      <c r="M24" s="87"/>
      <c r="N24" s="87"/>
      <c r="O24" s="87"/>
      <c r="P24" s="87"/>
      <c r="Q24" s="87"/>
      <c r="R24" s="87"/>
      <c r="S24" s="87"/>
      <c r="T24" s="87"/>
      <c r="U24" s="87"/>
    </row>
    <row r="25" spans="1:21" ht="4.5" customHeight="1" x14ac:dyDescent="0.25">
      <c r="A25" s="23"/>
      <c r="B25" s="23"/>
      <c r="C25" s="2"/>
      <c r="D25" s="2"/>
      <c r="E25" s="2"/>
      <c r="F25" s="2"/>
      <c r="G25" s="2"/>
      <c r="H25" s="2"/>
      <c r="I25" s="2"/>
      <c r="J25" s="2"/>
      <c r="K25" s="2"/>
      <c r="L25" s="2"/>
      <c r="M25" s="2"/>
      <c r="N25" s="2"/>
      <c r="O25" s="2"/>
      <c r="P25" s="2"/>
      <c r="Q25" s="2"/>
      <c r="R25" s="2"/>
      <c r="S25" s="2"/>
      <c r="T25" s="2"/>
      <c r="U25" s="2"/>
    </row>
    <row r="26" spans="1:21" ht="16.5" customHeight="1" x14ac:dyDescent="0.25">
      <c r="A26" s="40"/>
      <c r="B26" s="40"/>
      <c r="C26" s="87" t="s">
        <v>473</v>
      </c>
      <c r="D26" s="87"/>
      <c r="E26" s="87"/>
      <c r="F26" s="87"/>
      <c r="G26" s="87"/>
      <c r="H26" s="87"/>
      <c r="I26" s="87"/>
      <c r="J26" s="87"/>
      <c r="K26" s="87"/>
      <c r="L26" s="87"/>
      <c r="M26" s="87"/>
      <c r="N26" s="87"/>
      <c r="O26" s="87"/>
      <c r="P26" s="87"/>
      <c r="Q26" s="87"/>
      <c r="R26" s="87"/>
      <c r="S26" s="87"/>
      <c r="T26" s="87"/>
      <c r="U26" s="87"/>
    </row>
    <row r="27" spans="1:21" ht="16.5" customHeight="1" x14ac:dyDescent="0.25">
      <c r="A27" s="57"/>
      <c r="B27" s="57"/>
      <c r="C27" s="87" t="s">
        <v>659</v>
      </c>
      <c r="D27" s="87"/>
      <c r="E27" s="87"/>
      <c r="F27" s="87"/>
      <c r="G27" s="87"/>
      <c r="H27" s="87"/>
      <c r="I27" s="87"/>
      <c r="J27" s="87"/>
      <c r="K27" s="87"/>
      <c r="L27" s="87"/>
      <c r="M27" s="87"/>
      <c r="N27" s="87"/>
      <c r="O27" s="87"/>
      <c r="P27" s="87"/>
      <c r="Q27" s="87"/>
      <c r="R27" s="87"/>
      <c r="S27" s="87"/>
      <c r="T27" s="87"/>
      <c r="U27" s="87"/>
    </row>
    <row r="28" spans="1:21" ht="4.5" customHeight="1" x14ac:dyDescent="0.25">
      <c r="A28" s="23"/>
      <c r="B28" s="23"/>
      <c r="C28" s="2"/>
      <c r="D28" s="2"/>
      <c r="E28" s="2"/>
      <c r="F28" s="2"/>
      <c r="G28" s="2"/>
      <c r="H28" s="2"/>
      <c r="I28" s="2"/>
      <c r="J28" s="2"/>
      <c r="K28" s="2"/>
      <c r="L28" s="2"/>
      <c r="M28" s="2"/>
      <c r="N28" s="2"/>
      <c r="O28" s="2"/>
      <c r="P28" s="2"/>
      <c r="Q28" s="2"/>
      <c r="R28" s="2"/>
      <c r="S28" s="2"/>
      <c r="T28" s="2"/>
      <c r="U28" s="2"/>
    </row>
    <row r="29" spans="1:21" ht="42.45" customHeight="1" x14ac:dyDescent="0.25">
      <c r="A29" s="23" t="s">
        <v>99</v>
      </c>
      <c r="B29" s="23"/>
      <c r="C29" s="87" t="s">
        <v>660</v>
      </c>
      <c r="D29" s="87"/>
      <c r="E29" s="87"/>
      <c r="F29" s="87"/>
      <c r="G29" s="87"/>
      <c r="H29" s="87"/>
      <c r="I29" s="87"/>
      <c r="J29" s="87"/>
      <c r="K29" s="87"/>
      <c r="L29" s="87"/>
      <c r="M29" s="87"/>
      <c r="N29" s="87"/>
      <c r="O29" s="87"/>
      <c r="P29" s="87"/>
      <c r="Q29" s="87"/>
      <c r="R29" s="87"/>
      <c r="S29" s="87"/>
      <c r="T29" s="87"/>
      <c r="U29" s="87"/>
    </row>
    <row r="30" spans="1:21" ht="29.4" customHeight="1" x14ac:dyDescent="0.25">
      <c r="A30" s="23" t="s">
        <v>101</v>
      </c>
      <c r="B30" s="23"/>
      <c r="C30" s="87" t="s">
        <v>661</v>
      </c>
      <c r="D30" s="87"/>
      <c r="E30" s="87"/>
      <c r="F30" s="87"/>
      <c r="G30" s="87"/>
      <c r="H30" s="87"/>
      <c r="I30" s="87"/>
      <c r="J30" s="87"/>
      <c r="K30" s="87"/>
      <c r="L30" s="87"/>
      <c r="M30" s="87"/>
      <c r="N30" s="87"/>
      <c r="O30" s="87"/>
      <c r="P30" s="87"/>
      <c r="Q30" s="87"/>
      <c r="R30" s="87"/>
      <c r="S30" s="87"/>
      <c r="T30" s="87"/>
      <c r="U30" s="87"/>
    </row>
    <row r="31" spans="1:21" ht="29.4" customHeight="1" x14ac:dyDescent="0.25">
      <c r="A31" s="23" t="s">
        <v>103</v>
      </c>
      <c r="B31" s="23"/>
      <c r="C31" s="87" t="s">
        <v>662</v>
      </c>
      <c r="D31" s="87"/>
      <c r="E31" s="87"/>
      <c r="F31" s="87"/>
      <c r="G31" s="87"/>
      <c r="H31" s="87"/>
      <c r="I31" s="87"/>
      <c r="J31" s="87"/>
      <c r="K31" s="87"/>
      <c r="L31" s="87"/>
      <c r="M31" s="87"/>
      <c r="N31" s="87"/>
      <c r="O31" s="87"/>
      <c r="P31" s="87"/>
      <c r="Q31" s="87"/>
      <c r="R31" s="87"/>
      <c r="S31" s="87"/>
      <c r="T31" s="87"/>
      <c r="U31" s="87"/>
    </row>
    <row r="32" spans="1:21" ht="42.45" customHeight="1" x14ac:dyDescent="0.25">
      <c r="A32" s="23" t="s">
        <v>105</v>
      </c>
      <c r="B32" s="23"/>
      <c r="C32" s="87" t="s">
        <v>663</v>
      </c>
      <c r="D32" s="87"/>
      <c r="E32" s="87"/>
      <c r="F32" s="87"/>
      <c r="G32" s="87"/>
      <c r="H32" s="87"/>
      <c r="I32" s="87"/>
      <c r="J32" s="87"/>
      <c r="K32" s="87"/>
      <c r="L32" s="87"/>
      <c r="M32" s="87"/>
      <c r="N32" s="87"/>
      <c r="O32" s="87"/>
      <c r="P32" s="87"/>
      <c r="Q32" s="87"/>
      <c r="R32" s="87"/>
      <c r="S32" s="87"/>
      <c r="T32" s="87"/>
      <c r="U32" s="87"/>
    </row>
    <row r="33" spans="1:21" ht="55.2" customHeight="1" x14ac:dyDescent="0.25">
      <c r="A33" s="23" t="s">
        <v>142</v>
      </c>
      <c r="B33" s="23"/>
      <c r="C33" s="87" t="s">
        <v>664</v>
      </c>
      <c r="D33" s="87"/>
      <c r="E33" s="87"/>
      <c r="F33" s="87"/>
      <c r="G33" s="87"/>
      <c r="H33" s="87"/>
      <c r="I33" s="87"/>
      <c r="J33" s="87"/>
      <c r="K33" s="87"/>
      <c r="L33" s="87"/>
      <c r="M33" s="87"/>
      <c r="N33" s="87"/>
      <c r="O33" s="87"/>
      <c r="P33" s="87"/>
      <c r="Q33" s="87"/>
      <c r="R33" s="87"/>
      <c r="S33" s="87"/>
      <c r="T33" s="87"/>
      <c r="U33" s="87"/>
    </row>
    <row r="34" spans="1:21" ht="42.45" customHeight="1" x14ac:dyDescent="0.25">
      <c r="A34" s="23" t="s">
        <v>144</v>
      </c>
      <c r="B34" s="23"/>
      <c r="C34" s="87" t="s">
        <v>665</v>
      </c>
      <c r="D34" s="87"/>
      <c r="E34" s="87"/>
      <c r="F34" s="87"/>
      <c r="G34" s="87"/>
      <c r="H34" s="87"/>
      <c r="I34" s="87"/>
      <c r="J34" s="87"/>
      <c r="K34" s="87"/>
      <c r="L34" s="87"/>
      <c r="M34" s="87"/>
      <c r="N34" s="87"/>
      <c r="O34" s="87"/>
      <c r="P34" s="87"/>
      <c r="Q34" s="87"/>
      <c r="R34" s="87"/>
      <c r="S34" s="87"/>
      <c r="T34" s="87"/>
      <c r="U34" s="87"/>
    </row>
    <row r="35" spans="1:21" ht="29.4" customHeight="1" x14ac:dyDescent="0.25">
      <c r="A35" s="23" t="s">
        <v>146</v>
      </c>
      <c r="B35" s="23"/>
      <c r="C35" s="87" t="s">
        <v>666</v>
      </c>
      <c r="D35" s="87"/>
      <c r="E35" s="87"/>
      <c r="F35" s="87"/>
      <c r="G35" s="87"/>
      <c r="H35" s="87"/>
      <c r="I35" s="87"/>
      <c r="J35" s="87"/>
      <c r="K35" s="87"/>
      <c r="L35" s="87"/>
      <c r="M35" s="87"/>
      <c r="N35" s="87"/>
      <c r="O35" s="87"/>
      <c r="P35" s="87"/>
      <c r="Q35" s="87"/>
      <c r="R35" s="87"/>
      <c r="S35" s="87"/>
      <c r="T35" s="87"/>
      <c r="U35" s="87"/>
    </row>
    <row r="36" spans="1:21" ht="29.4" customHeight="1" x14ac:dyDescent="0.25">
      <c r="A36" s="23" t="s">
        <v>148</v>
      </c>
      <c r="B36" s="23"/>
      <c r="C36" s="87" t="s">
        <v>667</v>
      </c>
      <c r="D36" s="87"/>
      <c r="E36" s="87"/>
      <c r="F36" s="87"/>
      <c r="G36" s="87"/>
      <c r="H36" s="87"/>
      <c r="I36" s="87"/>
      <c r="J36" s="87"/>
      <c r="K36" s="87"/>
      <c r="L36" s="87"/>
      <c r="M36" s="87"/>
      <c r="N36" s="87"/>
      <c r="O36" s="87"/>
      <c r="P36" s="87"/>
      <c r="Q36" s="87"/>
      <c r="R36" s="87"/>
      <c r="S36" s="87"/>
      <c r="T36" s="87"/>
      <c r="U36" s="87"/>
    </row>
    <row r="37" spans="1:21" ht="42.45" customHeight="1" x14ac:dyDescent="0.25">
      <c r="A37" s="23"/>
      <c r="B37" s="23"/>
      <c r="C37" s="87" t="s">
        <v>668</v>
      </c>
      <c r="D37" s="87"/>
      <c r="E37" s="87"/>
      <c r="F37" s="87"/>
      <c r="G37" s="87"/>
      <c r="H37" s="87"/>
      <c r="I37" s="87"/>
      <c r="J37" s="87"/>
      <c r="K37" s="87"/>
      <c r="L37" s="87"/>
      <c r="M37" s="87"/>
      <c r="N37" s="87"/>
      <c r="O37" s="87"/>
      <c r="P37" s="87"/>
      <c r="Q37" s="87"/>
      <c r="R37" s="87"/>
      <c r="S37" s="87"/>
      <c r="T37" s="87"/>
      <c r="U37" s="87"/>
    </row>
    <row r="38" spans="1:21" ht="42.45" customHeight="1" x14ac:dyDescent="0.25">
      <c r="A38" s="23" t="s">
        <v>150</v>
      </c>
      <c r="B38" s="23"/>
      <c r="C38" s="87" t="s">
        <v>669</v>
      </c>
      <c r="D38" s="87"/>
      <c r="E38" s="87"/>
      <c r="F38" s="87"/>
      <c r="G38" s="87"/>
      <c r="H38" s="87"/>
      <c r="I38" s="87"/>
      <c r="J38" s="87"/>
      <c r="K38" s="87"/>
      <c r="L38" s="87"/>
      <c r="M38" s="87"/>
      <c r="N38" s="87"/>
      <c r="O38" s="87"/>
      <c r="P38" s="87"/>
      <c r="Q38" s="87"/>
      <c r="R38" s="87"/>
      <c r="S38" s="87"/>
      <c r="T38" s="87"/>
      <c r="U38" s="87"/>
    </row>
    <row r="39" spans="1:21" ht="16.5" customHeight="1" x14ac:dyDescent="0.25">
      <c r="A39" s="23" t="s">
        <v>152</v>
      </c>
      <c r="B39" s="23"/>
      <c r="C39" s="87" t="s">
        <v>670</v>
      </c>
      <c r="D39" s="87"/>
      <c r="E39" s="87"/>
      <c r="F39" s="87"/>
      <c r="G39" s="87"/>
      <c r="H39" s="87"/>
      <c r="I39" s="87"/>
      <c r="J39" s="87"/>
      <c r="K39" s="87"/>
      <c r="L39" s="87"/>
      <c r="M39" s="87"/>
      <c r="N39" s="87"/>
      <c r="O39" s="87"/>
      <c r="P39" s="87"/>
      <c r="Q39" s="87"/>
      <c r="R39" s="87"/>
      <c r="S39" s="87"/>
      <c r="T39" s="87"/>
      <c r="U39" s="87"/>
    </row>
    <row r="40" spans="1:21" ht="29.4" customHeight="1" x14ac:dyDescent="0.25">
      <c r="A40" s="23" t="s">
        <v>154</v>
      </c>
      <c r="B40" s="23"/>
      <c r="C40" s="87" t="s">
        <v>671</v>
      </c>
      <c r="D40" s="87"/>
      <c r="E40" s="87"/>
      <c r="F40" s="87"/>
      <c r="G40" s="87"/>
      <c r="H40" s="87"/>
      <c r="I40" s="87"/>
      <c r="J40" s="87"/>
      <c r="K40" s="87"/>
      <c r="L40" s="87"/>
      <c r="M40" s="87"/>
      <c r="N40" s="87"/>
      <c r="O40" s="87"/>
      <c r="P40" s="87"/>
      <c r="Q40" s="87"/>
      <c r="R40" s="87"/>
      <c r="S40" s="87"/>
      <c r="T40" s="87"/>
      <c r="U40" s="87"/>
    </row>
    <row r="41" spans="1:21" ht="29.4" customHeight="1" x14ac:dyDescent="0.25">
      <c r="A41" s="23" t="s">
        <v>156</v>
      </c>
      <c r="B41" s="23"/>
      <c r="C41" s="87" t="s">
        <v>672</v>
      </c>
      <c r="D41" s="87"/>
      <c r="E41" s="87"/>
      <c r="F41" s="87"/>
      <c r="G41" s="87"/>
      <c r="H41" s="87"/>
      <c r="I41" s="87"/>
      <c r="J41" s="87"/>
      <c r="K41" s="87"/>
      <c r="L41" s="87"/>
      <c r="M41" s="87"/>
      <c r="N41" s="87"/>
      <c r="O41" s="87"/>
      <c r="P41" s="87"/>
      <c r="Q41" s="87"/>
      <c r="R41" s="87"/>
      <c r="S41" s="87"/>
      <c r="T41" s="87"/>
      <c r="U41" s="87"/>
    </row>
    <row r="42" spans="1:21" ht="29.4" customHeight="1" x14ac:dyDescent="0.25">
      <c r="A42" s="23" t="s">
        <v>158</v>
      </c>
      <c r="B42" s="23"/>
      <c r="C42" s="87" t="s">
        <v>673</v>
      </c>
      <c r="D42" s="87"/>
      <c r="E42" s="87"/>
      <c r="F42" s="87"/>
      <c r="G42" s="87"/>
      <c r="H42" s="87"/>
      <c r="I42" s="87"/>
      <c r="J42" s="87"/>
      <c r="K42" s="87"/>
      <c r="L42" s="87"/>
      <c r="M42" s="87"/>
      <c r="N42" s="87"/>
      <c r="O42" s="87"/>
      <c r="P42" s="87"/>
      <c r="Q42" s="87"/>
      <c r="R42" s="87"/>
      <c r="S42" s="87"/>
      <c r="T42" s="87"/>
      <c r="U42" s="87"/>
    </row>
    <row r="43" spans="1:21" ht="4.5" customHeight="1" x14ac:dyDescent="0.25"/>
    <row r="44" spans="1:21" ht="16.5" customHeight="1" x14ac:dyDescent="0.25">
      <c r="A44" s="24" t="s">
        <v>107</v>
      </c>
      <c r="B44" s="23"/>
      <c r="C44" s="23"/>
      <c r="D44" s="23"/>
      <c r="E44" s="87" t="s">
        <v>674</v>
      </c>
      <c r="F44" s="87"/>
      <c r="G44" s="87"/>
      <c r="H44" s="87"/>
      <c r="I44" s="87"/>
      <c r="J44" s="87"/>
      <c r="K44" s="87"/>
      <c r="L44" s="87"/>
      <c r="M44" s="87"/>
      <c r="N44" s="87"/>
      <c r="O44" s="87"/>
      <c r="P44" s="87"/>
      <c r="Q44" s="87"/>
      <c r="R44" s="87"/>
      <c r="S44" s="87"/>
      <c r="T44" s="87"/>
      <c r="U44" s="87"/>
    </row>
  </sheetData>
  <mergeCells count="19">
    <mergeCell ref="C40:U40"/>
    <mergeCell ref="C41:U41"/>
    <mergeCell ref="C42:U42"/>
    <mergeCell ref="E44:U44"/>
    <mergeCell ref="C35:U35"/>
    <mergeCell ref="C36:U36"/>
    <mergeCell ref="C37:U37"/>
    <mergeCell ref="C38:U38"/>
    <mergeCell ref="C39:U39"/>
    <mergeCell ref="C30:U30"/>
    <mergeCell ref="C31:U31"/>
    <mergeCell ref="C32:U32"/>
    <mergeCell ref="C33:U33"/>
    <mergeCell ref="C34:U34"/>
    <mergeCell ref="K1:U1"/>
    <mergeCell ref="C24:U24"/>
    <mergeCell ref="C26:U26"/>
    <mergeCell ref="C27:U27"/>
    <mergeCell ref="C29:U29"/>
  </mergeCells>
  <pageMargins left="0.7" right="0.7" top="0.75" bottom="0.75" header="0.3" footer="0.3"/>
  <pageSetup paperSize="9" fitToHeight="0" orientation="landscape" horizontalDpi="300" verticalDpi="300"/>
  <headerFooter scaleWithDoc="0" alignWithMargins="0">
    <oddHeader>&amp;C&amp;"Arial"&amp;8TABLE 13A.26</oddHeader>
    <oddFooter>&amp;L&amp;"Arial"&amp;8REPORT ON
GOVERNMENT
SERVICES 2022&amp;R&amp;"Arial"&amp;8SERVICES FOR
MENTAL HEALTH
PAGE &amp;B&amp;P&amp;B</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Y23"/>
  <sheetViews>
    <sheetView showGridLines="0" workbookViewId="0"/>
  </sheetViews>
  <sheetFormatPr defaultColWidth="11.44140625" defaultRowHeight="13.2" x14ac:dyDescent="0.25"/>
  <cols>
    <col min="1" max="11" width="1.88671875" customWidth="1"/>
    <col min="12" max="12" width="5.44140625" customWidth="1"/>
    <col min="13" max="22" width="15.6640625" customWidth="1"/>
    <col min="23" max="23" width="1.88671875" customWidth="1"/>
    <col min="24" max="24" width="5.44140625" customWidth="1"/>
    <col min="25" max="25" width="15.6640625" customWidth="1"/>
  </cols>
  <sheetData>
    <row r="1" spans="1:25" ht="17.399999999999999" customHeight="1" x14ac:dyDescent="0.25">
      <c r="A1" s="8" t="s">
        <v>675</v>
      </c>
      <c r="B1" s="8"/>
      <c r="C1" s="8"/>
      <c r="D1" s="8"/>
      <c r="E1" s="8"/>
      <c r="F1" s="8"/>
      <c r="G1" s="8"/>
      <c r="H1" s="8"/>
      <c r="I1" s="8"/>
      <c r="J1" s="8"/>
      <c r="K1" s="91" t="s">
        <v>676</v>
      </c>
      <c r="L1" s="92"/>
      <c r="M1" s="92"/>
      <c r="N1" s="92"/>
      <c r="O1" s="92"/>
      <c r="P1" s="92"/>
      <c r="Q1" s="92"/>
      <c r="R1" s="92"/>
      <c r="S1" s="92"/>
      <c r="T1" s="92"/>
      <c r="U1" s="92"/>
      <c r="V1" s="92"/>
      <c r="W1" s="92"/>
      <c r="X1" s="92"/>
      <c r="Y1" s="92"/>
    </row>
    <row r="2" spans="1:25" ht="29.4" customHeight="1" x14ac:dyDescent="0.25">
      <c r="A2" s="14"/>
      <c r="B2" s="14"/>
      <c r="C2" s="14"/>
      <c r="D2" s="14"/>
      <c r="E2" s="14"/>
      <c r="F2" s="14"/>
      <c r="G2" s="14"/>
      <c r="H2" s="14"/>
      <c r="I2" s="14"/>
      <c r="J2" s="14"/>
      <c r="K2" s="14"/>
      <c r="L2" s="97" t="s">
        <v>677</v>
      </c>
      <c r="M2" s="98"/>
      <c r="N2" s="98"/>
      <c r="O2" s="98"/>
      <c r="P2" s="98"/>
      <c r="Q2" s="98"/>
      <c r="R2" s="98"/>
      <c r="S2" s="98"/>
      <c r="T2" s="98"/>
      <c r="U2" s="98"/>
      <c r="V2" s="98"/>
      <c r="W2" s="7"/>
      <c r="X2" s="97" t="s">
        <v>678</v>
      </c>
      <c r="Y2" s="98"/>
    </row>
    <row r="3" spans="1:25" ht="29.4" customHeight="1" x14ac:dyDescent="0.25">
      <c r="A3" s="44"/>
      <c r="B3" s="44"/>
      <c r="C3" s="44"/>
      <c r="D3" s="44"/>
      <c r="E3" s="44"/>
      <c r="F3" s="44"/>
      <c r="G3" s="44"/>
      <c r="H3" s="44"/>
      <c r="I3" s="44"/>
      <c r="J3" s="44"/>
      <c r="K3" s="44"/>
      <c r="L3" s="78" t="s">
        <v>78</v>
      </c>
      <c r="M3" s="79" t="s">
        <v>112</v>
      </c>
      <c r="N3" s="79" t="s">
        <v>113</v>
      </c>
      <c r="O3" s="79" t="s">
        <v>114</v>
      </c>
      <c r="P3" s="79" t="s">
        <v>115</v>
      </c>
      <c r="Q3" s="79" t="s">
        <v>116</v>
      </c>
      <c r="R3" s="79" t="s">
        <v>679</v>
      </c>
      <c r="S3" s="79" t="s">
        <v>680</v>
      </c>
      <c r="T3" s="80" t="s">
        <v>681</v>
      </c>
      <c r="U3" s="80" t="s">
        <v>682</v>
      </c>
      <c r="V3" s="79" t="s">
        <v>683</v>
      </c>
      <c r="W3" s="81"/>
      <c r="X3" s="78" t="s">
        <v>78</v>
      </c>
      <c r="Y3" s="79" t="s">
        <v>684</v>
      </c>
    </row>
    <row r="4" spans="1:25" ht="16.5" customHeight="1" x14ac:dyDescent="0.25">
      <c r="A4" s="7" t="s">
        <v>685</v>
      </c>
      <c r="B4" s="7"/>
      <c r="C4" s="7"/>
      <c r="D4" s="7"/>
      <c r="E4" s="7"/>
      <c r="F4" s="7"/>
      <c r="G4" s="7"/>
      <c r="H4" s="7"/>
      <c r="I4" s="7"/>
      <c r="J4" s="7"/>
      <c r="K4" s="7"/>
      <c r="L4" s="9" t="s">
        <v>369</v>
      </c>
      <c r="M4" s="16">
        <v>11.6</v>
      </c>
      <c r="N4" s="16">
        <v>10.3</v>
      </c>
      <c r="O4" s="26">
        <v>9.6</v>
      </c>
      <c r="P4" s="26">
        <v>9</v>
      </c>
      <c r="Q4" s="26">
        <v>9.1999999999999993</v>
      </c>
      <c r="R4" s="26">
        <v>8</v>
      </c>
      <c r="S4" s="26">
        <v>7.4</v>
      </c>
      <c r="T4" s="26">
        <v>7.5</v>
      </c>
      <c r="U4" s="26">
        <v>8.1999999999999993</v>
      </c>
      <c r="V4" s="26">
        <v>7.3</v>
      </c>
      <c r="W4" s="7"/>
      <c r="X4" s="9" t="s">
        <v>657</v>
      </c>
      <c r="Y4" s="26">
        <v>5.5</v>
      </c>
    </row>
    <row r="5" spans="1:25" ht="16.5" customHeight="1" x14ac:dyDescent="0.25">
      <c r="A5" s="7" t="s">
        <v>686</v>
      </c>
      <c r="B5" s="7"/>
      <c r="C5" s="7"/>
      <c r="D5" s="7"/>
      <c r="E5" s="7"/>
      <c r="F5" s="7"/>
      <c r="G5" s="7"/>
      <c r="H5" s="7"/>
      <c r="I5" s="7"/>
      <c r="J5" s="7"/>
      <c r="K5" s="7"/>
      <c r="L5" s="9" t="s">
        <v>369</v>
      </c>
      <c r="M5" s="16">
        <v>18.100000000000001</v>
      </c>
      <c r="N5" s="16">
        <v>14.5</v>
      </c>
      <c r="O5" s="26">
        <v>9.6</v>
      </c>
      <c r="P5" s="16">
        <v>11.9</v>
      </c>
      <c r="Q5" s="16">
        <v>10.199999999999999</v>
      </c>
      <c r="R5" s="16">
        <v>11.4</v>
      </c>
      <c r="S5" s="26">
        <v>8.1</v>
      </c>
      <c r="T5" s="16">
        <v>14.6</v>
      </c>
      <c r="U5" s="26">
        <v>9.6</v>
      </c>
      <c r="V5" s="26">
        <v>9.5</v>
      </c>
      <c r="W5" s="7"/>
      <c r="X5" s="9" t="s">
        <v>657</v>
      </c>
      <c r="Y5" s="26">
        <v>1.4</v>
      </c>
    </row>
    <row r="6" spans="1:25" ht="16.5" customHeight="1" x14ac:dyDescent="0.25">
      <c r="A6" s="7" t="s">
        <v>687</v>
      </c>
      <c r="B6" s="7"/>
      <c r="C6" s="7"/>
      <c r="D6" s="7"/>
      <c r="E6" s="7"/>
      <c r="F6" s="7"/>
      <c r="G6" s="7"/>
      <c r="H6" s="7"/>
      <c r="I6" s="7"/>
      <c r="J6" s="7"/>
      <c r="K6" s="7"/>
      <c r="L6" s="9" t="s">
        <v>369</v>
      </c>
      <c r="M6" s="26">
        <v>0.7</v>
      </c>
      <c r="N6" s="26">
        <v>0.8</v>
      </c>
      <c r="O6" s="26">
        <v>0.6</v>
      </c>
      <c r="P6" s="26">
        <v>0.4</v>
      </c>
      <c r="Q6" s="26">
        <v>0.5</v>
      </c>
      <c r="R6" s="26">
        <v>0.6</v>
      </c>
      <c r="S6" s="26">
        <v>0.4</v>
      </c>
      <c r="T6" s="26">
        <v>0.3</v>
      </c>
      <c r="U6" s="26">
        <v>0.2</v>
      </c>
      <c r="V6" s="26">
        <v>0.3</v>
      </c>
      <c r="W6" s="7"/>
      <c r="X6" s="9" t="s">
        <v>657</v>
      </c>
      <c r="Y6" s="25" t="s">
        <v>270</v>
      </c>
    </row>
    <row r="7" spans="1:25" ht="16.5" customHeight="1" x14ac:dyDescent="0.25">
      <c r="A7" s="7" t="s">
        <v>688</v>
      </c>
      <c r="B7" s="7"/>
      <c r="C7" s="7"/>
      <c r="D7" s="7"/>
      <c r="E7" s="7"/>
      <c r="F7" s="7"/>
      <c r="G7" s="7"/>
      <c r="H7" s="7"/>
      <c r="I7" s="7"/>
      <c r="J7" s="7"/>
      <c r="K7" s="7"/>
      <c r="L7" s="9" t="s">
        <v>369</v>
      </c>
      <c r="M7" s="16">
        <v>10.3</v>
      </c>
      <c r="N7" s="16">
        <v>10</v>
      </c>
      <c r="O7" s="25" t="s">
        <v>137</v>
      </c>
      <c r="P7" s="25" t="s">
        <v>137</v>
      </c>
      <c r="Q7" s="25" t="s">
        <v>137</v>
      </c>
      <c r="R7" s="25" t="s">
        <v>137</v>
      </c>
      <c r="S7" s="25" t="s">
        <v>137</v>
      </c>
      <c r="T7" s="25" t="s">
        <v>137</v>
      </c>
      <c r="U7" s="25" t="s">
        <v>137</v>
      </c>
      <c r="V7" s="25" t="s">
        <v>137</v>
      </c>
      <c r="W7" s="7"/>
      <c r="X7" s="9" t="s">
        <v>657</v>
      </c>
      <c r="Y7" s="25" t="s">
        <v>137</v>
      </c>
    </row>
    <row r="8" spans="1:25" ht="16.5" customHeight="1" x14ac:dyDescent="0.25">
      <c r="A8" s="7" t="s">
        <v>689</v>
      </c>
      <c r="B8" s="7"/>
      <c r="C8" s="7"/>
      <c r="D8" s="7"/>
      <c r="E8" s="7"/>
      <c r="F8" s="7"/>
      <c r="G8" s="7"/>
      <c r="H8" s="7"/>
      <c r="I8" s="7"/>
      <c r="J8" s="7"/>
      <c r="K8" s="7"/>
      <c r="L8" s="9" t="s">
        <v>369</v>
      </c>
      <c r="M8" s="16">
        <v>10.7</v>
      </c>
      <c r="N8" s="16">
        <v>13.6</v>
      </c>
      <c r="O8" s="26">
        <v>7.7</v>
      </c>
      <c r="P8" s="26">
        <v>7.1</v>
      </c>
      <c r="Q8" s="26">
        <v>9.1999999999999993</v>
      </c>
      <c r="R8" s="16">
        <v>15</v>
      </c>
      <c r="S8" s="16">
        <v>20</v>
      </c>
      <c r="T8" s="16">
        <v>21.2</v>
      </c>
      <c r="U8" s="16">
        <v>30.4</v>
      </c>
      <c r="V8" s="16">
        <v>29.5</v>
      </c>
      <c r="W8" s="7"/>
      <c r="X8" s="9" t="s">
        <v>657</v>
      </c>
      <c r="Y8" s="16">
        <v>21.5</v>
      </c>
    </row>
    <row r="9" spans="1:25" ht="16.5" customHeight="1" x14ac:dyDescent="0.25">
      <c r="A9" s="14" t="s">
        <v>690</v>
      </c>
      <c r="B9" s="14"/>
      <c r="C9" s="14"/>
      <c r="D9" s="14"/>
      <c r="E9" s="14"/>
      <c r="F9" s="14"/>
      <c r="G9" s="14"/>
      <c r="H9" s="14"/>
      <c r="I9" s="14"/>
      <c r="J9" s="14"/>
      <c r="K9" s="14"/>
      <c r="L9" s="15" t="s">
        <v>369</v>
      </c>
      <c r="M9" s="17">
        <v>10.6</v>
      </c>
      <c r="N9" s="28">
        <v>9.8000000000000007</v>
      </c>
      <c r="O9" s="28">
        <v>8.1999999999999993</v>
      </c>
      <c r="P9" s="28">
        <v>7.9</v>
      </c>
      <c r="Q9" s="28">
        <v>8.1</v>
      </c>
      <c r="R9" s="28">
        <v>7.4</v>
      </c>
      <c r="S9" s="28">
        <v>6.9</v>
      </c>
      <c r="T9" s="28">
        <v>7.2</v>
      </c>
      <c r="U9" s="28">
        <v>8.1</v>
      </c>
      <c r="V9" s="28">
        <v>7.3</v>
      </c>
      <c r="W9" s="14"/>
      <c r="X9" s="15" t="s">
        <v>657</v>
      </c>
      <c r="Y9" s="28">
        <v>5.3</v>
      </c>
    </row>
    <row r="10" spans="1:25" ht="4.5" customHeight="1" x14ac:dyDescent="0.25">
      <c r="A10" s="23"/>
      <c r="B10" s="23"/>
      <c r="C10" s="2"/>
      <c r="D10" s="2"/>
      <c r="E10" s="2"/>
      <c r="F10" s="2"/>
      <c r="G10" s="2"/>
      <c r="H10" s="2"/>
      <c r="I10" s="2"/>
      <c r="J10" s="2"/>
      <c r="K10" s="2"/>
      <c r="L10" s="2"/>
      <c r="M10" s="2"/>
      <c r="N10" s="2"/>
      <c r="O10" s="2"/>
      <c r="P10" s="2"/>
      <c r="Q10" s="2"/>
      <c r="R10" s="2"/>
      <c r="S10" s="2"/>
      <c r="T10" s="2"/>
      <c r="U10" s="2"/>
      <c r="V10" s="2"/>
      <c r="W10" s="2"/>
      <c r="X10" s="2"/>
      <c r="Y10" s="2"/>
    </row>
    <row r="11" spans="1:25" ht="16.5" customHeight="1" x14ac:dyDescent="0.25">
      <c r="A11" s="23"/>
      <c r="B11" s="23"/>
      <c r="C11" s="87" t="s">
        <v>691</v>
      </c>
      <c r="D11" s="87"/>
      <c r="E11" s="87"/>
      <c r="F11" s="87"/>
      <c r="G11" s="87"/>
      <c r="H11" s="87"/>
      <c r="I11" s="87"/>
      <c r="J11" s="87"/>
      <c r="K11" s="87"/>
      <c r="L11" s="87"/>
      <c r="M11" s="87"/>
      <c r="N11" s="87"/>
      <c r="O11" s="87"/>
      <c r="P11" s="87"/>
      <c r="Q11" s="87"/>
      <c r="R11" s="87"/>
      <c r="S11" s="87"/>
      <c r="T11" s="87"/>
      <c r="U11" s="87"/>
      <c r="V11" s="87"/>
      <c r="W11" s="87"/>
      <c r="X11" s="87"/>
      <c r="Y11" s="87"/>
    </row>
    <row r="12" spans="1:25" ht="4.5" customHeight="1" x14ac:dyDescent="0.25">
      <c r="A12" s="23"/>
      <c r="B12" s="23"/>
      <c r="C12" s="2"/>
      <c r="D12" s="2"/>
      <c r="E12" s="2"/>
      <c r="F12" s="2"/>
      <c r="G12" s="2"/>
      <c r="H12" s="2"/>
      <c r="I12" s="2"/>
      <c r="J12" s="2"/>
      <c r="K12" s="2"/>
      <c r="L12" s="2"/>
      <c r="M12" s="2"/>
      <c r="N12" s="2"/>
      <c r="O12" s="2"/>
      <c r="P12" s="2"/>
      <c r="Q12" s="2"/>
      <c r="R12" s="2"/>
      <c r="S12" s="2"/>
      <c r="T12" s="2"/>
      <c r="U12" s="2"/>
      <c r="V12" s="2"/>
      <c r="W12" s="2"/>
      <c r="X12" s="2"/>
      <c r="Y12" s="2"/>
    </row>
    <row r="13" spans="1:25" ht="16.5" customHeight="1" x14ac:dyDescent="0.25">
      <c r="A13" s="23" t="s">
        <v>99</v>
      </c>
      <c r="B13" s="23"/>
      <c r="C13" s="87" t="s">
        <v>692</v>
      </c>
      <c r="D13" s="87"/>
      <c r="E13" s="87"/>
      <c r="F13" s="87"/>
      <c r="G13" s="87"/>
      <c r="H13" s="87"/>
      <c r="I13" s="87"/>
      <c r="J13" s="87"/>
      <c r="K13" s="87"/>
      <c r="L13" s="87"/>
      <c r="M13" s="87"/>
      <c r="N13" s="87"/>
      <c r="O13" s="87"/>
      <c r="P13" s="87"/>
      <c r="Q13" s="87"/>
      <c r="R13" s="87"/>
      <c r="S13" s="87"/>
      <c r="T13" s="87"/>
      <c r="U13" s="87"/>
      <c r="V13" s="87"/>
      <c r="W13" s="87"/>
      <c r="X13" s="87"/>
      <c r="Y13" s="87"/>
    </row>
    <row r="14" spans="1:25" ht="16.5" customHeight="1" x14ac:dyDescent="0.25">
      <c r="A14" s="23" t="s">
        <v>101</v>
      </c>
      <c r="B14" s="23"/>
      <c r="C14" s="87" t="s">
        <v>670</v>
      </c>
      <c r="D14" s="87"/>
      <c r="E14" s="87"/>
      <c r="F14" s="87"/>
      <c r="G14" s="87"/>
      <c r="H14" s="87"/>
      <c r="I14" s="87"/>
      <c r="J14" s="87"/>
      <c r="K14" s="87"/>
      <c r="L14" s="87"/>
      <c r="M14" s="87"/>
      <c r="N14" s="87"/>
      <c r="O14" s="87"/>
      <c r="P14" s="87"/>
      <c r="Q14" s="87"/>
      <c r="R14" s="87"/>
      <c r="S14" s="87"/>
      <c r="T14" s="87"/>
      <c r="U14" s="87"/>
      <c r="V14" s="87"/>
      <c r="W14" s="87"/>
      <c r="X14" s="87"/>
      <c r="Y14" s="87"/>
    </row>
    <row r="15" spans="1:25" ht="29.4" customHeight="1" x14ac:dyDescent="0.25">
      <c r="A15" s="23" t="s">
        <v>103</v>
      </c>
      <c r="B15" s="23"/>
      <c r="C15" s="87" t="s">
        <v>668</v>
      </c>
      <c r="D15" s="87"/>
      <c r="E15" s="87"/>
      <c r="F15" s="87"/>
      <c r="G15" s="87"/>
      <c r="H15" s="87"/>
      <c r="I15" s="87"/>
      <c r="J15" s="87"/>
      <c r="K15" s="87"/>
      <c r="L15" s="87"/>
      <c r="M15" s="87"/>
      <c r="N15" s="87"/>
      <c r="O15" s="87"/>
      <c r="P15" s="87"/>
      <c r="Q15" s="87"/>
      <c r="R15" s="87"/>
      <c r="S15" s="87"/>
      <c r="T15" s="87"/>
      <c r="U15" s="87"/>
      <c r="V15" s="87"/>
      <c r="W15" s="87"/>
      <c r="X15" s="87"/>
      <c r="Y15" s="87"/>
    </row>
    <row r="16" spans="1:25" ht="16.5" customHeight="1" x14ac:dyDescent="0.25">
      <c r="A16" s="23" t="s">
        <v>105</v>
      </c>
      <c r="B16" s="23"/>
      <c r="C16" s="87" t="s">
        <v>673</v>
      </c>
      <c r="D16" s="87"/>
      <c r="E16" s="87"/>
      <c r="F16" s="87"/>
      <c r="G16" s="87"/>
      <c r="H16" s="87"/>
      <c r="I16" s="87"/>
      <c r="J16" s="87"/>
      <c r="K16" s="87"/>
      <c r="L16" s="87"/>
      <c r="M16" s="87"/>
      <c r="N16" s="87"/>
      <c r="O16" s="87"/>
      <c r="P16" s="87"/>
      <c r="Q16" s="87"/>
      <c r="R16" s="87"/>
      <c r="S16" s="87"/>
      <c r="T16" s="87"/>
      <c r="U16" s="87"/>
      <c r="V16" s="87"/>
      <c r="W16" s="87"/>
      <c r="X16" s="87"/>
      <c r="Y16" s="87"/>
    </row>
    <row r="17" spans="1:25" ht="16.5" customHeight="1" x14ac:dyDescent="0.25">
      <c r="A17" s="23" t="s">
        <v>142</v>
      </c>
      <c r="B17" s="23"/>
      <c r="C17" s="87" t="s">
        <v>672</v>
      </c>
      <c r="D17" s="87"/>
      <c r="E17" s="87"/>
      <c r="F17" s="87"/>
      <c r="G17" s="87"/>
      <c r="H17" s="87"/>
      <c r="I17" s="87"/>
      <c r="J17" s="87"/>
      <c r="K17" s="87"/>
      <c r="L17" s="87"/>
      <c r="M17" s="87"/>
      <c r="N17" s="87"/>
      <c r="O17" s="87"/>
      <c r="P17" s="87"/>
      <c r="Q17" s="87"/>
      <c r="R17" s="87"/>
      <c r="S17" s="87"/>
      <c r="T17" s="87"/>
      <c r="U17" s="87"/>
      <c r="V17" s="87"/>
      <c r="W17" s="87"/>
      <c r="X17" s="87"/>
      <c r="Y17" s="87"/>
    </row>
    <row r="18" spans="1:25" ht="16.5" customHeight="1" x14ac:dyDescent="0.25">
      <c r="A18" s="23" t="s">
        <v>144</v>
      </c>
      <c r="B18" s="23"/>
      <c r="C18" s="87" t="s">
        <v>693</v>
      </c>
      <c r="D18" s="87"/>
      <c r="E18" s="87"/>
      <c r="F18" s="87"/>
      <c r="G18" s="87"/>
      <c r="H18" s="87"/>
      <c r="I18" s="87"/>
      <c r="J18" s="87"/>
      <c r="K18" s="87"/>
      <c r="L18" s="87"/>
      <c r="M18" s="87"/>
      <c r="N18" s="87"/>
      <c r="O18" s="87"/>
      <c r="P18" s="87"/>
      <c r="Q18" s="87"/>
      <c r="R18" s="87"/>
      <c r="S18" s="87"/>
      <c r="T18" s="87"/>
      <c r="U18" s="87"/>
      <c r="V18" s="87"/>
      <c r="W18" s="87"/>
      <c r="X18" s="87"/>
      <c r="Y18" s="87"/>
    </row>
    <row r="19" spans="1:25" ht="16.5" customHeight="1" x14ac:dyDescent="0.25">
      <c r="A19" s="23" t="s">
        <v>146</v>
      </c>
      <c r="B19" s="23"/>
      <c r="C19" s="87" t="s">
        <v>694</v>
      </c>
      <c r="D19" s="87"/>
      <c r="E19" s="87"/>
      <c r="F19" s="87"/>
      <c r="G19" s="87"/>
      <c r="H19" s="87"/>
      <c r="I19" s="87"/>
      <c r="J19" s="87"/>
      <c r="K19" s="87"/>
      <c r="L19" s="87"/>
      <c r="M19" s="87"/>
      <c r="N19" s="87"/>
      <c r="O19" s="87"/>
      <c r="P19" s="87"/>
      <c r="Q19" s="87"/>
      <c r="R19" s="87"/>
      <c r="S19" s="87"/>
      <c r="T19" s="87"/>
      <c r="U19" s="87"/>
      <c r="V19" s="87"/>
      <c r="W19" s="87"/>
      <c r="X19" s="87"/>
      <c r="Y19" s="87"/>
    </row>
    <row r="20" spans="1:25" ht="29.4" customHeight="1" x14ac:dyDescent="0.25">
      <c r="A20" s="23" t="s">
        <v>148</v>
      </c>
      <c r="B20" s="23"/>
      <c r="C20" s="87" t="s">
        <v>695</v>
      </c>
      <c r="D20" s="87"/>
      <c r="E20" s="87"/>
      <c r="F20" s="87"/>
      <c r="G20" s="87"/>
      <c r="H20" s="87"/>
      <c r="I20" s="87"/>
      <c r="J20" s="87"/>
      <c r="K20" s="87"/>
      <c r="L20" s="87"/>
      <c r="M20" s="87"/>
      <c r="N20" s="87"/>
      <c r="O20" s="87"/>
      <c r="P20" s="87"/>
      <c r="Q20" s="87"/>
      <c r="R20" s="87"/>
      <c r="S20" s="87"/>
      <c r="T20" s="87"/>
      <c r="U20" s="87"/>
      <c r="V20" s="87"/>
      <c r="W20" s="87"/>
      <c r="X20" s="87"/>
      <c r="Y20" s="87"/>
    </row>
    <row r="21" spans="1:25" ht="16.5" customHeight="1" x14ac:dyDescent="0.25">
      <c r="A21" s="23" t="s">
        <v>150</v>
      </c>
      <c r="B21" s="23"/>
      <c r="C21" s="87" t="s">
        <v>662</v>
      </c>
      <c r="D21" s="87"/>
      <c r="E21" s="87"/>
      <c r="F21" s="87"/>
      <c r="G21" s="87"/>
      <c r="H21" s="87"/>
      <c r="I21" s="87"/>
      <c r="J21" s="87"/>
      <c r="K21" s="87"/>
      <c r="L21" s="87"/>
      <c r="M21" s="87"/>
      <c r="N21" s="87"/>
      <c r="O21" s="87"/>
      <c r="P21" s="87"/>
      <c r="Q21" s="87"/>
      <c r="R21" s="87"/>
      <c r="S21" s="87"/>
      <c r="T21" s="87"/>
      <c r="U21" s="87"/>
      <c r="V21" s="87"/>
      <c r="W21" s="87"/>
      <c r="X21" s="87"/>
      <c r="Y21" s="87"/>
    </row>
    <row r="22" spans="1:25" ht="4.5" customHeight="1" x14ac:dyDescent="0.25"/>
    <row r="23" spans="1:25" ht="16.5" customHeight="1" x14ac:dyDescent="0.25">
      <c r="A23" s="24" t="s">
        <v>107</v>
      </c>
      <c r="B23" s="23"/>
      <c r="C23" s="23"/>
      <c r="D23" s="23"/>
      <c r="E23" s="87" t="s">
        <v>674</v>
      </c>
      <c r="F23" s="87"/>
      <c r="G23" s="87"/>
      <c r="H23" s="87"/>
      <c r="I23" s="87"/>
      <c r="J23" s="87"/>
      <c r="K23" s="87"/>
      <c r="L23" s="87"/>
      <c r="M23" s="87"/>
      <c r="N23" s="87"/>
      <c r="O23" s="87"/>
      <c r="P23" s="87"/>
      <c r="Q23" s="87"/>
      <c r="R23" s="87"/>
      <c r="S23" s="87"/>
      <c r="T23" s="87"/>
      <c r="U23" s="87"/>
      <c r="V23" s="87"/>
      <c r="W23" s="87"/>
      <c r="X23" s="87"/>
      <c r="Y23" s="87"/>
    </row>
  </sheetData>
  <mergeCells count="14">
    <mergeCell ref="C19:Y19"/>
    <mergeCell ref="C20:Y20"/>
    <mergeCell ref="C21:Y21"/>
    <mergeCell ref="E23:Y23"/>
    <mergeCell ref="C14:Y14"/>
    <mergeCell ref="C15:Y15"/>
    <mergeCell ref="C16:Y16"/>
    <mergeCell ref="C17:Y17"/>
    <mergeCell ref="C18:Y18"/>
    <mergeCell ref="L2:V2"/>
    <mergeCell ref="X2:Y2"/>
    <mergeCell ref="K1:Y1"/>
    <mergeCell ref="C11:Y11"/>
    <mergeCell ref="C13:Y13"/>
  </mergeCells>
  <pageMargins left="0.7" right="0.7" top="0.75" bottom="0.75" header="0.3" footer="0.3"/>
  <pageSetup paperSize="9" fitToHeight="0" orientation="landscape" horizontalDpi="300" verticalDpi="300"/>
  <headerFooter scaleWithDoc="0" alignWithMargins="0">
    <oddHeader>&amp;C&amp;"Arial"&amp;8TABLE 13A.27</oddHeader>
    <oddFooter>&amp;L&amp;"Arial"&amp;8REPORT ON
GOVERNMENT
SERVICES 2022&amp;R&amp;"Arial"&amp;8SERVICES FOR
MENTAL HEALTH
PAGE &amp;B&amp;P&amp;B</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U34"/>
  <sheetViews>
    <sheetView showGridLines="0" workbookViewId="0"/>
  </sheetViews>
  <sheetFormatPr defaultColWidth="11.44140625" defaultRowHeight="13.2" x14ac:dyDescent="0.25"/>
  <cols>
    <col min="1" max="11" width="1.88671875" customWidth="1"/>
    <col min="12" max="12" width="5.44140625" customWidth="1"/>
    <col min="13" max="21" width="11.109375" customWidth="1"/>
  </cols>
  <sheetData>
    <row r="1" spans="1:21" ht="17.399999999999999" customHeight="1" x14ac:dyDescent="0.25">
      <c r="A1" s="8" t="s">
        <v>696</v>
      </c>
      <c r="B1" s="8"/>
      <c r="C1" s="8"/>
      <c r="D1" s="8"/>
      <c r="E1" s="8"/>
      <c r="F1" s="8"/>
      <c r="G1" s="8"/>
      <c r="H1" s="8"/>
      <c r="I1" s="8"/>
      <c r="J1" s="8"/>
      <c r="K1" s="91" t="s">
        <v>697</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698</v>
      </c>
      <c r="O2" s="13" t="s">
        <v>699</v>
      </c>
      <c r="P2" s="13" t="s">
        <v>174</v>
      </c>
      <c r="Q2" s="13" t="s">
        <v>700</v>
      </c>
      <c r="R2" s="13" t="s">
        <v>176</v>
      </c>
      <c r="S2" s="13" t="s">
        <v>701</v>
      </c>
      <c r="T2" s="13" t="s">
        <v>702</v>
      </c>
      <c r="U2" s="13" t="s">
        <v>546</v>
      </c>
    </row>
    <row r="3" spans="1:21" ht="16.5" customHeight="1" x14ac:dyDescent="0.25">
      <c r="A3" s="7" t="s">
        <v>703</v>
      </c>
      <c r="B3" s="7"/>
      <c r="C3" s="7"/>
      <c r="D3" s="7"/>
      <c r="E3" s="7"/>
      <c r="F3" s="7"/>
      <c r="G3" s="7"/>
      <c r="H3" s="7"/>
      <c r="I3" s="7"/>
      <c r="J3" s="7"/>
      <c r="K3" s="7"/>
      <c r="L3" s="9"/>
      <c r="M3" s="10"/>
      <c r="N3" s="10"/>
      <c r="O3" s="10"/>
      <c r="P3" s="10"/>
      <c r="Q3" s="10"/>
      <c r="R3" s="10"/>
      <c r="S3" s="10"/>
      <c r="T3" s="10"/>
      <c r="U3" s="10"/>
    </row>
    <row r="4" spans="1:21" ht="16.5" customHeight="1" x14ac:dyDescent="0.25">
      <c r="A4" s="7"/>
      <c r="B4" s="7" t="s">
        <v>704</v>
      </c>
      <c r="C4" s="7"/>
      <c r="D4" s="7"/>
      <c r="E4" s="7"/>
      <c r="F4" s="7"/>
      <c r="G4" s="7"/>
      <c r="H4" s="7"/>
      <c r="I4" s="7"/>
      <c r="J4" s="7"/>
      <c r="K4" s="7"/>
      <c r="L4" s="9"/>
      <c r="M4" s="10"/>
      <c r="N4" s="10"/>
      <c r="O4" s="10"/>
      <c r="P4" s="10"/>
      <c r="Q4" s="10"/>
      <c r="R4" s="10"/>
      <c r="S4" s="10"/>
      <c r="T4" s="10"/>
      <c r="U4" s="10"/>
    </row>
    <row r="5" spans="1:21" ht="16.5" customHeight="1" x14ac:dyDescent="0.25">
      <c r="A5" s="7"/>
      <c r="B5" s="7"/>
      <c r="C5" s="7" t="s">
        <v>255</v>
      </c>
      <c r="D5" s="7"/>
      <c r="E5" s="7"/>
      <c r="F5" s="7"/>
      <c r="G5" s="7"/>
      <c r="H5" s="7"/>
      <c r="I5" s="7"/>
      <c r="J5" s="7"/>
      <c r="K5" s="7"/>
      <c r="L5" s="9" t="s">
        <v>369</v>
      </c>
      <c r="M5" s="26">
        <v>1</v>
      </c>
      <c r="N5" s="26">
        <v>1.2</v>
      </c>
      <c r="O5" s="26">
        <v>0.1</v>
      </c>
      <c r="P5" s="26">
        <v>0.1</v>
      </c>
      <c r="Q5" s="26">
        <v>0.2</v>
      </c>
      <c r="R5" s="25" t="s">
        <v>259</v>
      </c>
      <c r="S5" s="25" t="s">
        <v>270</v>
      </c>
      <c r="T5" s="26">
        <v>0.1</v>
      </c>
      <c r="U5" s="26">
        <v>0.7</v>
      </c>
    </row>
    <row r="6" spans="1:21" ht="16.5" customHeight="1" x14ac:dyDescent="0.25">
      <c r="A6" s="7"/>
      <c r="B6" s="7"/>
      <c r="C6" s="7" t="s">
        <v>570</v>
      </c>
      <c r="D6" s="7"/>
      <c r="E6" s="7"/>
      <c r="F6" s="7"/>
      <c r="G6" s="7"/>
      <c r="H6" s="7"/>
      <c r="I6" s="7"/>
      <c r="J6" s="7"/>
      <c r="K6" s="7"/>
      <c r="L6" s="9" t="s">
        <v>369</v>
      </c>
      <c r="M6" s="26">
        <v>1.2</v>
      </c>
      <c r="N6" s="26">
        <v>1.3</v>
      </c>
      <c r="O6" s="26">
        <v>0.1</v>
      </c>
      <c r="P6" s="26" t="s">
        <v>123</v>
      </c>
      <c r="Q6" s="26">
        <v>0.1</v>
      </c>
      <c r="R6" s="26">
        <v>0.4</v>
      </c>
      <c r="S6" s="25" t="s">
        <v>270</v>
      </c>
      <c r="T6" s="26">
        <v>0.8</v>
      </c>
      <c r="U6" s="26">
        <v>0.7</v>
      </c>
    </row>
    <row r="7" spans="1:21" ht="16.5" customHeight="1" x14ac:dyDescent="0.25">
      <c r="A7" s="7"/>
      <c r="B7" s="7"/>
      <c r="C7" s="7" t="s">
        <v>572</v>
      </c>
      <c r="D7" s="7"/>
      <c r="E7" s="7"/>
      <c r="F7" s="7"/>
      <c r="G7" s="7"/>
      <c r="H7" s="7"/>
      <c r="I7" s="7"/>
      <c r="J7" s="7"/>
      <c r="K7" s="7"/>
      <c r="L7" s="9" t="s">
        <v>369</v>
      </c>
      <c r="M7" s="26">
        <v>0.8</v>
      </c>
      <c r="N7" s="26">
        <v>1.3</v>
      </c>
      <c r="O7" s="26">
        <v>0.1</v>
      </c>
      <c r="P7" s="26" t="s">
        <v>123</v>
      </c>
      <c r="Q7" s="26">
        <v>0.2</v>
      </c>
      <c r="R7" s="26">
        <v>0.5</v>
      </c>
      <c r="S7" s="25" t="s">
        <v>270</v>
      </c>
      <c r="T7" s="26" t="s">
        <v>123</v>
      </c>
      <c r="U7" s="26">
        <v>0.6</v>
      </c>
    </row>
    <row r="8" spans="1:21" ht="16.5" customHeight="1" x14ac:dyDescent="0.25">
      <c r="A8" s="7"/>
      <c r="B8" s="7"/>
      <c r="C8" s="7" t="s">
        <v>573</v>
      </c>
      <c r="D8" s="7"/>
      <c r="E8" s="7"/>
      <c r="F8" s="7"/>
      <c r="G8" s="7"/>
      <c r="H8" s="7"/>
      <c r="I8" s="7"/>
      <c r="J8" s="7"/>
      <c r="K8" s="7"/>
      <c r="L8" s="9" t="s">
        <v>369</v>
      </c>
      <c r="M8" s="26">
        <v>0.3</v>
      </c>
      <c r="N8" s="26">
        <v>1.4</v>
      </c>
      <c r="O8" s="26">
        <v>0.1</v>
      </c>
      <c r="P8" s="26" t="s">
        <v>123</v>
      </c>
      <c r="Q8" s="26">
        <v>0.5</v>
      </c>
      <c r="R8" s="26">
        <v>0.7</v>
      </c>
      <c r="S8" s="25" t="s">
        <v>270</v>
      </c>
      <c r="T8" s="26" t="s">
        <v>123</v>
      </c>
      <c r="U8" s="26">
        <v>0.5</v>
      </c>
    </row>
    <row r="9" spans="1:21" ht="16.5" customHeight="1" x14ac:dyDescent="0.25">
      <c r="A9" s="7"/>
      <c r="B9" s="7"/>
      <c r="C9" s="7" t="s">
        <v>87</v>
      </c>
      <c r="D9" s="7"/>
      <c r="E9" s="7"/>
      <c r="F9" s="7"/>
      <c r="G9" s="7"/>
      <c r="H9" s="7"/>
      <c r="I9" s="7"/>
      <c r="J9" s="7"/>
      <c r="K9" s="7"/>
      <c r="L9" s="9" t="s">
        <v>369</v>
      </c>
      <c r="M9" s="26">
        <v>0.5</v>
      </c>
      <c r="N9" s="26">
        <v>2</v>
      </c>
      <c r="O9" s="26" t="s">
        <v>123</v>
      </c>
      <c r="P9" s="26" t="s">
        <v>123</v>
      </c>
      <c r="Q9" s="26">
        <v>3.6</v>
      </c>
      <c r="R9" s="25" t="s">
        <v>270</v>
      </c>
      <c r="S9" s="26">
        <v>0.2</v>
      </c>
      <c r="T9" s="26" t="s">
        <v>123</v>
      </c>
      <c r="U9" s="26">
        <v>0.9</v>
      </c>
    </row>
    <row r="10" spans="1:21" ht="16.5" customHeight="1" x14ac:dyDescent="0.25">
      <c r="A10" s="7"/>
      <c r="B10" s="7"/>
      <c r="C10" s="7" t="s">
        <v>88</v>
      </c>
      <c r="D10" s="7"/>
      <c r="E10" s="7"/>
      <c r="F10" s="7"/>
      <c r="G10" s="7"/>
      <c r="H10" s="7"/>
      <c r="I10" s="7"/>
      <c r="J10" s="7"/>
      <c r="K10" s="7"/>
      <c r="L10" s="9" t="s">
        <v>369</v>
      </c>
      <c r="M10" s="26">
        <v>0.6</v>
      </c>
      <c r="N10" s="26">
        <v>5.8</v>
      </c>
      <c r="O10" s="26">
        <v>0.2</v>
      </c>
      <c r="P10" s="26" t="s">
        <v>123</v>
      </c>
      <c r="Q10" s="26">
        <v>1.4</v>
      </c>
      <c r="R10" s="26">
        <v>1</v>
      </c>
      <c r="S10" s="26" t="s">
        <v>123</v>
      </c>
      <c r="T10" s="26" t="s">
        <v>123</v>
      </c>
      <c r="U10" s="26">
        <v>1.7</v>
      </c>
    </row>
    <row r="11" spans="1:21" ht="16.5" customHeight="1" x14ac:dyDescent="0.25">
      <c r="A11" s="7"/>
      <c r="B11" s="7" t="s">
        <v>705</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255</v>
      </c>
      <c r="D12" s="7"/>
      <c r="E12" s="7"/>
      <c r="F12" s="7"/>
      <c r="G12" s="7"/>
      <c r="H12" s="7"/>
      <c r="I12" s="7"/>
      <c r="J12" s="7"/>
      <c r="K12" s="7"/>
      <c r="L12" s="9" t="s">
        <v>369</v>
      </c>
      <c r="M12" s="26">
        <v>8.8000000000000007</v>
      </c>
      <c r="N12" s="16">
        <v>19.5</v>
      </c>
      <c r="O12" s="16">
        <v>15</v>
      </c>
      <c r="P12" s="26">
        <v>4.2</v>
      </c>
      <c r="Q12" s="26">
        <v>3.2</v>
      </c>
      <c r="R12" s="25" t="s">
        <v>259</v>
      </c>
      <c r="S12" s="26">
        <v>6.9</v>
      </c>
      <c r="T12" s="16">
        <v>22.5</v>
      </c>
      <c r="U12" s="16">
        <v>11.6</v>
      </c>
    </row>
    <row r="13" spans="1:21" ht="16.5" customHeight="1" x14ac:dyDescent="0.25">
      <c r="A13" s="7"/>
      <c r="B13" s="7"/>
      <c r="C13" s="7" t="s">
        <v>570</v>
      </c>
      <c r="D13" s="7"/>
      <c r="E13" s="7"/>
      <c r="F13" s="7"/>
      <c r="G13" s="7"/>
      <c r="H13" s="7"/>
      <c r="I13" s="7"/>
      <c r="J13" s="7"/>
      <c r="K13" s="7"/>
      <c r="L13" s="9" t="s">
        <v>369</v>
      </c>
      <c r="M13" s="26">
        <v>9.5</v>
      </c>
      <c r="N13" s="16">
        <v>19.2</v>
      </c>
      <c r="O13" s="16">
        <v>11.3</v>
      </c>
      <c r="P13" s="26">
        <v>4.7</v>
      </c>
      <c r="Q13" s="26">
        <v>1.1000000000000001</v>
      </c>
      <c r="R13" s="16">
        <v>10.199999999999999</v>
      </c>
      <c r="S13" s="16">
        <v>14.7</v>
      </c>
      <c r="T13" s="16">
        <v>15.3</v>
      </c>
      <c r="U13" s="16">
        <v>11</v>
      </c>
    </row>
    <row r="14" spans="1:21" ht="16.5" customHeight="1" x14ac:dyDescent="0.25">
      <c r="A14" s="7"/>
      <c r="B14" s="7"/>
      <c r="C14" s="7" t="s">
        <v>572</v>
      </c>
      <c r="D14" s="7"/>
      <c r="E14" s="7"/>
      <c r="F14" s="7"/>
      <c r="G14" s="7"/>
      <c r="H14" s="7"/>
      <c r="I14" s="7"/>
      <c r="J14" s="7"/>
      <c r="K14" s="7"/>
      <c r="L14" s="9" t="s">
        <v>369</v>
      </c>
      <c r="M14" s="26">
        <v>8</v>
      </c>
      <c r="N14" s="16">
        <v>24.1</v>
      </c>
      <c r="O14" s="26">
        <v>9</v>
      </c>
      <c r="P14" s="26">
        <v>5.8</v>
      </c>
      <c r="Q14" s="26">
        <v>1.5</v>
      </c>
      <c r="R14" s="16">
        <v>11.2</v>
      </c>
      <c r="S14" s="26">
        <v>9.3000000000000007</v>
      </c>
      <c r="T14" s="16">
        <v>13.6</v>
      </c>
      <c r="U14" s="16">
        <v>11.4</v>
      </c>
    </row>
    <row r="15" spans="1:21" ht="16.5" customHeight="1" x14ac:dyDescent="0.25">
      <c r="A15" s="7"/>
      <c r="B15" s="7"/>
      <c r="C15" s="7" t="s">
        <v>573</v>
      </c>
      <c r="D15" s="7"/>
      <c r="E15" s="7"/>
      <c r="F15" s="7"/>
      <c r="G15" s="7"/>
      <c r="H15" s="7"/>
      <c r="I15" s="7"/>
      <c r="J15" s="7"/>
      <c r="K15" s="7"/>
      <c r="L15" s="9" t="s">
        <v>369</v>
      </c>
      <c r="M15" s="26">
        <v>8</v>
      </c>
      <c r="N15" s="16">
        <v>22</v>
      </c>
      <c r="O15" s="26">
        <v>6.3</v>
      </c>
      <c r="P15" s="26">
        <v>5.0999999999999996</v>
      </c>
      <c r="Q15" s="26">
        <v>2.5</v>
      </c>
      <c r="R15" s="16">
        <v>11.4</v>
      </c>
      <c r="S15" s="26">
        <v>8.4</v>
      </c>
      <c r="T15" s="16">
        <v>19.600000000000001</v>
      </c>
      <c r="U15" s="16">
        <v>10.3</v>
      </c>
    </row>
    <row r="16" spans="1:21" ht="16.5" customHeight="1" x14ac:dyDescent="0.25">
      <c r="A16" s="7"/>
      <c r="B16" s="7"/>
      <c r="C16" s="7" t="s">
        <v>87</v>
      </c>
      <c r="D16" s="7"/>
      <c r="E16" s="7"/>
      <c r="F16" s="7"/>
      <c r="G16" s="7"/>
      <c r="H16" s="7"/>
      <c r="I16" s="7"/>
      <c r="J16" s="7"/>
      <c r="K16" s="7"/>
      <c r="L16" s="9" t="s">
        <v>369</v>
      </c>
      <c r="M16" s="26">
        <v>8.9</v>
      </c>
      <c r="N16" s="16">
        <v>17.8</v>
      </c>
      <c r="O16" s="25" t="s">
        <v>259</v>
      </c>
      <c r="P16" s="26">
        <v>4.5</v>
      </c>
      <c r="Q16" s="26">
        <v>2.5</v>
      </c>
      <c r="R16" s="16">
        <v>10.4</v>
      </c>
      <c r="S16" s="26">
        <v>5.5</v>
      </c>
      <c r="T16" s="26">
        <v>9.1999999999999993</v>
      </c>
      <c r="U16" s="16">
        <v>10.1</v>
      </c>
    </row>
    <row r="17" spans="1:21" ht="16.5" customHeight="1" x14ac:dyDescent="0.25">
      <c r="A17" s="14"/>
      <c r="B17" s="14"/>
      <c r="C17" s="14" t="s">
        <v>88</v>
      </c>
      <c r="D17" s="14"/>
      <c r="E17" s="14"/>
      <c r="F17" s="14"/>
      <c r="G17" s="14"/>
      <c r="H17" s="14"/>
      <c r="I17" s="14"/>
      <c r="J17" s="14"/>
      <c r="K17" s="14"/>
      <c r="L17" s="15" t="s">
        <v>369</v>
      </c>
      <c r="M17" s="28">
        <v>8.8000000000000007</v>
      </c>
      <c r="N17" s="17">
        <v>23.2</v>
      </c>
      <c r="O17" s="36" t="s">
        <v>259</v>
      </c>
      <c r="P17" s="28">
        <v>3.5</v>
      </c>
      <c r="Q17" s="28">
        <v>1.7</v>
      </c>
      <c r="R17" s="17">
        <v>11.1</v>
      </c>
      <c r="S17" s="28">
        <v>2</v>
      </c>
      <c r="T17" s="17">
        <v>12.4</v>
      </c>
      <c r="U17" s="17">
        <v>11.2</v>
      </c>
    </row>
    <row r="18" spans="1:21" ht="4.5" customHeight="1" x14ac:dyDescent="0.25">
      <c r="A18" s="23"/>
      <c r="B18" s="23"/>
      <c r="C18" s="2"/>
      <c r="D18" s="2"/>
      <c r="E18" s="2"/>
      <c r="F18" s="2"/>
      <c r="G18" s="2"/>
      <c r="H18" s="2"/>
      <c r="I18" s="2"/>
      <c r="J18" s="2"/>
      <c r="K18" s="2"/>
      <c r="L18" s="2"/>
      <c r="M18" s="2"/>
      <c r="N18" s="2"/>
      <c r="O18" s="2"/>
      <c r="P18" s="2"/>
      <c r="Q18" s="2"/>
      <c r="R18" s="2"/>
      <c r="S18" s="2"/>
      <c r="T18" s="2"/>
      <c r="U18" s="2"/>
    </row>
    <row r="19" spans="1:21" ht="16.5" customHeight="1" x14ac:dyDescent="0.25">
      <c r="A19" s="23"/>
      <c r="B19" s="23"/>
      <c r="C19" s="87" t="s">
        <v>706</v>
      </c>
      <c r="D19" s="87"/>
      <c r="E19" s="87"/>
      <c r="F19" s="87"/>
      <c r="G19" s="87"/>
      <c r="H19" s="87"/>
      <c r="I19" s="87"/>
      <c r="J19" s="87"/>
      <c r="K19" s="87"/>
      <c r="L19" s="87"/>
      <c r="M19" s="87"/>
      <c r="N19" s="87"/>
      <c r="O19" s="87"/>
      <c r="P19" s="87"/>
      <c r="Q19" s="87"/>
      <c r="R19" s="87"/>
      <c r="S19" s="87"/>
      <c r="T19" s="87"/>
      <c r="U19" s="87"/>
    </row>
    <row r="20" spans="1:21" ht="4.5" customHeight="1" x14ac:dyDescent="0.25">
      <c r="A20" s="23"/>
      <c r="B20" s="23"/>
      <c r="C20" s="2"/>
      <c r="D20" s="2"/>
      <c r="E20" s="2"/>
      <c r="F20" s="2"/>
      <c r="G20" s="2"/>
      <c r="H20" s="2"/>
      <c r="I20" s="2"/>
      <c r="J20" s="2"/>
      <c r="K20" s="2"/>
      <c r="L20" s="2"/>
      <c r="M20" s="2"/>
      <c r="N20" s="2"/>
      <c r="O20" s="2"/>
      <c r="P20" s="2"/>
      <c r="Q20" s="2"/>
      <c r="R20" s="2"/>
      <c r="S20" s="2"/>
      <c r="T20" s="2"/>
      <c r="U20" s="2"/>
    </row>
    <row r="21" spans="1:21" ht="16.5" customHeight="1" x14ac:dyDescent="0.25">
      <c r="A21" s="57"/>
      <c r="B21" s="57"/>
      <c r="C21" s="87" t="s">
        <v>636</v>
      </c>
      <c r="D21" s="87"/>
      <c r="E21" s="87"/>
      <c r="F21" s="87"/>
      <c r="G21" s="87"/>
      <c r="H21" s="87"/>
      <c r="I21" s="87"/>
      <c r="J21" s="87"/>
      <c r="K21" s="87"/>
      <c r="L21" s="87"/>
      <c r="M21" s="87"/>
      <c r="N21" s="87"/>
      <c r="O21" s="87"/>
      <c r="P21" s="87"/>
      <c r="Q21" s="87"/>
      <c r="R21" s="87"/>
      <c r="S21" s="87"/>
      <c r="T21" s="87"/>
      <c r="U21" s="87"/>
    </row>
    <row r="22" spans="1:21" ht="16.5" customHeight="1" x14ac:dyDescent="0.25">
      <c r="A22" s="57"/>
      <c r="B22" s="57"/>
      <c r="C22" s="87" t="s">
        <v>659</v>
      </c>
      <c r="D22" s="87"/>
      <c r="E22" s="87"/>
      <c r="F22" s="87"/>
      <c r="G22" s="87"/>
      <c r="H22" s="87"/>
      <c r="I22" s="87"/>
      <c r="J22" s="87"/>
      <c r="K22" s="87"/>
      <c r="L22" s="87"/>
      <c r="M22" s="87"/>
      <c r="N22" s="87"/>
      <c r="O22" s="87"/>
      <c r="P22" s="87"/>
      <c r="Q22" s="87"/>
      <c r="R22" s="87"/>
      <c r="S22" s="87"/>
      <c r="T22" s="87"/>
      <c r="U22" s="87"/>
    </row>
    <row r="23" spans="1:21" ht="4.5" customHeight="1" x14ac:dyDescent="0.25">
      <c r="A23" s="23"/>
      <c r="B23" s="23"/>
      <c r="C23" s="2"/>
      <c r="D23" s="2"/>
      <c r="E23" s="2"/>
      <c r="F23" s="2"/>
      <c r="G23" s="2"/>
      <c r="H23" s="2"/>
      <c r="I23" s="2"/>
      <c r="J23" s="2"/>
      <c r="K23" s="2"/>
      <c r="L23" s="2"/>
      <c r="M23" s="2"/>
      <c r="N23" s="2"/>
      <c r="O23" s="2"/>
      <c r="P23" s="2"/>
      <c r="Q23" s="2"/>
      <c r="R23" s="2"/>
      <c r="S23" s="2"/>
      <c r="T23" s="2"/>
      <c r="U23" s="2"/>
    </row>
    <row r="24" spans="1:21" ht="29.4" customHeight="1" x14ac:dyDescent="0.25">
      <c r="A24" s="23" t="s">
        <v>99</v>
      </c>
      <c r="B24" s="23"/>
      <c r="C24" s="87" t="s">
        <v>707</v>
      </c>
      <c r="D24" s="87"/>
      <c r="E24" s="87"/>
      <c r="F24" s="87"/>
      <c r="G24" s="87"/>
      <c r="H24" s="87"/>
      <c r="I24" s="87"/>
      <c r="J24" s="87"/>
      <c r="K24" s="87"/>
      <c r="L24" s="87"/>
      <c r="M24" s="87"/>
      <c r="N24" s="87"/>
      <c r="O24" s="87"/>
      <c r="P24" s="87"/>
      <c r="Q24" s="87"/>
      <c r="R24" s="87"/>
      <c r="S24" s="87"/>
      <c r="T24" s="87"/>
      <c r="U24" s="87"/>
    </row>
    <row r="25" spans="1:21" ht="16.5" customHeight="1" x14ac:dyDescent="0.25">
      <c r="A25" s="23" t="s">
        <v>101</v>
      </c>
      <c r="B25" s="23"/>
      <c r="C25" s="87" t="s">
        <v>662</v>
      </c>
      <c r="D25" s="87"/>
      <c r="E25" s="87"/>
      <c r="F25" s="87"/>
      <c r="G25" s="87"/>
      <c r="H25" s="87"/>
      <c r="I25" s="87"/>
      <c r="J25" s="87"/>
      <c r="K25" s="87"/>
      <c r="L25" s="87"/>
      <c r="M25" s="87"/>
      <c r="N25" s="87"/>
      <c r="O25" s="87"/>
      <c r="P25" s="87"/>
      <c r="Q25" s="87"/>
      <c r="R25" s="87"/>
      <c r="S25" s="87"/>
      <c r="T25" s="87"/>
      <c r="U25" s="87"/>
    </row>
    <row r="26" spans="1:21" ht="42.45" customHeight="1" x14ac:dyDescent="0.25">
      <c r="A26" s="23" t="s">
        <v>103</v>
      </c>
      <c r="B26" s="23"/>
      <c r="C26" s="87" t="s">
        <v>708</v>
      </c>
      <c r="D26" s="87"/>
      <c r="E26" s="87"/>
      <c r="F26" s="87"/>
      <c r="G26" s="87"/>
      <c r="H26" s="87"/>
      <c r="I26" s="87"/>
      <c r="J26" s="87"/>
      <c r="K26" s="87"/>
      <c r="L26" s="87"/>
      <c r="M26" s="87"/>
      <c r="N26" s="87"/>
      <c r="O26" s="87"/>
      <c r="P26" s="87"/>
      <c r="Q26" s="87"/>
      <c r="R26" s="87"/>
      <c r="S26" s="87"/>
      <c r="T26" s="87"/>
      <c r="U26" s="87"/>
    </row>
    <row r="27" spans="1:21" ht="29.4" customHeight="1" x14ac:dyDescent="0.25">
      <c r="A27" s="23" t="s">
        <v>105</v>
      </c>
      <c r="B27" s="23"/>
      <c r="C27" s="87" t="s">
        <v>709</v>
      </c>
      <c r="D27" s="87"/>
      <c r="E27" s="87"/>
      <c r="F27" s="87"/>
      <c r="G27" s="87"/>
      <c r="H27" s="87"/>
      <c r="I27" s="87"/>
      <c r="J27" s="87"/>
      <c r="K27" s="87"/>
      <c r="L27" s="87"/>
      <c r="M27" s="87"/>
      <c r="N27" s="87"/>
      <c r="O27" s="87"/>
      <c r="P27" s="87"/>
      <c r="Q27" s="87"/>
      <c r="R27" s="87"/>
      <c r="S27" s="87"/>
      <c r="T27" s="87"/>
      <c r="U27" s="87"/>
    </row>
    <row r="28" spans="1:21" ht="16.5" customHeight="1" x14ac:dyDescent="0.25">
      <c r="A28" s="23" t="s">
        <v>142</v>
      </c>
      <c r="B28" s="23"/>
      <c r="C28" s="87" t="s">
        <v>670</v>
      </c>
      <c r="D28" s="87"/>
      <c r="E28" s="87"/>
      <c r="F28" s="87"/>
      <c r="G28" s="87"/>
      <c r="H28" s="87"/>
      <c r="I28" s="87"/>
      <c r="J28" s="87"/>
      <c r="K28" s="87"/>
      <c r="L28" s="87"/>
      <c r="M28" s="87"/>
      <c r="N28" s="87"/>
      <c r="O28" s="87"/>
      <c r="P28" s="87"/>
      <c r="Q28" s="87"/>
      <c r="R28" s="87"/>
      <c r="S28" s="87"/>
      <c r="T28" s="87"/>
      <c r="U28" s="87"/>
    </row>
    <row r="29" spans="1:21" ht="29.4" customHeight="1" x14ac:dyDescent="0.25">
      <c r="A29" s="23"/>
      <c r="B29" s="23"/>
      <c r="C29" s="87" t="s">
        <v>667</v>
      </c>
      <c r="D29" s="87"/>
      <c r="E29" s="87"/>
      <c r="F29" s="87"/>
      <c r="G29" s="87"/>
      <c r="H29" s="87"/>
      <c r="I29" s="87"/>
      <c r="J29" s="87"/>
      <c r="K29" s="87"/>
      <c r="L29" s="87"/>
      <c r="M29" s="87"/>
      <c r="N29" s="87"/>
      <c r="O29" s="87"/>
      <c r="P29" s="87"/>
      <c r="Q29" s="87"/>
      <c r="R29" s="87"/>
      <c r="S29" s="87"/>
      <c r="T29" s="87"/>
      <c r="U29" s="87"/>
    </row>
    <row r="30" spans="1:21" ht="42.45" customHeight="1" x14ac:dyDescent="0.25">
      <c r="A30" s="23" t="s">
        <v>144</v>
      </c>
      <c r="B30" s="23"/>
      <c r="C30" s="87" t="s">
        <v>710</v>
      </c>
      <c r="D30" s="87"/>
      <c r="E30" s="87"/>
      <c r="F30" s="87"/>
      <c r="G30" s="87"/>
      <c r="H30" s="87"/>
      <c r="I30" s="87"/>
      <c r="J30" s="87"/>
      <c r="K30" s="87"/>
      <c r="L30" s="87"/>
      <c r="M30" s="87"/>
      <c r="N30" s="87"/>
      <c r="O30" s="87"/>
      <c r="P30" s="87"/>
      <c r="Q30" s="87"/>
      <c r="R30" s="87"/>
      <c r="S30" s="87"/>
      <c r="T30" s="87"/>
      <c r="U30" s="87"/>
    </row>
    <row r="31" spans="1:21" ht="29.4" customHeight="1" x14ac:dyDescent="0.25">
      <c r="A31" s="23" t="s">
        <v>146</v>
      </c>
      <c r="B31" s="23"/>
      <c r="C31" s="87" t="s">
        <v>711</v>
      </c>
      <c r="D31" s="87"/>
      <c r="E31" s="87"/>
      <c r="F31" s="87"/>
      <c r="G31" s="87"/>
      <c r="H31" s="87"/>
      <c r="I31" s="87"/>
      <c r="J31" s="87"/>
      <c r="K31" s="87"/>
      <c r="L31" s="87"/>
      <c r="M31" s="87"/>
      <c r="N31" s="87"/>
      <c r="O31" s="87"/>
      <c r="P31" s="87"/>
      <c r="Q31" s="87"/>
      <c r="R31" s="87"/>
      <c r="S31" s="87"/>
      <c r="T31" s="87"/>
      <c r="U31" s="87"/>
    </row>
    <row r="32" spans="1:21" ht="29.4" customHeight="1" x14ac:dyDescent="0.25">
      <c r="A32" s="23" t="s">
        <v>148</v>
      </c>
      <c r="B32" s="23"/>
      <c r="C32" s="87" t="s">
        <v>672</v>
      </c>
      <c r="D32" s="87"/>
      <c r="E32" s="87"/>
      <c r="F32" s="87"/>
      <c r="G32" s="87"/>
      <c r="H32" s="87"/>
      <c r="I32" s="87"/>
      <c r="J32" s="87"/>
      <c r="K32" s="87"/>
      <c r="L32" s="87"/>
      <c r="M32" s="87"/>
      <c r="N32" s="87"/>
      <c r="O32" s="87"/>
      <c r="P32" s="87"/>
      <c r="Q32" s="87"/>
      <c r="R32" s="87"/>
      <c r="S32" s="87"/>
      <c r="T32" s="87"/>
      <c r="U32" s="87"/>
    </row>
    <row r="33" spans="1:21" ht="4.5" customHeight="1" x14ac:dyDescent="0.25"/>
    <row r="34" spans="1:21" ht="16.5" customHeight="1" x14ac:dyDescent="0.25">
      <c r="A34" s="24" t="s">
        <v>107</v>
      </c>
      <c r="B34" s="23"/>
      <c r="C34" s="23"/>
      <c r="D34" s="23"/>
      <c r="E34" s="87" t="s">
        <v>674</v>
      </c>
      <c r="F34" s="87"/>
      <c r="G34" s="87"/>
      <c r="H34" s="87"/>
      <c r="I34" s="87"/>
      <c r="J34" s="87"/>
      <c r="K34" s="87"/>
      <c r="L34" s="87"/>
      <c r="M34" s="87"/>
      <c r="N34" s="87"/>
      <c r="O34" s="87"/>
      <c r="P34" s="87"/>
      <c r="Q34" s="87"/>
      <c r="R34" s="87"/>
      <c r="S34" s="87"/>
      <c r="T34" s="87"/>
      <c r="U34" s="87"/>
    </row>
  </sheetData>
  <mergeCells count="14">
    <mergeCell ref="C30:U30"/>
    <mergeCell ref="C31:U31"/>
    <mergeCell ref="C32:U32"/>
    <mergeCell ref="E34:U34"/>
    <mergeCell ref="C25:U25"/>
    <mergeCell ref="C26:U26"/>
    <mergeCell ref="C27:U27"/>
    <mergeCell ref="C28:U28"/>
    <mergeCell ref="C29:U29"/>
    <mergeCell ref="K1:U1"/>
    <mergeCell ref="C19:U19"/>
    <mergeCell ref="C21:U21"/>
    <mergeCell ref="C22:U22"/>
    <mergeCell ref="C24:U24"/>
  </mergeCells>
  <pageMargins left="0.7" right="0.7" top="0.75" bottom="0.75" header="0.3" footer="0.3"/>
  <pageSetup paperSize="9" fitToHeight="0" orientation="landscape" horizontalDpi="300" verticalDpi="300"/>
  <headerFooter scaleWithDoc="0" alignWithMargins="0">
    <oddHeader>&amp;C&amp;"Arial"&amp;8TABLE 13A.28</oddHeader>
    <oddFooter>&amp;L&amp;"Arial"&amp;8REPORT ON
GOVERNMENT
SERVICES 2022&amp;R&amp;"Arial"&amp;8SERVICES FOR
MENTAL HEALTH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6"/>
  <sheetViews>
    <sheetView showGridLines="0" workbookViewId="0"/>
  </sheetViews>
  <sheetFormatPr defaultColWidth="11.44140625" defaultRowHeight="13.2" x14ac:dyDescent="0.25"/>
  <cols>
    <col min="1" max="10" width="1.88671875" customWidth="1"/>
    <col min="11" max="11" width="18.33203125" customWidth="1"/>
    <col min="12" max="12" width="5.44140625" customWidth="1"/>
    <col min="13" max="22" width="8.5546875" customWidth="1"/>
  </cols>
  <sheetData>
    <row r="1" spans="1:22" ht="33.9" customHeight="1" x14ac:dyDescent="0.25">
      <c r="A1" s="8" t="s">
        <v>109</v>
      </c>
      <c r="B1" s="8"/>
      <c r="C1" s="8"/>
      <c r="D1" s="8"/>
      <c r="E1" s="8"/>
      <c r="F1" s="8"/>
      <c r="G1" s="8"/>
      <c r="H1" s="8"/>
      <c r="I1" s="8"/>
      <c r="J1" s="8"/>
      <c r="K1" s="91" t="s">
        <v>110</v>
      </c>
      <c r="L1" s="92"/>
      <c r="M1" s="92"/>
      <c r="N1" s="92"/>
      <c r="O1" s="92"/>
      <c r="P1" s="92"/>
      <c r="Q1" s="92"/>
      <c r="R1" s="92"/>
      <c r="S1" s="92"/>
      <c r="T1" s="92"/>
      <c r="U1" s="92"/>
      <c r="V1" s="92"/>
    </row>
    <row r="2" spans="1:22" ht="16.5" customHeight="1" x14ac:dyDescent="0.25">
      <c r="A2" s="11"/>
      <c r="B2" s="11"/>
      <c r="C2" s="11"/>
      <c r="D2" s="11"/>
      <c r="E2" s="11"/>
      <c r="F2" s="11"/>
      <c r="G2" s="11"/>
      <c r="H2" s="11"/>
      <c r="I2" s="11"/>
      <c r="J2" s="11"/>
      <c r="K2" s="11"/>
      <c r="L2" s="12" t="s">
        <v>78</v>
      </c>
      <c r="M2" s="13" t="s">
        <v>111</v>
      </c>
      <c r="N2" s="13" t="s">
        <v>112</v>
      </c>
      <c r="O2" s="13" t="s">
        <v>113</v>
      </c>
      <c r="P2" s="13" t="s">
        <v>114</v>
      </c>
      <c r="Q2" s="13" t="s">
        <v>115</v>
      </c>
      <c r="R2" s="13" t="s">
        <v>116</v>
      </c>
      <c r="S2" s="13" t="s">
        <v>117</v>
      </c>
      <c r="T2" s="13" t="s">
        <v>118</v>
      </c>
      <c r="U2" s="13" t="s">
        <v>119</v>
      </c>
      <c r="V2" s="13" t="s">
        <v>120</v>
      </c>
    </row>
    <row r="3" spans="1:22" ht="16.5" customHeight="1" x14ac:dyDescent="0.25">
      <c r="A3" s="7" t="s">
        <v>121</v>
      </c>
      <c r="B3" s="7"/>
      <c r="C3" s="7"/>
      <c r="D3" s="7"/>
      <c r="E3" s="7"/>
      <c r="F3" s="7"/>
      <c r="G3" s="7"/>
      <c r="H3" s="7"/>
      <c r="I3" s="7"/>
      <c r="J3" s="7"/>
      <c r="K3" s="7"/>
      <c r="L3" s="9"/>
      <c r="M3" s="10"/>
      <c r="N3" s="10"/>
      <c r="O3" s="10"/>
      <c r="P3" s="10"/>
      <c r="Q3" s="10"/>
      <c r="R3" s="10"/>
      <c r="S3" s="10"/>
      <c r="T3" s="10"/>
      <c r="U3" s="10"/>
      <c r="V3" s="10"/>
    </row>
    <row r="4" spans="1:22" ht="29.4" customHeight="1" x14ac:dyDescent="0.25">
      <c r="A4" s="7"/>
      <c r="B4" s="93" t="s">
        <v>122</v>
      </c>
      <c r="C4" s="93"/>
      <c r="D4" s="93"/>
      <c r="E4" s="93"/>
      <c r="F4" s="93"/>
      <c r="G4" s="93"/>
      <c r="H4" s="93"/>
      <c r="I4" s="93"/>
      <c r="J4" s="93"/>
      <c r="K4" s="93"/>
      <c r="L4" s="9" t="s">
        <v>84</v>
      </c>
      <c r="M4" s="26">
        <v>8</v>
      </c>
      <c r="N4" s="16">
        <v>22.6</v>
      </c>
      <c r="O4" s="16">
        <v>59.7</v>
      </c>
      <c r="P4" s="16">
        <v>71.900000000000006</v>
      </c>
      <c r="Q4" s="16">
        <v>69.7</v>
      </c>
      <c r="R4" s="16">
        <v>43.1</v>
      </c>
      <c r="S4" s="26" t="s">
        <v>123</v>
      </c>
      <c r="T4" s="26" t="s">
        <v>123</v>
      </c>
      <c r="U4" s="16">
        <v>26.2</v>
      </c>
      <c r="V4" s="26">
        <v>9</v>
      </c>
    </row>
    <row r="5" spans="1:22" ht="29.4" customHeight="1" x14ac:dyDescent="0.25">
      <c r="A5" s="7"/>
      <c r="B5" s="93" t="s">
        <v>124</v>
      </c>
      <c r="C5" s="93"/>
      <c r="D5" s="93"/>
      <c r="E5" s="93"/>
      <c r="F5" s="93"/>
      <c r="G5" s="93"/>
      <c r="H5" s="93"/>
      <c r="I5" s="93"/>
      <c r="J5" s="93"/>
      <c r="K5" s="93"/>
      <c r="L5" s="9" t="s">
        <v>84</v>
      </c>
      <c r="M5" s="21">
        <v>285.39999999999998</v>
      </c>
      <c r="N5" s="21">
        <v>348.9</v>
      </c>
      <c r="O5" s="21">
        <v>482.1</v>
      </c>
      <c r="P5" s="21">
        <v>528</v>
      </c>
      <c r="Q5" s="21">
        <v>643.29999999999995</v>
      </c>
      <c r="R5" s="21">
        <v>683.6</v>
      </c>
      <c r="S5" s="21">
        <v>775</v>
      </c>
      <c r="T5" s="21">
        <v>797.1</v>
      </c>
      <c r="U5" s="21">
        <v>886.5</v>
      </c>
      <c r="V5" s="21">
        <v>939</v>
      </c>
    </row>
    <row r="6" spans="1:22" ht="16.5" customHeight="1" x14ac:dyDescent="0.25">
      <c r="A6" s="7"/>
      <c r="B6" s="7" t="s">
        <v>125</v>
      </c>
      <c r="C6" s="7"/>
      <c r="D6" s="7"/>
      <c r="E6" s="7"/>
      <c r="F6" s="7"/>
      <c r="G6" s="7"/>
      <c r="H6" s="7"/>
      <c r="I6" s="7"/>
      <c r="J6" s="7"/>
      <c r="K6" s="7"/>
      <c r="L6" s="9" t="s">
        <v>84</v>
      </c>
      <c r="M6" s="21">
        <v>176.3</v>
      </c>
      <c r="N6" s="21">
        <v>184.2</v>
      </c>
      <c r="O6" s="21">
        <v>213.7</v>
      </c>
      <c r="P6" s="21">
        <v>242.7</v>
      </c>
      <c r="Q6" s="21">
        <v>254.4</v>
      </c>
      <c r="R6" s="21">
        <v>269.60000000000002</v>
      </c>
      <c r="S6" s="21">
        <v>262.39999999999998</v>
      </c>
      <c r="T6" s="21">
        <v>247.6</v>
      </c>
      <c r="U6" s="21">
        <v>216.6</v>
      </c>
      <c r="V6" s="21">
        <v>249.5</v>
      </c>
    </row>
    <row r="7" spans="1:22" ht="29.4" customHeight="1" x14ac:dyDescent="0.25">
      <c r="A7" s="7"/>
      <c r="B7" s="93" t="s">
        <v>126</v>
      </c>
      <c r="C7" s="93"/>
      <c r="D7" s="93"/>
      <c r="E7" s="93"/>
      <c r="F7" s="93"/>
      <c r="G7" s="93"/>
      <c r="H7" s="93"/>
      <c r="I7" s="93"/>
      <c r="J7" s="93"/>
      <c r="K7" s="93"/>
      <c r="L7" s="9" t="s">
        <v>84</v>
      </c>
      <c r="M7" s="21">
        <v>195.7</v>
      </c>
      <c r="N7" s="21">
        <v>191.8</v>
      </c>
      <c r="O7" s="21">
        <v>199.9</v>
      </c>
      <c r="P7" s="21">
        <v>200.8</v>
      </c>
      <c r="Q7" s="21">
        <v>203.1</v>
      </c>
      <c r="R7" s="21">
        <v>210.5</v>
      </c>
      <c r="S7" s="21">
        <v>212.5</v>
      </c>
      <c r="T7" s="21">
        <v>221.7</v>
      </c>
      <c r="U7" s="21">
        <v>244.7</v>
      </c>
      <c r="V7" s="21">
        <v>259</v>
      </c>
    </row>
    <row r="8" spans="1:22" ht="29.4" customHeight="1" x14ac:dyDescent="0.25">
      <c r="A8" s="7"/>
      <c r="B8" s="93" t="s">
        <v>127</v>
      </c>
      <c r="C8" s="93"/>
      <c r="D8" s="93"/>
      <c r="E8" s="93"/>
      <c r="F8" s="93"/>
      <c r="G8" s="93"/>
      <c r="H8" s="93"/>
      <c r="I8" s="93"/>
      <c r="J8" s="93"/>
      <c r="K8" s="93"/>
      <c r="L8" s="9" t="s">
        <v>84</v>
      </c>
      <c r="M8" s="16">
        <v>26.5</v>
      </c>
      <c r="N8" s="16">
        <v>26</v>
      </c>
      <c r="O8" s="16">
        <v>28.8</v>
      </c>
      <c r="P8" s="16">
        <v>41.2</v>
      </c>
      <c r="Q8" s="16">
        <v>46.1</v>
      </c>
      <c r="R8" s="16">
        <v>50.2</v>
      </c>
      <c r="S8" s="16">
        <v>51.9</v>
      </c>
      <c r="T8" s="16">
        <v>55.3</v>
      </c>
      <c r="U8" s="16">
        <v>59.1</v>
      </c>
      <c r="V8" s="16">
        <v>54.3</v>
      </c>
    </row>
    <row r="9" spans="1:22" ht="16.5" customHeight="1" x14ac:dyDescent="0.25">
      <c r="A9" s="7"/>
      <c r="B9" s="7" t="s">
        <v>128</v>
      </c>
      <c r="C9" s="7"/>
      <c r="D9" s="7"/>
      <c r="E9" s="7"/>
      <c r="F9" s="7"/>
      <c r="G9" s="7"/>
      <c r="H9" s="7"/>
      <c r="I9" s="7"/>
      <c r="J9" s="7"/>
      <c r="K9" s="7"/>
      <c r="L9" s="9" t="s">
        <v>84</v>
      </c>
      <c r="M9" s="16">
        <v>30.1</v>
      </c>
      <c r="N9" s="16">
        <v>53.5</v>
      </c>
      <c r="O9" s="16">
        <v>56.3</v>
      </c>
      <c r="P9" s="16">
        <v>55.7</v>
      </c>
      <c r="Q9" s="16">
        <v>55.3</v>
      </c>
      <c r="R9" s="16">
        <v>54.2</v>
      </c>
      <c r="S9" s="16">
        <v>53.3</v>
      </c>
      <c r="T9" s="16">
        <v>59.1</v>
      </c>
      <c r="U9" s="16">
        <v>77.8</v>
      </c>
      <c r="V9" s="16">
        <v>67.5</v>
      </c>
    </row>
    <row r="10" spans="1:22" ht="29.4" customHeight="1" x14ac:dyDescent="0.25">
      <c r="A10" s="7"/>
      <c r="B10" s="93" t="s">
        <v>129</v>
      </c>
      <c r="C10" s="93"/>
      <c r="D10" s="93"/>
      <c r="E10" s="93"/>
      <c r="F10" s="93"/>
      <c r="G10" s="93"/>
      <c r="H10" s="93"/>
      <c r="I10" s="93"/>
      <c r="J10" s="93"/>
      <c r="K10" s="93"/>
      <c r="L10" s="9" t="s">
        <v>84</v>
      </c>
      <c r="M10" s="16">
        <v>50.4</v>
      </c>
      <c r="N10" s="16">
        <v>49.2</v>
      </c>
      <c r="O10" s="16">
        <v>51.3</v>
      </c>
      <c r="P10" s="16">
        <v>51.2</v>
      </c>
      <c r="Q10" s="16">
        <v>43.8</v>
      </c>
      <c r="R10" s="16">
        <v>44.1</v>
      </c>
      <c r="S10" s="16">
        <v>44.8</v>
      </c>
      <c r="T10" s="16">
        <v>50.5</v>
      </c>
      <c r="U10" s="16">
        <v>53.9</v>
      </c>
      <c r="V10" s="16">
        <v>62</v>
      </c>
    </row>
    <row r="11" spans="1:22" ht="16.5" customHeight="1" x14ac:dyDescent="0.25">
      <c r="A11" s="7"/>
      <c r="B11" s="7" t="s">
        <v>130</v>
      </c>
      <c r="C11" s="7"/>
      <c r="D11" s="7"/>
      <c r="E11" s="7"/>
      <c r="F11" s="7"/>
      <c r="G11" s="7"/>
      <c r="H11" s="7"/>
      <c r="I11" s="7"/>
      <c r="J11" s="7"/>
      <c r="K11" s="7"/>
      <c r="L11" s="9" t="s">
        <v>84</v>
      </c>
      <c r="M11" s="21">
        <v>336.7</v>
      </c>
      <c r="N11" s="21">
        <v>344.7</v>
      </c>
      <c r="O11" s="21">
        <v>356</v>
      </c>
      <c r="P11" s="21">
        <v>368.6</v>
      </c>
      <c r="Q11" s="21">
        <v>376</v>
      </c>
      <c r="R11" s="21">
        <v>377.9</v>
      </c>
      <c r="S11" s="21">
        <v>378.7</v>
      </c>
      <c r="T11" s="21">
        <v>378.8</v>
      </c>
      <c r="U11" s="21">
        <v>381.2</v>
      </c>
      <c r="V11" s="21">
        <v>389</v>
      </c>
    </row>
    <row r="12" spans="1:22" ht="16.5" customHeight="1" x14ac:dyDescent="0.25">
      <c r="A12" s="7"/>
      <c r="B12" s="7" t="s">
        <v>131</v>
      </c>
      <c r="C12" s="7"/>
      <c r="D12" s="7"/>
      <c r="E12" s="7"/>
      <c r="F12" s="7"/>
      <c r="G12" s="7"/>
      <c r="H12" s="7"/>
      <c r="I12" s="7"/>
      <c r="J12" s="7"/>
      <c r="K12" s="7"/>
      <c r="L12" s="9" t="s">
        <v>84</v>
      </c>
      <c r="M12" s="21">
        <v>285.7</v>
      </c>
      <c r="N12" s="21">
        <v>241.3</v>
      </c>
      <c r="O12" s="21">
        <v>230.1</v>
      </c>
      <c r="P12" s="21">
        <v>249</v>
      </c>
      <c r="Q12" s="21">
        <v>272.5</v>
      </c>
      <c r="R12" s="21">
        <v>296.89999999999998</v>
      </c>
      <c r="S12" s="21">
        <v>308.89999999999998</v>
      </c>
      <c r="T12" s="21">
        <v>316.3</v>
      </c>
      <c r="U12" s="21">
        <v>314.89999999999998</v>
      </c>
      <c r="V12" s="21">
        <v>316.8</v>
      </c>
    </row>
    <row r="13" spans="1:22" ht="16.5" customHeight="1" x14ac:dyDescent="0.25">
      <c r="A13" s="7"/>
      <c r="B13" s="7" t="s">
        <v>132</v>
      </c>
      <c r="C13" s="7"/>
      <c r="D13" s="7"/>
      <c r="E13" s="7"/>
      <c r="F13" s="7"/>
      <c r="G13" s="7"/>
      <c r="H13" s="7"/>
      <c r="I13" s="7"/>
      <c r="J13" s="7"/>
      <c r="K13" s="7"/>
      <c r="L13" s="9" t="s">
        <v>84</v>
      </c>
      <c r="M13" s="21">
        <v>439.8</v>
      </c>
      <c r="N13" s="21">
        <v>450.1</v>
      </c>
      <c r="O13" s="21">
        <v>486.6</v>
      </c>
      <c r="P13" s="21">
        <v>499.7</v>
      </c>
      <c r="Q13" s="21">
        <v>533.79999999999995</v>
      </c>
      <c r="R13" s="21">
        <v>571.29999999999995</v>
      </c>
      <c r="S13" s="21">
        <v>594.1</v>
      </c>
      <c r="T13" s="21">
        <v>617.5</v>
      </c>
      <c r="U13" s="21">
        <v>632.20000000000005</v>
      </c>
      <c r="V13" s="21">
        <v>647.1</v>
      </c>
    </row>
    <row r="14" spans="1:22" ht="16.5" customHeight="1" x14ac:dyDescent="0.25">
      <c r="A14" s="7"/>
      <c r="B14" s="7" t="s">
        <v>133</v>
      </c>
      <c r="C14" s="7"/>
      <c r="D14" s="7"/>
      <c r="E14" s="7"/>
      <c r="F14" s="7"/>
      <c r="G14" s="7"/>
      <c r="H14" s="7"/>
      <c r="I14" s="7"/>
      <c r="J14" s="7"/>
      <c r="K14" s="7"/>
      <c r="L14" s="9" t="s">
        <v>84</v>
      </c>
      <c r="M14" s="19">
        <v>1008.5</v>
      </c>
      <c r="N14" s="19">
        <v>1011.5</v>
      </c>
      <c r="O14" s="21">
        <v>908.9</v>
      </c>
      <c r="P14" s="21">
        <v>845.8</v>
      </c>
      <c r="Q14" s="21">
        <v>662.5</v>
      </c>
      <c r="R14" s="21">
        <v>605.5</v>
      </c>
      <c r="S14" s="21">
        <v>537.5</v>
      </c>
      <c r="T14" s="21">
        <v>549.5</v>
      </c>
      <c r="U14" s="21">
        <v>531.20000000000005</v>
      </c>
      <c r="V14" s="21">
        <v>554.4</v>
      </c>
    </row>
    <row r="15" spans="1:22" ht="29.4" customHeight="1" x14ac:dyDescent="0.25">
      <c r="A15" s="7"/>
      <c r="B15" s="93" t="s">
        <v>134</v>
      </c>
      <c r="C15" s="93"/>
      <c r="D15" s="93"/>
      <c r="E15" s="93"/>
      <c r="F15" s="93"/>
      <c r="G15" s="93"/>
      <c r="H15" s="93"/>
      <c r="I15" s="93"/>
      <c r="J15" s="93"/>
      <c r="K15" s="93"/>
      <c r="L15" s="9" t="s">
        <v>84</v>
      </c>
      <c r="M15" s="21">
        <v>121.9</v>
      </c>
      <c r="N15" s="21">
        <v>142.9</v>
      </c>
      <c r="O15" s="21">
        <v>132.30000000000001</v>
      </c>
      <c r="P15" s="21">
        <v>152.1</v>
      </c>
      <c r="Q15" s="21">
        <v>154.6</v>
      </c>
      <c r="R15" s="21">
        <v>162.80000000000001</v>
      </c>
      <c r="S15" s="21">
        <v>168</v>
      </c>
      <c r="T15" s="21">
        <v>173.4</v>
      </c>
      <c r="U15" s="21">
        <v>171.1</v>
      </c>
      <c r="V15" s="21">
        <v>179.9</v>
      </c>
    </row>
    <row r="16" spans="1:22" ht="16.5" customHeight="1" x14ac:dyDescent="0.25">
      <c r="A16" s="7"/>
      <c r="B16" s="7" t="s">
        <v>135</v>
      </c>
      <c r="C16" s="7"/>
      <c r="D16" s="7"/>
      <c r="E16" s="7"/>
      <c r="F16" s="7"/>
      <c r="G16" s="7"/>
      <c r="H16" s="7"/>
      <c r="I16" s="7"/>
      <c r="J16" s="7"/>
      <c r="K16" s="7"/>
      <c r="L16" s="9" t="s">
        <v>84</v>
      </c>
      <c r="M16" s="16">
        <v>83.6</v>
      </c>
      <c r="N16" s="16">
        <v>86.3</v>
      </c>
      <c r="O16" s="16">
        <v>78.5</v>
      </c>
      <c r="P16" s="16">
        <v>95.1</v>
      </c>
      <c r="Q16" s="21">
        <v>102.7</v>
      </c>
      <c r="R16" s="16">
        <v>83</v>
      </c>
      <c r="S16" s="16">
        <v>75.400000000000006</v>
      </c>
      <c r="T16" s="16">
        <v>73.400000000000006</v>
      </c>
      <c r="U16" s="16">
        <v>88.4</v>
      </c>
      <c r="V16" s="16">
        <v>85</v>
      </c>
    </row>
    <row r="17" spans="1:22" ht="16.5" customHeight="1" x14ac:dyDescent="0.25">
      <c r="A17" s="7"/>
      <c r="B17" s="7" t="s">
        <v>136</v>
      </c>
      <c r="C17" s="7"/>
      <c r="D17" s="7"/>
      <c r="E17" s="7"/>
      <c r="F17" s="7"/>
      <c r="G17" s="7"/>
      <c r="H17" s="7"/>
      <c r="I17" s="7"/>
      <c r="J17" s="7"/>
      <c r="K17" s="7"/>
      <c r="L17" s="9" t="s">
        <v>84</v>
      </c>
      <c r="M17" s="25" t="s">
        <v>137</v>
      </c>
      <c r="N17" s="26">
        <v>3.2</v>
      </c>
      <c r="O17" s="26">
        <v>8</v>
      </c>
      <c r="P17" s="26">
        <v>7</v>
      </c>
      <c r="Q17" s="26">
        <v>6.4</v>
      </c>
      <c r="R17" s="26">
        <v>6.9</v>
      </c>
      <c r="S17" s="26">
        <v>6.2</v>
      </c>
      <c r="T17" s="26">
        <v>8.1999999999999993</v>
      </c>
      <c r="U17" s="16">
        <v>12.2</v>
      </c>
      <c r="V17" s="16">
        <v>11.7</v>
      </c>
    </row>
    <row r="18" spans="1:22" ht="16.5" customHeight="1" x14ac:dyDescent="0.25">
      <c r="A18" s="7"/>
      <c r="B18" s="7" t="s">
        <v>79</v>
      </c>
      <c r="C18" s="7"/>
      <c r="D18" s="7"/>
      <c r="E18" s="7"/>
      <c r="F18" s="7"/>
      <c r="G18" s="7"/>
      <c r="H18" s="7"/>
      <c r="I18" s="7"/>
      <c r="J18" s="7"/>
      <c r="K18" s="7"/>
      <c r="L18" s="9" t="s">
        <v>84</v>
      </c>
      <c r="M18" s="19">
        <v>3048.5</v>
      </c>
      <c r="N18" s="19">
        <v>3156.3</v>
      </c>
      <c r="O18" s="19">
        <v>3292.2</v>
      </c>
      <c r="P18" s="19">
        <v>3408.8</v>
      </c>
      <c r="Q18" s="19">
        <v>3424</v>
      </c>
      <c r="R18" s="19">
        <v>3459.6</v>
      </c>
      <c r="S18" s="19">
        <v>3468.7</v>
      </c>
      <c r="T18" s="19">
        <v>3548.5</v>
      </c>
      <c r="U18" s="19">
        <v>3695.9</v>
      </c>
      <c r="V18" s="19">
        <v>3824.2</v>
      </c>
    </row>
    <row r="19" spans="1:22" ht="16.5" customHeight="1" x14ac:dyDescent="0.25">
      <c r="A19" s="7" t="s">
        <v>96</v>
      </c>
      <c r="B19" s="7"/>
      <c r="C19" s="7"/>
      <c r="D19" s="7"/>
      <c r="E19" s="7"/>
      <c r="F19" s="7"/>
      <c r="G19" s="7"/>
      <c r="H19" s="7"/>
      <c r="I19" s="7"/>
      <c r="J19" s="7"/>
      <c r="K19" s="7"/>
      <c r="L19" s="9"/>
      <c r="M19" s="10"/>
      <c r="N19" s="10"/>
      <c r="O19" s="10"/>
      <c r="P19" s="10"/>
      <c r="Q19" s="10"/>
      <c r="R19" s="10"/>
      <c r="S19" s="10"/>
      <c r="T19" s="10"/>
      <c r="U19" s="10"/>
      <c r="V19" s="10"/>
    </row>
    <row r="20" spans="1:22" ht="29.4" customHeight="1" x14ac:dyDescent="0.25">
      <c r="A20" s="7"/>
      <c r="B20" s="93" t="s">
        <v>122</v>
      </c>
      <c r="C20" s="93"/>
      <c r="D20" s="93"/>
      <c r="E20" s="93"/>
      <c r="F20" s="93"/>
      <c r="G20" s="93"/>
      <c r="H20" s="93"/>
      <c r="I20" s="93"/>
      <c r="J20" s="93"/>
      <c r="K20" s="93"/>
      <c r="L20" s="9" t="s">
        <v>97</v>
      </c>
      <c r="M20" s="26">
        <v>0.3</v>
      </c>
      <c r="N20" s="26">
        <v>0.7</v>
      </c>
      <c r="O20" s="26">
        <v>1.8</v>
      </c>
      <c r="P20" s="26">
        <v>2.1</v>
      </c>
      <c r="Q20" s="26">
        <v>2</v>
      </c>
      <c r="R20" s="26">
        <v>1.2</v>
      </c>
      <c r="S20" s="26" t="s">
        <v>123</v>
      </c>
      <c r="T20" s="26" t="s">
        <v>123</v>
      </c>
      <c r="U20" s="26">
        <v>0.7</v>
      </c>
      <c r="V20" s="26">
        <v>0.2</v>
      </c>
    </row>
    <row r="21" spans="1:22" ht="29.4" customHeight="1" x14ac:dyDescent="0.25">
      <c r="A21" s="7"/>
      <c r="B21" s="93" t="s">
        <v>124</v>
      </c>
      <c r="C21" s="93"/>
      <c r="D21" s="93"/>
      <c r="E21" s="93"/>
      <c r="F21" s="93"/>
      <c r="G21" s="93"/>
      <c r="H21" s="93"/>
      <c r="I21" s="93"/>
      <c r="J21" s="93"/>
      <c r="K21" s="93"/>
      <c r="L21" s="9" t="s">
        <v>97</v>
      </c>
      <c r="M21" s="26">
        <v>9.4</v>
      </c>
      <c r="N21" s="16">
        <v>11.1</v>
      </c>
      <c r="O21" s="16">
        <v>14.6</v>
      </c>
      <c r="P21" s="16">
        <v>15.5</v>
      </c>
      <c r="Q21" s="16">
        <v>18.8</v>
      </c>
      <c r="R21" s="16">
        <v>19.8</v>
      </c>
      <c r="S21" s="16">
        <v>22.3</v>
      </c>
      <c r="T21" s="16">
        <v>22.5</v>
      </c>
      <c r="U21" s="16">
        <v>24</v>
      </c>
      <c r="V21" s="16">
        <v>24.6</v>
      </c>
    </row>
    <row r="22" spans="1:22" ht="16.5" customHeight="1" x14ac:dyDescent="0.25">
      <c r="A22" s="7"/>
      <c r="B22" s="7" t="s">
        <v>125</v>
      </c>
      <c r="C22" s="7"/>
      <c r="D22" s="7"/>
      <c r="E22" s="7"/>
      <c r="F22" s="7"/>
      <c r="G22" s="7"/>
      <c r="H22" s="7"/>
      <c r="I22" s="7"/>
      <c r="J22" s="7"/>
      <c r="K22" s="7"/>
      <c r="L22" s="9" t="s">
        <v>97</v>
      </c>
      <c r="M22" s="26">
        <v>5.8</v>
      </c>
      <c r="N22" s="26">
        <v>5.8</v>
      </c>
      <c r="O22" s="26">
        <v>6.5</v>
      </c>
      <c r="P22" s="26">
        <v>7.1</v>
      </c>
      <c r="Q22" s="26">
        <v>7.4</v>
      </c>
      <c r="R22" s="26">
        <v>7.8</v>
      </c>
      <c r="S22" s="26">
        <v>7.6</v>
      </c>
      <c r="T22" s="26">
        <v>7</v>
      </c>
      <c r="U22" s="26">
        <v>5.9</v>
      </c>
      <c r="V22" s="26">
        <v>6.5</v>
      </c>
    </row>
    <row r="23" spans="1:22" ht="29.4" customHeight="1" x14ac:dyDescent="0.25">
      <c r="A23" s="7"/>
      <c r="B23" s="93" t="s">
        <v>126</v>
      </c>
      <c r="C23" s="93"/>
      <c r="D23" s="93"/>
      <c r="E23" s="93"/>
      <c r="F23" s="93"/>
      <c r="G23" s="93"/>
      <c r="H23" s="93"/>
      <c r="I23" s="93"/>
      <c r="J23" s="93"/>
      <c r="K23" s="93"/>
      <c r="L23" s="9" t="s">
        <v>97</v>
      </c>
      <c r="M23" s="26">
        <v>6.4</v>
      </c>
      <c r="N23" s="26">
        <v>6.1</v>
      </c>
      <c r="O23" s="26">
        <v>6.1</v>
      </c>
      <c r="P23" s="26">
        <v>5.9</v>
      </c>
      <c r="Q23" s="26">
        <v>5.9</v>
      </c>
      <c r="R23" s="26">
        <v>6.1</v>
      </c>
      <c r="S23" s="26">
        <v>6.1</v>
      </c>
      <c r="T23" s="26">
        <v>6.2</v>
      </c>
      <c r="U23" s="26">
        <v>6.6</v>
      </c>
      <c r="V23" s="26">
        <v>6.8</v>
      </c>
    </row>
    <row r="24" spans="1:22" ht="29.4" customHeight="1" x14ac:dyDescent="0.25">
      <c r="A24" s="7"/>
      <c r="B24" s="93" t="s">
        <v>127</v>
      </c>
      <c r="C24" s="93"/>
      <c r="D24" s="93"/>
      <c r="E24" s="93"/>
      <c r="F24" s="93"/>
      <c r="G24" s="93"/>
      <c r="H24" s="93"/>
      <c r="I24" s="93"/>
      <c r="J24" s="93"/>
      <c r="K24" s="93"/>
      <c r="L24" s="9" t="s">
        <v>97</v>
      </c>
      <c r="M24" s="26">
        <v>0.9</v>
      </c>
      <c r="N24" s="26">
        <v>0.8</v>
      </c>
      <c r="O24" s="26">
        <v>0.9</v>
      </c>
      <c r="P24" s="26">
        <v>1.2</v>
      </c>
      <c r="Q24" s="26">
        <v>1.3</v>
      </c>
      <c r="R24" s="26">
        <v>1.5</v>
      </c>
      <c r="S24" s="26">
        <v>1.5</v>
      </c>
      <c r="T24" s="26">
        <v>1.6</v>
      </c>
      <c r="U24" s="26">
        <v>1.6</v>
      </c>
      <c r="V24" s="26">
        <v>1.4</v>
      </c>
    </row>
    <row r="25" spans="1:22" ht="16.5" customHeight="1" x14ac:dyDescent="0.25">
      <c r="A25" s="7"/>
      <c r="B25" s="7" t="s">
        <v>128</v>
      </c>
      <c r="C25" s="7"/>
      <c r="D25" s="7"/>
      <c r="E25" s="7"/>
      <c r="F25" s="7"/>
      <c r="G25" s="7"/>
      <c r="H25" s="7"/>
      <c r="I25" s="7"/>
      <c r="J25" s="7"/>
      <c r="K25" s="7"/>
      <c r="L25" s="9" t="s">
        <v>97</v>
      </c>
      <c r="M25" s="26">
        <v>1</v>
      </c>
      <c r="N25" s="26">
        <v>1.7</v>
      </c>
      <c r="O25" s="26">
        <v>1.7</v>
      </c>
      <c r="P25" s="26">
        <v>1.6</v>
      </c>
      <c r="Q25" s="26">
        <v>1.6</v>
      </c>
      <c r="R25" s="26">
        <v>1.6</v>
      </c>
      <c r="S25" s="26">
        <v>1.5</v>
      </c>
      <c r="T25" s="26">
        <v>1.7</v>
      </c>
      <c r="U25" s="26">
        <v>2.1</v>
      </c>
      <c r="V25" s="26">
        <v>1.8</v>
      </c>
    </row>
    <row r="26" spans="1:22" ht="29.4" customHeight="1" x14ac:dyDescent="0.25">
      <c r="A26" s="7"/>
      <c r="B26" s="93" t="s">
        <v>129</v>
      </c>
      <c r="C26" s="93"/>
      <c r="D26" s="93"/>
      <c r="E26" s="93"/>
      <c r="F26" s="93"/>
      <c r="G26" s="93"/>
      <c r="H26" s="93"/>
      <c r="I26" s="93"/>
      <c r="J26" s="93"/>
      <c r="K26" s="93"/>
      <c r="L26" s="9" t="s">
        <v>97</v>
      </c>
      <c r="M26" s="26">
        <v>1.7</v>
      </c>
      <c r="N26" s="26">
        <v>1.6</v>
      </c>
      <c r="O26" s="26">
        <v>1.6</v>
      </c>
      <c r="P26" s="26">
        <v>1.5</v>
      </c>
      <c r="Q26" s="26">
        <v>1.3</v>
      </c>
      <c r="R26" s="26">
        <v>1.3</v>
      </c>
      <c r="S26" s="26">
        <v>1.3</v>
      </c>
      <c r="T26" s="26">
        <v>1.4</v>
      </c>
      <c r="U26" s="26">
        <v>1.5</v>
      </c>
      <c r="V26" s="26">
        <v>1.6</v>
      </c>
    </row>
    <row r="27" spans="1:22" ht="16.5" customHeight="1" x14ac:dyDescent="0.25">
      <c r="A27" s="7"/>
      <c r="B27" s="7" t="s">
        <v>130</v>
      </c>
      <c r="C27" s="7"/>
      <c r="D27" s="7"/>
      <c r="E27" s="7"/>
      <c r="F27" s="7"/>
      <c r="G27" s="7"/>
      <c r="H27" s="7"/>
      <c r="I27" s="7"/>
      <c r="J27" s="7"/>
      <c r="K27" s="7"/>
      <c r="L27" s="9" t="s">
        <v>97</v>
      </c>
      <c r="M27" s="16">
        <v>11</v>
      </c>
      <c r="N27" s="16">
        <v>10.9</v>
      </c>
      <c r="O27" s="16">
        <v>10.8</v>
      </c>
      <c r="P27" s="16">
        <v>10.8</v>
      </c>
      <c r="Q27" s="16">
        <v>11</v>
      </c>
      <c r="R27" s="16">
        <v>10.9</v>
      </c>
      <c r="S27" s="16">
        <v>10.9</v>
      </c>
      <c r="T27" s="16">
        <v>10.7</v>
      </c>
      <c r="U27" s="16">
        <v>10.3</v>
      </c>
      <c r="V27" s="16">
        <v>10.199999999999999</v>
      </c>
    </row>
    <row r="28" spans="1:22" ht="16.5" customHeight="1" x14ac:dyDescent="0.25">
      <c r="A28" s="7"/>
      <c r="B28" s="7" t="s">
        <v>131</v>
      </c>
      <c r="C28" s="7"/>
      <c r="D28" s="7"/>
      <c r="E28" s="7"/>
      <c r="F28" s="7"/>
      <c r="G28" s="7"/>
      <c r="H28" s="7"/>
      <c r="I28" s="7"/>
      <c r="J28" s="7"/>
      <c r="K28" s="7"/>
      <c r="L28" s="9" t="s">
        <v>97</v>
      </c>
      <c r="M28" s="26">
        <v>9.4</v>
      </c>
      <c r="N28" s="26">
        <v>7.6</v>
      </c>
      <c r="O28" s="26">
        <v>7</v>
      </c>
      <c r="P28" s="26">
        <v>7.3</v>
      </c>
      <c r="Q28" s="26">
        <v>8</v>
      </c>
      <c r="R28" s="26">
        <v>8.6</v>
      </c>
      <c r="S28" s="26">
        <v>8.9</v>
      </c>
      <c r="T28" s="26">
        <v>8.9</v>
      </c>
      <c r="U28" s="26">
        <v>8.5</v>
      </c>
      <c r="V28" s="26">
        <v>8.3000000000000007</v>
      </c>
    </row>
    <row r="29" spans="1:22" ht="16.5" customHeight="1" x14ac:dyDescent="0.25">
      <c r="A29" s="7"/>
      <c r="B29" s="7" t="s">
        <v>132</v>
      </c>
      <c r="C29" s="7"/>
      <c r="D29" s="7"/>
      <c r="E29" s="7"/>
      <c r="F29" s="7"/>
      <c r="G29" s="7"/>
      <c r="H29" s="7"/>
      <c r="I29" s="7"/>
      <c r="J29" s="7"/>
      <c r="K29" s="7"/>
      <c r="L29" s="9" t="s">
        <v>97</v>
      </c>
      <c r="M29" s="16">
        <v>14.4</v>
      </c>
      <c r="N29" s="16">
        <v>14.3</v>
      </c>
      <c r="O29" s="16">
        <v>14.8</v>
      </c>
      <c r="P29" s="16">
        <v>14.7</v>
      </c>
      <c r="Q29" s="16">
        <v>15.6</v>
      </c>
      <c r="R29" s="16">
        <v>16.5</v>
      </c>
      <c r="S29" s="16">
        <v>17.100000000000001</v>
      </c>
      <c r="T29" s="16">
        <v>17.399999999999999</v>
      </c>
      <c r="U29" s="16">
        <v>17.100000000000001</v>
      </c>
      <c r="V29" s="16">
        <v>16.899999999999999</v>
      </c>
    </row>
    <row r="30" spans="1:22" ht="16.5" customHeight="1" x14ac:dyDescent="0.25">
      <c r="A30" s="7"/>
      <c r="B30" s="7" t="s">
        <v>133</v>
      </c>
      <c r="C30" s="7"/>
      <c r="D30" s="7"/>
      <c r="E30" s="7"/>
      <c r="F30" s="7"/>
      <c r="G30" s="7"/>
      <c r="H30" s="7"/>
      <c r="I30" s="7"/>
      <c r="J30" s="7"/>
      <c r="K30" s="7"/>
      <c r="L30" s="9" t="s">
        <v>97</v>
      </c>
      <c r="M30" s="16">
        <v>33.1</v>
      </c>
      <c r="N30" s="16">
        <v>32</v>
      </c>
      <c r="O30" s="16">
        <v>27.6</v>
      </c>
      <c r="P30" s="16">
        <v>24.8</v>
      </c>
      <c r="Q30" s="16">
        <v>19.3</v>
      </c>
      <c r="R30" s="16">
        <v>17.5</v>
      </c>
      <c r="S30" s="16">
        <v>15.5</v>
      </c>
      <c r="T30" s="16">
        <v>15.5</v>
      </c>
      <c r="U30" s="16">
        <v>14.4</v>
      </c>
      <c r="V30" s="16">
        <v>14.5</v>
      </c>
    </row>
    <row r="31" spans="1:22" ht="29.4" customHeight="1" x14ac:dyDescent="0.25">
      <c r="A31" s="7"/>
      <c r="B31" s="93" t="s">
        <v>134</v>
      </c>
      <c r="C31" s="93"/>
      <c r="D31" s="93"/>
      <c r="E31" s="93"/>
      <c r="F31" s="93"/>
      <c r="G31" s="93"/>
      <c r="H31" s="93"/>
      <c r="I31" s="93"/>
      <c r="J31" s="93"/>
      <c r="K31" s="93"/>
      <c r="L31" s="9" t="s">
        <v>97</v>
      </c>
      <c r="M31" s="26">
        <v>4</v>
      </c>
      <c r="N31" s="26">
        <v>4.5</v>
      </c>
      <c r="O31" s="26">
        <v>4</v>
      </c>
      <c r="P31" s="26">
        <v>4.5</v>
      </c>
      <c r="Q31" s="26">
        <v>4.5</v>
      </c>
      <c r="R31" s="26">
        <v>4.7</v>
      </c>
      <c r="S31" s="26">
        <v>4.8</v>
      </c>
      <c r="T31" s="26">
        <v>4.9000000000000004</v>
      </c>
      <c r="U31" s="26">
        <v>4.5999999999999996</v>
      </c>
      <c r="V31" s="26">
        <v>4.7</v>
      </c>
    </row>
    <row r="32" spans="1:22" ht="16.5" customHeight="1" x14ac:dyDescent="0.25">
      <c r="A32" s="7"/>
      <c r="B32" s="7" t="s">
        <v>135</v>
      </c>
      <c r="C32" s="7"/>
      <c r="D32" s="7"/>
      <c r="E32" s="7"/>
      <c r="F32" s="7"/>
      <c r="G32" s="7"/>
      <c r="H32" s="7"/>
      <c r="I32" s="7"/>
      <c r="J32" s="7"/>
      <c r="K32" s="7"/>
      <c r="L32" s="9" t="s">
        <v>97</v>
      </c>
      <c r="M32" s="26">
        <v>2.7</v>
      </c>
      <c r="N32" s="26">
        <v>2.7</v>
      </c>
      <c r="O32" s="26">
        <v>2.4</v>
      </c>
      <c r="P32" s="26">
        <v>2.8</v>
      </c>
      <c r="Q32" s="26">
        <v>3</v>
      </c>
      <c r="R32" s="26">
        <v>2.4</v>
      </c>
      <c r="S32" s="26">
        <v>2.2000000000000002</v>
      </c>
      <c r="T32" s="26">
        <v>2.1</v>
      </c>
      <c r="U32" s="26">
        <v>2.4</v>
      </c>
      <c r="V32" s="26">
        <v>2.2000000000000002</v>
      </c>
    </row>
    <row r="33" spans="1:22" ht="16.5" customHeight="1" x14ac:dyDescent="0.25">
      <c r="A33" s="7"/>
      <c r="B33" s="7" t="s">
        <v>136</v>
      </c>
      <c r="C33" s="7"/>
      <c r="D33" s="7"/>
      <c r="E33" s="7"/>
      <c r="F33" s="7"/>
      <c r="G33" s="7"/>
      <c r="H33" s="7"/>
      <c r="I33" s="7"/>
      <c r="J33" s="7"/>
      <c r="K33" s="7"/>
      <c r="L33" s="9" t="s">
        <v>97</v>
      </c>
      <c r="M33" s="25" t="s">
        <v>137</v>
      </c>
      <c r="N33" s="26">
        <v>0.1</v>
      </c>
      <c r="O33" s="26">
        <v>0.2</v>
      </c>
      <c r="P33" s="26">
        <v>0.2</v>
      </c>
      <c r="Q33" s="26">
        <v>0.2</v>
      </c>
      <c r="R33" s="26">
        <v>0.2</v>
      </c>
      <c r="S33" s="26">
        <v>0.2</v>
      </c>
      <c r="T33" s="26">
        <v>0.2</v>
      </c>
      <c r="U33" s="26">
        <v>0.3</v>
      </c>
      <c r="V33" s="26">
        <v>0.3</v>
      </c>
    </row>
    <row r="34" spans="1:22" ht="16.5" customHeight="1" x14ac:dyDescent="0.25">
      <c r="A34" s="14"/>
      <c r="B34" s="14" t="s">
        <v>79</v>
      </c>
      <c r="C34" s="14"/>
      <c r="D34" s="14"/>
      <c r="E34" s="14"/>
      <c r="F34" s="14"/>
      <c r="G34" s="14"/>
      <c r="H34" s="14"/>
      <c r="I34" s="14"/>
      <c r="J34" s="14"/>
      <c r="K34" s="14"/>
      <c r="L34" s="15" t="s">
        <v>97</v>
      </c>
      <c r="M34" s="22">
        <v>100</v>
      </c>
      <c r="N34" s="22">
        <v>100</v>
      </c>
      <c r="O34" s="22">
        <v>100</v>
      </c>
      <c r="P34" s="22">
        <v>100</v>
      </c>
      <c r="Q34" s="22">
        <v>100</v>
      </c>
      <c r="R34" s="22">
        <v>100</v>
      </c>
      <c r="S34" s="22">
        <v>100</v>
      </c>
      <c r="T34" s="22">
        <v>100</v>
      </c>
      <c r="U34" s="22">
        <v>100</v>
      </c>
      <c r="V34" s="22">
        <v>100</v>
      </c>
    </row>
    <row r="35" spans="1:22" ht="4.5" customHeight="1" x14ac:dyDescent="0.25">
      <c r="A35" s="23"/>
      <c r="B35" s="23"/>
      <c r="C35" s="2"/>
      <c r="D35" s="2"/>
      <c r="E35" s="2"/>
      <c r="F35" s="2"/>
      <c r="G35" s="2"/>
      <c r="H35" s="2"/>
      <c r="I35" s="2"/>
      <c r="J35" s="2"/>
      <c r="K35" s="2"/>
      <c r="L35" s="2"/>
      <c r="M35" s="2"/>
      <c r="N35" s="2"/>
      <c r="O35" s="2"/>
      <c r="P35" s="2"/>
      <c r="Q35" s="2"/>
      <c r="R35" s="2"/>
      <c r="S35" s="2"/>
      <c r="T35" s="2"/>
      <c r="U35" s="2"/>
      <c r="V35" s="2"/>
    </row>
    <row r="36" spans="1:22" ht="16.5" customHeight="1" x14ac:dyDescent="0.25">
      <c r="A36" s="23"/>
      <c r="B36" s="23"/>
      <c r="C36" s="87" t="s">
        <v>138</v>
      </c>
      <c r="D36" s="87"/>
      <c r="E36" s="87"/>
      <c r="F36" s="87"/>
      <c r="G36" s="87"/>
      <c r="H36" s="87"/>
      <c r="I36" s="87"/>
      <c r="J36" s="87"/>
      <c r="K36" s="87"/>
      <c r="L36" s="87"/>
      <c r="M36" s="87"/>
      <c r="N36" s="87"/>
      <c r="O36" s="87"/>
      <c r="P36" s="87"/>
      <c r="Q36" s="87"/>
      <c r="R36" s="87"/>
      <c r="S36" s="87"/>
      <c r="T36" s="87"/>
      <c r="U36" s="87"/>
      <c r="V36" s="87"/>
    </row>
    <row r="37" spans="1:22" ht="4.5" customHeight="1" x14ac:dyDescent="0.25">
      <c r="A37" s="23"/>
      <c r="B37" s="23"/>
      <c r="C37" s="2"/>
      <c r="D37" s="2"/>
      <c r="E37" s="2"/>
      <c r="F37" s="2"/>
      <c r="G37" s="2"/>
      <c r="H37" s="2"/>
      <c r="I37" s="2"/>
      <c r="J37" s="2"/>
      <c r="K37" s="2"/>
      <c r="L37" s="2"/>
      <c r="M37" s="2"/>
      <c r="N37" s="2"/>
      <c r="O37" s="2"/>
      <c r="P37" s="2"/>
      <c r="Q37" s="2"/>
      <c r="R37" s="2"/>
      <c r="S37" s="2"/>
      <c r="T37" s="2"/>
      <c r="U37" s="2"/>
      <c r="V37" s="2"/>
    </row>
    <row r="38" spans="1:22" ht="16.5" customHeight="1" x14ac:dyDescent="0.25">
      <c r="A38" s="23" t="s">
        <v>99</v>
      </c>
      <c r="B38" s="23"/>
      <c r="C38" s="87" t="s">
        <v>139</v>
      </c>
      <c r="D38" s="87"/>
      <c r="E38" s="87"/>
      <c r="F38" s="87"/>
      <c r="G38" s="87"/>
      <c r="H38" s="87"/>
      <c r="I38" s="87"/>
      <c r="J38" s="87"/>
      <c r="K38" s="87"/>
      <c r="L38" s="87"/>
      <c r="M38" s="87"/>
      <c r="N38" s="87"/>
      <c r="O38" s="87"/>
      <c r="P38" s="87"/>
      <c r="Q38" s="87"/>
      <c r="R38" s="87"/>
      <c r="S38" s="87"/>
      <c r="T38" s="87"/>
      <c r="U38" s="87"/>
      <c r="V38" s="87"/>
    </row>
    <row r="39" spans="1:22" ht="29.4" customHeight="1" x14ac:dyDescent="0.25">
      <c r="A39" s="23" t="s">
        <v>101</v>
      </c>
      <c r="B39" s="23"/>
      <c r="C39" s="87" t="s">
        <v>100</v>
      </c>
      <c r="D39" s="87"/>
      <c r="E39" s="87"/>
      <c r="F39" s="87"/>
      <c r="G39" s="87"/>
      <c r="H39" s="87"/>
      <c r="I39" s="87"/>
      <c r="J39" s="87"/>
      <c r="K39" s="87"/>
      <c r="L39" s="87"/>
      <c r="M39" s="87"/>
      <c r="N39" s="87"/>
      <c r="O39" s="87"/>
      <c r="P39" s="87"/>
      <c r="Q39" s="87"/>
      <c r="R39" s="87"/>
      <c r="S39" s="87"/>
      <c r="T39" s="87"/>
      <c r="U39" s="87"/>
      <c r="V39" s="87"/>
    </row>
    <row r="40" spans="1:22" ht="42.45" customHeight="1" x14ac:dyDescent="0.25">
      <c r="A40" s="23" t="s">
        <v>103</v>
      </c>
      <c r="B40" s="23"/>
      <c r="C40" s="87" t="s">
        <v>140</v>
      </c>
      <c r="D40" s="87"/>
      <c r="E40" s="87"/>
      <c r="F40" s="87"/>
      <c r="G40" s="87"/>
      <c r="H40" s="87"/>
      <c r="I40" s="87"/>
      <c r="J40" s="87"/>
      <c r="K40" s="87"/>
      <c r="L40" s="87"/>
      <c r="M40" s="87"/>
      <c r="N40" s="87"/>
      <c r="O40" s="87"/>
      <c r="P40" s="87"/>
      <c r="Q40" s="87"/>
      <c r="R40" s="87"/>
      <c r="S40" s="87"/>
      <c r="T40" s="87"/>
      <c r="U40" s="87"/>
      <c r="V40" s="87"/>
    </row>
    <row r="41" spans="1:22" ht="119.7" customHeight="1" x14ac:dyDescent="0.25">
      <c r="A41" s="23" t="s">
        <v>105</v>
      </c>
      <c r="B41" s="23"/>
      <c r="C41" s="87" t="s">
        <v>141</v>
      </c>
      <c r="D41" s="87"/>
      <c r="E41" s="87"/>
      <c r="F41" s="87"/>
      <c r="G41" s="87"/>
      <c r="H41" s="87"/>
      <c r="I41" s="87"/>
      <c r="J41" s="87"/>
      <c r="K41" s="87"/>
      <c r="L41" s="87"/>
      <c r="M41" s="87"/>
      <c r="N41" s="87"/>
      <c r="O41" s="87"/>
      <c r="P41" s="87"/>
      <c r="Q41" s="87"/>
      <c r="R41" s="87"/>
      <c r="S41" s="87"/>
      <c r="T41" s="87"/>
      <c r="U41" s="87"/>
      <c r="V41" s="87"/>
    </row>
    <row r="42" spans="1:22" ht="68.099999999999994" customHeight="1" x14ac:dyDescent="0.25">
      <c r="A42" s="23" t="s">
        <v>142</v>
      </c>
      <c r="B42" s="23"/>
      <c r="C42" s="87" t="s">
        <v>143</v>
      </c>
      <c r="D42" s="87"/>
      <c r="E42" s="87"/>
      <c r="F42" s="87"/>
      <c r="G42" s="87"/>
      <c r="H42" s="87"/>
      <c r="I42" s="87"/>
      <c r="J42" s="87"/>
      <c r="K42" s="87"/>
      <c r="L42" s="87"/>
      <c r="M42" s="87"/>
      <c r="N42" s="87"/>
      <c r="O42" s="87"/>
      <c r="P42" s="87"/>
      <c r="Q42" s="87"/>
      <c r="R42" s="87"/>
      <c r="S42" s="87"/>
      <c r="T42" s="87"/>
      <c r="U42" s="87"/>
      <c r="V42" s="87"/>
    </row>
    <row r="43" spans="1:22" ht="81" customHeight="1" x14ac:dyDescent="0.25">
      <c r="A43" s="23" t="s">
        <v>144</v>
      </c>
      <c r="B43" s="23"/>
      <c r="C43" s="87" t="s">
        <v>145</v>
      </c>
      <c r="D43" s="87"/>
      <c r="E43" s="87"/>
      <c r="F43" s="87"/>
      <c r="G43" s="87"/>
      <c r="H43" s="87"/>
      <c r="I43" s="87"/>
      <c r="J43" s="87"/>
      <c r="K43" s="87"/>
      <c r="L43" s="87"/>
      <c r="M43" s="87"/>
      <c r="N43" s="87"/>
      <c r="O43" s="87"/>
      <c r="P43" s="87"/>
      <c r="Q43" s="87"/>
      <c r="R43" s="87"/>
      <c r="S43" s="87"/>
      <c r="T43" s="87"/>
      <c r="U43" s="87"/>
      <c r="V43" s="87"/>
    </row>
    <row r="44" spans="1:22" ht="29.4" customHeight="1" x14ac:dyDescent="0.25">
      <c r="A44" s="23" t="s">
        <v>146</v>
      </c>
      <c r="B44" s="23"/>
      <c r="C44" s="87" t="s">
        <v>147</v>
      </c>
      <c r="D44" s="87"/>
      <c r="E44" s="87"/>
      <c r="F44" s="87"/>
      <c r="G44" s="87"/>
      <c r="H44" s="87"/>
      <c r="I44" s="87"/>
      <c r="J44" s="87"/>
      <c r="K44" s="87"/>
      <c r="L44" s="87"/>
      <c r="M44" s="87"/>
      <c r="N44" s="87"/>
      <c r="O44" s="87"/>
      <c r="P44" s="87"/>
      <c r="Q44" s="87"/>
      <c r="R44" s="87"/>
      <c r="S44" s="87"/>
      <c r="T44" s="87"/>
      <c r="U44" s="87"/>
      <c r="V44" s="87"/>
    </row>
    <row r="45" spans="1:22" ht="42.45" customHeight="1" x14ac:dyDescent="0.25">
      <c r="A45" s="23" t="s">
        <v>148</v>
      </c>
      <c r="B45" s="23"/>
      <c r="C45" s="87" t="s">
        <v>149</v>
      </c>
      <c r="D45" s="87"/>
      <c r="E45" s="87"/>
      <c r="F45" s="87"/>
      <c r="G45" s="87"/>
      <c r="H45" s="87"/>
      <c r="I45" s="87"/>
      <c r="J45" s="87"/>
      <c r="K45" s="87"/>
      <c r="L45" s="87"/>
      <c r="M45" s="87"/>
      <c r="N45" s="87"/>
      <c r="O45" s="87"/>
      <c r="P45" s="87"/>
      <c r="Q45" s="87"/>
      <c r="R45" s="87"/>
      <c r="S45" s="87"/>
      <c r="T45" s="87"/>
      <c r="U45" s="87"/>
      <c r="V45" s="87"/>
    </row>
    <row r="46" spans="1:22" ht="55.2" customHeight="1" x14ac:dyDescent="0.25">
      <c r="A46" s="23" t="s">
        <v>150</v>
      </c>
      <c r="B46" s="23"/>
      <c r="C46" s="87" t="s">
        <v>151</v>
      </c>
      <c r="D46" s="87"/>
      <c r="E46" s="87"/>
      <c r="F46" s="87"/>
      <c r="G46" s="87"/>
      <c r="H46" s="87"/>
      <c r="I46" s="87"/>
      <c r="J46" s="87"/>
      <c r="K46" s="87"/>
      <c r="L46" s="87"/>
      <c r="M46" s="87"/>
      <c r="N46" s="87"/>
      <c r="O46" s="87"/>
      <c r="P46" s="87"/>
      <c r="Q46" s="87"/>
      <c r="R46" s="87"/>
      <c r="S46" s="87"/>
      <c r="T46" s="87"/>
      <c r="U46" s="87"/>
      <c r="V46" s="87"/>
    </row>
    <row r="47" spans="1:22" ht="68.099999999999994" customHeight="1" x14ac:dyDescent="0.25">
      <c r="A47" s="23" t="s">
        <v>152</v>
      </c>
      <c r="B47" s="23"/>
      <c r="C47" s="87" t="s">
        <v>153</v>
      </c>
      <c r="D47" s="87"/>
      <c r="E47" s="87"/>
      <c r="F47" s="87"/>
      <c r="G47" s="87"/>
      <c r="H47" s="87"/>
      <c r="I47" s="87"/>
      <c r="J47" s="87"/>
      <c r="K47" s="87"/>
      <c r="L47" s="87"/>
      <c r="M47" s="87"/>
      <c r="N47" s="87"/>
      <c r="O47" s="87"/>
      <c r="P47" s="87"/>
      <c r="Q47" s="87"/>
      <c r="R47" s="87"/>
      <c r="S47" s="87"/>
      <c r="T47" s="87"/>
      <c r="U47" s="87"/>
      <c r="V47" s="87"/>
    </row>
    <row r="48" spans="1:22" ht="42.45" customHeight="1" x14ac:dyDescent="0.25">
      <c r="A48" s="23" t="s">
        <v>154</v>
      </c>
      <c r="B48" s="23"/>
      <c r="C48" s="87" t="s">
        <v>155</v>
      </c>
      <c r="D48" s="87"/>
      <c r="E48" s="87"/>
      <c r="F48" s="87"/>
      <c r="G48" s="87"/>
      <c r="H48" s="87"/>
      <c r="I48" s="87"/>
      <c r="J48" s="87"/>
      <c r="K48" s="87"/>
      <c r="L48" s="87"/>
      <c r="M48" s="87"/>
      <c r="N48" s="87"/>
      <c r="O48" s="87"/>
      <c r="P48" s="87"/>
      <c r="Q48" s="87"/>
      <c r="R48" s="87"/>
      <c r="S48" s="87"/>
      <c r="T48" s="87"/>
      <c r="U48" s="87"/>
      <c r="V48" s="87"/>
    </row>
    <row r="49" spans="1:22" ht="42.45" customHeight="1" x14ac:dyDescent="0.25">
      <c r="A49" s="23" t="s">
        <v>156</v>
      </c>
      <c r="B49" s="23"/>
      <c r="C49" s="87" t="s">
        <v>157</v>
      </c>
      <c r="D49" s="87"/>
      <c r="E49" s="87"/>
      <c r="F49" s="87"/>
      <c r="G49" s="87"/>
      <c r="H49" s="87"/>
      <c r="I49" s="87"/>
      <c r="J49" s="87"/>
      <c r="K49" s="87"/>
      <c r="L49" s="87"/>
      <c r="M49" s="87"/>
      <c r="N49" s="87"/>
      <c r="O49" s="87"/>
      <c r="P49" s="87"/>
      <c r="Q49" s="87"/>
      <c r="R49" s="87"/>
      <c r="S49" s="87"/>
      <c r="T49" s="87"/>
      <c r="U49" s="87"/>
      <c r="V49" s="87"/>
    </row>
    <row r="50" spans="1:22" ht="55.2" customHeight="1" x14ac:dyDescent="0.25">
      <c r="A50" s="23" t="s">
        <v>158</v>
      </c>
      <c r="B50" s="23"/>
      <c r="C50" s="87" t="s">
        <v>159</v>
      </c>
      <c r="D50" s="87"/>
      <c r="E50" s="87"/>
      <c r="F50" s="87"/>
      <c r="G50" s="87"/>
      <c r="H50" s="87"/>
      <c r="I50" s="87"/>
      <c r="J50" s="87"/>
      <c r="K50" s="87"/>
      <c r="L50" s="87"/>
      <c r="M50" s="87"/>
      <c r="N50" s="87"/>
      <c r="O50" s="87"/>
      <c r="P50" s="87"/>
      <c r="Q50" s="87"/>
      <c r="R50" s="87"/>
      <c r="S50" s="87"/>
      <c r="T50" s="87"/>
      <c r="U50" s="87"/>
      <c r="V50" s="87"/>
    </row>
    <row r="51" spans="1:22" ht="81" customHeight="1" x14ac:dyDescent="0.25">
      <c r="A51" s="23" t="s">
        <v>160</v>
      </c>
      <c r="B51" s="23"/>
      <c r="C51" s="87" t="s">
        <v>161</v>
      </c>
      <c r="D51" s="87"/>
      <c r="E51" s="87"/>
      <c r="F51" s="87"/>
      <c r="G51" s="87"/>
      <c r="H51" s="87"/>
      <c r="I51" s="87"/>
      <c r="J51" s="87"/>
      <c r="K51" s="87"/>
      <c r="L51" s="87"/>
      <c r="M51" s="87"/>
      <c r="N51" s="87"/>
      <c r="O51" s="87"/>
      <c r="P51" s="87"/>
      <c r="Q51" s="87"/>
      <c r="R51" s="87"/>
      <c r="S51" s="87"/>
      <c r="T51" s="87"/>
      <c r="U51" s="87"/>
      <c r="V51" s="87"/>
    </row>
    <row r="52" spans="1:22" ht="145.5" customHeight="1" x14ac:dyDescent="0.25">
      <c r="A52" s="23" t="s">
        <v>162</v>
      </c>
      <c r="B52" s="23"/>
      <c r="C52" s="87" t="s">
        <v>163</v>
      </c>
      <c r="D52" s="87"/>
      <c r="E52" s="87"/>
      <c r="F52" s="87"/>
      <c r="G52" s="87"/>
      <c r="H52" s="87"/>
      <c r="I52" s="87"/>
      <c r="J52" s="87"/>
      <c r="K52" s="87"/>
      <c r="L52" s="87"/>
      <c r="M52" s="87"/>
      <c r="N52" s="87"/>
      <c r="O52" s="87"/>
      <c r="P52" s="87"/>
      <c r="Q52" s="87"/>
      <c r="R52" s="87"/>
      <c r="S52" s="87"/>
      <c r="T52" s="87"/>
      <c r="U52" s="87"/>
      <c r="V52" s="87"/>
    </row>
    <row r="53" spans="1:22" ht="29.4" customHeight="1" x14ac:dyDescent="0.25">
      <c r="A53" s="23" t="s">
        <v>164</v>
      </c>
      <c r="B53" s="23"/>
      <c r="C53" s="87" t="s">
        <v>165</v>
      </c>
      <c r="D53" s="87"/>
      <c r="E53" s="87"/>
      <c r="F53" s="87"/>
      <c r="G53" s="87"/>
      <c r="H53" s="87"/>
      <c r="I53" s="87"/>
      <c r="J53" s="87"/>
      <c r="K53" s="87"/>
      <c r="L53" s="87"/>
      <c r="M53" s="87"/>
      <c r="N53" s="87"/>
      <c r="O53" s="87"/>
      <c r="P53" s="87"/>
      <c r="Q53" s="87"/>
      <c r="R53" s="87"/>
      <c r="S53" s="87"/>
      <c r="T53" s="87"/>
      <c r="U53" s="87"/>
      <c r="V53" s="87"/>
    </row>
    <row r="54" spans="1:22" ht="29.4" customHeight="1" x14ac:dyDescent="0.25">
      <c r="A54" s="23" t="s">
        <v>166</v>
      </c>
      <c r="B54" s="23"/>
      <c r="C54" s="87" t="s">
        <v>167</v>
      </c>
      <c r="D54" s="87"/>
      <c r="E54" s="87"/>
      <c r="F54" s="87"/>
      <c r="G54" s="87"/>
      <c r="H54" s="87"/>
      <c r="I54" s="87"/>
      <c r="J54" s="87"/>
      <c r="K54" s="87"/>
      <c r="L54" s="87"/>
      <c r="M54" s="87"/>
      <c r="N54" s="87"/>
      <c r="O54" s="87"/>
      <c r="P54" s="87"/>
      <c r="Q54" s="87"/>
      <c r="R54" s="87"/>
      <c r="S54" s="87"/>
      <c r="T54" s="87"/>
      <c r="U54" s="87"/>
      <c r="V54" s="87"/>
    </row>
    <row r="55" spans="1:22" ht="4.5" customHeight="1" x14ac:dyDescent="0.25"/>
    <row r="56" spans="1:22" ht="29.4" customHeight="1" x14ac:dyDescent="0.25">
      <c r="A56" s="24" t="s">
        <v>107</v>
      </c>
      <c r="B56" s="23"/>
      <c r="C56" s="23"/>
      <c r="D56" s="23"/>
      <c r="E56" s="87" t="s">
        <v>168</v>
      </c>
      <c r="F56" s="87"/>
      <c r="G56" s="87"/>
      <c r="H56" s="87"/>
      <c r="I56" s="87"/>
      <c r="J56" s="87"/>
      <c r="K56" s="87"/>
      <c r="L56" s="87"/>
      <c r="M56" s="87"/>
      <c r="N56" s="87"/>
      <c r="O56" s="87"/>
      <c r="P56" s="87"/>
      <c r="Q56" s="87"/>
      <c r="R56" s="87"/>
      <c r="S56" s="87"/>
      <c r="T56" s="87"/>
      <c r="U56" s="87"/>
      <c r="V56" s="87"/>
    </row>
  </sheetData>
  <mergeCells count="32">
    <mergeCell ref="C54:V54"/>
    <mergeCell ref="E56:V56"/>
    <mergeCell ref="C49:V49"/>
    <mergeCell ref="C50:V50"/>
    <mergeCell ref="C51:V51"/>
    <mergeCell ref="C52:V52"/>
    <mergeCell ref="C53:V53"/>
    <mergeCell ref="C44:V44"/>
    <mergeCell ref="C45:V45"/>
    <mergeCell ref="C46:V46"/>
    <mergeCell ref="C47:V47"/>
    <mergeCell ref="C48:V48"/>
    <mergeCell ref="C39:V39"/>
    <mergeCell ref="C40:V40"/>
    <mergeCell ref="C41:V41"/>
    <mergeCell ref="C42:V42"/>
    <mergeCell ref="C43:V43"/>
    <mergeCell ref="B26:K26"/>
    <mergeCell ref="B31:K31"/>
    <mergeCell ref="K1:V1"/>
    <mergeCell ref="C36:V36"/>
    <mergeCell ref="C38:V38"/>
    <mergeCell ref="B15:K15"/>
    <mergeCell ref="B20:K20"/>
    <mergeCell ref="B21:K21"/>
    <mergeCell ref="B23:K23"/>
    <mergeCell ref="B24:K24"/>
    <mergeCell ref="B4:K4"/>
    <mergeCell ref="B5:K5"/>
    <mergeCell ref="B7:K7"/>
    <mergeCell ref="B8:K8"/>
    <mergeCell ref="B10:K10"/>
  </mergeCells>
  <pageMargins left="0.7" right="0.7" top="0.75" bottom="0.75" header="0.3" footer="0.3"/>
  <pageSetup paperSize="9" fitToHeight="0" orientation="landscape" horizontalDpi="300" verticalDpi="300"/>
  <headerFooter scaleWithDoc="0" alignWithMargins="0">
    <oddHeader>&amp;C&amp;"Arial"&amp;8TABLE 13A.2</oddHeader>
    <oddFooter>&amp;L&amp;"Arial"&amp;8REPORT ON
GOVERNMENT
SERVICES 2022&amp;R&amp;"Arial"&amp;8SERVICES FOR
MENTAL HEALTH
PAGE &amp;B&amp;P&amp;B</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25"/>
  <sheetViews>
    <sheetView showGridLines="0" workbookViewId="0"/>
  </sheetViews>
  <sheetFormatPr defaultColWidth="11.44140625" defaultRowHeight="13.2" x14ac:dyDescent="0.25"/>
  <cols>
    <col min="1" max="10" width="1.88671875" customWidth="1"/>
    <col min="11" max="11" width="4" customWidth="1"/>
    <col min="12" max="12" width="5.44140625" customWidth="1"/>
    <col min="13" max="18" width="15.109375" customWidth="1"/>
  </cols>
  <sheetData>
    <row r="1" spans="1:18" ht="33.9" customHeight="1" x14ac:dyDescent="0.25">
      <c r="A1" s="8" t="s">
        <v>712</v>
      </c>
      <c r="B1" s="8"/>
      <c r="C1" s="8"/>
      <c r="D1" s="8"/>
      <c r="E1" s="8"/>
      <c r="F1" s="8"/>
      <c r="G1" s="8"/>
      <c r="H1" s="8"/>
      <c r="I1" s="8"/>
      <c r="J1" s="8"/>
      <c r="K1" s="91" t="s">
        <v>713</v>
      </c>
      <c r="L1" s="92"/>
      <c r="M1" s="92"/>
      <c r="N1" s="92"/>
      <c r="O1" s="92"/>
      <c r="P1" s="92"/>
      <c r="Q1" s="92"/>
      <c r="R1" s="92"/>
    </row>
    <row r="2" spans="1:18" ht="16.5" customHeight="1" x14ac:dyDescent="0.25">
      <c r="A2" s="11"/>
      <c r="B2" s="11"/>
      <c r="C2" s="11"/>
      <c r="D2" s="11"/>
      <c r="E2" s="11"/>
      <c r="F2" s="11"/>
      <c r="G2" s="11"/>
      <c r="H2" s="11"/>
      <c r="I2" s="11"/>
      <c r="J2" s="11"/>
      <c r="K2" s="11"/>
      <c r="L2" s="12" t="s">
        <v>78</v>
      </c>
      <c r="M2" s="13" t="s">
        <v>714</v>
      </c>
      <c r="N2" s="13" t="s">
        <v>715</v>
      </c>
      <c r="O2" s="13" t="s">
        <v>716</v>
      </c>
      <c r="P2" s="13" t="s">
        <v>717</v>
      </c>
      <c r="Q2" s="13" t="s">
        <v>718</v>
      </c>
      <c r="R2" s="13" t="s">
        <v>719</v>
      </c>
    </row>
    <row r="3" spans="1:18" ht="16.5" customHeight="1" x14ac:dyDescent="0.25">
      <c r="A3" s="7" t="s">
        <v>703</v>
      </c>
      <c r="B3" s="7"/>
      <c r="C3" s="7"/>
      <c r="D3" s="7"/>
      <c r="E3" s="7"/>
      <c r="F3" s="7"/>
      <c r="G3" s="7"/>
      <c r="H3" s="7"/>
      <c r="I3" s="7"/>
      <c r="J3" s="7"/>
      <c r="K3" s="7"/>
      <c r="L3" s="9"/>
      <c r="M3" s="10"/>
      <c r="N3" s="10"/>
      <c r="O3" s="10"/>
      <c r="P3" s="10"/>
      <c r="Q3" s="10"/>
      <c r="R3" s="10"/>
    </row>
    <row r="4" spans="1:18" ht="16.5" customHeight="1" x14ac:dyDescent="0.25">
      <c r="A4" s="7"/>
      <c r="B4" s="7" t="s">
        <v>720</v>
      </c>
      <c r="C4" s="7"/>
      <c r="D4" s="7"/>
      <c r="E4" s="7"/>
      <c r="F4" s="7"/>
      <c r="G4" s="7"/>
      <c r="H4" s="7"/>
      <c r="I4" s="7"/>
      <c r="J4" s="7"/>
      <c r="K4" s="7"/>
      <c r="L4" s="9"/>
      <c r="M4" s="10"/>
      <c r="N4" s="10"/>
      <c r="O4" s="10"/>
      <c r="P4" s="10"/>
      <c r="Q4" s="10"/>
      <c r="R4" s="10"/>
    </row>
    <row r="5" spans="1:18" ht="16.5" customHeight="1" x14ac:dyDescent="0.25">
      <c r="A5" s="7"/>
      <c r="B5" s="7"/>
      <c r="C5" s="7" t="s">
        <v>704</v>
      </c>
      <c r="D5" s="7"/>
      <c r="E5" s="7"/>
      <c r="F5" s="7"/>
      <c r="G5" s="7"/>
      <c r="H5" s="7"/>
      <c r="I5" s="7"/>
      <c r="J5" s="7"/>
      <c r="K5" s="7"/>
      <c r="L5" s="9" t="s">
        <v>369</v>
      </c>
      <c r="M5" s="26">
        <v>0.4</v>
      </c>
      <c r="N5" s="26">
        <v>0.4</v>
      </c>
      <c r="O5" s="26">
        <v>0.4</v>
      </c>
      <c r="P5" s="26">
        <v>0.5</v>
      </c>
      <c r="Q5" s="26">
        <v>0.5</v>
      </c>
      <c r="R5" s="82">
        <v>0.5</v>
      </c>
    </row>
    <row r="6" spans="1:18" ht="16.5" customHeight="1" x14ac:dyDescent="0.25">
      <c r="A6" s="7"/>
      <c r="B6" s="7"/>
      <c r="C6" s="7" t="s">
        <v>705</v>
      </c>
      <c r="D6" s="7"/>
      <c r="E6" s="7"/>
      <c r="F6" s="7"/>
      <c r="G6" s="7"/>
      <c r="H6" s="7"/>
      <c r="I6" s="7"/>
      <c r="J6" s="7"/>
      <c r="K6" s="7"/>
      <c r="L6" s="9" t="s">
        <v>369</v>
      </c>
      <c r="M6" s="26">
        <v>6.2</v>
      </c>
      <c r="N6" s="26">
        <v>5.9</v>
      </c>
      <c r="O6" s="26">
        <v>6.3</v>
      </c>
      <c r="P6" s="26">
        <v>7.3</v>
      </c>
      <c r="Q6" s="26">
        <v>7.9</v>
      </c>
      <c r="R6" s="10">
        <v>9.1</v>
      </c>
    </row>
    <row r="7" spans="1:18" ht="16.5" customHeight="1" x14ac:dyDescent="0.25">
      <c r="A7" s="7"/>
      <c r="B7" s="7" t="s">
        <v>686</v>
      </c>
      <c r="C7" s="7"/>
      <c r="D7" s="7"/>
      <c r="E7" s="7"/>
      <c r="F7" s="7"/>
      <c r="G7" s="7"/>
      <c r="H7" s="7"/>
      <c r="I7" s="7"/>
      <c r="J7" s="7"/>
      <c r="K7" s="7"/>
      <c r="L7" s="9"/>
      <c r="M7" s="10"/>
      <c r="N7" s="10"/>
      <c r="O7" s="10"/>
      <c r="P7" s="10"/>
      <c r="Q7" s="10"/>
      <c r="R7" s="10"/>
    </row>
    <row r="8" spans="1:18" ht="16.5" customHeight="1" x14ac:dyDescent="0.25">
      <c r="A8" s="7"/>
      <c r="B8" s="7"/>
      <c r="C8" s="7" t="s">
        <v>704</v>
      </c>
      <c r="D8" s="7"/>
      <c r="E8" s="7"/>
      <c r="F8" s="7"/>
      <c r="G8" s="7"/>
      <c r="H8" s="7"/>
      <c r="I8" s="7"/>
      <c r="J8" s="7"/>
      <c r="K8" s="7"/>
      <c r="L8" s="9" t="s">
        <v>369</v>
      </c>
      <c r="M8" s="26">
        <v>0.2</v>
      </c>
      <c r="N8" s="26">
        <v>0.4</v>
      </c>
      <c r="O8" s="26">
        <v>0.5</v>
      </c>
      <c r="P8" s="26">
        <v>0.2</v>
      </c>
      <c r="Q8" s="26">
        <v>0.7</v>
      </c>
      <c r="R8" s="26">
        <v>0.6</v>
      </c>
    </row>
    <row r="9" spans="1:18" ht="16.5" customHeight="1" x14ac:dyDescent="0.25">
      <c r="A9" s="7"/>
      <c r="B9" s="7"/>
      <c r="C9" s="7" t="s">
        <v>705</v>
      </c>
      <c r="D9" s="7"/>
      <c r="E9" s="7"/>
      <c r="F9" s="7"/>
      <c r="G9" s="7"/>
      <c r="H9" s="7"/>
      <c r="I9" s="7"/>
      <c r="J9" s="7"/>
      <c r="K9" s="7"/>
      <c r="L9" s="9" t="s">
        <v>369</v>
      </c>
      <c r="M9" s="16">
        <v>15.3</v>
      </c>
      <c r="N9" s="16">
        <v>16.600000000000001</v>
      </c>
      <c r="O9" s="16">
        <v>22.5</v>
      </c>
      <c r="P9" s="16">
        <v>27.2</v>
      </c>
      <c r="Q9" s="16">
        <v>30.7</v>
      </c>
      <c r="R9" s="26">
        <v>27.2</v>
      </c>
    </row>
    <row r="10" spans="1:18" ht="16.5" customHeight="1" x14ac:dyDescent="0.25">
      <c r="A10" s="7"/>
      <c r="B10" s="7" t="s">
        <v>687</v>
      </c>
      <c r="C10" s="7"/>
      <c r="D10" s="7"/>
      <c r="E10" s="7"/>
      <c r="F10" s="7"/>
      <c r="G10" s="7"/>
      <c r="H10" s="7"/>
      <c r="I10" s="7"/>
      <c r="J10" s="7"/>
      <c r="K10" s="7"/>
      <c r="L10" s="9"/>
      <c r="M10" s="10"/>
      <c r="N10" s="10"/>
      <c r="O10" s="10"/>
      <c r="P10" s="10"/>
      <c r="Q10" s="10"/>
      <c r="R10" s="10"/>
    </row>
    <row r="11" spans="1:18" ht="16.5" customHeight="1" x14ac:dyDescent="0.25">
      <c r="A11" s="7"/>
      <c r="B11" s="7"/>
      <c r="C11" s="7" t="s">
        <v>704</v>
      </c>
      <c r="D11" s="7"/>
      <c r="E11" s="7"/>
      <c r="F11" s="7"/>
      <c r="G11" s="7"/>
      <c r="H11" s="7"/>
      <c r="I11" s="7"/>
      <c r="J11" s="7"/>
      <c r="K11" s="7"/>
      <c r="L11" s="9" t="s">
        <v>369</v>
      </c>
      <c r="M11" s="26">
        <v>1.9</v>
      </c>
      <c r="N11" s="26">
        <v>2.6</v>
      </c>
      <c r="O11" s="26">
        <v>0.3</v>
      </c>
      <c r="P11" s="26">
        <v>0.2</v>
      </c>
      <c r="Q11" s="26">
        <v>0.1</v>
      </c>
      <c r="R11" s="26">
        <v>0.2</v>
      </c>
    </row>
    <row r="12" spans="1:18" ht="16.5" customHeight="1" x14ac:dyDescent="0.25">
      <c r="A12" s="7"/>
      <c r="B12" s="7"/>
      <c r="C12" s="7" t="s">
        <v>705</v>
      </c>
      <c r="D12" s="7"/>
      <c r="E12" s="7"/>
      <c r="F12" s="7"/>
      <c r="G12" s="7"/>
      <c r="H12" s="7"/>
      <c r="I12" s="7"/>
      <c r="J12" s="7"/>
      <c r="K12" s="7"/>
      <c r="L12" s="9" t="s">
        <v>369</v>
      </c>
      <c r="M12" s="26">
        <v>2.5</v>
      </c>
      <c r="N12" s="26">
        <v>3.5</v>
      </c>
      <c r="O12" s="26">
        <v>3.1</v>
      </c>
      <c r="P12" s="26">
        <v>2.9</v>
      </c>
      <c r="Q12" s="26">
        <v>4.4000000000000004</v>
      </c>
      <c r="R12" s="16">
        <v>5</v>
      </c>
    </row>
    <row r="13" spans="1:18" ht="16.5" customHeight="1" x14ac:dyDescent="0.25">
      <c r="A13" s="7"/>
      <c r="B13" s="7" t="s">
        <v>721</v>
      </c>
      <c r="C13" s="7"/>
      <c r="D13" s="7"/>
      <c r="E13" s="7"/>
      <c r="F13" s="7"/>
      <c r="G13" s="7"/>
      <c r="H13" s="7"/>
      <c r="I13" s="7"/>
      <c r="J13" s="7"/>
      <c r="K13" s="7"/>
      <c r="L13" s="9"/>
      <c r="M13" s="10"/>
      <c r="N13" s="10"/>
      <c r="O13" s="10"/>
      <c r="P13" s="10"/>
      <c r="Q13" s="10"/>
      <c r="R13" s="10"/>
    </row>
    <row r="14" spans="1:18" ht="16.5" customHeight="1" x14ac:dyDescent="0.25">
      <c r="A14" s="7"/>
      <c r="B14" s="7"/>
      <c r="C14" s="7" t="s">
        <v>704</v>
      </c>
      <c r="D14" s="7"/>
      <c r="E14" s="7"/>
      <c r="F14" s="7"/>
      <c r="G14" s="7"/>
      <c r="H14" s="7"/>
      <c r="I14" s="7"/>
      <c r="J14" s="7"/>
      <c r="K14" s="7"/>
      <c r="L14" s="9" t="s">
        <v>369</v>
      </c>
      <c r="M14" s="16">
        <v>26.2</v>
      </c>
      <c r="N14" s="26">
        <v>4.8</v>
      </c>
      <c r="O14" s="26">
        <v>3</v>
      </c>
      <c r="P14" s="26">
        <v>5.2</v>
      </c>
      <c r="Q14" s="26">
        <v>6.3</v>
      </c>
      <c r="R14" s="26">
        <v>5.9</v>
      </c>
    </row>
    <row r="15" spans="1:18" ht="16.5" customHeight="1" x14ac:dyDescent="0.25">
      <c r="A15" s="14"/>
      <c r="B15" s="14"/>
      <c r="C15" s="14" t="s">
        <v>705</v>
      </c>
      <c r="D15" s="14"/>
      <c r="E15" s="14"/>
      <c r="F15" s="14"/>
      <c r="G15" s="14"/>
      <c r="H15" s="14"/>
      <c r="I15" s="14"/>
      <c r="J15" s="14"/>
      <c r="K15" s="14"/>
      <c r="L15" s="15" t="s">
        <v>369</v>
      </c>
      <c r="M15" s="22">
        <v>110.2</v>
      </c>
      <c r="N15" s="17">
        <v>89.1</v>
      </c>
      <c r="O15" s="22">
        <v>107.2</v>
      </c>
      <c r="P15" s="22">
        <v>105.8</v>
      </c>
      <c r="Q15" s="17">
        <v>69.3</v>
      </c>
      <c r="R15" s="83">
        <v>65.400000000000006</v>
      </c>
    </row>
    <row r="16" spans="1:18" ht="4.5" customHeight="1" x14ac:dyDescent="0.25">
      <c r="A16" s="23"/>
      <c r="B16" s="23"/>
      <c r="C16" s="2"/>
      <c r="D16" s="2"/>
      <c r="E16" s="2"/>
      <c r="F16" s="2"/>
      <c r="G16" s="2"/>
      <c r="H16" s="2"/>
      <c r="I16" s="2"/>
      <c r="J16" s="2"/>
      <c r="K16" s="2"/>
      <c r="L16" s="2"/>
      <c r="M16" s="2"/>
      <c r="N16" s="2"/>
      <c r="O16" s="2"/>
      <c r="P16" s="2"/>
      <c r="Q16" s="2"/>
      <c r="R16" s="2"/>
    </row>
    <row r="17" spans="1:18" ht="16.5" customHeight="1" x14ac:dyDescent="0.25">
      <c r="A17" s="23" t="s">
        <v>99</v>
      </c>
      <c r="B17" s="23"/>
      <c r="C17" s="87" t="s">
        <v>722</v>
      </c>
      <c r="D17" s="87"/>
      <c r="E17" s="87"/>
      <c r="F17" s="87"/>
      <c r="G17" s="87"/>
      <c r="H17" s="87"/>
      <c r="I17" s="87"/>
      <c r="J17" s="87"/>
      <c r="K17" s="87"/>
      <c r="L17" s="87"/>
      <c r="M17" s="87"/>
      <c r="N17" s="87"/>
      <c r="O17" s="87"/>
      <c r="P17" s="87"/>
      <c r="Q17" s="87"/>
      <c r="R17" s="87"/>
    </row>
    <row r="18" spans="1:18" ht="29.4" customHeight="1" x14ac:dyDescent="0.25">
      <c r="A18" s="23" t="s">
        <v>101</v>
      </c>
      <c r="B18" s="23"/>
      <c r="C18" s="87" t="s">
        <v>723</v>
      </c>
      <c r="D18" s="87"/>
      <c r="E18" s="87"/>
      <c r="F18" s="87"/>
      <c r="G18" s="87"/>
      <c r="H18" s="87"/>
      <c r="I18" s="87"/>
      <c r="J18" s="87"/>
      <c r="K18" s="87"/>
      <c r="L18" s="87"/>
      <c r="M18" s="87"/>
      <c r="N18" s="87"/>
      <c r="O18" s="87"/>
      <c r="P18" s="87"/>
      <c r="Q18" s="87"/>
      <c r="R18" s="87"/>
    </row>
    <row r="19" spans="1:18" ht="16.5" customHeight="1" x14ac:dyDescent="0.25">
      <c r="A19" s="23" t="s">
        <v>103</v>
      </c>
      <c r="B19" s="23"/>
      <c r="C19" s="87" t="s">
        <v>670</v>
      </c>
      <c r="D19" s="87"/>
      <c r="E19" s="87"/>
      <c r="F19" s="87"/>
      <c r="G19" s="87"/>
      <c r="H19" s="87"/>
      <c r="I19" s="87"/>
      <c r="J19" s="87"/>
      <c r="K19" s="87"/>
      <c r="L19" s="87"/>
      <c r="M19" s="87"/>
      <c r="N19" s="87"/>
      <c r="O19" s="87"/>
      <c r="P19" s="87"/>
      <c r="Q19" s="87"/>
      <c r="R19" s="87"/>
    </row>
    <row r="20" spans="1:18" ht="29.4" customHeight="1" x14ac:dyDescent="0.25">
      <c r="A20" s="23" t="s">
        <v>105</v>
      </c>
      <c r="B20" s="23"/>
      <c r="C20" s="87" t="s">
        <v>672</v>
      </c>
      <c r="D20" s="87"/>
      <c r="E20" s="87"/>
      <c r="F20" s="87"/>
      <c r="G20" s="87"/>
      <c r="H20" s="87"/>
      <c r="I20" s="87"/>
      <c r="J20" s="87"/>
      <c r="K20" s="87"/>
      <c r="L20" s="87"/>
      <c r="M20" s="87"/>
      <c r="N20" s="87"/>
      <c r="O20" s="87"/>
      <c r="P20" s="87"/>
      <c r="Q20" s="87"/>
      <c r="R20" s="87"/>
    </row>
    <row r="21" spans="1:18" ht="29.4" customHeight="1" x14ac:dyDescent="0.25">
      <c r="A21" s="23" t="s">
        <v>142</v>
      </c>
      <c r="B21" s="23"/>
      <c r="C21" s="87" t="s">
        <v>724</v>
      </c>
      <c r="D21" s="87"/>
      <c r="E21" s="87"/>
      <c r="F21" s="87"/>
      <c r="G21" s="87"/>
      <c r="H21" s="87"/>
      <c r="I21" s="87"/>
      <c r="J21" s="87"/>
      <c r="K21" s="87"/>
      <c r="L21" s="87"/>
      <c r="M21" s="87"/>
      <c r="N21" s="87"/>
      <c r="O21" s="87"/>
      <c r="P21" s="87"/>
      <c r="Q21" s="87"/>
      <c r="R21" s="87"/>
    </row>
    <row r="22" spans="1:18" ht="29.4" customHeight="1" x14ac:dyDescent="0.25">
      <c r="A22" s="23" t="s">
        <v>144</v>
      </c>
      <c r="B22" s="23"/>
      <c r="C22" s="87" t="s">
        <v>695</v>
      </c>
      <c r="D22" s="87"/>
      <c r="E22" s="87"/>
      <c r="F22" s="87"/>
      <c r="G22" s="87"/>
      <c r="H22" s="87"/>
      <c r="I22" s="87"/>
      <c r="J22" s="87"/>
      <c r="K22" s="87"/>
      <c r="L22" s="87"/>
      <c r="M22" s="87"/>
      <c r="N22" s="87"/>
      <c r="O22" s="87"/>
      <c r="P22" s="87"/>
      <c r="Q22" s="87"/>
      <c r="R22" s="87"/>
    </row>
    <row r="23" spans="1:18" ht="29.4" customHeight="1" x14ac:dyDescent="0.25">
      <c r="A23" s="23" t="s">
        <v>146</v>
      </c>
      <c r="B23" s="23"/>
      <c r="C23" s="87" t="s">
        <v>662</v>
      </c>
      <c r="D23" s="87"/>
      <c r="E23" s="87"/>
      <c r="F23" s="87"/>
      <c r="G23" s="87"/>
      <c r="H23" s="87"/>
      <c r="I23" s="87"/>
      <c r="J23" s="87"/>
      <c r="K23" s="87"/>
      <c r="L23" s="87"/>
      <c r="M23" s="87"/>
      <c r="N23" s="87"/>
      <c r="O23" s="87"/>
      <c r="P23" s="87"/>
      <c r="Q23" s="87"/>
      <c r="R23" s="87"/>
    </row>
    <row r="24" spans="1:18" ht="4.5" customHeight="1" x14ac:dyDescent="0.25"/>
    <row r="25" spans="1:18" ht="16.5" customHeight="1" x14ac:dyDescent="0.25">
      <c r="A25" s="24" t="s">
        <v>107</v>
      </c>
      <c r="B25" s="23"/>
      <c r="C25" s="23"/>
      <c r="D25" s="23"/>
      <c r="E25" s="87" t="s">
        <v>674</v>
      </c>
      <c r="F25" s="87"/>
      <c r="G25" s="87"/>
      <c r="H25" s="87"/>
      <c r="I25" s="87"/>
      <c r="J25" s="87"/>
      <c r="K25" s="87"/>
      <c r="L25" s="87"/>
      <c r="M25" s="87"/>
      <c r="N25" s="87"/>
      <c r="O25" s="87"/>
      <c r="P25" s="87"/>
      <c r="Q25" s="87"/>
      <c r="R25" s="87"/>
    </row>
  </sheetData>
  <mergeCells count="9">
    <mergeCell ref="C21:R21"/>
    <mergeCell ref="C22:R22"/>
    <mergeCell ref="C23:R23"/>
    <mergeCell ref="E25:R25"/>
    <mergeCell ref="K1:R1"/>
    <mergeCell ref="C17:R17"/>
    <mergeCell ref="C18:R18"/>
    <mergeCell ref="C19:R19"/>
    <mergeCell ref="C20:R20"/>
  </mergeCells>
  <pageMargins left="0.7" right="0.7" top="0.75" bottom="0.75" header="0.3" footer="0.3"/>
  <pageSetup paperSize="9" fitToHeight="0" orientation="landscape" horizontalDpi="300" verticalDpi="300"/>
  <headerFooter scaleWithDoc="0" alignWithMargins="0">
    <oddHeader>&amp;C&amp;"Arial"&amp;8TABLE 13A.29</oddHeader>
    <oddFooter>&amp;L&amp;"Arial"&amp;8REPORT ON
GOVERNMENT
SERVICES 2022&amp;R&amp;"Arial"&amp;8SERVICES FOR
MENTAL HEALTH
PAGE &amp;B&amp;P&amp;B</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U56"/>
  <sheetViews>
    <sheetView showGridLines="0" workbookViewId="0"/>
  </sheetViews>
  <sheetFormatPr defaultColWidth="11.44140625" defaultRowHeight="13.2" x14ac:dyDescent="0.25"/>
  <cols>
    <col min="1" max="11" width="1.88671875" customWidth="1"/>
    <col min="12" max="12" width="5.44140625" customWidth="1"/>
    <col min="13" max="21" width="11.109375" customWidth="1"/>
  </cols>
  <sheetData>
    <row r="1" spans="1:21" ht="17.399999999999999" customHeight="1" x14ac:dyDescent="0.25">
      <c r="A1" s="8" t="s">
        <v>725</v>
      </c>
      <c r="B1" s="8"/>
      <c r="C1" s="8"/>
      <c r="D1" s="8"/>
      <c r="E1" s="8"/>
      <c r="F1" s="8"/>
      <c r="G1" s="8"/>
      <c r="H1" s="8"/>
      <c r="I1" s="8"/>
      <c r="J1" s="8"/>
      <c r="K1" s="91" t="s">
        <v>726</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197</v>
      </c>
      <c r="N2" s="13" t="s">
        <v>727</v>
      </c>
      <c r="O2" s="13" t="s">
        <v>728</v>
      </c>
      <c r="P2" s="13" t="s">
        <v>174</v>
      </c>
      <c r="Q2" s="13" t="s">
        <v>238</v>
      </c>
      <c r="R2" s="13" t="s">
        <v>176</v>
      </c>
      <c r="S2" s="13" t="s">
        <v>177</v>
      </c>
      <c r="T2" s="13" t="s">
        <v>178</v>
      </c>
      <c r="U2" s="13" t="s">
        <v>294</v>
      </c>
    </row>
    <row r="3" spans="1:21" ht="16.5" customHeight="1" x14ac:dyDescent="0.25">
      <c r="A3" s="7" t="s">
        <v>729</v>
      </c>
      <c r="B3" s="7"/>
      <c r="C3" s="7"/>
      <c r="D3" s="7"/>
      <c r="E3" s="7"/>
      <c r="F3" s="7"/>
      <c r="G3" s="7"/>
      <c r="H3" s="7"/>
      <c r="I3" s="7"/>
      <c r="J3" s="7"/>
      <c r="K3" s="7"/>
      <c r="L3" s="9"/>
      <c r="M3" s="10"/>
      <c r="N3" s="10"/>
      <c r="O3" s="10"/>
      <c r="P3" s="10"/>
      <c r="Q3" s="10"/>
      <c r="R3" s="10"/>
      <c r="S3" s="10"/>
      <c r="T3" s="10"/>
      <c r="U3" s="10"/>
    </row>
    <row r="4" spans="1:21" ht="16.5" customHeight="1" x14ac:dyDescent="0.25">
      <c r="A4" s="7"/>
      <c r="B4" s="7" t="s">
        <v>730</v>
      </c>
      <c r="C4" s="7"/>
      <c r="D4" s="7"/>
      <c r="E4" s="7"/>
      <c r="F4" s="7"/>
      <c r="G4" s="7"/>
      <c r="H4" s="7"/>
      <c r="I4" s="7"/>
      <c r="J4" s="7"/>
      <c r="K4" s="7"/>
      <c r="L4" s="9"/>
      <c r="M4" s="10"/>
      <c r="N4" s="10"/>
      <c r="O4" s="10"/>
      <c r="P4" s="10"/>
      <c r="Q4" s="10"/>
      <c r="R4" s="10"/>
      <c r="S4" s="10"/>
      <c r="T4" s="10"/>
      <c r="U4" s="10"/>
    </row>
    <row r="5" spans="1:21" ht="16.5" customHeight="1" x14ac:dyDescent="0.25">
      <c r="A5" s="7"/>
      <c r="B5" s="7"/>
      <c r="C5" s="7" t="s">
        <v>83</v>
      </c>
      <c r="D5" s="7"/>
      <c r="E5" s="7"/>
      <c r="F5" s="7"/>
      <c r="G5" s="7"/>
      <c r="H5" s="7"/>
      <c r="I5" s="7"/>
      <c r="J5" s="7"/>
      <c r="K5" s="7"/>
      <c r="L5" s="9" t="s">
        <v>97</v>
      </c>
      <c r="M5" s="16">
        <v>70.099999999999994</v>
      </c>
      <c r="N5" s="25" t="s">
        <v>259</v>
      </c>
      <c r="O5" s="16">
        <v>49.5</v>
      </c>
      <c r="P5" s="25" t="s">
        <v>259</v>
      </c>
      <c r="Q5" s="25" t="s">
        <v>259</v>
      </c>
      <c r="R5" s="25" t="s">
        <v>259</v>
      </c>
      <c r="S5" s="25" t="s">
        <v>259</v>
      </c>
      <c r="T5" s="25" t="s">
        <v>259</v>
      </c>
      <c r="U5" s="25" t="s">
        <v>259</v>
      </c>
    </row>
    <row r="6" spans="1:21" ht="16.5" customHeight="1" x14ac:dyDescent="0.25">
      <c r="A6" s="7"/>
      <c r="B6" s="7"/>
      <c r="C6" s="7" t="s">
        <v>85</v>
      </c>
      <c r="D6" s="7"/>
      <c r="E6" s="7"/>
      <c r="F6" s="7"/>
      <c r="G6" s="7"/>
      <c r="H6" s="7"/>
      <c r="I6" s="7"/>
      <c r="J6" s="7"/>
      <c r="K6" s="7"/>
      <c r="L6" s="9" t="s">
        <v>97</v>
      </c>
      <c r="M6" s="16">
        <v>70.099999999999994</v>
      </c>
      <c r="N6" s="16">
        <v>53</v>
      </c>
      <c r="O6" s="16">
        <v>53.7</v>
      </c>
      <c r="P6" s="25" t="s">
        <v>259</v>
      </c>
      <c r="Q6" s="25" t="s">
        <v>259</v>
      </c>
      <c r="R6" s="25" t="s">
        <v>259</v>
      </c>
      <c r="S6" s="25" t="s">
        <v>259</v>
      </c>
      <c r="T6" s="25" t="s">
        <v>259</v>
      </c>
      <c r="U6" s="25" t="s">
        <v>259</v>
      </c>
    </row>
    <row r="7" spans="1:21" ht="16.5" customHeight="1" x14ac:dyDescent="0.25">
      <c r="A7" s="7"/>
      <c r="B7" s="7"/>
      <c r="C7" s="7" t="s">
        <v>86</v>
      </c>
      <c r="D7" s="7"/>
      <c r="E7" s="7"/>
      <c r="F7" s="7"/>
      <c r="G7" s="7"/>
      <c r="H7" s="7"/>
      <c r="I7" s="7"/>
      <c r="J7" s="7"/>
      <c r="K7" s="7"/>
      <c r="L7" s="9" t="s">
        <v>97</v>
      </c>
      <c r="M7" s="16">
        <v>68.7</v>
      </c>
      <c r="N7" s="16">
        <v>50.4</v>
      </c>
      <c r="O7" s="16">
        <v>47.1</v>
      </c>
      <c r="P7" s="25" t="s">
        <v>259</v>
      </c>
      <c r="Q7" s="25" t="s">
        <v>259</v>
      </c>
      <c r="R7" s="25" t="s">
        <v>259</v>
      </c>
      <c r="S7" s="25" t="s">
        <v>259</v>
      </c>
      <c r="T7" s="25" t="s">
        <v>259</v>
      </c>
      <c r="U7" s="25" t="s">
        <v>259</v>
      </c>
    </row>
    <row r="8" spans="1:21" ht="16.5" customHeight="1" x14ac:dyDescent="0.25">
      <c r="A8" s="7"/>
      <c r="B8" s="7"/>
      <c r="C8" s="7" t="s">
        <v>87</v>
      </c>
      <c r="D8" s="7"/>
      <c r="E8" s="7"/>
      <c r="F8" s="7"/>
      <c r="G8" s="7"/>
      <c r="H8" s="7"/>
      <c r="I8" s="7"/>
      <c r="J8" s="7"/>
      <c r="K8" s="7"/>
      <c r="L8" s="9" t="s">
        <v>97</v>
      </c>
      <c r="M8" s="16">
        <v>67.599999999999994</v>
      </c>
      <c r="N8" s="16">
        <v>53.9</v>
      </c>
      <c r="O8" s="16">
        <v>51.4</v>
      </c>
      <c r="P8" s="25" t="s">
        <v>259</v>
      </c>
      <c r="Q8" s="25" t="s">
        <v>259</v>
      </c>
      <c r="R8" s="25" t="s">
        <v>259</v>
      </c>
      <c r="S8" s="25" t="s">
        <v>259</v>
      </c>
      <c r="T8" s="25" t="s">
        <v>259</v>
      </c>
      <c r="U8" s="25" t="s">
        <v>259</v>
      </c>
    </row>
    <row r="9" spans="1:21" ht="16.5" customHeight="1" x14ac:dyDescent="0.25">
      <c r="A9" s="7"/>
      <c r="B9" s="7"/>
      <c r="C9" s="7" t="s">
        <v>88</v>
      </c>
      <c r="D9" s="7"/>
      <c r="E9" s="7"/>
      <c r="F9" s="7"/>
      <c r="G9" s="7"/>
      <c r="H9" s="7"/>
      <c r="I9" s="7"/>
      <c r="J9" s="7"/>
      <c r="K9" s="7"/>
      <c r="L9" s="9" t="s">
        <v>97</v>
      </c>
      <c r="M9" s="16">
        <v>67</v>
      </c>
      <c r="N9" s="16">
        <v>52.6</v>
      </c>
      <c r="O9" s="16">
        <v>46.4</v>
      </c>
      <c r="P9" s="25" t="s">
        <v>259</v>
      </c>
      <c r="Q9" s="25" t="s">
        <v>259</v>
      </c>
      <c r="R9" s="25" t="s">
        <v>259</v>
      </c>
      <c r="S9" s="25" t="s">
        <v>259</v>
      </c>
      <c r="T9" s="25" t="s">
        <v>259</v>
      </c>
      <c r="U9" s="25" t="s">
        <v>259</v>
      </c>
    </row>
    <row r="10" spans="1:21" ht="16.5" customHeight="1" x14ac:dyDescent="0.25">
      <c r="A10" s="7"/>
      <c r="B10" s="7" t="s">
        <v>731</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83</v>
      </c>
      <c r="D11" s="7"/>
      <c r="E11" s="7"/>
      <c r="F11" s="7"/>
      <c r="G11" s="7"/>
      <c r="H11" s="7"/>
      <c r="I11" s="7"/>
      <c r="J11" s="7"/>
      <c r="K11" s="7"/>
      <c r="L11" s="9" t="s">
        <v>97</v>
      </c>
      <c r="M11" s="16">
        <v>80.3</v>
      </c>
      <c r="N11" s="25" t="s">
        <v>259</v>
      </c>
      <c r="O11" s="16">
        <v>81.3</v>
      </c>
      <c r="P11" s="25" t="s">
        <v>259</v>
      </c>
      <c r="Q11" s="25" t="s">
        <v>259</v>
      </c>
      <c r="R11" s="25" t="s">
        <v>259</v>
      </c>
      <c r="S11" s="25" t="s">
        <v>259</v>
      </c>
      <c r="T11" s="25" t="s">
        <v>259</v>
      </c>
      <c r="U11" s="25" t="s">
        <v>259</v>
      </c>
    </row>
    <row r="12" spans="1:21" ht="16.5" customHeight="1" x14ac:dyDescent="0.25">
      <c r="A12" s="7"/>
      <c r="B12" s="7"/>
      <c r="C12" s="7" t="s">
        <v>85</v>
      </c>
      <c r="D12" s="7"/>
      <c r="E12" s="7"/>
      <c r="F12" s="7"/>
      <c r="G12" s="7"/>
      <c r="H12" s="7"/>
      <c r="I12" s="7"/>
      <c r="J12" s="7"/>
      <c r="K12" s="7"/>
      <c r="L12" s="9" t="s">
        <v>97</v>
      </c>
      <c r="M12" s="16">
        <v>78.7</v>
      </c>
      <c r="N12" s="16">
        <v>76.5</v>
      </c>
      <c r="O12" s="16">
        <v>80.900000000000006</v>
      </c>
      <c r="P12" s="25" t="s">
        <v>259</v>
      </c>
      <c r="Q12" s="25" t="s">
        <v>259</v>
      </c>
      <c r="R12" s="25" t="s">
        <v>259</v>
      </c>
      <c r="S12" s="25" t="s">
        <v>259</v>
      </c>
      <c r="T12" s="25" t="s">
        <v>259</v>
      </c>
      <c r="U12" s="25" t="s">
        <v>259</v>
      </c>
    </row>
    <row r="13" spans="1:21" ht="16.5" customHeight="1" x14ac:dyDescent="0.25">
      <c r="A13" s="7"/>
      <c r="B13" s="7"/>
      <c r="C13" s="7" t="s">
        <v>86</v>
      </c>
      <c r="D13" s="7"/>
      <c r="E13" s="7"/>
      <c r="F13" s="7"/>
      <c r="G13" s="7"/>
      <c r="H13" s="7"/>
      <c r="I13" s="7"/>
      <c r="J13" s="7"/>
      <c r="K13" s="7"/>
      <c r="L13" s="9" t="s">
        <v>97</v>
      </c>
      <c r="M13" s="16">
        <v>77.900000000000006</v>
      </c>
      <c r="N13" s="16">
        <v>73.8</v>
      </c>
      <c r="O13" s="16">
        <v>79.099999999999994</v>
      </c>
      <c r="P13" s="25" t="s">
        <v>259</v>
      </c>
      <c r="Q13" s="25" t="s">
        <v>259</v>
      </c>
      <c r="R13" s="25" t="s">
        <v>259</v>
      </c>
      <c r="S13" s="25" t="s">
        <v>259</v>
      </c>
      <c r="T13" s="25" t="s">
        <v>259</v>
      </c>
      <c r="U13" s="25" t="s">
        <v>259</v>
      </c>
    </row>
    <row r="14" spans="1:21" ht="16.5" customHeight="1" x14ac:dyDescent="0.25">
      <c r="A14" s="7"/>
      <c r="B14" s="7"/>
      <c r="C14" s="7" t="s">
        <v>87</v>
      </c>
      <c r="D14" s="7"/>
      <c r="E14" s="7"/>
      <c r="F14" s="7"/>
      <c r="G14" s="7"/>
      <c r="H14" s="7"/>
      <c r="I14" s="7"/>
      <c r="J14" s="7"/>
      <c r="K14" s="7"/>
      <c r="L14" s="9" t="s">
        <v>97</v>
      </c>
      <c r="M14" s="16">
        <v>79.099999999999994</v>
      </c>
      <c r="N14" s="16">
        <v>68.900000000000006</v>
      </c>
      <c r="O14" s="16">
        <v>81.2</v>
      </c>
      <c r="P14" s="25" t="s">
        <v>259</v>
      </c>
      <c r="Q14" s="25" t="s">
        <v>259</v>
      </c>
      <c r="R14" s="25" t="s">
        <v>259</v>
      </c>
      <c r="S14" s="25" t="s">
        <v>259</v>
      </c>
      <c r="T14" s="25" t="s">
        <v>259</v>
      </c>
      <c r="U14" s="25" t="s">
        <v>259</v>
      </c>
    </row>
    <row r="15" spans="1:21" ht="16.5" customHeight="1" x14ac:dyDescent="0.25">
      <c r="A15" s="7"/>
      <c r="B15" s="7"/>
      <c r="C15" s="7" t="s">
        <v>88</v>
      </c>
      <c r="D15" s="7"/>
      <c r="E15" s="7"/>
      <c r="F15" s="7"/>
      <c r="G15" s="7"/>
      <c r="H15" s="7"/>
      <c r="I15" s="7"/>
      <c r="J15" s="7"/>
      <c r="K15" s="7"/>
      <c r="L15" s="9" t="s">
        <v>97</v>
      </c>
      <c r="M15" s="16">
        <v>78.900000000000006</v>
      </c>
      <c r="N15" s="16">
        <v>69</v>
      </c>
      <c r="O15" s="16">
        <v>79.5</v>
      </c>
      <c r="P15" s="25" t="s">
        <v>259</v>
      </c>
      <c r="Q15" s="25" t="s">
        <v>259</v>
      </c>
      <c r="R15" s="25" t="s">
        <v>259</v>
      </c>
      <c r="S15" s="25" t="s">
        <v>259</v>
      </c>
      <c r="T15" s="25" t="s">
        <v>259</v>
      </c>
      <c r="U15" s="25" t="s">
        <v>259</v>
      </c>
    </row>
    <row r="16" spans="1:21" ht="16.5" customHeight="1" x14ac:dyDescent="0.25">
      <c r="A16" s="7"/>
      <c r="B16" s="7" t="s">
        <v>732</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83</v>
      </c>
      <c r="D17" s="7"/>
      <c r="E17" s="7"/>
      <c r="F17" s="7"/>
      <c r="G17" s="7"/>
      <c r="H17" s="7"/>
      <c r="I17" s="7"/>
      <c r="J17" s="7"/>
      <c r="K17" s="7"/>
      <c r="L17" s="9" t="s">
        <v>97</v>
      </c>
      <c r="M17" s="25" t="s">
        <v>137</v>
      </c>
      <c r="N17" s="25" t="s">
        <v>259</v>
      </c>
      <c r="O17" s="16">
        <v>80.3</v>
      </c>
      <c r="P17" s="25" t="s">
        <v>259</v>
      </c>
      <c r="Q17" s="25" t="s">
        <v>259</v>
      </c>
      <c r="R17" s="25" t="s">
        <v>259</v>
      </c>
      <c r="S17" s="25" t="s">
        <v>259</v>
      </c>
      <c r="T17" s="25" t="s">
        <v>259</v>
      </c>
      <c r="U17" s="25" t="s">
        <v>259</v>
      </c>
    </row>
    <row r="18" spans="1:21" ht="16.5" customHeight="1" x14ac:dyDescent="0.25">
      <c r="A18" s="7"/>
      <c r="B18" s="7"/>
      <c r="C18" s="7" t="s">
        <v>85</v>
      </c>
      <c r="D18" s="7"/>
      <c r="E18" s="7"/>
      <c r="F18" s="7"/>
      <c r="G18" s="7"/>
      <c r="H18" s="7"/>
      <c r="I18" s="7"/>
      <c r="J18" s="7"/>
      <c r="K18" s="7"/>
      <c r="L18" s="9" t="s">
        <v>97</v>
      </c>
      <c r="M18" s="25" t="s">
        <v>137</v>
      </c>
      <c r="N18" s="16">
        <v>81.8</v>
      </c>
      <c r="O18" s="16">
        <v>85.6</v>
      </c>
      <c r="P18" s="25" t="s">
        <v>259</v>
      </c>
      <c r="Q18" s="25" t="s">
        <v>259</v>
      </c>
      <c r="R18" s="25" t="s">
        <v>259</v>
      </c>
      <c r="S18" s="25" t="s">
        <v>259</v>
      </c>
      <c r="T18" s="25" t="s">
        <v>259</v>
      </c>
      <c r="U18" s="25" t="s">
        <v>259</v>
      </c>
    </row>
    <row r="19" spans="1:21" ht="16.5" customHeight="1" x14ac:dyDescent="0.25">
      <c r="A19" s="7"/>
      <c r="B19" s="7"/>
      <c r="C19" s="7" t="s">
        <v>86</v>
      </c>
      <c r="D19" s="7"/>
      <c r="E19" s="7"/>
      <c r="F19" s="7"/>
      <c r="G19" s="7"/>
      <c r="H19" s="7"/>
      <c r="I19" s="7"/>
      <c r="J19" s="7"/>
      <c r="K19" s="7"/>
      <c r="L19" s="9" t="s">
        <v>97</v>
      </c>
      <c r="M19" s="25" t="s">
        <v>137</v>
      </c>
      <c r="N19" s="16">
        <v>77.599999999999994</v>
      </c>
      <c r="O19" s="16">
        <v>78.900000000000006</v>
      </c>
      <c r="P19" s="25" t="s">
        <v>259</v>
      </c>
      <c r="Q19" s="25" t="s">
        <v>259</v>
      </c>
      <c r="R19" s="25" t="s">
        <v>259</v>
      </c>
      <c r="S19" s="25" t="s">
        <v>259</v>
      </c>
      <c r="T19" s="25" t="s">
        <v>259</v>
      </c>
      <c r="U19" s="25" t="s">
        <v>259</v>
      </c>
    </row>
    <row r="20" spans="1:21" ht="16.5" customHeight="1" x14ac:dyDescent="0.25">
      <c r="A20" s="7"/>
      <c r="B20" s="7"/>
      <c r="C20" s="7" t="s">
        <v>87</v>
      </c>
      <c r="D20" s="7"/>
      <c r="E20" s="7"/>
      <c r="F20" s="7"/>
      <c r="G20" s="7"/>
      <c r="H20" s="7"/>
      <c r="I20" s="7"/>
      <c r="J20" s="7"/>
      <c r="K20" s="7"/>
      <c r="L20" s="9" t="s">
        <v>97</v>
      </c>
      <c r="M20" s="25" t="s">
        <v>137</v>
      </c>
      <c r="N20" s="16">
        <v>72.3</v>
      </c>
      <c r="O20" s="25" t="s">
        <v>137</v>
      </c>
      <c r="P20" s="25" t="s">
        <v>259</v>
      </c>
      <c r="Q20" s="25" t="s">
        <v>259</v>
      </c>
      <c r="R20" s="25" t="s">
        <v>259</v>
      </c>
      <c r="S20" s="25" t="s">
        <v>259</v>
      </c>
      <c r="T20" s="25" t="s">
        <v>259</v>
      </c>
      <c r="U20" s="25" t="s">
        <v>259</v>
      </c>
    </row>
    <row r="21" spans="1:21" ht="16.5" customHeight="1" x14ac:dyDescent="0.25">
      <c r="A21" s="7"/>
      <c r="B21" s="7"/>
      <c r="C21" s="7" t="s">
        <v>88</v>
      </c>
      <c r="D21" s="7"/>
      <c r="E21" s="7"/>
      <c r="F21" s="7"/>
      <c r="G21" s="7"/>
      <c r="H21" s="7"/>
      <c r="I21" s="7"/>
      <c r="J21" s="7"/>
      <c r="K21" s="7"/>
      <c r="L21" s="9" t="s">
        <v>97</v>
      </c>
      <c r="M21" s="25" t="s">
        <v>137</v>
      </c>
      <c r="N21" s="16">
        <v>77.900000000000006</v>
      </c>
      <c r="O21" s="25" t="s">
        <v>137</v>
      </c>
      <c r="P21" s="25" t="s">
        <v>259</v>
      </c>
      <c r="Q21" s="25" t="s">
        <v>259</v>
      </c>
      <c r="R21" s="25" t="s">
        <v>259</v>
      </c>
      <c r="S21" s="25" t="s">
        <v>259</v>
      </c>
      <c r="T21" s="25" t="s">
        <v>259</v>
      </c>
      <c r="U21" s="25" t="s">
        <v>259</v>
      </c>
    </row>
    <row r="22" spans="1:21" ht="16.5" customHeight="1" x14ac:dyDescent="0.25">
      <c r="A22" s="7" t="s">
        <v>733</v>
      </c>
      <c r="B22" s="7"/>
      <c r="C22" s="7"/>
      <c r="D22" s="7"/>
      <c r="E22" s="7"/>
      <c r="F22" s="7"/>
      <c r="G22" s="7"/>
      <c r="H22" s="7"/>
      <c r="I22" s="7"/>
      <c r="J22" s="7"/>
      <c r="K22" s="7"/>
      <c r="L22" s="9"/>
      <c r="M22" s="10"/>
      <c r="N22" s="10"/>
      <c r="O22" s="10"/>
      <c r="P22" s="10"/>
      <c r="Q22" s="10"/>
      <c r="R22" s="10"/>
      <c r="S22" s="10"/>
      <c r="T22" s="10"/>
      <c r="U22" s="10"/>
    </row>
    <row r="23" spans="1:21" ht="16.5" customHeight="1" x14ac:dyDescent="0.25">
      <c r="A23" s="7"/>
      <c r="B23" s="7" t="s">
        <v>730</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83</v>
      </c>
      <c r="D24" s="7"/>
      <c r="E24" s="7"/>
      <c r="F24" s="7"/>
      <c r="G24" s="7"/>
      <c r="H24" s="7"/>
      <c r="I24" s="7"/>
      <c r="J24" s="7"/>
      <c r="K24" s="7"/>
      <c r="L24" s="9" t="s">
        <v>258</v>
      </c>
      <c r="M24" s="33">
        <v>10822</v>
      </c>
      <c r="N24" s="31" t="s">
        <v>259</v>
      </c>
      <c r="O24" s="37">
        <v>436</v>
      </c>
      <c r="P24" s="31" t="s">
        <v>259</v>
      </c>
      <c r="Q24" s="31" t="s">
        <v>259</v>
      </c>
      <c r="R24" s="31" t="s">
        <v>259</v>
      </c>
      <c r="S24" s="31" t="s">
        <v>259</v>
      </c>
      <c r="T24" s="31" t="s">
        <v>259</v>
      </c>
      <c r="U24" s="31" t="s">
        <v>259</v>
      </c>
    </row>
    <row r="25" spans="1:21" ht="16.5" customHeight="1" x14ac:dyDescent="0.25">
      <c r="A25" s="7"/>
      <c r="B25" s="7"/>
      <c r="C25" s="7" t="s">
        <v>85</v>
      </c>
      <c r="D25" s="7"/>
      <c r="E25" s="7"/>
      <c r="F25" s="7"/>
      <c r="G25" s="7"/>
      <c r="H25" s="7"/>
      <c r="I25" s="7"/>
      <c r="J25" s="7"/>
      <c r="K25" s="7"/>
      <c r="L25" s="9" t="s">
        <v>258</v>
      </c>
      <c r="M25" s="33">
        <v>11557</v>
      </c>
      <c r="N25" s="37">
        <v>428</v>
      </c>
      <c r="O25" s="37">
        <v>480</v>
      </c>
      <c r="P25" s="31" t="s">
        <v>259</v>
      </c>
      <c r="Q25" s="31" t="s">
        <v>259</v>
      </c>
      <c r="R25" s="31" t="s">
        <v>259</v>
      </c>
      <c r="S25" s="31" t="s">
        <v>259</v>
      </c>
      <c r="T25" s="31" t="s">
        <v>259</v>
      </c>
      <c r="U25" s="31" t="s">
        <v>259</v>
      </c>
    </row>
    <row r="26" spans="1:21" ht="16.5" customHeight="1" x14ac:dyDescent="0.25">
      <c r="A26" s="7"/>
      <c r="B26" s="7"/>
      <c r="C26" s="7" t="s">
        <v>86</v>
      </c>
      <c r="D26" s="7"/>
      <c r="E26" s="7"/>
      <c r="F26" s="7"/>
      <c r="G26" s="7"/>
      <c r="H26" s="7"/>
      <c r="I26" s="7"/>
      <c r="J26" s="7"/>
      <c r="K26" s="7"/>
      <c r="L26" s="9" t="s">
        <v>258</v>
      </c>
      <c r="M26" s="33">
        <v>10208</v>
      </c>
      <c r="N26" s="37">
        <v>314</v>
      </c>
      <c r="O26" s="37">
        <v>310</v>
      </c>
      <c r="P26" s="31" t="s">
        <v>259</v>
      </c>
      <c r="Q26" s="31" t="s">
        <v>259</v>
      </c>
      <c r="R26" s="31" t="s">
        <v>259</v>
      </c>
      <c r="S26" s="31" t="s">
        <v>259</v>
      </c>
      <c r="T26" s="31" t="s">
        <v>259</v>
      </c>
      <c r="U26" s="31" t="s">
        <v>259</v>
      </c>
    </row>
    <row r="27" spans="1:21" ht="16.5" customHeight="1" x14ac:dyDescent="0.25">
      <c r="A27" s="7"/>
      <c r="B27" s="7"/>
      <c r="C27" s="7" t="s">
        <v>87</v>
      </c>
      <c r="D27" s="7"/>
      <c r="E27" s="7"/>
      <c r="F27" s="7"/>
      <c r="G27" s="7"/>
      <c r="H27" s="7"/>
      <c r="I27" s="7"/>
      <c r="J27" s="7"/>
      <c r="K27" s="7"/>
      <c r="L27" s="9" t="s">
        <v>258</v>
      </c>
      <c r="M27" s="30">
        <v>9623</v>
      </c>
      <c r="N27" s="37">
        <v>315</v>
      </c>
      <c r="O27" s="37">
        <v>410</v>
      </c>
      <c r="P27" s="31" t="s">
        <v>259</v>
      </c>
      <c r="Q27" s="31" t="s">
        <v>259</v>
      </c>
      <c r="R27" s="31" t="s">
        <v>259</v>
      </c>
      <c r="S27" s="31" t="s">
        <v>259</v>
      </c>
      <c r="T27" s="31" t="s">
        <v>259</v>
      </c>
      <c r="U27" s="31" t="s">
        <v>259</v>
      </c>
    </row>
    <row r="28" spans="1:21" ht="16.5" customHeight="1" x14ac:dyDescent="0.25">
      <c r="A28" s="7"/>
      <c r="B28" s="7"/>
      <c r="C28" s="7" t="s">
        <v>88</v>
      </c>
      <c r="D28" s="7"/>
      <c r="E28" s="7"/>
      <c r="F28" s="7"/>
      <c r="G28" s="7"/>
      <c r="H28" s="7"/>
      <c r="I28" s="7"/>
      <c r="J28" s="7"/>
      <c r="K28" s="7"/>
      <c r="L28" s="9" t="s">
        <v>258</v>
      </c>
      <c r="M28" s="30">
        <v>6336</v>
      </c>
      <c r="N28" s="37">
        <v>312</v>
      </c>
      <c r="O28" s="37">
        <v>352</v>
      </c>
      <c r="P28" s="31" t="s">
        <v>259</v>
      </c>
      <c r="Q28" s="31" t="s">
        <v>259</v>
      </c>
      <c r="R28" s="31" t="s">
        <v>259</v>
      </c>
      <c r="S28" s="31" t="s">
        <v>259</v>
      </c>
      <c r="T28" s="31" t="s">
        <v>259</v>
      </c>
      <c r="U28" s="31" t="s">
        <v>259</v>
      </c>
    </row>
    <row r="29" spans="1:21" ht="16.5" customHeight="1" x14ac:dyDescent="0.25">
      <c r="A29" s="7"/>
      <c r="B29" s="7" t="s">
        <v>731</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83</v>
      </c>
      <c r="D30" s="7"/>
      <c r="E30" s="7"/>
      <c r="F30" s="7"/>
      <c r="G30" s="7"/>
      <c r="H30" s="7"/>
      <c r="I30" s="7"/>
      <c r="J30" s="7"/>
      <c r="K30" s="7"/>
      <c r="L30" s="9" t="s">
        <v>258</v>
      </c>
      <c r="M30" s="30">
        <v>5273</v>
      </c>
      <c r="N30" s="31" t="s">
        <v>259</v>
      </c>
      <c r="O30" s="30">
        <v>1821</v>
      </c>
      <c r="P30" s="31" t="s">
        <v>259</v>
      </c>
      <c r="Q30" s="31" t="s">
        <v>259</v>
      </c>
      <c r="R30" s="31" t="s">
        <v>259</v>
      </c>
      <c r="S30" s="31" t="s">
        <v>259</v>
      </c>
      <c r="T30" s="31" t="s">
        <v>259</v>
      </c>
      <c r="U30" s="31" t="s">
        <v>259</v>
      </c>
    </row>
    <row r="31" spans="1:21" ht="16.5" customHeight="1" x14ac:dyDescent="0.25">
      <c r="A31" s="7"/>
      <c r="B31" s="7"/>
      <c r="C31" s="7" t="s">
        <v>85</v>
      </c>
      <c r="D31" s="7"/>
      <c r="E31" s="7"/>
      <c r="F31" s="7"/>
      <c r="G31" s="7"/>
      <c r="H31" s="7"/>
      <c r="I31" s="7"/>
      <c r="J31" s="7"/>
      <c r="K31" s="7"/>
      <c r="L31" s="9" t="s">
        <v>258</v>
      </c>
      <c r="M31" s="30">
        <v>6054</v>
      </c>
      <c r="N31" s="30">
        <v>1138</v>
      </c>
      <c r="O31" s="30">
        <v>2179</v>
      </c>
      <c r="P31" s="31" t="s">
        <v>259</v>
      </c>
      <c r="Q31" s="31" t="s">
        <v>259</v>
      </c>
      <c r="R31" s="31" t="s">
        <v>259</v>
      </c>
      <c r="S31" s="31" t="s">
        <v>259</v>
      </c>
      <c r="T31" s="31" t="s">
        <v>259</v>
      </c>
      <c r="U31" s="31" t="s">
        <v>259</v>
      </c>
    </row>
    <row r="32" spans="1:21" ht="16.5" customHeight="1" x14ac:dyDescent="0.25">
      <c r="A32" s="7"/>
      <c r="B32" s="7"/>
      <c r="C32" s="7" t="s">
        <v>86</v>
      </c>
      <c r="D32" s="7"/>
      <c r="E32" s="7"/>
      <c r="F32" s="7"/>
      <c r="G32" s="7"/>
      <c r="H32" s="7"/>
      <c r="I32" s="7"/>
      <c r="J32" s="7"/>
      <c r="K32" s="7"/>
      <c r="L32" s="9" t="s">
        <v>258</v>
      </c>
      <c r="M32" s="30">
        <v>5975</v>
      </c>
      <c r="N32" s="30">
        <v>1076</v>
      </c>
      <c r="O32" s="30">
        <v>1920</v>
      </c>
      <c r="P32" s="31" t="s">
        <v>259</v>
      </c>
      <c r="Q32" s="31" t="s">
        <v>259</v>
      </c>
      <c r="R32" s="31" t="s">
        <v>259</v>
      </c>
      <c r="S32" s="31" t="s">
        <v>259</v>
      </c>
      <c r="T32" s="31" t="s">
        <v>259</v>
      </c>
      <c r="U32" s="31" t="s">
        <v>259</v>
      </c>
    </row>
    <row r="33" spans="1:21" ht="16.5" customHeight="1" x14ac:dyDescent="0.25">
      <c r="A33" s="7"/>
      <c r="B33" s="7"/>
      <c r="C33" s="7" t="s">
        <v>87</v>
      </c>
      <c r="D33" s="7"/>
      <c r="E33" s="7"/>
      <c r="F33" s="7"/>
      <c r="G33" s="7"/>
      <c r="H33" s="7"/>
      <c r="I33" s="7"/>
      <c r="J33" s="7"/>
      <c r="K33" s="7"/>
      <c r="L33" s="9" t="s">
        <v>258</v>
      </c>
      <c r="M33" s="30">
        <v>5016</v>
      </c>
      <c r="N33" s="37">
        <v>793</v>
      </c>
      <c r="O33" s="30">
        <v>2155</v>
      </c>
      <c r="P33" s="31" t="s">
        <v>259</v>
      </c>
      <c r="Q33" s="31" t="s">
        <v>259</v>
      </c>
      <c r="R33" s="31" t="s">
        <v>259</v>
      </c>
      <c r="S33" s="31" t="s">
        <v>259</v>
      </c>
      <c r="T33" s="31" t="s">
        <v>259</v>
      </c>
      <c r="U33" s="31" t="s">
        <v>259</v>
      </c>
    </row>
    <row r="34" spans="1:21" ht="16.5" customHeight="1" x14ac:dyDescent="0.25">
      <c r="A34" s="7"/>
      <c r="B34" s="7"/>
      <c r="C34" s="7" t="s">
        <v>88</v>
      </c>
      <c r="D34" s="7"/>
      <c r="E34" s="7"/>
      <c r="F34" s="7"/>
      <c r="G34" s="7"/>
      <c r="H34" s="7"/>
      <c r="I34" s="7"/>
      <c r="J34" s="7"/>
      <c r="K34" s="7"/>
      <c r="L34" s="9" t="s">
        <v>258</v>
      </c>
      <c r="M34" s="30">
        <v>2871</v>
      </c>
      <c r="N34" s="37">
        <v>789</v>
      </c>
      <c r="O34" s="30">
        <v>2079</v>
      </c>
      <c r="P34" s="31" t="s">
        <v>259</v>
      </c>
      <c r="Q34" s="31" t="s">
        <v>259</v>
      </c>
      <c r="R34" s="31" t="s">
        <v>259</v>
      </c>
      <c r="S34" s="31" t="s">
        <v>259</v>
      </c>
      <c r="T34" s="31" t="s">
        <v>259</v>
      </c>
      <c r="U34" s="31" t="s">
        <v>259</v>
      </c>
    </row>
    <row r="35" spans="1:21" ht="16.5" customHeight="1" x14ac:dyDescent="0.25">
      <c r="A35" s="7"/>
      <c r="B35" s="7" t="s">
        <v>732</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t="s">
        <v>83</v>
      </c>
      <c r="D36" s="7"/>
      <c r="E36" s="7"/>
      <c r="F36" s="7"/>
      <c r="G36" s="7"/>
      <c r="H36" s="7"/>
      <c r="I36" s="7"/>
      <c r="J36" s="7"/>
      <c r="K36" s="7"/>
      <c r="L36" s="9" t="s">
        <v>258</v>
      </c>
      <c r="M36" s="25" t="s">
        <v>137</v>
      </c>
      <c r="N36" s="25" t="s">
        <v>259</v>
      </c>
      <c r="O36" s="21">
        <v>147</v>
      </c>
      <c r="P36" s="25" t="s">
        <v>259</v>
      </c>
      <c r="Q36" s="25" t="s">
        <v>259</v>
      </c>
      <c r="R36" s="25" t="s">
        <v>259</v>
      </c>
      <c r="S36" s="25" t="s">
        <v>259</v>
      </c>
      <c r="T36" s="25" t="s">
        <v>259</v>
      </c>
      <c r="U36" s="25" t="s">
        <v>259</v>
      </c>
    </row>
    <row r="37" spans="1:21" ht="16.5" customHeight="1" x14ac:dyDescent="0.25">
      <c r="A37" s="7"/>
      <c r="B37" s="7"/>
      <c r="C37" s="7" t="s">
        <v>85</v>
      </c>
      <c r="D37" s="7"/>
      <c r="E37" s="7"/>
      <c r="F37" s="7"/>
      <c r="G37" s="7"/>
      <c r="H37" s="7"/>
      <c r="I37" s="7"/>
      <c r="J37" s="7"/>
      <c r="K37" s="7"/>
      <c r="L37" s="9" t="s">
        <v>258</v>
      </c>
      <c r="M37" s="25" t="s">
        <v>137</v>
      </c>
      <c r="N37" s="21">
        <v>372</v>
      </c>
      <c r="O37" s="21">
        <v>125</v>
      </c>
      <c r="P37" s="25" t="s">
        <v>259</v>
      </c>
      <c r="Q37" s="25" t="s">
        <v>259</v>
      </c>
      <c r="R37" s="25" t="s">
        <v>259</v>
      </c>
      <c r="S37" s="25" t="s">
        <v>259</v>
      </c>
      <c r="T37" s="25" t="s">
        <v>259</v>
      </c>
      <c r="U37" s="25" t="s">
        <v>259</v>
      </c>
    </row>
    <row r="38" spans="1:21" ht="16.5" customHeight="1" x14ac:dyDescent="0.25">
      <c r="A38" s="7"/>
      <c r="B38" s="7"/>
      <c r="C38" s="7" t="s">
        <v>86</v>
      </c>
      <c r="D38" s="7"/>
      <c r="E38" s="7"/>
      <c r="F38" s="7"/>
      <c r="G38" s="7"/>
      <c r="H38" s="7"/>
      <c r="I38" s="7"/>
      <c r="J38" s="7"/>
      <c r="K38" s="7"/>
      <c r="L38" s="9" t="s">
        <v>258</v>
      </c>
      <c r="M38" s="25" t="s">
        <v>137</v>
      </c>
      <c r="N38" s="21">
        <v>329</v>
      </c>
      <c r="O38" s="21">
        <v>116</v>
      </c>
      <c r="P38" s="25" t="s">
        <v>259</v>
      </c>
      <c r="Q38" s="25" t="s">
        <v>259</v>
      </c>
      <c r="R38" s="25" t="s">
        <v>259</v>
      </c>
      <c r="S38" s="25" t="s">
        <v>259</v>
      </c>
      <c r="T38" s="25" t="s">
        <v>259</v>
      </c>
      <c r="U38" s="25" t="s">
        <v>259</v>
      </c>
    </row>
    <row r="39" spans="1:21" ht="16.5" customHeight="1" x14ac:dyDescent="0.25">
      <c r="A39" s="7"/>
      <c r="B39" s="7"/>
      <c r="C39" s="7" t="s">
        <v>87</v>
      </c>
      <c r="D39" s="7"/>
      <c r="E39" s="7"/>
      <c r="F39" s="7"/>
      <c r="G39" s="7"/>
      <c r="H39" s="7"/>
      <c r="I39" s="7"/>
      <c r="J39" s="7"/>
      <c r="K39" s="7"/>
      <c r="L39" s="9" t="s">
        <v>258</v>
      </c>
      <c r="M39" s="25" t="s">
        <v>137</v>
      </c>
      <c r="N39" s="21">
        <v>232</v>
      </c>
      <c r="O39" s="25" t="s">
        <v>137</v>
      </c>
      <c r="P39" s="25" t="s">
        <v>259</v>
      </c>
      <c r="Q39" s="25" t="s">
        <v>259</v>
      </c>
      <c r="R39" s="25" t="s">
        <v>259</v>
      </c>
      <c r="S39" s="25" t="s">
        <v>259</v>
      </c>
      <c r="T39" s="25" t="s">
        <v>259</v>
      </c>
      <c r="U39" s="25" t="s">
        <v>259</v>
      </c>
    </row>
    <row r="40" spans="1:21" ht="16.5" customHeight="1" x14ac:dyDescent="0.25">
      <c r="A40" s="14"/>
      <c r="B40" s="14"/>
      <c r="C40" s="14" t="s">
        <v>88</v>
      </c>
      <c r="D40" s="14"/>
      <c r="E40" s="14"/>
      <c r="F40" s="14"/>
      <c r="G40" s="14"/>
      <c r="H40" s="14"/>
      <c r="I40" s="14"/>
      <c r="J40" s="14"/>
      <c r="K40" s="14"/>
      <c r="L40" s="15" t="s">
        <v>258</v>
      </c>
      <c r="M40" s="36" t="s">
        <v>137</v>
      </c>
      <c r="N40" s="22">
        <v>215</v>
      </c>
      <c r="O40" s="36" t="s">
        <v>137</v>
      </c>
      <c r="P40" s="36" t="s">
        <v>259</v>
      </c>
      <c r="Q40" s="36" t="s">
        <v>259</v>
      </c>
      <c r="R40" s="36" t="s">
        <v>259</v>
      </c>
      <c r="S40" s="36" t="s">
        <v>259</v>
      </c>
      <c r="T40" s="36" t="s">
        <v>259</v>
      </c>
      <c r="U40" s="36" t="s">
        <v>259</v>
      </c>
    </row>
    <row r="41" spans="1:21" ht="4.5" customHeight="1" x14ac:dyDescent="0.25">
      <c r="A41" s="23"/>
      <c r="B41" s="23"/>
      <c r="C41" s="2"/>
      <c r="D41" s="2"/>
      <c r="E41" s="2"/>
      <c r="F41" s="2"/>
      <c r="G41" s="2"/>
      <c r="H41" s="2"/>
      <c r="I41" s="2"/>
      <c r="J41" s="2"/>
      <c r="K41" s="2"/>
      <c r="L41" s="2"/>
      <c r="M41" s="2"/>
      <c r="N41" s="2"/>
      <c r="O41" s="2"/>
      <c r="P41" s="2"/>
      <c r="Q41" s="2"/>
      <c r="R41" s="2"/>
      <c r="S41" s="2"/>
      <c r="T41" s="2"/>
      <c r="U41" s="2"/>
    </row>
    <row r="42" spans="1:21" ht="16.5" customHeight="1" x14ac:dyDescent="0.25">
      <c r="A42" s="23"/>
      <c r="B42" s="23"/>
      <c r="C42" s="87" t="s">
        <v>734</v>
      </c>
      <c r="D42" s="87"/>
      <c r="E42" s="87"/>
      <c r="F42" s="87"/>
      <c r="G42" s="87"/>
      <c r="H42" s="87"/>
      <c r="I42" s="87"/>
      <c r="J42" s="87"/>
      <c r="K42" s="87"/>
      <c r="L42" s="87"/>
      <c r="M42" s="87"/>
      <c r="N42" s="87"/>
      <c r="O42" s="87"/>
      <c r="P42" s="87"/>
      <c r="Q42" s="87"/>
      <c r="R42" s="87"/>
      <c r="S42" s="87"/>
      <c r="T42" s="87"/>
      <c r="U42" s="87"/>
    </row>
    <row r="43" spans="1:21" ht="4.5" customHeight="1" x14ac:dyDescent="0.25">
      <c r="A43" s="23"/>
      <c r="B43" s="23"/>
      <c r="C43" s="2"/>
      <c r="D43" s="2"/>
      <c r="E43" s="2"/>
      <c r="F43" s="2"/>
      <c r="G43" s="2"/>
      <c r="H43" s="2"/>
      <c r="I43" s="2"/>
      <c r="J43" s="2"/>
      <c r="K43" s="2"/>
      <c r="L43" s="2"/>
      <c r="M43" s="2"/>
      <c r="N43" s="2"/>
      <c r="O43" s="2"/>
      <c r="P43" s="2"/>
      <c r="Q43" s="2"/>
      <c r="R43" s="2"/>
      <c r="S43" s="2"/>
      <c r="T43" s="2"/>
      <c r="U43" s="2"/>
    </row>
    <row r="44" spans="1:21" ht="16.5" customHeight="1" x14ac:dyDescent="0.25">
      <c r="A44" s="57"/>
      <c r="B44" s="57"/>
      <c r="C44" s="87" t="s">
        <v>636</v>
      </c>
      <c r="D44" s="87"/>
      <c r="E44" s="87"/>
      <c r="F44" s="87"/>
      <c r="G44" s="87"/>
      <c r="H44" s="87"/>
      <c r="I44" s="87"/>
      <c r="J44" s="87"/>
      <c r="K44" s="87"/>
      <c r="L44" s="87"/>
      <c r="M44" s="87"/>
      <c r="N44" s="87"/>
      <c r="O44" s="87"/>
      <c r="P44" s="87"/>
      <c r="Q44" s="87"/>
      <c r="R44" s="87"/>
      <c r="S44" s="87"/>
      <c r="T44" s="87"/>
      <c r="U44" s="87"/>
    </row>
    <row r="45" spans="1:21" ht="16.5" customHeight="1" x14ac:dyDescent="0.25">
      <c r="A45" s="57"/>
      <c r="B45" s="57"/>
      <c r="C45" s="87" t="s">
        <v>659</v>
      </c>
      <c r="D45" s="87"/>
      <c r="E45" s="87"/>
      <c r="F45" s="87"/>
      <c r="G45" s="87"/>
      <c r="H45" s="87"/>
      <c r="I45" s="87"/>
      <c r="J45" s="87"/>
      <c r="K45" s="87"/>
      <c r="L45" s="87"/>
      <c r="M45" s="87"/>
      <c r="N45" s="87"/>
      <c r="O45" s="87"/>
      <c r="P45" s="87"/>
      <c r="Q45" s="87"/>
      <c r="R45" s="87"/>
      <c r="S45" s="87"/>
      <c r="T45" s="87"/>
      <c r="U45" s="87"/>
    </row>
    <row r="46" spans="1:21" ht="4.5" customHeight="1" x14ac:dyDescent="0.25">
      <c r="A46" s="23"/>
      <c r="B46" s="23"/>
      <c r="C46" s="2"/>
      <c r="D46" s="2"/>
      <c r="E46" s="2"/>
      <c r="F46" s="2"/>
      <c r="G46" s="2"/>
      <c r="H46" s="2"/>
      <c r="I46" s="2"/>
      <c r="J46" s="2"/>
      <c r="K46" s="2"/>
      <c r="L46" s="2"/>
      <c r="M46" s="2"/>
      <c r="N46" s="2"/>
      <c r="O46" s="2"/>
      <c r="P46" s="2"/>
      <c r="Q46" s="2"/>
      <c r="R46" s="2"/>
      <c r="S46" s="2"/>
      <c r="T46" s="2"/>
      <c r="U46" s="2"/>
    </row>
    <row r="47" spans="1:21" ht="16.5" customHeight="1" x14ac:dyDescent="0.25">
      <c r="A47" s="23" t="s">
        <v>99</v>
      </c>
      <c r="B47" s="23"/>
      <c r="C47" s="87" t="s">
        <v>139</v>
      </c>
      <c r="D47" s="87"/>
      <c r="E47" s="87"/>
      <c r="F47" s="87"/>
      <c r="G47" s="87"/>
      <c r="H47" s="87"/>
      <c r="I47" s="87"/>
      <c r="J47" s="87"/>
      <c r="K47" s="87"/>
      <c r="L47" s="87"/>
      <c r="M47" s="87"/>
      <c r="N47" s="87"/>
      <c r="O47" s="87"/>
      <c r="P47" s="87"/>
      <c r="Q47" s="87"/>
      <c r="R47" s="87"/>
      <c r="S47" s="87"/>
      <c r="T47" s="87"/>
      <c r="U47" s="87"/>
    </row>
    <row r="48" spans="1:21" ht="29.4" customHeight="1" x14ac:dyDescent="0.25">
      <c r="A48" s="23" t="s">
        <v>101</v>
      </c>
      <c r="B48" s="23"/>
      <c r="C48" s="87" t="s">
        <v>735</v>
      </c>
      <c r="D48" s="87"/>
      <c r="E48" s="87"/>
      <c r="F48" s="87"/>
      <c r="G48" s="87"/>
      <c r="H48" s="87"/>
      <c r="I48" s="87"/>
      <c r="J48" s="87"/>
      <c r="K48" s="87"/>
      <c r="L48" s="87"/>
      <c r="M48" s="87"/>
      <c r="N48" s="87"/>
      <c r="O48" s="87"/>
      <c r="P48" s="87"/>
      <c r="Q48" s="87"/>
      <c r="R48" s="87"/>
      <c r="S48" s="87"/>
      <c r="T48" s="87"/>
      <c r="U48" s="87"/>
    </row>
    <row r="49" spans="1:21" ht="16.5" customHeight="1" x14ac:dyDescent="0.25">
      <c r="A49" s="23" t="s">
        <v>103</v>
      </c>
      <c r="B49" s="23"/>
      <c r="C49" s="87" t="s">
        <v>736</v>
      </c>
      <c r="D49" s="87"/>
      <c r="E49" s="87"/>
      <c r="F49" s="87"/>
      <c r="G49" s="87"/>
      <c r="H49" s="87"/>
      <c r="I49" s="87"/>
      <c r="J49" s="87"/>
      <c r="K49" s="87"/>
      <c r="L49" s="87"/>
      <c r="M49" s="87"/>
      <c r="N49" s="87"/>
      <c r="O49" s="87"/>
      <c r="P49" s="87"/>
      <c r="Q49" s="87"/>
      <c r="R49" s="87"/>
      <c r="S49" s="87"/>
      <c r="T49" s="87"/>
      <c r="U49" s="87"/>
    </row>
    <row r="50" spans="1:21" ht="29.4" customHeight="1" x14ac:dyDescent="0.25">
      <c r="A50" s="23" t="s">
        <v>105</v>
      </c>
      <c r="B50" s="23"/>
      <c r="C50" s="87" t="s">
        <v>737</v>
      </c>
      <c r="D50" s="87"/>
      <c r="E50" s="87"/>
      <c r="F50" s="87"/>
      <c r="G50" s="87"/>
      <c r="H50" s="87"/>
      <c r="I50" s="87"/>
      <c r="J50" s="87"/>
      <c r="K50" s="87"/>
      <c r="L50" s="87"/>
      <c r="M50" s="87"/>
      <c r="N50" s="87"/>
      <c r="O50" s="87"/>
      <c r="P50" s="87"/>
      <c r="Q50" s="87"/>
      <c r="R50" s="87"/>
      <c r="S50" s="87"/>
      <c r="T50" s="87"/>
      <c r="U50" s="87"/>
    </row>
    <row r="51" spans="1:21" ht="29.4" customHeight="1" x14ac:dyDescent="0.25">
      <c r="A51" s="23" t="s">
        <v>142</v>
      </c>
      <c r="B51" s="23"/>
      <c r="C51" s="87" t="s">
        <v>738</v>
      </c>
      <c r="D51" s="87"/>
      <c r="E51" s="87"/>
      <c r="F51" s="87"/>
      <c r="G51" s="87"/>
      <c r="H51" s="87"/>
      <c r="I51" s="87"/>
      <c r="J51" s="87"/>
      <c r="K51" s="87"/>
      <c r="L51" s="87"/>
      <c r="M51" s="87"/>
      <c r="N51" s="87"/>
      <c r="O51" s="87"/>
      <c r="P51" s="87"/>
      <c r="Q51" s="87"/>
      <c r="R51" s="87"/>
      <c r="S51" s="87"/>
      <c r="T51" s="87"/>
      <c r="U51" s="87"/>
    </row>
    <row r="52" spans="1:21" ht="16.5" customHeight="1" x14ac:dyDescent="0.25">
      <c r="A52" s="23" t="s">
        <v>144</v>
      </c>
      <c r="B52" s="23"/>
      <c r="C52" s="87" t="s">
        <v>739</v>
      </c>
      <c r="D52" s="87"/>
      <c r="E52" s="87"/>
      <c r="F52" s="87"/>
      <c r="G52" s="87"/>
      <c r="H52" s="87"/>
      <c r="I52" s="87"/>
      <c r="J52" s="87"/>
      <c r="K52" s="87"/>
      <c r="L52" s="87"/>
      <c r="M52" s="87"/>
      <c r="N52" s="87"/>
      <c r="O52" s="87"/>
      <c r="P52" s="87"/>
      <c r="Q52" s="87"/>
      <c r="R52" s="87"/>
      <c r="S52" s="87"/>
      <c r="T52" s="87"/>
      <c r="U52" s="87"/>
    </row>
    <row r="53" spans="1:21" ht="42.45" customHeight="1" x14ac:dyDescent="0.25">
      <c r="A53" s="23" t="s">
        <v>146</v>
      </c>
      <c r="B53" s="23"/>
      <c r="C53" s="87" t="s">
        <v>190</v>
      </c>
      <c r="D53" s="87"/>
      <c r="E53" s="87"/>
      <c r="F53" s="87"/>
      <c r="G53" s="87"/>
      <c r="H53" s="87"/>
      <c r="I53" s="87"/>
      <c r="J53" s="87"/>
      <c r="K53" s="87"/>
      <c r="L53" s="87"/>
      <c r="M53" s="87"/>
      <c r="N53" s="87"/>
      <c r="O53" s="87"/>
      <c r="P53" s="87"/>
      <c r="Q53" s="87"/>
      <c r="R53" s="87"/>
      <c r="S53" s="87"/>
      <c r="T53" s="87"/>
      <c r="U53" s="87"/>
    </row>
    <row r="54" spans="1:21" ht="16.5" customHeight="1" x14ac:dyDescent="0.25">
      <c r="A54" s="23" t="s">
        <v>148</v>
      </c>
      <c r="B54" s="23"/>
      <c r="C54" s="87" t="s">
        <v>740</v>
      </c>
      <c r="D54" s="87"/>
      <c r="E54" s="87"/>
      <c r="F54" s="87"/>
      <c r="G54" s="87"/>
      <c r="H54" s="87"/>
      <c r="I54" s="87"/>
      <c r="J54" s="87"/>
      <c r="K54" s="87"/>
      <c r="L54" s="87"/>
      <c r="M54" s="87"/>
      <c r="N54" s="87"/>
      <c r="O54" s="87"/>
      <c r="P54" s="87"/>
      <c r="Q54" s="87"/>
      <c r="R54" s="87"/>
      <c r="S54" s="87"/>
      <c r="T54" s="87"/>
      <c r="U54" s="87"/>
    </row>
    <row r="55" spans="1:21" ht="4.5" customHeight="1" x14ac:dyDescent="0.25"/>
    <row r="56" spans="1:21" ht="42.45" customHeight="1" x14ac:dyDescent="0.25">
      <c r="A56" s="24" t="s">
        <v>107</v>
      </c>
      <c r="B56" s="23"/>
      <c r="C56" s="23"/>
      <c r="D56" s="23"/>
      <c r="E56" s="87" t="s">
        <v>741</v>
      </c>
      <c r="F56" s="87"/>
      <c r="G56" s="87"/>
      <c r="H56" s="87"/>
      <c r="I56" s="87"/>
      <c r="J56" s="87"/>
      <c r="K56" s="87"/>
      <c r="L56" s="87"/>
      <c r="M56" s="87"/>
      <c r="N56" s="87"/>
      <c r="O56" s="87"/>
      <c r="P56" s="87"/>
      <c r="Q56" s="87"/>
      <c r="R56" s="87"/>
      <c r="S56" s="87"/>
      <c r="T56" s="87"/>
      <c r="U56" s="87"/>
    </row>
  </sheetData>
  <mergeCells count="13">
    <mergeCell ref="C53:U53"/>
    <mergeCell ref="C54:U54"/>
    <mergeCell ref="E56:U56"/>
    <mergeCell ref="C48:U48"/>
    <mergeCell ref="C49:U49"/>
    <mergeCell ref="C50:U50"/>
    <mergeCell ref="C51:U51"/>
    <mergeCell ref="C52:U52"/>
    <mergeCell ref="K1:U1"/>
    <mergeCell ref="C42:U42"/>
    <mergeCell ref="C44:U44"/>
    <mergeCell ref="C45:U45"/>
    <mergeCell ref="C47:U47"/>
  </mergeCells>
  <pageMargins left="0.7" right="0.7" top="0.75" bottom="0.75" header="0.3" footer="0.3"/>
  <pageSetup paperSize="9" fitToHeight="0" orientation="landscape" horizontalDpi="300" verticalDpi="300"/>
  <headerFooter scaleWithDoc="0" alignWithMargins="0">
    <oddHeader>&amp;C&amp;"Arial"&amp;8TABLE 13A.30</oddHeader>
    <oddFooter>&amp;L&amp;"Arial"&amp;8REPORT ON
GOVERNMENT
SERVICES 2022&amp;R&amp;"Arial"&amp;8SERVICES FOR
MENTAL HEALTH
PAGE &amp;B&amp;P&amp;B</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107"/>
  <sheetViews>
    <sheetView showGridLines="0" workbookViewId="0"/>
  </sheetViews>
  <sheetFormatPr defaultColWidth="11.44140625" defaultRowHeight="13.2" x14ac:dyDescent="0.25"/>
  <cols>
    <col min="1" max="10" width="1.88671875" customWidth="1"/>
    <col min="11" max="11" width="6.33203125" customWidth="1"/>
    <col min="12" max="12" width="5.44140625" customWidth="1"/>
    <col min="13" max="20" width="7.5546875" customWidth="1"/>
    <col min="21" max="21" width="8.44140625" customWidth="1"/>
  </cols>
  <sheetData>
    <row r="1" spans="1:21" ht="50.4" customHeight="1" x14ac:dyDescent="0.25">
      <c r="A1" s="8" t="s">
        <v>742</v>
      </c>
      <c r="B1" s="8"/>
      <c r="C1" s="8"/>
      <c r="D1" s="8"/>
      <c r="E1" s="8"/>
      <c r="F1" s="8"/>
      <c r="G1" s="8"/>
      <c r="H1" s="8"/>
      <c r="I1" s="8"/>
      <c r="J1" s="8"/>
      <c r="K1" s="91" t="s">
        <v>743</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290</v>
      </c>
      <c r="O2" s="13" t="s">
        <v>199</v>
      </c>
      <c r="P2" s="13" t="s">
        <v>174</v>
      </c>
      <c r="Q2" s="13" t="s">
        <v>238</v>
      </c>
      <c r="R2" s="13" t="s">
        <v>593</v>
      </c>
      <c r="S2" s="13" t="s">
        <v>177</v>
      </c>
      <c r="T2" s="13" t="s">
        <v>178</v>
      </c>
      <c r="U2" s="13" t="s">
        <v>546</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744</v>
      </c>
      <c r="C4" s="7"/>
      <c r="D4" s="7"/>
      <c r="E4" s="7"/>
      <c r="F4" s="7"/>
      <c r="G4" s="7"/>
      <c r="H4" s="7"/>
      <c r="I4" s="7"/>
      <c r="J4" s="7"/>
      <c r="K4" s="7"/>
      <c r="L4" s="9"/>
      <c r="M4" s="10"/>
      <c r="N4" s="10"/>
      <c r="O4" s="10"/>
      <c r="P4" s="10"/>
      <c r="Q4" s="10"/>
      <c r="R4" s="10"/>
      <c r="S4" s="10"/>
      <c r="T4" s="10"/>
      <c r="U4" s="10"/>
    </row>
    <row r="5" spans="1:21" ht="29.4" customHeight="1" x14ac:dyDescent="0.25">
      <c r="A5" s="7"/>
      <c r="B5" s="7"/>
      <c r="C5" s="93" t="s">
        <v>486</v>
      </c>
      <c r="D5" s="93"/>
      <c r="E5" s="93"/>
      <c r="F5" s="93"/>
      <c r="G5" s="93"/>
      <c r="H5" s="93"/>
      <c r="I5" s="93"/>
      <c r="J5" s="93"/>
      <c r="K5" s="93"/>
      <c r="L5" s="9" t="s">
        <v>97</v>
      </c>
      <c r="M5" s="16">
        <v>69.7</v>
      </c>
      <c r="N5" s="16">
        <v>71.400000000000006</v>
      </c>
      <c r="O5" s="16">
        <v>71.3</v>
      </c>
      <c r="P5" s="16">
        <v>64.3</v>
      </c>
      <c r="Q5" s="16">
        <v>62.9</v>
      </c>
      <c r="R5" s="16">
        <v>73</v>
      </c>
      <c r="S5" s="16">
        <v>74.8</v>
      </c>
      <c r="T5" s="16">
        <v>76.8</v>
      </c>
      <c r="U5" s="16">
        <v>69.7</v>
      </c>
    </row>
    <row r="6" spans="1:21" ht="16.5" customHeight="1" x14ac:dyDescent="0.25">
      <c r="A6" s="7"/>
      <c r="B6" s="7"/>
      <c r="C6" s="7" t="s">
        <v>487</v>
      </c>
      <c r="D6" s="7"/>
      <c r="E6" s="7"/>
      <c r="F6" s="7"/>
      <c r="G6" s="7"/>
      <c r="H6" s="7"/>
      <c r="I6" s="7"/>
      <c r="J6" s="7"/>
      <c r="K6" s="7"/>
      <c r="L6" s="9" t="s">
        <v>97</v>
      </c>
      <c r="M6" s="16">
        <v>78.2</v>
      </c>
      <c r="N6" s="16">
        <v>79.2</v>
      </c>
      <c r="O6" s="16">
        <v>73.7</v>
      </c>
      <c r="P6" s="16">
        <v>71.400000000000006</v>
      </c>
      <c r="Q6" s="16">
        <v>71.2</v>
      </c>
      <c r="R6" s="16">
        <v>70.8</v>
      </c>
      <c r="S6" s="16">
        <v>69.8</v>
      </c>
      <c r="T6" s="16">
        <v>77.2</v>
      </c>
      <c r="U6" s="16">
        <v>75.900000000000006</v>
      </c>
    </row>
    <row r="7" spans="1:21" ht="16.5" customHeight="1" x14ac:dyDescent="0.25">
      <c r="A7" s="7"/>
      <c r="B7" s="7" t="s">
        <v>567</v>
      </c>
      <c r="C7" s="7"/>
      <c r="D7" s="7"/>
      <c r="E7" s="7"/>
      <c r="F7" s="7"/>
      <c r="G7" s="7"/>
      <c r="H7" s="7"/>
      <c r="I7" s="7"/>
      <c r="J7" s="7"/>
      <c r="K7" s="7"/>
      <c r="L7" s="9"/>
      <c r="M7" s="10"/>
      <c r="N7" s="10"/>
      <c r="O7" s="10"/>
      <c r="P7" s="10"/>
      <c r="Q7" s="10"/>
      <c r="R7" s="10"/>
      <c r="S7" s="10"/>
      <c r="T7" s="10"/>
      <c r="U7" s="10"/>
    </row>
    <row r="8" spans="1:21" ht="16.5" customHeight="1" x14ac:dyDescent="0.25">
      <c r="A8" s="7"/>
      <c r="B8" s="7"/>
      <c r="C8" s="7" t="s">
        <v>502</v>
      </c>
      <c r="D8" s="7"/>
      <c r="E8" s="7"/>
      <c r="F8" s="7"/>
      <c r="G8" s="7"/>
      <c r="H8" s="7"/>
      <c r="I8" s="7"/>
      <c r="J8" s="7"/>
      <c r="K8" s="7"/>
      <c r="L8" s="9" t="s">
        <v>97</v>
      </c>
      <c r="M8" s="16">
        <v>78.5</v>
      </c>
      <c r="N8" s="16">
        <v>80</v>
      </c>
      <c r="O8" s="16">
        <v>71.3</v>
      </c>
      <c r="P8" s="16">
        <v>71.599999999999994</v>
      </c>
      <c r="Q8" s="16">
        <v>70.099999999999994</v>
      </c>
      <c r="R8" s="16">
        <v>49.9</v>
      </c>
      <c r="S8" s="16">
        <v>72.599999999999994</v>
      </c>
      <c r="T8" s="16">
        <v>34.799999999999997</v>
      </c>
      <c r="U8" s="16">
        <v>75.7</v>
      </c>
    </row>
    <row r="9" spans="1:21" ht="16.5" customHeight="1" x14ac:dyDescent="0.25">
      <c r="A9" s="7"/>
      <c r="B9" s="7"/>
      <c r="C9" s="7" t="s">
        <v>503</v>
      </c>
      <c r="D9" s="7"/>
      <c r="E9" s="7"/>
      <c r="F9" s="7"/>
      <c r="G9" s="7"/>
      <c r="H9" s="7"/>
      <c r="I9" s="7"/>
      <c r="J9" s="7"/>
      <c r="K9" s="7"/>
      <c r="L9" s="9" t="s">
        <v>97</v>
      </c>
      <c r="M9" s="16">
        <v>76.900000000000006</v>
      </c>
      <c r="N9" s="16">
        <v>77</v>
      </c>
      <c r="O9" s="16">
        <v>80.3</v>
      </c>
      <c r="P9" s="16">
        <v>64.8</v>
      </c>
      <c r="Q9" s="16">
        <v>73.400000000000006</v>
      </c>
      <c r="R9" s="16">
        <v>71.8</v>
      </c>
      <c r="S9" s="26">
        <v>4.7</v>
      </c>
      <c r="T9" s="26" t="s">
        <v>123</v>
      </c>
      <c r="U9" s="16">
        <v>76.3</v>
      </c>
    </row>
    <row r="10" spans="1:21" ht="16.5" customHeight="1" x14ac:dyDescent="0.25">
      <c r="A10" s="7"/>
      <c r="B10" s="7"/>
      <c r="C10" s="7" t="s">
        <v>504</v>
      </c>
      <c r="D10" s="7"/>
      <c r="E10" s="7"/>
      <c r="F10" s="7"/>
      <c r="G10" s="7"/>
      <c r="H10" s="7"/>
      <c r="I10" s="7"/>
      <c r="J10" s="7"/>
      <c r="K10" s="7"/>
      <c r="L10" s="9" t="s">
        <v>97</v>
      </c>
      <c r="M10" s="16">
        <v>76.8</v>
      </c>
      <c r="N10" s="16">
        <v>71.3</v>
      </c>
      <c r="O10" s="16">
        <v>79</v>
      </c>
      <c r="P10" s="16">
        <v>72.8</v>
      </c>
      <c r="Q10" s="16">
        <v>78.5</v>
      </c>
      <c r="R10" s="16">
        <v>69.3</v>
      </c>
      <c r="S10" s="16">
        <v>19.2</v>
      </c>
      <c r="T10" s="16">
        <v>80.2</v>
      </c>
      <c r="U10" s="16">
        <v>76.3</v>
      </c>
    </row>
    <row r="11" spans="1:21" ht="16.5" customHeight="1" x14ac:dyDescent="0.25">
      <c r="A11" s="7"/>
      <c r="B11" s="7"/>
      <c r="C11" s="7" t="s">
        <v>505</v>
      </c>
      <c r="D11" s="7"/>
      <c r="E11" s="7"/>
      <c r="F11" s="7"/>
      <c r="G11" s="7"/>
      <c r="H11" s="7"/>
      <c r="I11" s="7"/>
      <c r="J11" s="7"/>
      <c r="K11" s="7"/>
      <c r="L11" s="9" t="s">
        <v>97</v>
      </c>
      <c r="M11" s="16">
        <v>64.8</v>
      </c>
      <c r="N11" s="16">
        <v>64.3</v>
      </c>
      <c r="O11" s="16">
        <v>76.5</v>
      </c>
      <c r="P11" s="16">
        <v>82.5</v>
      </c>
      <c r="Q11" s="16">
        <v>74.8</v>
      </c>
      <c r="R11" s="16">
        <v>55.1</v>
      </c>
      <c r="S11" s="26" t="s">
        <v>123</v>
      </c>
      <c r="T11" s="16">
        <v>75.2</v>
      </c>
      <c r="U11" s="16">
        <v>75.3</v>
      </c>
    </row>
    <row r="12" spans="1:21" ht="16.5" customHeight="1" x14ac:dyDescent="0.25">
      <c r="A12" s="7"/>
      <c r="B12" s="7"/>
      <c r="C12" s="7" t="s">
        <v>506</v>
      </c>
      <c r="D12" s="7"/>
      <c r="E12" s="7"/>
      <c r="F12" s="7"/>
      <c r="G12" s="7"/>
      <c r="H12" s="7"/>
      <c r="I12" s="7"/>
      <c r="J12" s="7"/>
      <c r="K12" s="7"/>
      <c r="L12" s="9" t="s">
        <v>97</v>
      </c>
      <c r="M12" s="16">
        <v>79.900000000000006</v>
      </c>
      <c r="N12" s="16">
        <v>57.3</v>
      </c>
      <c r="O12" s="16">
        <v>76.3</v>
      </c>
      <c r="P12" s="16">
        <v>63.3</v>
      </c>
      <c r="Q12" s="16">
        <v>70.599999999999994</v>
      </c>
      <c r="R12" s="26" t="s">
        <v>123</v>
      </c>
      <c r="S12" s="26" t="s">
        <v>123</v>
      </c>
      <c r="T12" s="16">
        <v>76.900000000000006</v>
      </c>
      <c r="U12" s="16">
        <v>72.900000000000006</v>
      </c>
    </row>
    <row r="13" spans="1:21" ht="16.5" customHeight="1" x14ac:dyDescent="0.25">
      <c r="A13" s="7" t="s">
        <v>85</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744</v>
      </c>
      <c r="C14" s="7"/>
      <c r="D14" s="7"/>
      <c r="E14" s="7"/>
      <c r="F14" s="7"/>
      <c r="G14" s="7"/>
      <c r="H14" s="7"/>
      <c r="I14" s="7"/>
      <c r="J14" s="7"/>
      <c r="K14" s="7"/>
      <c r="L14" s="9"/>
      <c r="M14" s="10"/>
      <c r="N14" s="10"/>
      <c r="O14" s="10"/>
      <c r="P14" s="10"/>
      <c r="Q14" s="10"/>
      <c r="R14" s="10"/>
      <c r="S14" s="10"/>
      <c r="T14" s="10"/>
      <c r="U14" s="10"/>
    </row>
    <row r="15" spans="1:21" ht="29.4" customHeight="1" x14ac:dyDescent="0.25">
      <c r="A15" s="7"/>
      <c r="B15" s="7"/>
      <c r="C15" s="93" t="s">
        <v>486</v>
      </c>
      <c r="D15" s="93"/>
      <c r="E15" s="93"/>
      <c r="F15" s="93"/>
      <c r="G15" s="93"/>
      <c r="H15" s="93"/>
      <c r="I15" s="93"/>
      <c r="J15" s="93"/>
      <c r="K15" s="93"/>
      <c r="L15" s="9" t="s">
        <v>97</v>
      </c>
      <c r="M15" s="16">
        <v>65.900000000000006</v>
      </c>
      <c r="N15" s="16">
        <v>68.7</v>
      </c>
      <c r="O15" s="16">
        <v>72.400000000000006</v>
      </c>
      <c r="P15" s="16">
        <v>64.7</v>
      </c>
      <c r="Q15" s="16">
        <v>63.2</v>
      </c>
      <c r="R15" s="16">
        <v>46.3</v>
      </c>
      <c r="S15" s="16">
        <v>76.900000000000006</v>
      </c>
      <c r="T15" s="16">
        <v>76.7</v>
      </c>
      <c r="U15" s="16">
        <v>68</v>
      </c>
    </row>
    <row r="16" spans="1:21" ht="16.5" customHeight="1" x14ac:dyDescent="0.25">
      <c r="A16" s="7"/>
      <c r="B16" s="7"/>
      <c r="C16" s="7" t="s">
        <v>487</v>
      </c>
      <c r="D16" s="7"/>
      <c r="E16" s="7"/>
      <c r="F16" s="7"/>
      <c r="G16" s="7"/>
      <c r="H16" s="7"/>
      <c r="I16" s="7"/>
      <c r="J16" s="7"/>
      <c r="K16" s="7"/>
      <c r="L16" s="9" t="s">
        <v>97</v>
      </c>
      <c r="M16" s="16">
        <v>75.8</v>
      </c>
      <c r="N16" s="16">
        <v>77.099999999999994</v>
      </c>
      <c r="O16" s="16">
        <v>74.099999999999994</v>
      </c>
      <c r="P16" s="16">
        <v>69</v>
      </c>
      <c r="Q16" s="16">
        <v>69.8</v>
      </c>
      <c r="R16" s="16">
        <v>55.5</v>
      </c>
      <c r="S16" s="16">
        <v>74.400000000000006</v>
      </c>
      <c r="T16" s="16">
        <v>77.7</v>
      </c>
      <c r="U16" s="16">
        <v>74.099999999999994</v>
      </c>
    </row>
    <row r="17" spans="1:21" ht="16.5" customHeight="1" x14ac:dyDescent="0.25">
      <c r="A17" s="7"/>
      <c r="B17" s="7" t="s">
        <v>567</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502</v>
      </c>
      <c r="D18" s="7"/>
      <c r="E18" s="7"/>
      <c r="F18" s="7"/>
      <c r="G18" s="7"/>
      <c r="H18" s="7"/>
      <c r="I18" s="7"/>
      <c r="J18" s="7"/>
      <c r="K18" s="7"/>
      <c r="L18" s="9" t="s">
        <v>97</v>
      </c>
      <c r="M18" s="16">
        <v>76.3</v>
      </c>
      <c r="N18" s="16">
        <v>78.5</v>
      </c>
      <c r="O18" s="16">
        <v>71.900000000000006</v>
      </c>
      <c r="P18" s="16">
        <v>69.2</v>
      </c>
      <c r="Q18" s="16">
        <v>69</v>
      </c>
      <c r="R18" s="16">
        <v>29.3</v>
      </c>
      <c r="S18" s="16">
        <v>75.8</v>
      </c>
      <c r="T18" s="16">
        <v>57.4</v>
      </c>
      <c r="U18" s="16">
        <v>74.400000000000006</v>
      </c>
    </row>
    <row r="19" spans="1:21" ht="16.5" customHeight="1" x14ac:dyDescent="0.25">
      <c r="A19" s="7"/>
      <c r="B19" s="7"/>
      <c r="C19" s="7" t="s">
        <v>503</v>
      </c>
      <c r="D19" s="7"/>
      <c r="E19" s="7"/>
      <c r="F19" s="7"/>
      <c r="G19" s="7"/>
      <c r="H19" s="7"/>
      <c r="I19" s="7"/>
      <c r="J19" s="7"/>
      <c r="K19" s="7"/>
      <c r="L19" s="9" t="s">
        <v>97</v>
      </c>
      <c r="M19" s="16">
        <v>74.599999999999994</v>
      </c>
      <c r="N19" s="16">
        <v>73.599999999999994</v>
      </c>
      <c r="O19" s="16">
        <v>80.5</v>
      </c>
      <c r="P19" s="16">
        <v>67.5</v>
      </c>
      <c r="Q19" s="16">
        <v>70</v>
      </c>
      <c r="R19" s="16">
        <v>51</v>
      </c>
      <c r="S19" s="16">
        <v>22.7</v>
      </c>
      <c r="T19" s="16">
        <v>45.8</v>
      </c>
      <c r="U19" s="16">
        <v>73.3</v>
      </c>
    </row>
    <row r="20" spans="1:21" ht="16.5" customHeight="1" x14ac:dyDescent="0.25">
      <c r="A20" s="7"/>
      <c r="B20" s="7"/>
      <c r="C20" s="7" t="s">
        <v>504</v>
      </c>
      <c r="D20" s="7"/>
      <c r="E20" s="7"/>
      <c r="F20" s="7"/>
      <c r="G20" s="7"/>
      <c r="H20" s="7"/>
      <c r="I20" s="7"/>
      <c r="J20" s="7"/>
      <c r="K20" s="7"/>
      <c r="L20" s="9" t="s">
        <v>97</v>
      </c>
      <c r="M20" s="16">
        <v>74</v>
      </c>
      <c r="N20" s="16">
        <v>71.7</v>
      </c>
      <c r="O20" s="16">
        <v>80.5</v>
      </c>
      <c r="P20" s="16">
        <v>68.3</v>
      </c>
      <c r="Q20" s="16">
        <v>76.7</v>
      </c>
      <c r="R20" s="16">
        <v>65.8</v>
      </c>
      <c r="S20" s="16">
        <v>60</v>
      </c>
      <c r="T20" s="16">
        <v>82.5</v>
      </c>
      <c r="U20" s="16">
        <v>75.900000000000006</v>
      </c>
    </row>
    <row r="21" spans="1:21" ht="16.5" customHeight="1" x14ac:dyDescent="0.25">
      <c r="A21" s="7"/>
      <c r="B21" s="7"/>
      <c r="C21" s="7" t="s">
        <v>505</v>
      </c>
      <c r="D21" s="7"/>
      <c r="E21" s="7"/>
      <c r="F21" s="7"/>
      <c r="G21" s="7"/>
      <c r="H21" s="7"/>
      <c r="I21" s="7"/>
      <c r="J21" s="7"/>
      <c r="K21" s="7"/>
      <c r="L21" s="9" t="s">
        <v>97</v>
      </c>
      <c r="M21" s="16">
        <v>52.3</v>
      </c>
      <c r="N21" s="16">
        <v>68.7</v>
      </c>
      <c r="O21" s="16">
        <v>68.099999999999994</v>
      </c>
      <c r="P21" s="16">
        <v>75.599999999999994</v>
      </c>
      <c r="Q21" s="16">
        <v>78.3</v>
      </c>
      <c r="R21" s="16">
        <v>66.5</v>
      </c>
      <c r="S21" s="26" t="s">
        <v>123</v>
      </c>
      <c r="T21" s="16">
        <v>73.599999999999994</v>
      </c>
      <c r="U21" s="16">
        <v>72.7</v>
      </c>
    </row>
    <row r="22" spans="1:21" ht="16.5" customHeight="1" x14ac:dyDescent="0.25">
      <c r="A22" s="7"/>
      <c r="B22" s="7"/>
      <c r="C22" s="7" t="s">
        <v>506</v>
      </c>
      <c r="D22" s="7"/>
      <c r="E22" s="7"/>
      <c r="F22" s="7"/>
      <c r="G22" s="7"/>
      <c r="H22" s="7"/>
      <c r="I22" s="7"/>
      <c r="J22" s="7"/>
      <c r="K22" s="7"/>
      <c r="L22" s="9" t="s">
        <v>97</v>
      </c>
      <c r="M22" s="16">
        <v>48.1</v>
      </c>
      <c r="N22" s="16">
        <v>52</v>
      </c>
      <c r="O22" s="16">
        <v>68.2</v>
      </c>
      <c r="P22" s="16">
        <v>62.2</v>
      </c>
      <c r="Q22" s="16">
        <v>45.2</v>
      </c>
      <c r="R22" s="16">
        <v>47.5</v>
      </c>
      <c r="S22" s="26" t="s">
        <v>123</v>
      </c>
      <c r="T22" s="16">
        <v>71.2</v>
      </c>
      <c r="U22" s="16">
        <v>65</v>
      </c>
    </row>
    <row r="23" spans="1:21" ht="16.5" customHeight="1" x14ac:dyDescent="0.25">
      <c r="A23" s="7" t="s">
        <v>86</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744</v>
      </c>
      <c r="C24" s="7"/>
      <c r="D24" s="7"/>
      <c r="E24" s="7"/>
      <c r="F24" s="7"/>
      <c r="G24" s="7"/>
      <c r="H24" s="7"/>
      <c r="I24" s="7"/>
      <c r="J24" s="7"/>
      <c r="K24" s="7"/>
      <c r="L24" s="9"/>
      <c r="M24" s="10"/>
      <c r="N24" s="10"/>
      <c r="O24" s="10"/>
      <c r="P24" s="10"/>
      <c r="Q24" s="10"/>
      <c r="R24" s="10"/>
      <c r="S24" s="10"/>
      <c r="T24" s="10"/>
      <c r="U24" s="10"/>
    </row>
    <row r="25" spans="1:21" ht="29.4" customHeight="1" x14ac:dyDescent="0.25">
      <c r="A25" s="7"/>
      <c r="B25" s="7"/>
      <c r="C25" s="93" t="s">
        <v>486</v>
      </c>
      <c r="D25" s="93"/>
      <c r="E25" s="93"/>
      <c r="F25" s="93"/>
      <c r="G25" s="93"/>
      <c r="H25" s="93"/>
      <c r="I25" s="93"/>
      <c r="J25" s="93"/>
      <c r="K25" s="93"/>
      <c r="L25" s="9" t="s">
        <v>97</v>
      </c>
      <c r="M25" s="16">
        <v>70.5</v>
      </c>
      <c r="N25" s="16">
        <v>70.900000000000006</v>
      </c>
      <c r="O25" s="16">
        <v>72.5</v>
      </c>
      <c r="P25" s="16">
        <v>71.099999999999994</v>
      </c>
      <c r="Q25" s="16">
        <v>60.9</v>
      </c>
      <c r="R25" s="16">
        <v>82.3</v>
      </c>
      <c r="S25" s="16">
        <v>83.6</v>
      </c>
      <c r="T25" s="16">
        <v>83.1</v>
      </c>
      <c r="U25" s="16">
        <v>71.599999999999994</v>
      </c>
    </row>
    <row r="26" spans="1:21" ht="16.5" customHeight="1" x14ac:dyDescent="0.25">
      <c r="A26" s="7"/>
      <c r="B26" s="7"/>
      <c r="C26" s="7" t="s">
        <v>487</v>
      </c>
      <c r="D26" s="7"/>
      <c r="E26" s="7"/>
      <c r="F26" s="7"/>
      <c r="G26" s="7"/>
      <c r="H26" s="7"/>
      <c r="I26" s="7"/>
      <c r="J26" s="7"/>
      <c r="K26" s="7"/>
      <c r="L26" s="9" t="s">
        <v>97</v>
      </c>
      <c r="M26" s="16">
        <v>76.2</v>
      </c>
      <c r="N26" s="16">
        <v>75.3</v>
      </c>
      <c r="O26" s="16">
        <v>74.400000000000006</v>
      </c>
      <c r="P26" s="16">
        <v>75.3</v>
      </c>
      <c r="Q26" s="16">
        <v>67.5</v>
      </c>
      <c r="R26" s="16">
        <v>81.5</v>
      </c>
      <c r="S26" s="16">
        <v>78.599999999999994</v>
      </c>
      <c r="T26" s="16">
        <v>90.1</v>
      </c>
      <c r="U26" s="16">
        <v>75</v>
      </c>
    </row>
    <row r="27" spans="1:21" ht="16.5" customHeight="1" x14ac:dyDescent="0.25">
      <c r="A27" s="7"/>
      <c r="B27" s="7" t="s">
        <v>567</v>
      </c>
      <c r="C27" s="7"/>
      <c r="D27" s="7"/>
      <c r="E27" s="7"/>
      <c r="F27" s="7"/>
      <c r="G27" s="7"/>
      <c r="H27" s="7"/>
      <c r="I27" s="7"/>
      <c r="J27" s="7"/>
      <c r="K27" s="7"/>
      <c r="L27" s="9"/>
      <c r="M27" s="10"/>
      <c r="N27" s="10"/>
      <c r="O27" s="10"/>
      <c r="P27" s="10"/>
      <c r="Q27" s="10"/>
      <c r="R27" s="10"/>
      <c r="S27" s="10"/>
      <c r="T27" s="10"/>
      <c r="U27" s="10"/>
    </row>
    <row r="28" spans="1:21" ht="16.5" customHeight="1" x14ac:dyDescent="0.25">
      <c r="A28" s="7"/>
      <c r="B28" s="7"/>
      <c r="C28" s="7" t="s">
        <v>502</v>
      </c>
      <c r="D28" s="7"/>
      <c r="E28" s="7"/>
      <c r="F28" s="7"/>
      <c r="G28" s="7"/>
      <c r="H28" s="7"/>
      <c r="I28" s="7"/>
      <c r="J28" s="7"/>
      <c r="K28" s="7"/>
      <c r="L28" s="9" t="s">
        <v>97</v>
      </c>
      <c r="M28" s="16">
        <v>76.599999999999994</v>
      </c>
      <c r="N28" s="16">
        <v>77</v>
      </c>
      <c r="O28" s="16">
        <v>72</v>
      </c>
      <c r="P28" s="16">
        <v>75.2</v>
      </c>
      <c r="Q28" s="16">
        <v>66.400000000000006</v>
      </c>
      <c r="R28" s="16">
        <v>75</v>
      </c>
      <c r="S28" s="16">
        <v>80</v>
      </c>
      <c r="T28" s="16">
        <v>82.1</v>
      </c>
      <c r="U28" s="16">
        <v>74.8</v>
      </c>
    </row>
    <row r="29" spans="1:21" ht="16.5" customHeight="1" x14ac:dyDescent="0.25">
      <c r="A29" s="7"/>
      <c r="B29" s="7"/>
      <c r="C29" s="7" t="s">
        <v>503</v>
      </c>
      <c r="D29" s="7"/>
      <c r="E29" s="7"/>
      <c r="F29" s="7"/>
      <c r="G29" s="7"/>
      <c r="H29" s="7"/>
      <c r="I29" s="7"/>
      <c r="J29" s="7"/>
      <c r="K29" s="7"/>
      <c r="L29" s="9" t="s">
        <v>97</v>
      </c>
      <c r="M29" s="16">
        <v>78</v>
      </c>
      <c r="N29" s="16">
        <v>70.599999999999994</v>
      </c>
      <c r="O29" s="16">
        <v>82.5</v>
      </c>
      <c r="P29" s="16">
        <v>77.2</v>
      </c>
      <c r="Q29" s="16">
        <v>66.5</v>
      </c>
      <c r="R29" s="16">
        <v>80.400000000000006</v>
      </c>
      <c r="S29" s="16">
        <v>30.8</v>
      </c>
      <c r="T29" s="16">
        <v>73.2</v>
      </c>
      <c r="U29" s="16">
        <v>76.400000000000006</v>
      </c>
    </row>
    <row r="30" spans="1:21" ht="16.5" customHeight="1" x14ac:dyDescent="0.25">
      <c r="A30" s="7"/>
      <c r="B30" s="7"/>
      <c r="C30" s="7" t="s">
        <v>504</v>
      </c>
      <c r="D30" s="7"/>
      <c r="E30" s="7"/>
      <c r="F30" s="7"/>
      <c r="G30" s="7"/>
      <c r="H30" s="7"/>
      <c r="I30" s="7"/>
      <c r="J30" s="7"/>
      <c r="K30" s="7"/>
      <c r="L30" s="9" t="s">
        <v>97</v>
      </c>
      <c r="M30" s="16">
        <v>75.7</v>
      </c>
      <c r="N30" s="16">
        <v>68.3</v>
      </c>
      <c r="O30" s="16">
        <v>79.8</v>
      </c>
      <c r="P30" s="16">
        <v>74.7</v>
      </c>
      <c r="Q30" s="16">
        <v>71.5</v>
      </c>
      <c r="R30" s="16">
        <v>85.5</v>
      </c>
      <c r="S30" s="26" t="s">
        <v>123</v>
      </c>
      <c r="T30" s="16">
        <v>90.4</v>
      </c>
      <c r="U30" s="16">
        <v>77.2</v>
      </c>
    </row>
    <row r="31" spans="1:21" ht="16.5" customHeight="1" x14ac:dyDescent="0.25">
      <c r="A31" s="7"/>
      <c r="B31" s="7"/>
      <c r="C31" s="7" t="s">
        <v>505</v>
      </c>
      <c r="D31" s="7"/>
      <c r="E31" s="7"/>
      <c r="F31" s="7"/>
      <c r="G31" s="7"/>
      <c r="H31" s="7"/>
      <c r="I31" s="7"/>
      <c r="J31" s="7"/>
      <c r="K31" s="7"/>
      <c r="L31" s="9" t="s">
        <v>97</v>
      </c>
      <c r="M31" s="16">
        <v>54.4</v>
      </c>
      <c r="N31" s="16">
        <v>63.9</v>
      </c>
      <c r="O31" s="16">
        <v>78.5</v>
      </c>
      <c r="P31" s="16">
        <v>79.2</v>
      </c>
      <c r="Q31" s="16">
        <v>71.400000000000006</v>
      </c>
      <c r="R31" s="16">
        <v>81.599999999999994</v>
      </c>
      <c r="S31" s="26" t="s">
        <v>123</v>
      </c>
      <c r="T31" s="16">
        <v>87.3</v>
      </c>
      <c r="U31" s="16">
        <v>78</v>
      </c>
    </row>
    <row r="32" spans="1:21" ht="16.5" customHeight="1" x14ac:dyDescent="0.25">
      <c r="A32" s="7"/>
      <c r="B32" s="7"/>
      <c r="C32" s="7" t="s">
        <v>506</v>
      </c>
      <c r="D32" s="7"/>
      <c r="E32" s="7"/>
      <c r="F32" s="7"/>
      <c r="G32" s="7"/>
      <c r="H32" s="7"/>
      <c r="I32" s="7"/>
      <c r="J32" s="7"/>
      <c r="K32" s="7"/>
      <c r="L32" s="9" t="s">
        <v>97</v>
      </c>
      <c r="M32" s="16">
        <v>70.8</v>
      </c>
      <c r="N32" s="16">
        <v>59.6</v>
      </c>
      <c r="O32" s="16">
        <v>67.2</v>
      </c>
      <c r="P32" s="16">
        <v>67.2</v>
      </c>
      <c r="Q32" s="16">
        <v>57.1</v>
      </c>
      <c r="R32" s="21">
        <v>100</v>
      </c>
      <c r="S32" s="26" t="s">
        <v>123</v>
      </c>
      <c r="T32" s="16">
        <v>80.3</v>
      </c>
      <c r="U32" s="16">
        <v>73.3</v>
      </c>
    </row>
    <row r="33" spans="1:21" ht="16.5" customHeight="1" x14ac:dyDescent="0.25">
      <c r="A33" s="7" t="s">
        <v>87</v>
      </c>
      <c r="B33" s="7"/>
      <c r="C33" s="7"/>
      <c r="D33" s="7"/>
      <c r="E33" s="7"/>
      <c r="F33" s="7"/>
      <c r="G33" s="7"/>
      <c r="H33" s="7"/>
      <c r="I33" s="7"/>
      <c r="J33" s="7"/>
      <c r="K33" s="7"/>
      <c r="L33" s="9"/>
      <c r="M33" s="10"/>
      <c r="N33" s="10"/>
      <c r="O33" s="10"/>
      <c r="P33" s="10"/>
      <c r="Q33" s="10"/>
      <c r="R33" s="10"/>
      <c r="S33" s="10"/>
      <c r="T33" s="10"/>
      <c r="U33" s="10"/>
    </row>
    <row r="34" spans="1:21" ht="16.5" customHeight="1" x14ac:dyDescent="0.25">
      <c r="A34" s="7"/>
      <c r="B34" s="7" t="s">
        <v>744</v>
      </c>
      <c r="C34" s="7"/>
      <c r="D34" s="7"/>
      <c r="E34" s="7"/>
      <c r="F34" s="7"/>
      <c r="G34" s="7"/>
      <c r="H34" s="7"/>
      <c r="I34" s="7"/>
      <c r="J34" s="7"/>
      <c r="K34" s="7"/>
      <c r="L34" s="9"/>
      <c r="M34" s="10"/>
      <c r="N34" s="10"/>
      <c r="O34" s="10"/>
      <c r="P34" s="10"/>
      <c r="Q34" s="10"/>
      <c r="R34" s="10"/>
      <c r="S34" s="10"/>
      <c r="T34" s="10"/>
      <c r="U34" s="10"/>
    </row>
    <row r="35" spans="1:21" ht="29.4" customHeight="1" x14ac:dyDescent="0.25">
      <c r="A35" s="7"/>
      <c r="B35" s="7"/>
      <c r="C35" s="93" t="s">
        <v>486</v>
      </c>
      <c r="D35" s="93"/>
      <c r="E35" s="93"/>
      <c r="F35" s="93"/>
      <c r="G35" s="93"/>
      <c r="H35" s="93"/>
      <c r="I35" s="93"/>
      <c r="J35" s="93"/>
      <c r="K35" s="93"/>
      <c r="L35" s="9" t="s">
        <v>97</v>
      </c>
      <c r="M35" s="16">
        <v>67.2</v>
      </c>
      <c r="N35" s="16">
        <v>59.6</v>
      </c>
      <c r="O35" s="16">
        <v>71.900000000000006</v>
      </c>
      <c r="P35" s="16">
        <v>64.099999999999994</v>
      </c>
      <c r="Q35" s="16">
        <v>60.7</v>
      </c>
      <c r="R35" s="16">
        <v>80.7</v>
      </c>
      <c r="S35" s="16">
        <v>76.099999999999994</v>
      </c>
      <c r="T35" s="16">
        <v>80.3</v>
      </c>
      <c r="U35" s="16">
        <v>67.900000000000006</v>
      </c>
    </row>
    <row r="36" spans="1:21" ht="16.5" customHeight="1" x14ac:dyDescent="0.25">
      <c r="A36" s="7"/>
      <c r="B36" s="7"/>
      <c r="C36" s="7" t="s">
        <v>487</v>
      </c>
      <c r="D36" s="7"/>
      <c r="E36" s="7"/>
      <c r="F36" s="7"/>
      <c r="G36" s="7"/>
      <c r="H36" s="7"/>
      <c r="I36" s="7"/>
      <c r="J36" s="7"/>
      <c r="K36" s="7"/>
      <c r="L36" s="9" t="s">
        <v>97</v>
      </c>
      <c r="M36" s="16">
        <v>73.599999999999994</v>
      </c>
      <c r="N36" s="16">
        <v>65</v>
      </c>
      <c r="O36" s="16">
        <v>73.900000000000006</v>
      </c>
      <c r="P36" s="16">
        <v>72.2</v>
      </c>
      <c r="Q36" s="16">
        <v>65.2</v>
      </c>
      <c r="R36" s="16">
        <v>78.099999999999994</v>
      </c>
      <c r="S36" s="16">
        <v>75.900000000000006</v>
      </c>
      <c r="T36" s="16">
        <v>89.6</v>
      </c>
      <c r="U36" s="16">
        <v>71</v>
      </c>
    </row>
    <row r="37" spans="1:21" ht="16.5" customHeight="1" x14ac:dyDescent="0.25">
      <c r="A37" s="7"/>
      <c r="B37" s="7" t="s">
        <v>567</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502</v>
      </c>
      <c r="D38" s="7"/>
      <c r="E38" s="7"/>
      <c r="F38" s="7"/>
      <c r="G38" s="7"/>
      <c r="H38" s="7"/>
      <c r="I38" s="7"/>
      <c r="J38" s="7"/>
      <c r="K38" s="7"/>
      <c r="L38" s="9" t="s">
        <v>97</v>
      </c>
      <c r="M38" s="16">
        <v>73.5</v>
      </c>
      <c r="N38" s="16">
        <v>67.599999999999994</v>
      </c>
      <c r="O38" s="16">
        <v>71.8</v>
      </c>
      <c r="P38" s="16">
        <v>72</v>
      </c>
      <c r="Q38" s="16">
        <v>65.3</v>
      </c>
      <c r="R38" s="16">
        <v>63.6</v>
      </c>
      <c r="S38" s="16">
        <v>78.2</v>
      </c>
      <c r="T38" s="16">
        <v>91.6</v>
      </c>
      <c r="U38" s="16">
        <v>70.8</v>
      </c>
    </row>
    <row r="39" spans="1:21" ht="16.5" customHeight="1" x14ac:dyDescent="0.25">
      <c r="A39" s="7"/>
      <c r="B39" s="7"/>
      <c r="C39" s="7" t="s">
        <v>503</v>
      </c>
      <c r="D39" s="7"/>
      <c r="E39" s="7"/>
      <c r="F39" s="7"/>
      <c r="G39" s="7"/>
      <c r="H39" s="7"/>
      <c r="I39" s="7"/>
      <c r="J39" s="7"/>
      <c r="K39" s="7"/>
      <c r="L39" s="9" t="s">
        <v>97</v>
      </c>
      <c r="M39" s="16">
        <v>73.400000000000006</v>
      </c>
      <c r="N39" s="16">
        <v>55.5</v>
      </c>
      <c r="O39" s="16">
        <v>80.900000000000006</v>
      </c>
      <c r="P39" s="16">
        <v>71</v>
      </c>
      <c r="Q39" s="16">
        <v>56.7</v>
      </c>
      <c r="R39" s="16">
        <v>78.2</v>
      </c>
      <c r="S39" s="16">
        <v>33.299999999999997</v>
      </c>
      <c r="T39" s="16">
        <v>84.5</v>
      </c>
      <c r="U39" s="16">
        <v>70.099999999999994</v>
      </c>
    </row>
    <row r="40" spans="1:21" ht="16.5" customHeight="1" x14ac:dyDescent="0.25">
      <c r="A40" s="7"/>
      <c r="B40" s="7"/>
      <c r="C40" s="7" t="s">
        <v>504</v>
      </c>
      <c r="D40" s="7"/>
      <c r="E40" s="7"/>
      <c r="F40" s="7"/>
      <c r="G40" s="7"/>
      <c r="H40" s="7"/>
      <c r="I40" s="7"/>
      <c r="J40" s="7"/>
      <c r="K40" s="7"/>
      <c r="L40" s="9" t="s">
        <v>97</v>
      </c>
      <c r="M40" s="16">
        <v>76.8</v>
      </c>
      <c r="N40" s="16">
        <v>66.400000000000006</v>
      </c>
      <c r="O40" s="16">
        <v>76.7</v>
      </c>
      <c r="P40" s="16">
        <v>72.5</v>
      </c>
      <c r="Q40" s="16">
        <v>66.599999999999994</v>
      </c>
      <c r="R40" s="16">
        <v>78.099999999999994</v>
      </c>
      <c r="S40" s="16">
        <v>40</v>
      </c>
      <c r="T40" s="16">
        <v>86.9</v>
      </c>
      <c r="U40" s="16">
        <v>74.599999999999994</v>
      </c>
    </row>
    <row r="41" spans="1:21" ht="16.5" customHeight="1" x14ac:dyDescent="0.25">
      <c r="A41" s="7"/>
      <c r="B41" s="7"/>
      <c r="C41" s="7" t="s">
        <v>505</v>
      </c>
      <c r="D41" s="7"/>
      <c r="E41" s="7"/>
      <c r="F41" s="7"/>
      <c r="G41" s="7"/>
      <c r="H41" s="7"/>
      <c r="I41" s="7"/>
      <c r="J41" s="7"/>
      <c r="K41" s="7"/>
      <c r="L41" s="9" t="s">
        <v>97</v>
      </c>
      <c r="M41" s="16">
        <v>50.8</v>
      </c>
      <c r="N41" s="16">
        <v>48.5</v>
      </c>
      <c r="O41" s="16">
        <v>66.7</v>
      </c>
      <c r="P41" s="16">
        <v>75.900000000000006</v>
      </c>
      <c r="Q41" s="16">
        <v>60.8</v>
      </c>
      <c r="R41" s="16">
        <v>81.599999999999994</v>
      </c>
      <c r="S41" s="26" t="s">
        <v>123</v>
      </c>
      <c r="T41" s="16">
        <v>87.4</v>
      </c>
      <c r="U41" s="16">
        <v>73.400000000000006</v>
      </c>
    </row>
    <row r="42" spans="1:21" ht="16.5" customHeight="1" x14ac:dyDescent="0.25">
      <c r="A42" s="7"/>
      <c r="B42" s="7"/>
      <c r="C42" s="7" t="s">
        <v>506</v>
      </c>
      <c r="D42" s="7"/>
      <c r="E42" s="7"/>
      <c r="F42" s="7"/>
      <c r="G42" s="7"/>
      <c r="H42" s="7"/>
      <c r="I42" s="7"/>
      <c r="J42" s="7"/>
      <c r="K42" s="7"/>
      <c r="L42" s="9" t="s">
        <v>97</v>
      </c>
      <c r="M42" s="16">
        <v>60.5</v>
      </c>
      <c r="N42" s="16">
        <v>50.2</v>
      </c>
      <c r="O42" s="16">
        <v>70.099999999999994</v>
      </c>
      <c r="P42" s="16">
        <v>62.8</v>
      </c>
      <c r="Q42" s="16">
        <v>66.7</v>
      </c>
      <c r="R42" s="16">
        <v>50.7</v>
      </c>
      <c r="S42" s="26" t="s">
        <v>123</v>
      </c>
      <c r="T42" s="16">
        <v>79.3</v>
      </c>
      <c r="U42" s="16">
        <v>71.599999999999994</v>
      </c>
    </row>
    <row r="43" spans="1:21" ht="16.5" customHeight="1" x14ac:dyDescent="0.25">
      <c r="A43" s="7" t="s">
        <v>88</v>
      </c>
      <c r="B43" s="7"/>
      <c r="C43" s="7"/>
      <c r="D43" s="7"/>
      <c r="E43" s="7"/>
      <c r="F43" s="7"/>
      <c r="G43" s="7"/>
      <c r="H43" s="7"/>
      <c r="I43" s="7"/>
      <c r="J43" s="7"/>
      <c r="K43" s="7"/>
      <c r="L43" s="9"/>
      <c r="M43" s="10"/>
      <c r="N43" s="10"/>
      <c r="O43" s="10"/>
      <c r="P43" s="10"/>
      <c r="Q43" s="10"/>
      <c r="R43" s="10"/>
      <c r="S43" s="10"/>
      <c r="T43" s="10"/>
      <c r="U43" s="10"/>
    </row>
    <row r="44" spans="1:21" ht="16.5" customHeight="1" x14ac:dyDescent="0.25">
      <c r="A44" s="7"/>
      <c r="B44" s="7" t="s">
        <v>744</v>
      </c>
      <c r="C44" s="7"/>
      <c r="D44" s="7"/>
      <c r="E44" s="7"/>
      <c r="F44" s="7"/>
      <c r="G44" s="7"/>
      <c r="H44" s="7"/>
      <c r="I44" s="7"/>
      <c r="J44" s="7"/>
      <c r="K44" s="7"/>
      <c r="L44" s="9"/>
      <c r="M44" s="10"/>
      <c r="N44" s="10"/>
      <c r="O44" s="10"/>
      <c r="P44" s="10"/>
      <c r="Q44" s="10"/>
      <c r="R44" s="10"/>
      <c r="S44" s="10"/>
      <c r="T44" s="10"/>
      <c r="U44" s="10"/>
    </row>
    <row r="45" spans="1:21" ht="29.4" customHeight="1" x14ac:dyDescent="0.25">
      <c r="A45" s="7"/>
      <c r="B45" s="7"/>
      <c r="C45" s="93" t="s">
        <v>486</v>
      </c>
      <c r="D45" s="93"/>
      <c r="E45" s="93"/>
      <c r="F45" s="93"/>
      <c r="G45" s="93"/>
      <c r="H45" s="93"/>
      <c r="I45" s="93"/>
      <c r="J45" s="93"/>
      <c r="K45" s="93"/>
      <c r="L45" s="9" t="s">
        <v>97</v>
      </c>
      <c r="M45" s="16">
        <v>60.3</v>
      </c>
      <c r="N45" s="16">
        <v>62.1</v>
      </c>
      <c r="O45" s="16">
        <v>72.8</v>
      </c>
      <c r="P45" s="16">
        <v>63.6</v>
      </c>
      <c r="Q45" s="16">
        <v>60.2</v>
      </c>
      <c r="R45" s="16">
        <v>78.5</v>
      </c>
      <c r="S45" s="16">
        <v>74.099999999999994</v>
      </c>
      <c r="T45" s="16">
        <v>57.6</v>
      </c>
      <c r="U45" s="16">
        <v>64.2</v>
      </c>
    </row>
    <row r="46" spans="1:21" ht="16.5" customHeight="1" x14ac:dyDescent="0.25">
      <c r="A46" s="7"/>
      <c r="B46" s="7"/>
      <c r="C46" s="7" t="s">
        <v>487</v>
      </c>
      <c r="D46" s="7"/>
      <c r="E46" s="7"/>
      <c r="F46" s="7"/>
      <c r="G46" s="7"/>
      <c r="H46" s="7"/>
      <c r="I46" s="7"/>
      <c r="J46" s="7"/>
      <c r="K46" s="7"/>
      <c r="L46" s="9" t="s">
        <v>97</v>
      </c>
      <c r="M46" s="16">
        <v>67.400000000000006</v>
      </c>
      <c r="N46" s="16">
        <v>70.599999999999994</v>
      </c>
      <c r="O46" s="16">
        <v>75.5</v>
      </c>
      <c r="P46" s="16">
        <v>64</v>
      </c>
      <c r="Q46" s="16">
        <v>65.7</v>
      </c>
      <c r="R46" s="16">
        <v>79.400000000000006</v>
      </c>
      <c r="S46" s="16">
        <v>77.2</v>
      </c>
      <c r="T46" s="16">
        <v>73.900000000000006</v>
      </c>
      <c r="U46" s="16">
        <v>69.599999999999994</v>
      </c>
    </row>
    <row r="47" spans="1:21" ht="16.5" customHeight="1" x14ac:dyDescent="0.25">
      <c r="A47" s="7"/>
      <c r="B47" s="7" t="s">
        <v>567</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502</v>
      </c>
      <c r="D48" s="7"/>
      <c r="E48" s="7"/>
      <c r="F48" s="7"/>
      <c r="G48" s="7"/>
      <c r="H48" s="7"/>
      <c r="I48" s="7"/>
      <c r="J48" s="7"/>
      <c r="K48" s="7"/>
      <c r="L48" s="9" t="s">
        <v>97</v>
      </c>
      <c r="M48" s="16">
        <v>67.599999999999994</v>
      </c>
      <c r="N48" s="16">
        <v>71.599999999999994</v>
      </c>
      <c r="O48" s="16">
        <v>74</v>
      </c>
      <c r="P48" s="16">
        <v>63.3</v>
      </c>
      <c r="Q48" s="16">
        <v>65.5</v>
      </c>
      <c r="R48" s="16">
        <v>63.7</v>
      </c>
      <c r="S48" s="16">
        <v>78.900000000000006</v>
      </c>
      <c r="T48" s="16">
        <v>61.5</v>
      </c>
      <c r="U48" s="16">
        <v>69.099999999999994</v>
      </c>
    </row>
    <row r="49" spans="1:21" ht="16.5" customHeight="1" x14ac:dyDescent="0.25">
      <c r="A49" s="7"/>
      <c r="B49" s="7"/>
      <c r="C49" s="7" t="s">
        <v>503</v>
      </c>
      <c r="D49" s="7"/>
      <c r="E49" s="7"/>
      <c r="F49" s="7"/>
      <c r="G49" s="7"/>
      <c r="H49" s="7"/>
      <c r="I49" s="7"/>
      <c r="J49" s="7"/>
      <c r="K49" s="7"/>
      <c r="L49" s="9" t="s">
        <v>97</v>
      </c>
      <c r="M49" s="16">
        <v>68.5</v>
      </c>
      <c r="N49" s="16">
        <v>66</v>
      </c>
      <c r="O49" s="16">
        <v>82.3</v>
      </c>
      <c r="P49" s="16">
        <v>69.2</v>
      </c>
      <c r="Q49" s="16">
        <v>59.4</v>
      </c>
      <c r="R49" s="16">
        <v>79.900000000000006</v>
      </c>
      <c r="S49" s="16">
        <v>33.299999999999997</v>
      </c>
      <c r="T49" s="16">
        <v>86</v>
      </c>
      <c r="U49" s="16">
        <v>71.400000000000006</v>
      </c>
    </row>
    <row r="50" spans="1:21" ht="16.5" customHeight="1" x14ac:dyDescent="0.25">
      <c r="A50" s="7"/>
      <c r="B50" s="7"/>
      <c r="C50" s="7" t="s">
        <v>504</v>
      </c>
      <c r="D50" s="7"/>
      <c r="E50" s="7"/>
      <c r="F50" s="7"/>
      <c r="G50" s="7"/>
      <c r="H50" s="7"/>
      <c r="I50" s="7"/>
      <c r="J50" s="7"/>
      <c r="K50" s="7"/>
      <c r="L50" s="9" t="s">
        <v>97</v>
      </c>
      <c r="M50" s="16">
        <v>65.599999999999994</v>
      </c>
      <c r="N50" s="16">
        <v>71.400000000000006</v>
      </c>
      <c r="O50" s="16">
        <v>76.3</v>
      </c>
      <c r="P50" s="16">
        <v>72.2</v>
      </c>
      <c r="Q50" s="16">
        <v>64.099999999999994</v>
      </c>
      <c r="R50" s="16">
        <v>77.599999999999994</v>
      </c>
      <c r="S50" s="16">
        <v>40</v>
      </c>
      <c r="T50" s="16">
        <v>68.400000000000006</v>
      </c>
      <c r="U50" s="16">
        <v>71.599999999999994</v>
      </c>
    </row>
    <row r="51" spans="1:21" ht="16.5" customHeight="1" x14ac:dyDescent="0.25">
      <c r="A51" s="7"/>
      <c r="B51" s="7"/>
      <c r="C51" s="7" t="s">
        <v>505</v>
      </c>
      <c r="D51" s="7"/>
      <c r="E51" s="7"/>
      <c r="F51" s="7"/>
      <c r="G51" s="7"/>
      <c r="H51" s="7"/>
      <c r="I51" s="7"/>
      <c r="J51" s="7"/>
      <c r="K51" s="7"/>
      <c r="L51" s="9" t="s">
        <v>97</v>
      </c>
      <c r="M51" s="16">
        <v>37.9</v>
      </c>
      <c r="N51" s="16">
        <v>63.7</v>
      </c>
      <c r="O51" s="16">
        <v>71.3</v>
      </c>
      <c r="P51" s="16">
        <v>75.5</v>
      </c>
      <c r="Q51" s="16">
        <v>69.2</v>
      </c>
      <c r="R51" s="16">
        <v>80.900000000000006</v>
      </c>
      <c r="S51" s="26" t="s">
        <v>123</v>
      </c>
      <c r="T51" s="16">
        <v>77.400000000000006</v>
      </c>
      <c r="U51" s="16">
        <v>70.3</v>
      </c>
    </row>
    <row r="52" spans="1:21" ht="16.5" customHeight="1" x14ac:dyDescent="0.25">
      <c r="A52" s="7"/>
      <c r="B52" s="7"/>
      <c r="C52" s="7" t="s">
        <v>506</v>
      </c>
      <c r="D52" s="7"/>
      <c r="E52" s="7"/>
      <c r="F52" s="7"/>
      <c r="G52" s="7"/>
      <c r="H52" s="7"/>
      <c r="I52" s="7"/>
      <c r="J52" s="7"/>
      <c r="K52" s="7"/>
      <c r="L52" s="9" t="s">
        <v>97</v>
      </c>
      <c r="M52" s="16">
        <v>54.8</v>
      </c>
      <c r="N52" s="16">
        <v>69.7</v>
      </c>
      <c r="O52" s="16">
        <v>74.400000000000006</v>
      </c>
      <c r="P52" s="16">
        <v>59.3</v>
      </c>
      <c r="Q52" s="16">
        <v>70</v>
      </c>
      <c r="R52" s="16">
        <v>76.400000000000006</v>
      </c>
      <c r="S52" s="26" t="s">
        <v>123</v>
      </c>
      <c r="T52" s="16">
        <v>51.1</v>
      </c>
      <c r="U52" s="16">
        <v>58.5</v>
      </c>
    </row>
    <row r="53" spans="1:21" ht="16.5" customHeight="1" x14ac:dyDescent="0.25">
      <c r="A53" s="7" t="s">
        <v>89</v>
      </c>
      <c r="B53" s="7"/>
      <c r="C53" s="7"/>
      <c r="D53" s="7"/>
      <c r="E53" s="7"/>
      <c r="F53" s="7"/>
      <c r="G53" s="7"/>
      <c r="H53" s="7"/>
      <c r="I53" s="7"/>
      <c r="J53" s="7"/>
      <c r="K53" s="7"/>
      <c r="L53" s="9"/>
      <c r="M53" s="10"/>
      <c r="N53" s="10"/>
      <c r="O53" s="10"/>
      <c r="P53" s="10"/>
      <c r="Q53" s="10"/>
      <c r="R53" s="10"/>
      <c r="S53" s="10"/>
      <c r="T53" s="10"/>
      <c r="U53" s="10"/>
    </row>
    <row r="54" spans="1:21" ht="16.5" customHeight="1" x14ac:dyDescent="0.25">
      <c r="A54" s="7"/>
      <c r="B54" s="7" t="s">
        <v>744</v>
      </c>
      <c r="C54" s="7"/>
      <c r="D54" s="7"/>
      <c r="E54" s="7"/>
      <c r="F54" s="7"/>
      <c r="G54" s="7"/>
      <c r="H54" s="7"/>
      <c r="I54" s="7"/>
      <c r="J54" s="7"/>
      <c r="K54" s="7"/>
      <c r="L54" s="9"/>
      <c r="M54" s="10"/>
      <c r="N54" s="10"/>
      <c r="O54" s="10"/>
      <c r="P54" s="10"/>
      <c r="Q54" s="10"/>
      <c r="R54" s="10"/>
      <c r="S54" s="10"/>
      <c r="T54" s="10"/>
      <c r="U54" s="10"/>
    </row>
    <row r="55" spans="1:21" ht="29.4" customHeight="1" x14ac:dyDescent="0.25">
      <c r="A55" s="7"/>
      <c r="B55" s="7"/>
      <c r="C55" s="93" t="s">
        <v>486</v>
      </c>
      <c r="D55" s="93"/>
      <c r="E55" s="93"/>
      <c r="F55" s="93"/>
      <c r="G55" s="93"/>
      <c r="H55" s="93"/>
      <c r="I55" s="93"/>
      <c r="J55" s="93"/>
      <c r="K55" s="93"/>
      <c r="L55" s="9" t="s">
        <v>97</v>
      </c>
      <c r="M55" s="16">
        <v>59.4</v>
      </c>
      <c r="N55" s="16">
        <v>65.3</v>
      </c>
      <c r="O55" s="16">
        <v>75</v>
      </c>
      <c r="P55" s="16">
        <v>56.9</v>
      </c>
      <c r="Q55" s="16">
        <v>48.7</v>
      </c>
      <c r="R55" s="16">
        <v>66.7</v>
      </c>
      <c r="S55" s="16">
        <v>63.8</v>
      </c>
      <c r="T55" s="16">
        <v>49.6</v>
      </c>
      <c r="U55" s="16">
        <v>62.1</v>
      </c>
    </row>
    <row r="56" spans="1:21" ht="16.5" customHeight="1" x14ac:dyDescent="0.25">
      <c r="A56" s="7"/>
      <c r="B56" s="7"/>
      <c r="C56" s="7" t="s">
        <v>487</v>
      </c>
      <c r="D56" s="7"/>
      <c r="E56" s="7"/>
      <c r="F56" s="7"/>
      <c r="G56" s="7"/>
      <c r="H56" s="7"/>
      <c r="I56" s="7"/>
      <c r="J56" s="7"/>
      <c r="K56" s="7"/>
      <c r="L56" s="9" t="s">
        <v>97</v>
      </c>
      <c r="M56" s="16">
        <v>65.3</v>
      </c>
      <c r="N56" s="16">
        <v>73</v>
      </c>
      <c r="O56" s="16">
        <v>74.599999999999994</v>
      </c>
      <c r="P56" s="16">
        <v>58.5</v>
      </c>
      <c r="Q56" s="16">
        <v>65.2</v>
      </c>
      <c r="R56" s="16">
        <v>68.2</v>
      </c>
      <c r="S56" s="16">
        <v>73.7</v>
      </c>
      <c r="T56" s="16">
        <v>55.7</v>
      </c>
      <c r="U56" s="16">
        <v>68.099999999999994</v>
      </c>
    </row>
    <row r="57" spans="1:21" ht="16.5" customHeight="1" x14ac:dyDescent="0.25">
      <c r="A57" s="7"/>
      <c r="B57" s="7" t="s">
        <v>567</v>
      </c>
      <c r="C57" s="7"/>
      <c r="D57" s="7"/>
      <c r="E57" s="7"/>
      <c r="F57" s="7"/>
      <c r="G57" s="7"/>
      <c r="H57" s="7"/>
      <c r="I57" s="7"/>
      <c r="J57" s="7"/>
      <c r="K57" s="7"/>
      <c r="L57" s="9"/>
      <c r="M57" s="10"/>
      <c r="N57" s="10"/>
      <c r="O57" s="10"/>
      <c r="P57" s="10"/>
      <c r="Q57" s="10"/>
      <c r="R57" s="10"/>
      <c r="S57" s="10"/>
      <c r="T57" s="10"/>
      <c r="U57" s="10"/>
    </row>
    <row r="58" spans="1:21" ht="16.5" customHeight="1" x14ac:dyDescent="0.25">
      <c r="A58" s="7"/>
      <c r="B58" s="7"/>
      <c r="C58" s="7" t="s">
        <v>502</v>
      </c>
      <c r="D58" s="7"/>
      <c r="E58" s="7"/>
      <c r="F58" s="7"/>
      <c r="G58" s="7"/>
      <c r="H58" s="7"/>
      <c r="I58" s="7"/>
      <c r="J58" s="7"/>
      <c r="K58" s="7"/>
      <c r="L58" s="9" t="s">
        <v>97</v>
      </c>
      <c r="M58" s="16">
        <v>65.5</v>
      </c>
      <c r="N58" s="16">
        <v>73.5</v>
      </c>
      <c r="O58" s="16">
        <v>72.099999999999994</v>
      </c>
      <c r="P58" s="16">
        <v>57.8</v>
      </c>
      <c r="Q58" s="16">
        <v>66.5</v>
      </c>
      <c r="R58" s="16">
        <v>14</v>
      </c>
      <c r="S58" s="16">
        <v>74.3</v>
      </c>
      <c r="T58" s="16">
        <v>18.7</v>
      </c>
      <c r="U58" s="16">
        <v>67.7</v>
      </c>
    </row>
    <row r="59" spans="1:21" ht="16.5" customHeight="1" x14ac:dyDescent="0.25">
      <c r="A59" s="7"/>
      <c r="B59" s="7"/>
      <c r="C59" s="7" t="s">
        <v>503</v>
      </c>
      <c r="D59" s="7"/>
      <c r="E59" s="7"/>
      <c r="F59" s="7"/>
      <c r="G59" s="7"/>
      <c r="H59" s="7"/>
      <c r="I59" s="7"/>
      <c r="J59" s="7"/>
      <c r="K59" s="7"/>
      <c r="L59" s="9" t="s">
        <v>97</v>
      </c>
      <c r="M59" s="16">
        <v>64.7</v>
      </c>
      <c r="N59" s="16">
        <v>71.8</v>
      </c>
      <c r="O59" s="16">
        <v>81.400000000000006</v>
      </c>
      <c r="P59" s="16">
        <v>65.8</v>
      </c>
      <c r="Q59" s="16">
        <v>51.5</v>
      </c>
      <c r="R59" s="16">
        <v>68.400000000000006</v>
      </c>
      <c r="S59" s="16">
        <v>52.4</v>
      </c>
      <c r="T59" s="16">
        <v>12.7</v>
      </c>
      <c r="U59" s="16">
        <v>69.8</v>
      </c>
    </row>
    <row r="60" spans="1:21" ht="16.5" customHeight="1" x14ac:dyDescent="0.25">
      <c r="A60" s="7"/>
      <c r="B60" s="7"/>
      <c r="C60" s="7" t="s">
        <v>504</v>
      </c>
      <c r="D60" s="7"/>
      <c r="E60" s="7"/>
      <c r="F60" s="7"/>
      <c r="G60" s="7"/>
      <c r="H60" s="7"/>
      <c r="I60" s="7"/>
      <c r="J60" s="7"/>
      <c r="K60" s="7"/>
      <c r="L60" s="9" t="s">
        <v>97</v>
      </c>
      <c r="M60" s="16">
        <v>64.599999999999994</v>
      </c>
      <c r="N60" s="16">
        <v>72.900000000000006</v>
      </c>
      <c r="O60" s="16">
        <v>78.5</v>
      </c>
      <c r="P60" s="16">
        <v>60.6</v>
      </c>
      <c r="Q60" s="16">
        <v>55.1</v>
      </c>
      <c r="R60" s="16">
        <v>67.8</v>
      </c>
      <c r="S60" s="16">
        <v>50</v>
      </c>
      <c r="T60" s="16">
        <v>54.6</v>
      </c>
      <c r="U60" s="16">
        <v>69</v>
      </c>
    </row>
    <row r="61" spans="1:21" ht="16.5" customHeight="1" x14ac:dyDescent="0.25">
      <c r="A61" s="7"/>
      <c r="B61" s="7"/>
      <c r="C61" s="7" t="s">
        <v>505</v>
      </c>
      <c r="D61" s="7"/>
      <c r="E61" s="7"/>
      <c r="F61" s="7"/>
      <c r="G61" s="7"/>
      <c r="H61" s="7"/>
      <c r="I61" s="7"/>
      <c r="J61" s="7"/>
      <c r="K61" s="7"/>
      <c r="L61" s="9" t="s">
        <v>97</v>
      </c>
      <c r="M61" s="16">
        <v>57</v>
      </c>
      <c r="N61" s="16">
        <v>81.5</v>
      </c>
      <c r="O61" s="16">
        <v>75.900000000000006</v>
      </c>
      <c r="P61" s="16">
        <v>68.8</v>
      </c>
      <c r="Q61" s="16">
        <v>63.2</v>
      </c>
      <c r="R61" s="16">
        <v>58.9</v>
      </c>
      <c r="S61" s="26" t="s">
        <v>123</v>
      </c>
      <c r="T61" s="16">
        <v>66.400000000000006</v>
      </c>
      <c r="U61" s="16">
        <v>67.2</v>
      </c>
    </row>
    <row r="62" spans="1:21" ht="16.5" customHeight="1" x14ac:dyDescent="0.25">
      <c r="A62" s="7"/>
      <c r="B62" s="7"/>
      <c r="C62" s="7" t="s">
        <v>506</v>
      </c>
      <c r="D62" s="7"/>
      <c r="E62" s="7"/>
      <c r="F62" s="7"/>
      <c r="G62" s="7"/>
      <c r="H62" s="7"/>
      <c r="I62" s="7"/>
      <c r="J62" s="7"/>
      <c r="K62" s="7"/>
      <c r="L62" s="9" t="s">
        <v>97</v>
      </c>
      <c r="M62" s="16">
        <v>62.5</v>
      </c>
      <c r="N62" s="16">
        <v>39.4</v>
      </c>
      <c r="O62" s="16">
        <v>74</v>
      </c>
      <c r="P62" s="16">
        <v>57.7</v>
      </c>
      <c r="Q62" s="16">
        <v>50</v>
      </c>
      <c r="R62" s="16">
        <v>70.599999999999994</v>
      </c>
      <c r="S62" s="26" t="s">
        <v>123</v>
      </c>
      <c r="T62" s="16">
        <v>40.9</v>
      </c>
      <c r="U62" s="16">
        <v>52.3</v>
      </c>
    </row>
    <row r="63" spans="1:21" ht="16.5" customHeight="1" x14ac:dyDescent="0.25">
      <c r="A63" s="7" t="s">
        <v>90</v>
      </c>
      <c r="B63" s="7"/>
      <c r="C63" s="7"/>
      <c r="D63" s="7"/>
      <c r="E63" s="7"/>
      <c r="F63" s="7"/>
      <c r="G63" s="7"/>
      <c r="H63" s="7"/>
      <c r="I63" s="7"/>
      <c r="J63" s="7"/>
      <c r="K63" s="7"/>
      <c r="L63" s="9"/>
      <c r="M63" s="10"/>
      <c r="N63" s="10"/>
      <c r="O63" s="10"/>
      <c r="P63" s="10"/>
      <c r="Q63" s="10"/>
      <c r="R63" s="10"/>
      <c r="S63" s="10"/>
      <c r="T63" s="10"/>
      <c r="U63" s="10"/>
    </row>
    <row r="64" spans="1:21" ht="16.5" customHeight="1" x14ac:dyDescent="0.25">
      <c r="A64" s="7"/>
      <c r="B64" s="7" t="s">
        <v>744</v>
      </c>
      <c r="C64" s="7"/>
      <c r="D64" s="7"/>
      <c r="E64" s="7"/>
      <c r="F64" s="7"/>
      <c r="G64" s="7"/>
      <c r="H64" s="7"/>
      <c r="I64" s="7"/>
      <c r="J64" s="7"/>
      <c r="K64" s="7"/>
      <c r="L64" s="9"/>
      <c r="M64" s="10"/>
      <c r="N64" s="10"/>
      <c r="O64" s="10"/>
      <c r="P64" s="10"/>
      <c r="Q64" s="10"/>
      <c r="R64" s="10"/>
      <c r="S64" s="10"/>
      <c r="T64" s="10"/>
      <c r="U64" s="10"/>
    </row>
    <row r="65" spans="1:21" ht="29.4" customHeight="1" x14ac:dyDescent="0.25">
      <c r="A65" s="7"/>
      <c r="B65" s="7"/>
      <c r="C65" s="93" t="s">
        <v>486</v>
      </c>
      <c r="D65" s="93"/>
      <c r="E65" s="93"/>
      <c r="F65" s="93"/>
      <c r="G65" s="93"/>
      <c r="H65" s="93"/>
      <c r="I65" s="93"/>
      <c r="J65" s="93"/>
      <c r="K65" s="93"/>
      <c r="L65" s="9" t="s">
        <v>97</v>
      </c>
      <c r="M65" s="16">
        <v>60.2</v>
      </c>
      <c r="N65" s="16">
        <v>68.099999999999994</v>
      </c>
      <c r="O65" s="16">
        <v>71.7</v>
      </c>
      <c r="P65" s="16">
        <v>57</v>
      </c>
      <c r="Q65" s="16">
        <v>48.6</v>
      </c>
      <c r="R65" s="16">
        <v>55.6</v>
      </c>
      <c r="S65" s="16">
        <v>71.2</v>
      </c>
      <c r="T65" s="16">
        <v>40.299999999999997</v>
      </c>
      <c r="U65" s="16">
        <v>61.1</v>
      </c>
    </row>
    <row r="66" spans="1:21" ht="16.5" customHeight="1" x14ac:dyDescent="0.25">
      <c r="A66" s="7"/>
      <c r="B66" s="7"/>
      <c r="C66" s="7" t="s">
        <v>487</v>
      </c>
      <c r="D66" s="7"/>
      <c r="E66" s="7"/>
      <c r="F66" s="7"/>
      <c r="G66" s="7"/>
      <c r="H66" s="7"/>
      <c r="I66" s="7"/>
      <c r="J66" s="7"/>
      <c r="K66" s="7"/>
      <c r="L66" s="9" t="s">
        <v>97</v>
      </c>
      <c r="M66" s="16">
        <v>66.900000000000006</v>
      </c>
      <c r="N66" s="16">
        <v>72.099999999999994</v>
      </c>
      <c r="O66" s="16">
        <v>73.400000000000006</v>
      </c>
      <c r="P66" s="16">
        <v>58.5</v>
      </c>
      <c r="Q66" s="16">
        <v>63.5</v>
      </c>
      <c r="R66" s="16">
        <v>59.8</v>
      </c>
      <c r="S66" s="16">
        <v>75.2</v>
      </c>
      <c r="T66" s="16">
        <v>55.5</v>
      </c>
      <c r="U66" s="16">
        <v>68</v>
      </c>
    </row>
    <row r="67" spans="1:21" ht="16.5" customHeight="1" x14ac:dyDescent="0.25">
      <c r="A67" s="7"/>
      <c r="B67" s="7" t="s">
        <v>567</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502</v>
      </c>
      <c r="D68" s="7"/>
      <c r="E68" s="7"/>
      <c r="F68" s="7"/>
      <c r="G68" s="7"/>
      <c r="H68" s="7"/>
      <c r="I68" s="7"/>
      <c r="J68" s="7"/>
      <c r="K68" s="7"/>
      <c r="L68" s="9" t="s">
        <v>97</v>
      </c>
      <c r="M68" s="16">
        <v>67.5</v>
      </c>
      <c r="N68" s="16">
        <v>71.7</v>
      </c>
      <c r="O68" s="16">
        <v>70.599999999999994</v>
      </c>
      <c r="P68" s="16">
        <v>58.3</v>
      </c>
      <c r="Q68" s="16">
        <v>65.400000000000006</v>
      </c>
      <c r="R68" s="16">
        <v>14.4</v>
      </c>
      <c r="S68" s="16">
        <v>77.5</v>
      </c>
      <c r="T68" s="16">
        <v>21.1</v>
      </c>
      <c r="U68" s="16">
        <v>67.8</v>
      </c>
    </row>
    <row r="69" spans="1:21" ht="16.5" customHeight="1" x14ac:dyDescent="0.25">
      <c r="A69" s="7"/>
      <c r="B69" s="7"/>
      <c r="C69" s="7" t="s">
        <v>503</v>
      </c>
      <c r="D69" s="7"/>
      <c r="E69" s="7"/>
      <c r="F69" s="7"/>
      <c r="G69" s="7"/>
      <c r="H69" s="7"/>
      <c r="I69" s="7"/>
      <c r="J69" s="7"/>
      <c r="K69" s="7"/>
      <c r="L69" s="9" t="s">
        <v>97</v>
      </c>
      <c r="M69" s="16">
        <v>64.3</v>
      </c>
      <c r="N69" s="16">
        <v>73.599999999999994</v>
      </c>
      <c r="O69" s="16">
        <v>81</v>
      </c>
      <c r="P69" s="16">
        <v>59.5</v>
      </c>
      <c r="Q69" s="16">
        <v>46.4</v>
      </c>
      <c r="R69" s="16">
        <v>59.6</v>
      </c>
      <c r="S69" s="16">
        <v>13.9</v>
      </c>
      <c r="T69" s="16">
        <v>37.4</v>
      </c>
      <c r="U69" s="16">
        <v>68.5</v>
      </c>
    </row>
    <row r="70" spans="1:21" ht="16.5" customHeight="1" x14ac:dyDescent="0.25">
      <c r="A70" s="7"/>
      <c r="B70" s="7"/>
      <c r="C70" s="7" t="s">
        <v>504</v>
      </c>
      <c r="D70" s="7"/>
      <c r="E70" s="7"/>
      <c r="F70" s="7"/>
      <c r="G70" s="7"/>
      <c r="H70" s="7"/>
      <c r="I70" s="7"/>
      <c r="J70" s="7"/>
      <c r="K70" s="7"/>
      <c r="L70" s="9" t="s">
        <v>97</v>
      </c>
      <c r="M70" s="16">
        <v>63.9</v>
      </c>
      <c r="N70" s="16">
        <v>75.400000000000006</v>
      </c>
      <c r="O70" s="16">
        <v>76.8</v>
      </c>
      <c r="P70" s="16">
        <v>60.4</v>
      </c>
      <c r="Q70" s="16">
        <v>51.3</v>
      </c>
      <c r="R70" s="16">
        <v>63.3</v>
      </c>
      <c r="S70" s="16">
        <v>14.3</v>
      </c>
      <c r="T70" s="16">
        <v>50</v>
      </c>
      <c r="U70" s="16">
        <v>67.900000000000006</v>
      </c>
    </row>
    <row r="71" spans="1:21" ht="16.5" customHeight="1" x14ac:dyDescent="0.25">
      <c r="A71" s="7"/>
      <c r="B71" s="7"/>
      <c r="C71" s="7" t="s">
        <v>505</v>
      </c>
      <c r="D71" s="7"/>
      <c r="E71" s="7"/>
      <c r="F71" s="7"/>
      <c r="G71" s="7"/>
      <c r="H71" s="7"/>
      <c r="I71" s="7"/>
      <c r="J71" s="7"/>
      <c r="K71" s="7"/>
      <c r="L71" s="9" t="s">
        <v>97</v>
      </c>
      <c r="M71" s="16">
        <v>47.1</v>
      </c>
      <c r="N71" s="16">
        <v>73.2</v>
      </c>
      <c r="O71" s="16">
        <v>69.099999999999994</v>
      </c>
      <c r="P71" s="16">
        <v>64</v>
      </c>
      <c r="Q71" s="16">
        <v>38.299999999999997</v>
      </c>
      <c r="R71" s="16">
        <v>44.7</v>
      </c>
      <c r="S71" s="21">
        <v>100</v>
      </c>
      <c r="T71" s="16">
        <v>63.9</v>
      </c>
      <c r="U71" s="16">
        <v>59.8</v>
      </c>
    </row>
    <row r="72" spans="1:21" ht="16.5" customHeight="1" x14ac:dyDescent="0.25">
      <c r="A72" s="7"/>
      <c r="B72" s="7"/>
      <c r="C72" s="7" t="s">
        <v>506</v>
      </c>
      <c r="D72" s="7"/>
      <c r="E72" s="7"/>
      <c r="F72" s="7"/>
      <c r="G72" s="7"/>
      <c r="H72" s="7"/>
      <c r="I72" s="7"/>
      <c r="J72" s="7"/>
      <c r="K72" s="7"/>
      <c r="L72" s="9" t="s">
        <v>97</v>
      </c>
      <c r="M72" s="16">
        <v>54.5</v>
      </c>
      <c r="N72" s="16">
        <v>62.4</v>
      </c>
      <c r="O72" s="16">
        <v>74.7</v>
      </c>
      <c r="P72" s="16">
        <v>48</v>
      </c>
      <c r="Q72" s="16">
        <v>30</v>
      </c>
      <c r="R72" s="16">
        <v>53.8</v>
      </c>
      <c r="S72" s="26" t="s">
        <v>123</v>
      </c>
      <c r="T72" s="16">
        <v>31.5</v>
      </c>
      <c r="U72" s="16">
        <v>45.1</v>
      </c>
    </row>
    <row r="73" spans="1:21" ht="16.5" customHeight="1" x14ac:dyDescent="0.25">
      <c r="A73" s="7" t="s">
        <v>91</v>
      </c>
      <c r="B73" s="7"/>
      <c r="C73" s="7"/>
      <c r="D73" s="7"/>
      <c r="E73" s="7"/>
      <c r="F73" s="7"/>
      <c r="G73" s="7"/>
      <c r="H73" s="7"/>
      <c r="I73" s="7"/>
      <c r="J73" s="7"/>
      <c r="K73" s="7"/>
      <c r="L73" s="9"/>
      <c r="M73" s="10"/>
      <c r="N73" s="10"/>
      <c r="O73" s="10"/>
      <c r="P73" s="10"/>
      <c r="Q73" s="10"/>
      <c r="R73" s="10"/>
      <c r="S73" s="10"/>
      <c r="T73" s="10"/>
      <c r="U73" s="10"/>
    </row>
    <row r="74" spans="1:21" ht="16.5" customHeight="1" x14ac:dyDescent="0.25">
      <c r="A74" s="7"/>
      <c r="B74" s="7" t="s">
        <v>744</v>
      </c>
      <c r="C74" s="7"/>
      <c r="D74" s="7"/>
      <c r="E74" s="7"/>
      <c r="F74" s="7"/>
      <c r="G74" s="7"/>
      <c r="H74" s="7"/>
      <c r="I74" s="7"/>
      <c r="J74" s="7"/>
      <c r="K74" s="7"/>
      <c r="L74" s="9"/>
      <c r="M74" s="10"/>
      <c r="N74" s="10"/>
      <c r="O74" s="10"/>
      <c r="P74" s="10"/>
      <c r="Q74" s="10"/>
      <c r="R74" s="10"/>
      <c r="S74" s="10"/>
      <c r="T74" s="10"/>
      <c r="U74" s="10"/>
    </row>
    <row r="75" spans="1:21" ht="29.4" customHeight="1" x14ac:dyDescent="0.25">
      <c r="A75" s="7"/>
      <c r="B75" s="7"/>
      <c r="C75" s="93" t="s">
        <v>486</v>
      </c>
      <c r="D75" s="93"/>
      <c r="E75" s="93"/>
      <c r="F75" s="93"/>
      <c r="G75" s="93"/>
      <c r="H75" s="93"/>
      <c r="I75" s="93"/>
      <c r="J75" s="93"/>
      <c r="K75" s="93"/>
      <c r="L75" s="9" t="s">
        <v>97</v>
      </c>
      <c r="M75" s="16">
        <v>53.8</v>
      </c>
      <c r="N75" s="25" t="s">
        <v>259</v>
      </c>
      <c r="O75" s="16">
        <v>72</v>
      </c>
      <c r="P75" s="16">
        <v>45.9</v>
      </c>
      <c r="Q75" s="16">
        <v>39.4</v>
      </c>
      <c r="R75" s="16">
        <v>15.1</v>
      </c>
      <c r="S75" s="16">
        <v>71</v>
      </c>
      <c r="T75" s="16">
        <v>40.799999999999997</v>
      </c>
      <c r="U75" s="16">
        <v>55</v>
      </c>
    </row>
    <row r="76" spans="1:21" ht="16.5" customHeight="1" x14ac:dyDescent="0.25">
      <c r="A76" s="7"/>
      <c r="B76" s="7"/>
      <c r="C76" s="7" t="s">
        <v>487</v>
      </c>
      <c r="D76" s="7"/>
      <c r="E76" s="7"/>
      <c r="F76" s="7"/>
      <c r="G76" s="7"/>
      <c r="H76" s="7"/>
      <c r="I76" s="7"/>
      <c r="J76" s="7"/>
      <c r="K76" s="7"/>
      <c r="L76" s="9" t="s">
        <v>97</v>
      </c>
      <c r="M76" s="16">
        <v>60.6</v>
      </c>
      <c r="N76" s="25" t="s">
        <v>259</v>
      </c>
      <c r="O76" s="16">
        <v>72.8</v>
      </c>
      <c r="P76" s="16">
        <v>52.9</v>
      </c>
      <c r="Q76" s="16">
        <v>55.9</v>
      </c>
      <c r="R76" s="16">
        <v>21.3</v>
      </c>
      <c r="S76" s="16">
        <v>76.7</v>
      </c>
      <c r="T76" s="16">
        <v>53</v>
      </c>
      <c r="U76" s="16">
        <v>61.3</v>
      </c>
    </row>
    <row r="77" spans="1:21" ht="16.5" customHeight="1" x14ac:dyDescent="0.25">
      <c r="A77" s="7"/>
      <c r="B77" s="7" t="s">
        <v>567</v>
      </c>
      <c r="C77" s="7"/>
      <c r="D77" s="7"/>
      <c r="E77" s="7"/>
      <c r="F77" s="7"/>
      <c r="G77" s="7"/>
      <c r="H77" s="7"/>
      <c r="I77" s="7"/>
      <c r="J77" s="7"/>
      <c r="K77" s="7"/>
      <c r="L77" s="9"/>
      <c r="M77" s="10"/>
      <c r="N77" s="10"/>
      <c r="O77" s="10"/>
      <c r="P77" s="10"/>
      <c r="Q77" s="10"/>
      <c r="R77" s="10"/>
      <c r="S77" s="10"/>
      <c r="T77" s="10"/>
      <c r="U77" s="10"/>
    </row>
    <row r="78" spans="1:21" ht="16.5" customHeight="1" x14ac:dyDescent="0.25">
      <c r="A78" s="7"/>
      <c r="B78" s="7"/>
      <c r="C78" s="7" t="s">
        <v>502</v>
      </c>
      <c r="D78" s="7"/>
      <c r="E78" s="7"/>
      <c r="F78" s="7"/>
      <c r="G78" s="7"/>
      <c r="H78" s="7"/>
      <c r="I78" s="7"/>
      <c r="J78" s="7"/>
      <c r="K78" s="7"/>
      <c r="L78" s="9" t="s">
        <v>97</v>
      </c>
      <c r="M78" s="16">
        <v>59.8</v>
      </c>
      <c r="N78" s="25" t="s">
        <v>259</v>
      </c>
      <c r="O78" s="16">
        <v>70.8</v>
      </c>
      <c r="P78" s="16">
        <v>53.5</v>
      </c>
      <c r="Q78" s="16">
        <v>56.8</v>
      </c>
      <c r="R78" s="26" t="s">
        <v>123</v>
      </c>
      <c r="S78" s="16">
        <v>77.8</v>
      </c>
      <c r="T78" s="16">
        <v>24.9</v>
      </c>
      <c r="U78" s="16">
        <v>61.4</v>
      </c>
    </row>
    <row r="79" spans="1:21" ht="16.5" customHeight="1" x14ac:dyDescent="0.25">
      <c r="A79" s="7"/>
      <c r="B79" s="7"/>
      <c r="C79" s="7" t="s">
        <v>503</v>
      </c>
      <c r="D79" s="7"/>
      <c r="E79" s="7"/>
      <c r="F79" s="7"/>
      <c r="G79" s="7"/>
      <c r="H79" s="7"/>
      <c r="I79" s="7"/>
      <c r="J79" s="7"/>
      <c r="K79" s="7"/>
      <c r="L79" s="9" t="s">
        <v>97</v>
      </c>
      <c r="M79" s="16">
        <v>63.5</v>
      </c>
      <c r="N79" s="25" t="s">
        <v>259</v>
      </c>
      <c r="O79" s="16">
        <v>78.400000000000006</v>
      </c>
      <c r="P79" s="16">
        <v>51.4</v>
      </c>
      <c r="Q79" s="16">
        <v>40.200000000000003</v>
      </c>
      <c r="R79" s="16">
        <v>18.600000000000001</v>
      </c>
      <c r="S79" s="16">
        <v>32.1</v>
      </c>
      <c r="T79" s="26">
        <v>8.9</v>
      </c>
      <c r="U79" s="16">
        <v>61.1</v>
      </c>
    </row>
    <row r="80" spans="1:21" ht="16.5" customHeight="1" x14ac:dyDescent="0.25">
      <c r="A80" s="7"/>
      <c r="B80" s="7"/>
      <c r="C80" s="7" t="s">
        <v>504</v>
      </c>
      <c r="D80" s="7"/>
      <c r="E80" s="7"/>
      <c r="F80" s="7"/>
      <c r="G80" s="7"/>
      <c r="H80" s="7"/>
      <c r="I80" s="7"/>
      <c r="J80" s="7"/>
      <c r="K80" s="7"/>
      <c r="L80" s="9" t="s">
        <v>97</v>
      </c>
      <c r="M80" s="16">
        <v>61.5</v>
      </c>
      <c r="N80" s="25" t="s">
        <v>259</v>
      </c>
      <c r="O80" s="16">
        <v>75.8</v>
      </c>
      <c r="P80" s="16">
        <v>46.9</v>
      </c>
      <c r="Q80" s="16">
        <v>38.6</v>
      </c>
      <c r="R80" s="16">
        <v>24.6</v>
      </c>
      <c r="S80" s="16">
        <v>28.6</v>
      </c>
      <c r="T80" s="16">
        <v>52</v>
      </c>
      <c r="U80" s="16">
        <v>60.4</v>
      </c>
    </row>
    <row r="81" spans="1:21" ht="16.5" customHeight="1" x14ac:dyDescent="0.25">
      <c r="A81" s="7"/>
      <c r="B81" s="7"/>
      <c r="C81" s="7" t="s">
        <v>505</v>
      </c>
      <c r="D81" s="7"/>
      <c r="E81" s="7"/>
      <c r="F81" s="7"/>
      <c r="G81" s="7"/>
      <c r="H81" s="7"/>
      <c r="I81" s="7"/>
      <c r="J81" s="7"/>
      <c r="K81" s="7"/>
      <c r="L81" s="9" t="s">
        <v>97</v>
      </c>
      <c r="M81" s="16">
        <v>25.3</v>
      </c>
      <c r="N81" s="25" t="s">
        <v>259</v>
      </c>
      <c r="O81" s="16">
        <v>61.4</v>
      </c>
      <c r="P81" s="16">
        <v>53.8</v>
      </c>
      <c r="Q81" s="16">
        <v>47.4</v>
      </c>
      <c r="R81" s="16">
        <v>31.5</v>
      </c>
      <c r="S81" s="26" t="s">
        <v>123</v>
      </c>
      <c r="T81" s="16">
        <v>53.9</v>
      </c>
      <c r="U81" s="16">
        <v>49.6</v>
      </c>
    </row>
    <row r="82" spans="1:21" ht="16.5" customHeight="1" x14ac:dyDescent="0.25">
      <c r="A82" s="7"/>
      <c r="B82" s="7"/>
      <c r="C82" s="7" t="s">
        <v>506</v>
      </c>
      <c r="D82" s="7"/>
      <c r="E82" s="7"/>
      <c r="F82" s="7"/>
      <c r="G82" s="7"/>
      <c r="H82" s="7"/>
      <c r="I82" s="7"/>
      <c r="J82" s="7"/>
      <c r="K82" s="7"/>
      <c r="L82" s="9" t="s">
        <v>97</v>
      </c>
      <c r="M82" s="16">
        <v>59.1</v>
      </c>
      <c r="N82" s="25" t="s">
        <v>259</v>
      </c>
      <c r="O82" s="16">
        <v>72.2</v>
      </c>
      <c r="P82" s="16">
        <v>44.1</v>
      </c>
      <c r="Q82" s="16">
        <v>39.200000000000003</v>
      </c>
      <c r="R82" s="16">
        <v>22.2</v>
      </c>
      <c r="S82" s="26" t="s">
        <v>123</v>
      </c>
      <c r="T82" s="16">
        <v>35.200000000000003</v>
      </c>
      <c r="U82" s="16">
        <v>44.3</v>
      </c>
    </row>
    <row r="83" spans="1:21" ht="16.5" customHeight="1" x14ac:dyDescent="0.25">
      <c r="A83" s="7" t="s">
        <v>92</v>
      </c>
      <c r="B83" s="7"/>
      <c r="C83" s="7"/>
      <c r="D83" s="7"/>
      <c r="E83" s="7"/>
      <c r="F83" s="7"/>
      <c r="G83" s="7"/>
      <c r="H83" s="7"/>
      <c r="I83" s="7"/>
      <c r="J83" s="7"/>
      <c r="K83" s="7"/>
      <c r="L83" s="9"/>
      <c r="M83" s="10"/>
      <c r="N83" s="10"/>
      <c r="O83" s="10"/>
      <c r="P83" s="10"/>
      <c r="Q83" s="10"/>
      <c r="R83" s="10"/>
      <c r="S83" s="10"/>
      <c r="T83" s="10"/>
      <c r="U83" s="10"/>
    </row>
    <row r="84" spans="1:21" ht="16.5" customHeight="1" x14ac:dyDescent="0.25">
      <c r="A84" s="7"/>
      <c r="B84" s="7" t="s">
        <v>744</v>
      </c>
      <c r="C84" s="7"/>
      <c r="D84" s="7"/>
      <c r="E84" s="7"/>
      <c r="F84" s="7"/>
      <c r="G84" s="7"/>
      <c r="H84" s="7"/>
      <c r="I84" s="7"/>
      <c r="J84" s="7"/>
      <c r="K84" s="7"/>
      <c r="L84" s="9"/>
      <c r="M84" s="10"/>
      <c r="N84" s="10"/>
      <c r="O84" s="10"/>
      <c r="P84" s="10"/>
      <c r="Q84" s="10"/>
      <c r="R84" s="10"/>
      <c r="S84" s="10"/>
      <c r="T84" s="10"/>
      <c r="U84" s="10"/>
    </row>
    <row r="85" spans="1:21" ht="29.4" customHeight="1" x14ac:dyDescent="0.25">
      <c r="A85" s="7"/>
      <c r="B85" s="7"/>
      <c r="C85" s="93" t="s">
        <v>486</v>
      </c>
      <c r="D85" s="93"/>
      <c r="E85" s="93"/>
      <c r="F85" s="93"/>
      <c r="G85" s="93"/>
      <c r="H85" s="93"/>
      <c r="I85" s="93"/>
      <c r="J85" s="93"/>
      <c r="K85" s="93"/>
      <c r="L85" s="9" t="s">
        <v>97</v>
      </c>
      <c r="M85" s="16">
        <v>45.2</v>
      </c>
      <c r="N85" s="25" t="s">
        <v>259</v>
      </c>
      <c r="O85" s="16">
        <v>61.3</v>
      </c>
      <c r="P85" s="16">
        <v>40.299999999999997</v>
      </c>
      <c r="Q85" s="16">
        <v>45.4</v>
      </c>
      <c r="R85" s="25" t="s">
        <v>259</v>
      </c>
      <c r="S85" s="16">
        <v>87.9</v>
      </c>
      <c r="T85" s="16">
        <v>32.5</v>
      </c>
      <c r="U85" s="16">
        <v>48.3</v>
      </c>
    </row>
    <row r="86" spans="1:21" ht="16.5" customHeight="1" x14ac:dyDescent="0.25">
      <c r="A86" s="7"/>
      <c r="B86" s="7"/>
      <c r="C86" s="7" t="s">
        <v>487</v>
      </c>
      <c r="D86" s="7"/>
      <c r="E86" s="7"/>
      <c r="F86" s="7"/>
      <c r="G86" s="7"/>
      <c r="H86" s="7"/>
      <c r="I86" s="7"/>
      <c r="J86" s="7"/>
      <c r="K86" s="7"/>
      <c r="L86" s="9" t="s">
        <v>97</v>
      </c>
      <c r="M86" s="16">
        <v>53</v>
      </c>
      <c r="N86" s="25" t="s">
        <v>259</v>
      </c>
      <c r="O86" s="16">
        <v>65.400000000000006</v>
      </c>
      <c r="P86" s="16">
        <v>52.3</v>
      </c>
      <c r="Q86" s="16">
        <v>52.6</v>
      </c>
      <c r="R86" s="25" t="s">
        <v>259</v>
      </c>
      <c r="S86" s="16">
        <v>78.2</v>
      </c>
      <c r="T86" s="16">
        <v>47.9</v>
      </c>
      <c r="U86" s="16">
        <v>56.6</v>
      </c>
    </row>
    <row r="87" spans="1:21" ht="16.5" customHeight="1" x14ac:dyDescent="0.25">
      <c r="A87" s="7"/>
      <c r="B87" s="7" t="s">
        <v>567</v>
      </c>
      <c r="C87" s="7"/>
      <c r="D87" s="7"/>
      <c r="E87" s="7"/>
      <c r="F87" s="7"/>
      <c r="G87" s="7"/>
      <c r="H87" s="7"/>
      <c r="I87" s="7"/>
      <c r="J87" s="7"/>
      <c r="K87" s="7"/>
      <c r="L87" s="9"/>
      <c r="M87" s="10"/>
      <c r="N87" s="10"/>
      <c r="O87" s="10"/>
      <c r="P87" s="10"/>
      <c r="Q87" s="10"/>
      <c r="R87" s="10"/>
      <c r="S87" s="10"/>
      <c r="T87" s="10"/>
      <c r="U87" s="10"/>
    </row>
    <row r="88" spans="1:21" ht="16.5" customHeight="1" x14ac:dyDescent="0.25">
      <c r="A88" s="7"/>
      <c r="B88" s="7"/>
      <c r="C88" s="7" t="s">
        <v>502</v>
      </c>
      <c r="D88" s="7"/>
      <c r="E88" s="7"/>
      <c r="F88" s="7"/>
      <c r="G88" s="7"/>
      <c r="H88" s="7"/>
      <c r="I88" s="7"/>
      <c r="J88" s="7"/>
      <c r="K88" s="7"/>
      <c r="L88" s="9" t="s">
        <v>97</v>
      </c>
      <c r="M88" s="16">
        <v>52.5</v>
      </c>
      <c r="N88" s="25" t="s">
        <v>259</v>
      </c>
      <c r="O88" s="16">
        <v>71.3</v>
      </c>
      <c r="P88" s="16">
        <v>52.9</v>
      </c>
      <c r="Q88" s="16">
        <v>53.5</v>
      </c>
      <c r="R88" s="25" t="s">
        <v>259</v>
      </c>
      <c r="S88" s="16">
        <v>79.5</v>
      </c>
      <c r="T88" s="16">
        <v>50</v>
      </c>
      <c r="U88" s="16">
        <v>55.2</v>
      </c>
    </row>
    <row r="89" spans="1:21" ht="16.5" customHeight="1" x14ac:dyDescent="0.25">
      <c r="A89" s="7"/>
      <c r="B89" s="7"/>
      <c r="C89" s="7" t="s">
        <v>503</v>
      </c>
      <c r="D89" s="7"/>
      <c r="E89" s="7"/>
      <c r="F89" s="7"/>
      <c r="G89" s="7"/>
      <c r="H89" s="7"/>
      <c r="I89" s="7"/>
      <c r="J89" s="7"/>
      <c r="K89" s="7"/>
      <c r="L89" s="9" t="s">
        <v>97</v>
      </c>
      <c r="M89" s="16">
        <v>54.6</v>
      </c>
      <c r="N89" s="25" t="s">
        <v>259</v>
      </c>
      <c r="O89" s="16">
        <v>63.5</v>
      </c>
      <c r="P89" s="16">
        <v>50.7</v>
      </c>
      <c r="Q89" s="16">
        <v>41.3</v>
      </c>
      <c r="R89" s="25" t="s">
        <v>259</v>
      </c>
      <c r="S89" s="16">
        <v>51.9</v>
      </c>
      <c r="T89" s="16">
        <v>25</v>
      </c>
      <c r="U89" s="16">
        <v>59.2</v>
      </c>
    </row>
    <row r="90" spans="1:21" ht="16.5" customHeight="1" x14ac:dyDescent="0.25">
      <c r="A90" s="7"/>
      <c r="B90" s="7"/>
      <c r="C90" s="7" t="s">
        <v>504</v>
      </c>
      <c r="D90" s="7"/>
      <c r="E90" s="7"/>
      <c r="F90" s="7"/>
      <c r="G90" s="7"/>
      <c r="H90" s="7"/>
      <c r="I90" s="7"/>
      <c r="J90" s="7"/>
      <c r="K90" s="7"/>
      <c r="L90" s="9" t="s">
        <v>97</v>
      </c>
      <c r="M90" s="16">
        <v>52.8</v>
      </c>
      <c r="N90" s="25" t="s">
        <v>259</v>
      </c>
      <c r="O90" s="16">
        <v>67.7</v>
      </c>
      <c r="P90" s="16">
        <v>43.9</v>
      </c>
      <c r="Q90" s="16">
        <v>41.4</v>
      </c>
      <c r="R90" s="25" t="s">
        <v>259</v>
      </c>
      <c r="S90" s="21">
        <v>100</v>
      </c>
      <c r="T90" s="16">
        <v>48.9</v>
      </c>
      <c r="U90" s="16">
        <v>56.7</v>
      </c>
    </row>
    <row r="91" spans="1:21" ht="16.5" customHeight="1" x14ac:dyDescent="0.25">
      <c r="A91" s="7"/>
      <c r="B91" s="7"/>
      <c r="C91" s="7" t="s">
        <v>505</v>
      </c>
      <c r="D91" s="7"/>
      <c r="E91" s="7"/>
      <c r="F91" s="7"/>
      <c r="G91" s="7"/>
      <c r="H91" s="7"/>
      <c r="I91" s="7"/>
      <c r="J91" s="7"/>
      <c r="K91" s="7"/>
      <c r="L91" s="9" t="s">
        <v>97</v>
      </c>
      <c r="M91" s="16">
        <v>39.5</v>
      </c>
      <c r="N91" s="25" t="s">
        <v>259</v>
      </c>
      <c r="O91" s="16">
        <v>59.3</v>
      </c>
      <c r="P91" s="16">
        <v>47.5</v>
      </c>
      <c r="Q91" s="16">
        <v>31</v>
      </c>
      <c r="R91" s="25" t="s">
        <v>259</v>
      </c>
      <c r="S91" s="25" t="s">
        <v>137</v>
      </c>
      <c r="T91" s="16">
        <v>43.1</v>
      </c>
      <c r="U91" s="16">
        <v>45.4</v>
      </c>
    </row>
    <row r="92" spans="1:21" ht="16.5" customHeight="1" x14ac:dyDescent="0.25">
      <c r="A92" s="14"/>
      <c r="B92" s="14"/>
      <c r="C92" s="14" t="s">
        <v>506</v>
      </c>
      <c r="D92" s="14"/>
      <c r="E92" s="14"/>
      <c r="F92" s="14"/>
      <c r="G92" s="14"/>
      <c r="H92" s="14"/>
      <c r="I92" s="14"/>
      <c r="J92" s="14"/>
      <c r="K92" s="14"/>
      <c r="L92" s="15" t="s">
        <v>97</v>
      </c>
      <c r="M92" s="17">
        <v>36.4</v>
      </c>
      <c r="N92" s="36" t="s">
        <v>259</v>
      </c>
      <c r="O92" s="17">
        <v>61.9</v>
      </c>
      <c r="P92" s="17">
        <v>28.4</v>
      </c>
      <c r="Q92" s="17">
        <v>34.5</v>
      </c>
      <c r="R92" s="36" t="s">
        <v>259</v>
      </c>
      <c r="S92" s="36" t="s">
        <v>137</v>
      </c>
      <c r="T92" s="17">
        <v>25.8</v>
      </c>
      <c r="U92" s="17">
        <v>33.4</v>
      </c>
    </row>
    <row r="93" spans="1:21" ht="4.5" customHeight="1" x14ac:dyDescent="0.25">
      <c r="A93" s="23"/>
      <c r="B93" s="23"/>
      <c r="C93" s="2"/>
      <c r="D93" s="2"/>
      <c r="E93" s="2"/>
      <c r="F93" s="2"/>
      <c r="G93" s="2"/>
      <c r="H93" s="2"/>
      <c r="I93" s="2"/>
      <c r="J93" s="2"/>
      <c r="K93" s="2"/>
      <c r="L93" s="2"/>
      <c r="M93" s="2"/>
      <c r="N93" s="2"/>
      <c r="O93" s="2"/>
      <c r="P93" s="2"/>
      <c r="Q93" s="2"/>
      <c r="R93" s="2"/>
      <c r="S93" s="2"/>
      <c r="T93" s="2"/>
      <c r="U93" s="2"/>
    </row>
    <row r="94" spans="1:21" ht="16.5" customHeight="1" x14ac:dyDescent="0.25">
      <c r="A94" s="23"/>
      <c r="B94" s="23"/>
      <c r="C94" s="87" t="s">
        <v>580</v>
      </c>
      <c r="D94" s="87"/>
      <c r="E94" s="87"/>
      <c r="F94" s="87"/>
      <c r="G94" s="87"/>
      <c r="H94" s="87"/>
      <c r="I94" s="87"/>
      <c r="J94" s="87"/>
      <c r="K94" s="87"/>
      <c r="L94" s="87"/>
      <c r="M94" s="87"/>
      <c r="N94" s="87"/>
      <c r="O94" s="87"/>
      <c r="P94" s="87"/>
      <c r="Q94" s="87"/>
      <c r="R94" s="87"/>
      <c r="S94" s="87"/>
      <c r="T94" s="87"/>
      <c r="U94" s="87"/>
    </row>
    <row r="95" spans="1:21" ht="4.5" customHeight="1" x14ac:dyDescent="0.25">
      <c r="A95" s="23"/>
      <c r="B95" s="23"/>
      <c r="C95" s="2"/>
      <c r="D95" s="2"/>
      <c r="E95" s="2"/>
      <c r="F95" s="2"/>
      <c r="G95" s="2"/>
      <c r="H95" s="2"/>
      <c r="I95" s="2"/>
      <c r="J95" s="2"/>
      <c r="K95" s="2"/>
      <c r="L95" s="2"/>
      <c r="M95" s="2"/>
      <c r="N95" s="2"/>
      <c r="O95" s="2"/>
      <c r="P95" s="2"/>
      <c r="Q95" s="2"/>
      <c r="R95" s="2"/>
      <c r="S95" s="2"/>
      <c r="T95" s="2"/>
      <c r="U95" s="2"/>
    </row>
    <row r="96" spans="1:21" ht="42.45" customHeight="1" x14ac:dyDescent="0.25">
      <c r="A96" s="23" t="s">
        <v>99</v>
      </c>
      <c r="B96" s="23"/>
      <c r="C96" s="87" t="s">
        <v>745</v>
      </c>
      <c r="D96" s="87"/>
      <c r="E96" s="87"/>
      <c r="F96" s="87"/>
      <c r="G96" s="87"/>
      <c r="H96" s="87"/>
      <c r="I96" s="87"/>
      <c r="J96" s="87"/>
      <c r="K96" s="87"/>
      <c r="L96" s="87"/>
      <c r="M96" s="87"/>
      <c r="N96" s="87"/>
      <c r="O96" s="87"/>
      <c r="P96" s="87"/>
      <c r="Q96" s="87"/>
      <c r="R96" s="87"/>
      <c r="S96" s="87"/>
      <c r="T96" s="87"/>
      <c r="U96" s="87"/>
    </row>
    <row r="97" spans="1:21" ht="42.45" customHeight="1" x14ac:dyDescent="0.25">
      <c r="A97" s="23" t="s">
        <v>101</v>
      </c>
      <c r="B97" s="23"/>
      <c r="C97" s="87" t="s">
        <v>746</v>
      </c>
      <c r="D97" s="87"/>
      <c r="E97" s="87"/>
      <c r="F97" s="87"/>
      <c r="G97" s="87"/>
      <c r="H97" s="87"/>
      <c r="I97" s="87"/>
      <c r="J97" s="87"/>
      <c r="K97" s="87"/>
      <c r="L97" s="87"/>
      <c r="M97" s="87"/>
      <c r="N97" s="87"/>
      <c r="O97" s="87"/>
      <c r="P97" s="87"/>
      <c r="Q97" s="87"/>
      <c r="R97" s="87"/>
      <c r="S97" s="87"/>
      <c r="T97" s="87"/>
      <c r="U97" s="87"/>
    </row>
    <row r="98" spans="1:21" ht="29.4" customHeight="1" x14ac:dyDescent="0.25">
      <c r="A98" s="23" t="s">
        <v>103</v>
      </c>
      <c r="B98" s="23"/>
      <c r="C98" s="87" t="s">
        <v>280</v>
      </c>
      <c r="D98" s="87"/>
      <c r="E98" s="87"/>
      <c r="F98" s="87"/>
      <c r="G98" s="87"/>
      <c r="H98" s="87"/>
      <c r="I98" s="87"/>
      <c r="J98" s="87"/>
      <c r="K98" s="87"/>
      <c r="L98" s="87"/>
      <c r="M98" s="87"/>
      <c r="N98" s="87"/>
      <c r="O98" s="87"/>
      <c r="P98" s="87"/>
      <c r="Q98" s="87"/>
      <c r="R98" s="87"/>
      <c r="S98" s="87"/>
      <c r="T98" s="87"/>
      <c r="U98" s="87"/>
    </row>
    <row r="99" spans="1:21" ht="42.45" customHeight="1" x14ac:dyDescent="0.25">
      <c r="A99" s="23" t="s">
        <v>105</v>
      </c>
      <c r="B99" s="23"/>
      <c r="C99" s="87" t="s">
        <v>747</v>
      </c>
      <c r="D99" s="87"/>
      <c r="E99" s="87"/>
      <c r="F99" s="87"/>
      <c r="G99" s="87"/>
      <c r="H99" s="87"/>
      <c r="I99" s="87"/>
      <c r="J99" s="87"/>
      <c r="K99" s="87"/>
      <c r="L99" s="87"/>
      <c r="M99" s="87"/>
      <c r="N99" s="87"/>
      <c r="O99" s="87"/>
      <c r="P99" s="87"/>
      <c r="Q99" s="87"/>
      <c r="R99" s="87"/>
      <c r="S99" s="87"/>
      <c r="T99" s="87"/>
      <c r="U99" s="87"/>
    </row>
    <row r="100" spans="1:21" ht="29.4" customHeight="1" x14ac:dyDescent="0.25">
      <c r="A100" s="23" t="s">
        <v>142</v>
      </c>
      <c r="B100" s="23"/>
      <c r="C100" s="87" t="s">
        <v>303</v>
      </c>
      <c r="D100" s="87"/>
      <c r="E100" s="87"/>
      <c r="F100" s="87"/>
      <c r="G100" s="87"/>
      <c r="H100" s="87"/>
      <c r="I100" s="87"/>
      <c r="J100" s="87"/>
      <c r="K100" s="87"/>
      <c r="L100" s="87"/>
      <c r="M100" s="87"/>
      <c r="N100" s="87"/>
      <c r="O100" s="87"/>
      <c r="P100" s="87"/>
      <c r="Q100" s="87"/>
      <c r="R100" s="87"/>
      <c r="S100" s="87"/>
      <c r="T100" s="87"/>
      <c r="U100" s="87"/>
    </row>
    <row r="101" spans="1:21" ht="42.45" customHeight="1" x14ac:dyDescent="0.25">
      <c r="A101" s="23" t="s">
        <v>144</v>
      </c>
      <c r="B101" s="23"/>
      <c r="C101" s="87" t="s">
        <v>748</v>
      </c>
      <c r="D101" s="87"/>
      <c r="E101" s="87"/>
      <c r="F101" s="87"/>
      <c r="G101" s="87"/>
      <c r="H101" s="87"/>
      <c r="I101" s="87"/>
      <c r="J101" s="87"/>
      <c r="K101" s="87"/>
      <c r="L101" s="87"/>
      <c r="M101" s="87"/>
      <c r="N101" s="87"/>
      <c r="O101" s="87"/>
      <c r="P101" s="87"/>
      <c r="Q101" s="87"/>
      <c r="R101" s="87"/>
      <c r="S101" s="87"/>
      <c r="T101" s="87"/>
      <c r="U101" s="87"/>
    </row>
    <row r="102" spans="1:21" ht="29.4" customHeight="1" x14ac:dyDescent="0.25">
      <c r="A102" s="23"/>
      <c r="B102" s="23"/>
      <c r="C102" s="87" t="s">
        <v>276</v>
      </c>
      <c r="D102" s="87"/>
      <c r="E102" s="87"/>
      <c r="F102" s="87"/>
      <c r="G102" s="87"/>
      <c r="H102" s="87"/>
      <c r="I102" s="87"/>
      <c r="J102" s="87"/>
      <c r="K102" s="87"/>
      <c r="L102" s="87"/>
      <c r="M102" s="87"/>
      <c r="N102" s="87"/>
      <c r="O102" s="87"/>
      <c r="P102" s="87"/>
      <c r="Q102" s="87"/>
      <c r="R102" s="87"/>
      <c r="S102" s="87"/>
      <c r="T102" s="87"/>
      <c r="U102" s="87"/>
    </row>
    <row r="103" spans="1:21" ht="42.45" customHeight="1" x14ac:dyDescent="0.25">
      <c r="A103" s="23"/>
      <c r="B103" s="23"/>
      <c r="C103" s="87" t="s">
        <v>277</v>
      </c>
      <c r="D103" s="87"/>
      <c r="E103" s="87"/>
      <c r="F103" s="87"/>
      <c r="G103" s="87"/>
      <c r="H103" s="87"/>
      <c r="I103" s="87"/>
      <c r="J103" s="87"/>
      <c r="K103" s="87"/>
      <c r="L103" s="87"/>
      <c r="M103" s="87"/>
      <c r="N103" s="87"/>
      <c r="O103" s="87"/>
      <c r="P103" s="87"/>
      <c r="Q103" s="87"/>
      <c r="R103" s="87"/>
      <c r="S103" s="87"/>
      <c r="T103" s="87"/>
      <c r="U103" s="87"/>
    </row>
    <row r="104" spans="1:21" ht="16.5" customHeight="1" x14ac:dyDescent="0.25">
      <c r="A104" s="23" t="s">
        <v>146</v>
      </c>
      <c r="B104" s="23"/>
      <c r="C104" s="87" t="s">
        <v>278</v>
      </c>
      <c r="D104" s="87"/>
      <c r="E104" s="87"/>
      <c r="F104" s="87"/>
      <c r="G104" s="87"/>
      <c r="H104" s="87"/>
      <c r="I104" s="87"/>
      <c r="J104" s="87"/>
      <c r="K104" s="87"/>
      <c r="L104" s="87"/>
      <c r="M104" s="87"/>
      <c r="N104" s="87"/>
      <c r="O104" s="87"/>
      <c r="P104" s="87"/>
      <c r="Q104" s="87"/>
      <c r="R104" s="87"/>
      <c r="S104" s="87"/>
      <c r="T104" s="87"/>
      <c r="U104" s="87"/>
    </row>
    <row r="105" spans="1:21" ht="16.5" customHeight="1" x14ac:dyDescent="0.25">
      <c r="A105" s="23"/>
      <c r="B105" s="23"/>
      <c r="C105" s="87" t="s">
        <v>279</v>
      </c>
      <c r="D105" s="87"/>
      <c r="E105" s="87"/>
      <c r="F105" s="87"/>
      <c r="G105" s="87"/>
      <c r="H105" s="87"/>
      <c r="I105" s="87"/>
      <c r="J105" s="87"/>
      <c r="K105" s="87"/>
      <c r="L105" s="87"/>
      <c r="M105" s="87"/>
      <c r="N105" s="87"/>
      <c r="O105" s="87"/>
      <c r="P105" s="87"/>
      <c r="Q105" s="87"/>
      <c r="R105" s="87"/>
      <c r="S105" s="87"/>
      <c r="T105" s="87"/>
      <c r="U105" s="87"/>
    </row>
    <row r="106" spans="1:21" ht="4.5" customHeight="1" x14ac:dyDescent="0.25"/>
    <row r="107" spans="1:21" ht="16.5" customHeight="1" x14ac:dyDescent="0.25">
      <c r="A107" s="24" t="s">
        <v>107</v>
      </c>
      <c r="B107" s="23"/>
      <c r="C107" s="23"/>
      <c r="D107" s="23"/>
      <c r="E107" s="87" t="s">
        <v>749</v>
      </c>
      <c r="F107" s="87"/>
      <c r="G107" s="87"/>
      <c r="H107" s="87"/>
      <c r="I107" s="87"/>
      <c r="J107" s="87"/>
      <c r="K107" s="87"/>
      <c r="L107" s="87"/>
      <c r="M107" s="87"/>
      <c r="N107" s="87"/>
      <c r="O107" s="87"/>
      <c r="P107" s="87"/>
      <c r="Q107" s="87"/>
      <c r="R107" s="87"/>
      <c r="S107" s="87"/>
      <c r="T107" s="87"/>
      <c r="U107" s="87"/>
    </row>
  </sheetData>
  <mergeCells count="22">
    <mergeCell ref="C105:U105"/>
    <mergeCell ref="E107:U107"/>
    <mergeCell ref="C100:U100"/>
    <mergeCell ref="C101:U101"/>
    <mergeCell ref="C102:U102"/>
    <mergeCell ref="C103:U103"/>
    <mergeCell ref="C104:U104"/>
    <mergeCell ref="C94:U94"/>
    <mergeCell ref="C96:U96"/>
    <mergeCell ref="C97:U97"/>
    <mergeCell ref="C98:U98"/>
    <mergeCell ref="C99:U99"/>
    <mergeCell ref="C55:K55"/>
    <mergeCell ref="C65:K65"/>
    <mergeCell ref="C75:K75"/>
    <mergeCell ref="C85:K85"/>
    <mergeCell ref="K1:U1"/>
    <mergeCell ref="C5:K5"/>
    <mergeCell ref="C15:K15"/>
    <mergeCell ref="C25:K25"/>
    <mergeCell ref="C35:K35"/>
    <mergeCell ref="C45:K45"/>
  </mergeCells>
  <pageMargins left="0.7" right="0.7" top="0.75" bottom="0.75" header="0.3" footer="0.3"/>
  <pageSetup paperSize="9" fitToHeight="0" orientation="landscape" horizontalDpi="300" verticalDpi="300"/>
  <headerFooter scaleWithDoc="0" alignWithMargins="0">
    <oddHeader>&amp;C&amp;"Arial"&amp;8TABLE 13A.31</oddHeader>
    <oddFooter>&amp;L&amp;"Arial"&amp;8REPORT ON
GOVERNMENT
SERVICES 2022&amp;R&amp;"Arial"&amp;8SERVICES FOR
MENTAL HEALTH
PAGE &amp;B&amp;P&amp;B</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59"/>
  <sheetViews>
    <sheetView showGridLines="0" workbookViewId="0"/>
  </sheetViews>
  <sheetFormatPr defaultColWidth="11.44140625" defaultRowHeight="13.2" x14ac:dyDescent="0.25"/>
  <cols>
    <col min="1" max="11" width="1.88671875" customWidth="1"/>
    <col min="12" max="12" width="5.44140625" customWidth="1"/>
    <col min="13" max="20" width="7.6640625" customWidth="1"/>
    <col min="21" max="21" width="8.44140625" customWidth="1"/>
  </cols>
  <sheetData>
    <row r="1" spans="1:21" ht="50.4" customHeight="1" x14ac:dyDescent="0.25">
      <c r="A1" s="8" t="s">
        <v>750</v>
      </c>
      <c r="B1" s="8"/>
      <c r="C1" s="8"/>
      <c r="D1" s="8"/>
      <c r="E1" s="8"/>
      <c r="F1" s="8"/>
      <c r="G1" s="8"/>
      <c r="H1" s="8"/>
      <c r="I1" s="8"/>
      <c r="J1" s="8"/>
      <c r="K1" s="91" t="s">
        <v>751</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752</v>
      </c>
      <c r="O2" s="13" t="s">
        <v>199</v>
      </c>
      <c r="P2" s="13" t="s">
        <v>174</v>
      </c>
      <c r="Q2" s="13" t="s">
        <v>238</v>
      </c>
      <c r="R2" s="13" t="s">
        <v>753</v>
      </c>
      <c r="S2" s="13" t="s">
        <v>177</v>
      </c>
      <c r="T2" s="13" t="s">
        <v>178</v>
      </c>
      <c r="U2" s="13" t="s">
        <v>754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755</v>
      </c>
      <c r="C4" s="7"/>
      <c r="D4" s="7"/>
      <c r="E4" s="7"/>
      <c r="F4" s="7"/>
      <c r="G4" s="7"/>
      <c r="H4" s="7"/>
      <c r="I4" s="7"/>
      <c r="J4" s="7"/>
      <c r="K4" s="7"/>
      <c r="L4" s="9"/>
      <c r="M4" s="10"/>
      <c r="N4" s="10"/>
      <c r="O4" s="10"/>
      <c r="P4" s="10"/>
      <c r="Q4" s="10"/>
      <c r="R4" s="10"/>
      <c r="S4" s="10"/>
      <c r="T4" s="10"/>
      <c r="U4" s="10"/>
    </row>
    <row r="5" spans="1:21" ht="16.5" customHeight="1" x14ac:dyDescent="0.25">
      <c r="A5" s="7"/>
      <c r="B5" s="7"/>
      <c r="C5" s="7" t="s">
        <v>756</v>
      </c>
      <c r="D5" s="7"/>
      <c r="E5" s="7"/>
      <c r="F5" s="7"/>
      <c r="G5" s="7"/>
      <c r="H5" s="7"/>
      <c r="I5" s="7"/>
      <c r="J5" s="7"/>
      <c r="K5" s="7"/>
      <c r="L5" s="9" t="s">
        <v>97</v>
      </c>
      <c r="M5" s="16">
        <v>79</v>
      </c>
      <c r="N5" s="16">
        <v>74.3</v>
      </c>
      <c r="O5" s="16">
        <v>70.3</v>
      </c>
      <c r="P5" s="16">
        <v>62.3</v>
      </c>
      <c r="Q5" s="16">
        <v>65.7</v>
      </c>
      <c r="R5" s="16">
        <v>69.900000000000006</v>
      </c>
      <c r="S5" s="16">
        <v>74.099999999999994</v>
      </c>
      <c r="T5" s="16">
        <v>78.3</v>
      </c>
      <c r="U5" s="16">
        <v>72.599999999999994</v>
      </c>
    </row>
    <row r="6" spans="1:21" ht="16.5" customHeight="1" x14ac:dyDescent="0.25">
      <c r="A6" s="7"/>
      <c r="B6" s="7"/>
      <c r="C6" s="7" t="s">
        <v>757</v>
      </c>
      <c r="D6" s="7"/>
      <c r="E6" s="7"/>
      <c r="F6" s="7"/>
      <c r="G6" s="7"/>
      <c r="H6" s="7"/>
      <c r="I6" s="7"/>
      <c r="J6" s="7"/>
      <c r="K6" s="7"/>
      <c r="L6" s="9" t="s">
        <v>97</v>
      </c>
      <c r="M6" s="16">
        <v>74.8</v>
      </c>
      <c r="N6" s="16">
        <v>79.8</v>
      </c>
      <c r="O6" s="16">
        <v>72.7</v>
      </c>
      <c r="P6" s="16">
        <v>72.599999999999994</v>
      </c>
      <c r="Q6" s="16">
        <v>69.5</v>
      </c>
      <c r="R6" s="16">
        <v>71.2</v>
      </c>
      <c r="S6" s="16">
        <v>65.8</v>
      </c>
      <c r="T6" s="16">
        <v>75.400000000000006</v>
      </c>
      <c r="U6" s="16">
        <v>74.599999999999994</v>
      </c>
    </row>
    <row r="7" spans="1:21" ht="16.5" customHeight="1" x14ac:dyDescent="0.25">
      <c r="A7" s="7"/>
      <c r="B7" s="7"/>
      <c r="C7" s="7" t="s">
        <v>758</v>
      </c>
      <c r="D7" s="7"/>
      <c r="E7" s="7"/>
      <c r="F7" s="7"/>
      <c r="G7" s="7"/>
      <c r="H7" s="7"/>
      <c r="I7" s="7"/>
      <c r="J7" s="7"/>
      <c r="K7" s="7"/>
      <c r="L7" s="9" t="s">
        <v>97</v>
      </c>
      <c r="M7" s="16">
        <v>74.5</v>
      </c>
      <c r="N7" s="16">
        <v>80.3</v>
      </c>
      <c r="O7" s="16">
        <v>72.099999999999994</v>
      </c>
      <c r="P7" s="16">
        <v>73.599999999999994</v>
      </c>
      <c r="Q7" s="16">
        <v>69.900000000000006</v>
      </c>
      <c r="R7" s="16">
        <v>69.400000000000006</v>
      </c>
      <c r="S7" s="16">
        <v>71.599999999999994</v>
      </c>
      <c r="T7" s="16">
        <v>79.599999999999994</v>
      </c>
      <c r="U7" s="16">
        <v>74.8</v>
      </c>
    </row>
    <row r="8" spans="1:21" ht="16.5" customHeight="1" x14ac:dyDescent="0.25">
      <c r="A8" s="7"/>
      <c r="B8" s="7"/>
      <c r="C8" s="7" t="s">
        <v>759</v>
      </c>
      <c r="D8" s="7"/>
      <c r="E8" s="7"/>
      <c r="F8" s="7"/>
      <c r="G8" s="7"/>
      <c r="H8" s="7"/>
      <c r="I8" s="7"/>
      <c r="J8" s="7"/>
      <c r="K8" s="7"/>
      <c r="L8" s="9" t="s">
        <v>97</v>
      </c>
      <c r="M8" s="16">
        <v>77.5</v>
      </c>
      <c r="N8" s="16">
        <v>82.7</v>
      </c>
      <c r="O8" s="16">
        <v>73.5</v>
      </c>
      <c r="P8" s="16">
        <v>75</v>
      </c>
      <c r="Q8" s="16">
        <v>71.3</v>
      </c>
      <c r="R8" s="16">
        <v>70.099999999999994</v>
      </c>
      <c r="S8" s="16">
        <v>69.3</v>
      </c>
      <c r="T8" s="16">
        <v>77.7</v>
      </c>
      <c r="U8" s="16">
        <v>76.8</v>
      </c>
    </row>
    <row r="9" spans="1:21" ht="16.5" customHeight="1" x14ac:dyDescent="0.25">
      <c r="A9" s="7"/>
      <c r="B9" s="7"/>
      <c r="C9" s="7" t="s">
        <v>760</v>
      </c>
      <c r="D9" s="7"/>
      <c r="E9" s="7"/>
      <c r="F9" s="7"/>
      <c r="G9" s="7"/>
      <c r="H9" s="7"/>
      <c r="I9" s="7"/>
      <c r="J9" s="7"/>
      <c r="K9" s="7"/>
      <c r="L9" s="9" t="s">
        <v>97</v>
      </c>
      <c r="M9" s="16">
        <v>79.900000000000006</v>
      </c>
      <c r="N9" s="16">
        <v>82.6</v>
      </c>
      <c r="O9" s="16">
        <v>79.8</v>
      </c>
      <c r="P9" s="16">
        <v>77.900000000000006</v>
      </c>
      <c r="Q9" s="16">
        <v>76.8</v>
      </c>
      <c r="R9" s="16">
        <v>68.099999999999994</v>
      </c>
      <c r="S9" s="16">
        <v>74.599999999999994</v>
      </c>
      <c r="T9" s="16">
        <v>65.099999999999994</v>
      </c>
      <c r="U9" s="16">
        <v>79.599999999999994</v>
      </c>
    </row>
    <row r="10" spans="1:21" ht="16.5" customHeight="1" x14ac:dyDescent="0.25">
      <c r="A10" s="7"/>
      <c r="B10" s="7"/>
      <c r="C10" s="7" t="s">
        <v>761</v>
      </c>
      <c r="D10" s="7"/>
      <c r="E10" s="7"/>
      <c r="F10" s="7"/>
      <c r="G10" s="7"/>
      <c r="H10" s="7"/>
      <c r="I10" s="7"/>
      <c r="J10" s="7"/>
      <c r="K10" s="7"/>
      <c r="L10" s="9" t="s">
        <v>97</v>
      </c>
      <c r="M10" s="16">
        <v>81.8</v>
      </c>
      <c r="N10" s="16">
        <v>72.900000000000006</v>
      </c>
      <c r="O10" s="16">
        <v>85.8</v>
      </c>
      <c r="P10" s="16">
        <v>71.3</v>
      </c>
      <c r="Q10" s="16">
        <v>81.599999999999994</v>
      </c>
      <c r="R10" s="16">
        <v>82.8</v>
      </c>
      <c r="S10" s="16">
        <v>64</v>
      </c>
      <c r="T10" s="16">
        <v>76.7</v>
      </c>
      <c r="U10" s="16">
        <v>78</v>
      </c>
    </row>
    <row r="11" spans="1:21" ht="16.5" customHeight="1" x14ac:dyDescent="0.25">
      <c r="A11" s="7"/>
      <c r="B11" s="7"/>
      <c r="C11" s="7" t="s">
        <v>762</v>
      </c>
      <c r="D11" s="7"/>
      <c r="E11" s="7"/>
      <c r="F11" s="7"/>
      <c r="G11" s="7"/>
      <c r="H11" s="7"/>
      <c r="I11" s="7"/>
      <c r="J11" s="7"/>
      <c r="K11" s="7"/>
      <c r="L11" s="9" t="s">
        <v>97</v>
      </c>
      <c r="M11" s="16">
        <v>77</v>
      </c>
      <c r="N11" s="16">
        <v>78.7</v>
      </c>
      <c r="O11" s="16">
        <v>73.3</v>
      </c>
      <c r="P11" s="16">
        <v>70.599999999999994</v>
      </c>
      <c r="Q11" s="16">
        <v>70.7</v>
      </c>
      <c r="R11" s="16">
        <v>70.599999999999994</v>
      </c>
      <c r="S11" s="16">
        <v>69.8</v>
      </c>
      <c r="T11" s="16">
        <v>77</v>
      </c>
      <c r="U11" s="16">
        <v>75.099999999999994</v>
      </c>
    </row>
    <row r="12" spans="1:21" ht="16.5" customHeight="1" x14ac:dyDescent="0.25">
      <c r="A12" s="7"/>
      <c r="B12" s="7" t="s">
        <v>564</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565</v>
      </c>
      <c r="D13" s="7"/>
      <c r="E13" s="7"/>
      <c r="F13" s="7"/>
      <c r="G13" s="7"/>
      <c r="H13" s="7"/>
      <c r="I13" s="7"/>
      <c r="J13" s="7"/>
      <c r="K13" s="7"/>
      <c r="L13" s="9" t="s">
        <v>97</v>
      </c>
      <c r="M13" s="16">
        <v>74.2</v>
      </c>
      <c r="N13" s="16">
        <v>78</v>
      </c>
      <c r="O13" s="16">
        <v>71.599999999999994</v>
      </c>
      <c r="P13" s="16">
        <v>68.5</v>
      </c>
      <c r="Q13" s="16">
        <v>68.8</v>
      </c>
      <c r="R13" s="16">
        <v>68.7</v>
      </c>
      <c r="S13" s="16">
        <v>69.7</v>
      </c>
      <c r="T13" s="16">
        <v>76.099999999999994</v>
      </c>
      <c r="U13" s="16">
        <v>73.400000000000006</v>
      </c>
    </row>
    <row r="14" spans="1:21" ht="16.5" customHeight="1" x14ac:dyDescent="0.25">
      <c r="A14" s="7"/>
      <c r="B14" s="7"/>
      <c r="C14" s="7" t="s">
        <v>566</v>
      </c>
      <c r="D14" s="7"/>
      <c r="E14" s="7"/>
      <c r="F14" s="7"/>
      <c r="G14" s="7"/>
      <c r="H14" s="7"/>
      <c r="I14" s="7"/>
      <c r="J14" s="7"/>
      <c r="K14" s="7"/>
      <c r="L14" s="9" t="s">
        <v>97</v>
      </c>
      <c r="M14" s="16">
        <v>80.2</v>
      </c>
      <c r="N14" s="16">
        <v>79.3</v>
      </c>
      <c r="O14" s="16">
        <v>75.099999999999994</v>
      </c>
      <c r="P14" s="16">
        <v>72.3</v>
      </c>
      <c r="Q14" s="16">
        <v>72.900000000000006</v>
      </c>
      <c r="R14" s="16">
        <v>72.5</v>
      </c>
      <c r="S14" s="16">
        <v>69.400000000000006</v>
      </c>
      <c r="T14" s="16">
        <v>78.2</v>
      </c>
      <c r="U14" s="16">
        <v>76.900000000000006</v>
      </c>
    </row>
    <row r="15" spans="1:21" ht="16.5" customHeight="1" x14ac:dyDescent="0.25">
      <c r="A15" s="7"/>
      <c r="B15" s="7" t="s">
        <v>763</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467</v>
      </c>
      <c r="D16" s="7"/>
      <c r="E16" s="7"/>
      <c r="F16" s="7"/>
      <c r="G16" s="7"/>
      <c r="H16" s="7"/>
      <c r="I16" s="7"/>
      <c r="J16" s="7"/>
      <c r="K16" s="7"/>
      <c r="L16" s="9" t="s">
        <v>97</v>
      </c>
      <c r="M16" s="16">
        <v>76.5</v>
      </c>
      <c r="N16" s="16">
        <v>79.400000000000006</v>
      </c>
      <c r="O16" s="16">
        <v>76.599999999999994</v>
      </c>
      <c r="P16" s="16">
        <v>72.900000000000006</v>
      </c>
      <c r="Q16" s="16">
        <v>74.599999999999994</v>
      </c>
      <c r="R16" s="16">
        <v>72.099999999999994</v>
      </c>
      <c r="S16" s="16">
        <v>46.7</v>
      </c>
      <c r="T16" s="16">
        <v>75.8</v>
      </c>
      <c r="U16" s="16">
        <v>76.400000000000006</v>
      </c>
    </row>
    <row r="17" spans="1:21" ht="16.5" customHeight="1" x14ac:dyDescent="0.25">
      <c r="A17" s="7"/>
      <c r="B17" s="7"/>
      <c r="C17" s="7" t="s">
        <v>468</v>
      </c>
      <c r="D17" s="7"/>
      <c r="E17" s="7"/>
      <c r="F17" s="7"/>
      <c r="G17" s="7"/>
      <c r="H17" s="7"/>
      <c r="I17" s="7"/>
      <c r="J17" s="7"/>
      <c r="K17" s="7"/>
      <c r="L17" s="9" t="s">
        <v>97</v>
      </c>
      <c r="M17" s="16">
        <v>77.900000000000006</v>
      </c>
      <c r="N17" s="16">
        <v>77</v>
      </c>
      <c r="O17" s="16">
        <v>77.5</v>
      </c>
      <c r="P17" s="16">
        <v>71.8</v>
      </c>
      <c r="Q17" s="16">
        <v>70.7</v>
      </c>
      <c r="R17" s="16">
        <v>72</v>
      </c>
      <c r="S17" s="16">
        <v>36.4</v>
      </c>
      <c r="T17" s="16">
        <v>71.900000000000006</v>
      </c>
      <c r="U17" s="16">
        <v>75.900000000000006</v>
      </c>
    </row>
    <row r="18" spans="1:21" ht="16.5" customHeight="1" x14ac:dyDescent="0.25">
      <c r="A18" s="7"/>
      <c r="B18" s="7"/>
      <c r="C18" s="7" t="s">
        <v>469</v>
      </c>
      <c r="D18" s="7"/>
      <c r="E18" s="7"/>
      <c r="F18" s="7"/>
      <c r="G18" s="7"/>
      <c r="H18" s="7"/>
      <c r="I18" s="7"/>
      <c r="J18" s="7"/>
      <c r="K18" s="7"/>
      <c r="L18" s="9" t="s">
        <v>97</v>
      </c>
      <c r="M18" s="16">
        <v>78.2</v>
      </c>
      <c r="N18" s="16">
        <v>79.7</v>
      </c>
      <c r="O18" s="16">
        <v>73.8</v>
      </c>
      <c r="P18" s="16">
        <v>72.7</v>
      </c>
      <c r="Q18" s="16">
        <v>70.2</v>
      </c>
      <c r="R18" s="16">
        <v>67.099999999999994</v>
      </c>
      <c r="S18" s="16">
        <v>65.099999999999994</v>
      </c>
      <c r="T18" s="16">
        <v>79.3</v>
      </c>
      <c r="U18" s="16">
        <v>76.099999999999994</v>
      </c>
    </row>
    <row r="19" spans="1:21" ht="16.5" customHeight="1" x14ac:dyDescent="0.25">
      <c r="A19" s="7"/>
      <c r="B19" s="7"/>
      <c r="C19" s="7" t="s">
        <v>470</v>
      </c>
      <c r="D19" s="7"/>
      <c r="E19" s="7"/>
      <c r="F19" s="7"/>
      <c r="G19" s="7"/>
      <c r="H19" s="7"/>
      <c r="I19" s="7"/>
      <c r="J19" s="7"/>
      <c r="K19" s="7"/>
      <c r="L19" s="9" t="s">
        <v>97</v>
      </c>
      <c r="M19" s="16">
        <v>78.900000000000006</v>
      </c>
      <c r="N19" s="16">
        <v>80.099999999999994</v>
      </c>
      <c r="O19" s="16">
        <v>71.599999999999994</v>
      </c>
      <c r="P19" s="16">
        <v>70.099999999999994</v>
      </c>
      <c r="Q19" s="16">
        <v>69</v>
      </c>
      <c r="R19" s="16">
        <v>69.900000000000006</v>
      </c>
      <c r="S19" s="16">
        <v>74.400000000000006</v>
      </c>
      <c r="T19" s="16">
        <v>77.7</v>
      </c>
      <c r="U19" s="16">
        <v>75.3</v>
      </c>
    </row>
    <row r="20" spans="1:21" ht="16.5" customHeight="1" x14ac:dyDescent="0.25">
      <c r="A20" s="7"/>
      <c r="B20" s="7"/>
      <c r="C20" s="7" t="s">
        <v>471</v>
      </c>
      <c r="D20" s="7"/>
      <c r="E20" s="7"/>
      <c r="F20" s="7"/>
      <c r="G20" s="7"/>
      <c r="H20" s="7"/>
      <c r="I20" s="7"/>
      <c r="J20" s="7"/>
      <c r="K20" s="7"/>
      <c r="L20" s="9" t="s">
        <v>97</v>
      </c>
      <c r="M20" s="16">
        <v>79.7</v>
      </c>
      <c r="N20" s="16">
        <v>78.7</v>
      </c>
      <c r="O20" s="16">
        <v>67.900000000000006</v>
      </c>
      <c r="P20" s="16">
        <v>69.3</v>
      </c>
      <c r="Q20" s="16">
        <v>68.3</v>
      </c>
      <c r="R20" s="16">
        <v>60.7</v>
      </c>
      <c r="S20" s="16">
        <v>69.400000000000006</v>
      </c>
      <c r="T20" s="16">
        <v>78.599999999999994</v>
      </c>
      <c r="U20" s="16">
        <v>75.099999999999994</v>
      </c>
    </row>
    <row r="21" spans="1:21" ht="16.5" customHeight="1" x14ac:dyDescent="0.25">
      <c r="A21" s="7" t="s">
        <v>85</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755</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756</v>
      </c>
      <c r="D23" s="7"/>
      <c r="E23" s="7"/>
      <c r="F23" s="7"/>
      <c r="G23" s="7"/>
      <c r="H23" s="7"/>
      <c r="I23" s="7"/>
      <c r="J23" s="7"/>
      <c r="K23" s="7"/>
      <c r="L23" s="9" t="s">
        <v>97</v>
      </c>
      <c r="M23" s="16">
        <v>76.099999999999994</v>
      </c>
      <c r="N23" s="16">
        <v>72.8</v>
      </c>
      <c r="O23" s="16">
        <v>71.099999999999994</v>
      </c>
      <c r="P23" s="16">
        <v>63.8</v>
      </c>
      <c r="Q23" s="16">
        <v>68.7</v>
      </c>
      <c r="R23" s="16">
        <v>48.1</v>
      </c>
      <c r="S23" s="16">
        <v>80</v>
      </c>
      <c r="T23" s="16">
        <v>80.3</v>
      </c>
      <c r="U23" s="16">
        <v>71.900000000000006</v>
      </c>
    </row>
    <row r="24" spans="1:21" ht="16.5" customHeight="1" x14ac:dyDescent="0.25">
      <c r="A24" s="7"/>
      <c r="B24" s="7"/>
      <c r="C24" s="7" t="s">
        <v>757</v>
      </c>
      <c r="D24" s="7"/>
      <c r="E24" s="7"/>
      <c r="F24" s="7"/>
      <c r="G24" s="7"/>
      <c r="H24" s="7"/>
      <c r="I24" s="7"/>
      <c r="J24" s="7"/>
      <c r="K24" s="7"/>
      <c r="L24" s="9" t="s">
        <v>97</v>
      </c>
      <c r="M24" s="16">
        <v>71.3</v>
      </c>
      <c r="N24" s="16">
        <v>77</v>
      </c>
      <c r="O24" s="16">
        <v>72</v>
      </c>
      <c r="P24" s="16">
        <v>69</v>
      </c>
      <c r="Q24" s="16">
        <v>66.900000000000006</v>
      </c>
      <c r="R24" s="16">
        <v>56.7</v>
      </c>
      <c r="S24" s="16">
        <v>77.3</v>
      </c>
      <c r="T24" s="16">
        <v>74.400000000000006</v>
      </c>
      <c r="U24" s="16">
        <v>72</v>
      </c>
    </row>
    <row r="25" spans="1:21" ht="16.5" customHeight="1" x14ac:dyDescent="0.25">
      <c r="A25" s="7"/>
      <c r="B25" s="7"/>
      <c r="C25" s="7" t="s">
        <v>758</v>
      </c>
      <c r="D25" s="7"/>
      <c r="E25" s="7"/>
      <c r="F25" s="7"/>
      <c r="G25" s="7"/>
      <c r="H25" s="7"/>
      <c r="I25" s="7"/>
      <c r="J25" s="7"/>
      <c r="K25" s="7"/>
      <c r="L25" s="9" t="s">
        <v>97</v>
      </c>
      <c r="M25" s="16">
        <v>73.5</v>
      </c>
      <c r="N25" s="16">
        <v>78.900000000000006</v>
      </c>
      <c r="O25" s="16">
        <v>73.599999999999994</v>
      </c>
      <c r="P25" s="16">
        <v>69.2</v>
      </c>
      <c r="Q25" s="16">
        <v>67.7</v>
      </c>
      <c r="R25" s="16">
        <v>54.2</v>
      </c>
      <c r="S25" s="16">
        <v>73.3</v>
      </c>
      <c r="T25" s="16">
        <v>78.400000000000006</v>
      </c>
      <c r="U25" s="16">
        <v>73.599999999999994</v>
      </c>
    </row>
    <row r="26" spans="1:21" ht="16.5" customHeight="1" x14ac:dyDescent="0.25">
      <c r="A26" s="7"/>
      <c r="B26" s="7"/>
      <c r="C26" s="7" t="s">
        <v>759</v>
      </c>
      <c r="D26" s="7"/>
      <c r="E26" s="7"/>
      <c r="F26" s="7"/>
      <c r="G26" s="7"/>
      <c r="H26" s="7"/>
      <c r="I26" s="7"/>
      <c r="J26" s="7"/>
      <c r="K26" s="7"/>
      <c r="L26" s="9" t="s">
        <v>97</v>
      </c>
      <c r="M26" s="16">
        <v>77.099999999999994</v>
      </c>
      <c r="N26" s="16">
        <v>79.599999999999994</v>
      </c>
      <c r="O26" s="16">
        <v>75</v>
      </c>
      <c r="P26" s="16">
        <v>71.8</v>
      </c>
      <c r="Q26" s="16">
        <v>68.599999999999994</v>
      </c>
      <c r="R26" s="16">
        <v>50.5</v>
      </c>
      <c r="S26" s="16">
        <v>69.2</v>
      </c>
      <c r="T26" s="16">
        <v>73.5</v>
      </c>
      <c r="U26" s="16">
        <v>75</v>
      </c>
    </row>
    <row r="27" spans="1:21" ht="16.5" customHeight="1" x14ac:dyDescent="0.25">
      <c r="A27" s="7"/>
      <c r="B27" s="7"/>
      <c r="C27" s="7" t="s">
        <v>760</v>
      </c>
      <c r="D27" s="7"/>
      <c r="E27" s="7"/>
      <c r="F27" s="7"/>
      <c r="G27" s="7"/>
      <c r="H27" s="7"/>
      <c r="I27" s="7"/>
      <c r="J27" s="7"/>
      <c r="K27" s="7"/>
      <c r="L27" s="9" t="s">
        <v>97</v>
      </c>
      <c r="M27" s="16">
        <v>82.4</v>
      </c>
      <c r="N27" s="16">
        <v>77.7</v>
      </c>
      <c r="O27" s="16">
        <v>80.400000000000006</v>
      </c>
      <c r="P27" s="16">
        <v>73.900000000000006</v>
      </c>
      <c r="Q27" s="16">
        <v>71.2</v>
      </c>
      <c r="R27" s="16">
        <v>52.4</v>
      </c>
      <c r="S27" s="16">
        <v>70.900000000000006</v>
      </c>
      <c r="T27" s="16">
        <v>77.400000000000006</v>
      </c>
      <c r="U27" s="16">
        <v>77.3</v>
      </c>
    </row>
    <row r="28" spans="1:21" ht="16.5" customHeight="1" x14ac:dyDescent="0.25">
      <c r="A28" s="7"/>
      <c r="B28" s="7"/>
      <c r="C28" s="7" t="s">
        <v>761</v>
      </c>
      <c r="D28" s="7"/>
      <c r="E28" s="7"/>
      <c r="F28" s="7"/>
      <c r="G28" s="7"/>
      <c r="H28" s="7"/>
      <c r="I28" s="7"/>
      <c r="J28" s="7"/>
      <c r="K28" s="7"/>
      <c r="L28" s="9" t="s">
        <v>97</v>
      </c>
      <c r="M28" s="16">
        <v>74.5</v>
      </c>
      <c r="N28" s="16">
        <v>74.400000000000006</v>
      </c>
      <c r="O28" s="16">
        <v>82.4</v>
      </c>
      <c r="P28" s="16">
        <v>71</v>
      </c>
      <c r="Q28" s="16">
        <v>77.8</v>
      </c>
      <c r="R28" s="16">
        <v>83</v>
      </c>
      <c r="S28" s="16">
        <v>59.1</v>
      </c>
      <c r="T28" s="16">
        <v>73.3</v>
      </c>
      <c r="U28" s="16">
        <v>75.099999999999994</v>
      </c>
    </row>
    <row r="29" spans="1:21" ht="16.5" customHeight="1" x14ac:dyDescent="0.25">
      <c r="A29" s="7"/>
      <c r="B29" s="7"/>
      <c r="C29" s="7" t="s">
        <v>762</v>
      </c>
      <c r="D29" s="7"/>
      <c r="E29" s="7"/>
      <c r="F29" s="7"/>
      <c r="G29" s="7"/>
      <c r="H29" s="7"/>
      <c r="I29" s="7"/>
      <c r="J29" s="7"/>
      <c r="K29" s="7"/>
      <c r="L29" s="9" t="s">
        <v>97</v>
      </c>
      <c r="M29" s="16">
        <v>74.5</v>
      </c>
      <c r="N29" s="16">
        <v>76.599999999999994</v>
      </c>
      <c r="O29" s="16">
        <v>73.8</v>
      </c>
      <c r="P29" s="16">
        <v>68.599999999999994</v>
      </c>
      <c r="Q29" s="16">
        <v>69.099999999999994</v>
      </c>
      <c r="R29" s="16">
        <v>54.7</v>
      </c>
      <c r="S29" s="16">
        <v>74.2</v>
      </c>
      <c r="T29" s="16">
        <v>77.2</v>
      </c>
      <c r="U29" s="16">
        <v>73.400000000000006</v>
      </c>
    </row>
    <row r="30" spans="1:21" ht="16.5" customHeight="1" x14ac:dyDescent="0.25">
      <c r="A30" s="7"/>
      <c r="B30" s="7" t="s">
        <v>564</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565</v>
      </c>
      <c r="D31" s="7"/>
      <c r="E31" s="7"/>
      <c r="F31" s="7"/>
      <c r="G31" s="7"/>
      <c r="H31" s="7"/>
      <c r="I31" s="7"/>
      <c r="J31" s="7"/>
      <c r="K31" s="7"/>
      <c r="L31" s="9" t="s">
        <v>97</v>
      </c>
      <c r="M31" s="16">
        <v>71.8</v>
      </c>
      <c r="N31" s="16">
        <v>76</v>
      </c>
      <c r="O31" s="16">
        <v>72.900000000000006</v>
      </c>
      <c r="P31" s="16">
        <v>67.400000000000006</v>
      </c>
      <c r="Q31" s="16">
        <v>66.900000000000006</v>
      </c>
      <c r="R31" s="16">
        <v>51</v>
      </c>
      <c r="S31" s="16">
        <v>74.3</v>
      </c>
      <c r="T31" s="16">
        <v>76</v>
      </c>
      <c r="U31" s="16">
        <v>71.900000000000006</v>
      </c>
    </row>
    <row r="32" spans="1:21" ht="16.5" customHeight="1" x14ac:dyDescent="0.25">
      <c r="A32" s="7"/>
      <c r="B32" s="7"/>
      <c r="C32" s="7" t="s">
        <v>566</v>
      </c>
      <c r="D32" s="7"/>
      <c r="E32" s="7"/>
      <c r="F32" s="7"/>
      <c r="G32" s="7"/>
      <c r="H32" s="7"/>
      <c r="I32" s="7"/>
      <c r="J32" s="7"/>
      <c r="K32" s="7"/>
      <c r="L32" s="9" t="s">
        <v>97</v>
      </c>
      <c r="M32" s="16">
        <v>77.5</v>
      </c>
      <c r="N32" s="16">
        <v>77.2</v>
      </c>
      <c r="O32" s="16">
        <v>74.8</v>
      </c>
      <c r="P32" s="16">
        <v>69.5</v>
      </c>
      <c r="Q32" s="16">
        <v>71.5</v>
      </c>
      <c r="R32" s="16">
        <v>58.4</v>
      </c>
      <c r="S32" s="16">
        <v>74</v>
      </c>
      <c r="T32" s="16">
        <v>78.8</v>
      </c>
      <c r="U32" s="16">
        <v>75</v>
      </c>
    </row>
    <row r="33" spans="1:21" ht="16.5" customHeight="1" x14ac:dyDescent="0.25">
      <c r="A33" s="7"/>
      <c r="B33" s="7" t="s">
        <v>763</v>
      </c>
      <c r="C33" s="7"/>
      <c r="D33" s="7"/>
      <c r="E33" s="7"/>
      <c r="F33" s="7"/>
      <c r="G33" s="7"/>
      <c r="H33" s="7"/>
      <c r="I33" s="7"/>
      <c r="J33" s="7"/>
      <c r="K33" s="7"/>
      <c r="L33" s="9"/>
      <c r="M33" s="10"/>
      <c r="N33" s="10"/>
      <c r="O33" s="10"/>
      <c r="P33" s="10"/>
      <c r="Q33" s="10"/>
      <c r="R33" s="10"/>
      <c r="S33" s="10"/>
      <c r="T33" s="10"/>
      <c r="U33" s="10"/>
    </row>
    <row r="34" spans="1:21" ht="16.5" customHeight="1" x14ac:dyDescent="0.25">
      <c r="A34" s="7"/>
      <c r="B34" s="7"/>
      <c r="C34" s="7" t="s">
        <v>467</v>
      </c>
      <c r="D34" s="7"/>
      <c r="E34" s="7"/>
      <c r="F34" s="7"/>
      <c r="G34" s="7"/>
      <c r="H34" s="7"/>
      <c r="I34" s="7"/>
      <c r="J34" s="7"/>
      <c r="K34" s="7"/>
      <c r="L34" s="9" t="s">
        <v>97</v>
      </c>
      <c r="M34" s="16">
        <v>73.3</v>
      </c>
      <c r="N34" s="16">
        <v>77.099999999999994</v>
      </c>
      <c r="O34" s="16">
        <v>77.599999999999994</v>
      </c>
      <c r="P34" s="16">
        <v>73.400000000000006</v>
      </c>
      <c r="Q34" s="16">
        <v>72</v>
      </c>
      <c r="R34" s="16">
        <v>58.1</v>
      </c>
      <c r="S34" s="16">
        <v>71</v>
      </c>
      <c r="T34" s="16">
        <v>72.8</v>
      </c>
      <c r="U34" s="16">
        <v>74.400000000000006</v>
      </c>
    </row>
    <row r="35" spans="1:21" ht="16.5" customHeight="1" x14ac:dyDescent="0.25">
      <c r="A35" s="7"/>
      <c r="B35" s="7"/>
      <c r="C35" s="7" t="s">
        <v>468</v>
      </c>
      <c r="D35" s="7"/>
      <c r="E35" s="7"/>
      <c r="F35" s="7"/>
      <c r="G35" s="7"/>
      <c r="H35" s="7"/>
      <c r="I35" s="7"/>
      <c r="J35" s="7"/>
      <c r="K35" s="7"/>
      <c r="L35" s="9" t="s">
        <v>97</v>
      </c>
      <c r="M35" s="16">
        <v>76.2</v>
      </c>
      <c r="N35" s="16">
        <v>76.099999999999994</v>
      </c>
      <c r="O35" s="16">
        <v>77</v>
      </c>
      <c r="P35" s="16">
        <v>70.900000000000006</v>
      </c>
      <c r="Q35" s="16">
        <v>70.3</v>
      </c>
      <c r="R35" s="16">
        <v>53.7</v>
      </c>
      <c r="S35" s="16">
        <v>53.1</v>
      </c>
      <c r="T35" s="16">
        <v>79.099999999999994</v>
      </c>
      <c r="U35" s="16">
        <v>74.7</v>
      </c>
    </row>
    <row r="36" spans="1:21" ht="16.5" customHeight="1" x14ac:dyDescent="0.25">
      <c r="A36" s="7"/>
      <c r="B36" s="7"/>
      <c r="C36" s="7" t="s">
        <v>469</v>
      </c>
      <c r="D36" s="7"/>
      <c r="E36" s="7"/>
      <c r="F36" s="7"/>
      <c r="G36" s="7"/>
      <c r="H36" s="7"/>
      <c r="I36" s="7"/>
      <c r="J36" s="7"/>
      <c r="K36" s="7"/>
      <c r="L36" s="9" t="s">
        <v>97</v>
      </c>
      <c r="M36" s="16">
        <v>75</v>
      </c>
      <c r="N36" s="16">
        <v>77.5</v>
      </c>
      <c r="O36" s="16">
        <v>74.099999999999994</v>
      </c>
      <c r="P36" s="16">
        <v>68</v>
      </c>
      <c r="Q36" s="16">
        <v>65.8</v>
      </c>
      <c r="R36" s="16">
        <v>58.9</v>
      </c>
      <c r="S36" s="16">
        <v>74</v>
      </c>
      <c r="T36" s="16">
        <v>76</v>
      </c>
      <c r="U36" s="16">
        <v>73.599999999999994</v>
      </c>
    </row>
    <row r="37" spans="1:21" ht="16.5" customHeight="1" x14ac:dyDescent="0.25">
      <c r="A37" s="7"/>
      <c r="B37" s="7"/>
      <c r="C37" s="7" t="s">
        <v>470</v>
      </c>
      <c r="D37" s="7"/>
      <c r="E37" s="7"/>
      <c r="F37" s="7"/>
      <c r="G37" s="7"/>
      <c r="H37" s="7"/>
      <c r="I37" s="7"/>
      <c r="J37" s="7"/>
      <c r="K37" s="7"/>
      <c r="L37" s="9" t="s">
        <v>97</v>
      </c>
      <c r="M37" s="16">
        <v>77.8</v>
      </c>
      <c r="N37" s="16">
        <v>77.2</v>
      </c>
      <c r="O37" s="16">
        <v>72.900000000000006</v>
      </c>
      <c r="P37" s="16">
        <v>68.5</v>
      </c>
      <c r="Q37" s="16">
        <v>70</v>
      </c>
      <c r="R37" s="16">
        <v>42.4</v>
      </c>
      <c r="S37" s="16">
        <v>74</v>
      </c>
      <c r="T37" s="16">
        <v>78.5</v>
      </c>
      <c r="U37" s="16">
        <v>74</v>
      </c>
    </row>
    <row r="38" spans="1:21" ht="16.5" customHeight="1" x14ac:dyDescent="0.25">
      <c r="A38" s="7"/>
      <c r="B38" s="7"/>
      <c r="C38" s="7" t="s">
        <v>471</v>
      </c>
      <c r="D38" s="7"/>
      <c r="E38" s="7"/>
      <c r="F38" s="7"/>
      <c r="G38" s="7"/>
      <c r="H38" s="7"/>
      <c r="I38" s="7"/>
      <c r="J38" s="7"/>
      <c r="K38" s="7"/>
      <c r="L38" s="9" t="s">
        <v>97</v>
      </c>
      <c r="M38" s="16">
        <v>78</v>
      </c>
      <c r="N38" s="16">
        <v>78.2</v>
      </c>
      <c r="O38" s="16">
        <v>68.3</v>
      </c>
      <c r="P38" s="16">
        <v>65.900000000000006</v>
      </c>
      <c r="Q38" s="16">
        <v>66</v>
      </c>
      <c r="R38" s="16">
        <v>23.1</v>
      </c>
      <c r="S38" s="16">
        <v>75.8</v>
      </c>
      <c r="T38" s="16">
        <v>83.9</v>
      </c>
      <c r="U38" s="16">
        <v>74.5</v>
      </c>
    </row>
    <row r="39" spans="1:21" ht="16.5" customHeight="1" x14ac:dyDescent="0.25">
      <c r="A39" s="7" t="s">
        <v>86</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755</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756</v>
      </c>
      <c r="D41" s="7"/>
      <c r="E41" s="7"/>
      <c r="F41" s="7"/>
      <c r="G41" s="7"/>
      <c r="H41" s="7"/>
      <c r="I41" s="7"/>
      <c r="J41" s="7"/>
      <c r="K41" s="7"/>
      <c r="L41" s="9" t="s">
        <v>97</v>
      </c>
      <c r="M41" s="16">
        <v>76.8</v>
      </c>
      <c r="N41" s="16">
        <v>71.7</v>
      </c>
      <c r="O41" s="16">
        <v>72.5</v>
      </c>
      <c r="P41" s="16">
        <v>66.8</v>
      </c>
      <c r="Q41" s="16">
        <v>68.8</v>
      </c>
      <c r="R41" s="16">
        <v>76.5</v>
      </c>
      <c r="S41" s="16">
        <v>83.9</v>
      </c>
      <c r="T41" s="16">
        <v>89.3</v>
      </c>
      <c r="U41" s="16">
        <v>73.099999999999994</v>
      </c>
    </row>
    <row r="42" spans="1:21" ht="16.5" customHeight="1" x14ac:dyDescent="0.25">
      <c r="A42" s="7"/>
      <c r="B42" s="7"/>
      <c r="C42" s="7" t="s">
        <v>757</v>
      </c>
      <c r="D42" s="7"/>
      <c r="E42" s="7"/>
      <c r="F42" s="7"/>
      <c r="G42" s="7"/>
      <c r="H42" s="7"/>
      <c r="I42" s="7"/>
      <c r="J42" s="7"/>
      <c r="K42" s="7"/>
      <c r="L42" s="9" t="s">
        <v>97</v>
      </c>
      <c r="M42" s="16">
        <v>73.599999999999994</v>
      </c>
      <c r="N42" s="16">
        <v>74.8</v>
      </c>
      <c r="O42" s="16">
        <v>71.900000000000006</v>
      </c>
      <c r="P42" s="16">
        <v>76.099999999999994</v>
      </c>
      <c r="Q42" s="16">
        <v>64.099999999999994</v>
      </c>
      <c r="R42" s="16">
        <v>80.400000000000006</v>
      </c>
      <c r="S42" s="16">
        <v>79.8</v>
      </c>
      <c r="T42" s="16">
        <v>84</v>
      </c>
      <c r="U42" s="16">
        <v>73.400000000000006</v>
      </c>
    </row>
    <row r="43" spans="1:21" ht="16.5" customHeight="1" x14ac:dyDescent="0.25">
      <c r="A43" s="7"/>
      <c r="B43" s="7"/>
      <c r="C43" s="7" t="s">
        <v>758</v>
      </c>
      <c r="D43" s="7"/>
      <c r="E43" s="7"/>
      <c r="F43" s="7"/>
      <c r="G43" s="7"/>
      <c r="H43" s="7"/>
      <c r="I43" s="7"/>
      <c r="J43" s="7"/>
      <c r="K43" s="7"/>
      <c r="L43" s="9" t="s">
        <v>97</v>
      </c>
      <c r="M43" s="16">
        <v>73.3</v>
      </c>
      <c r="N43" s="16">
        <v>76</v>
      </c>
      <c r="O43" s="16">
        <v>72.599999999999994</v>
      </c>
      <c r="P43" s="16">
        <v>76.7</v>
      </c>
      <c r="Q43" s="16">
        <v>64.099999999999994</v>
      </c>
      <c r="R43" s="16">
        <v>82.2</v>
      </c>
      <c r="S43" s="16">
        <v>75.8</v>
      </c>
      <c r="T43" s="16">
        <v>83</v>
      </c>
      <c r="U43" s="16">
        <v>73.7</v>
      </c>
    </row>
    <row r="44" spans="1:21" ht="16.5" customHeight="1" x14ac:dyDescent="0.25">
      <c r="A44" s="7"/>
      <c r="B44" s="7"/>
      <c r="C44" s="7" t="s">
        <v>759</v>
      </c>
      <c r="D44" s="7"/>
      <c r="E44" s="7"/>
      <c r="F44" s="7"/>
      <c r="G44" s="7"/>
      <c r="H44" s="7"/>
      <c r="I44" s="7"/>
      <c r="J44" s="7"/>
      <c r="K44" s="7"/>
      <c r="L44" s="9" t="s">
        <v>97</v>
      </c>
      <c r="M44" s="16">
        <v>79.900000000000006</v>
      </c>
      <c r="N44" s="16">
        <v>77.900000000000006</v>
      </c>
      <c r="O44" s="16">
        <v>76.599999999999994</v>
      </c>
      <c r="P44" s="16">
        <v>78.2</v>
      </c>
      <c r="Q44" s="16">
        <v>64.3</v>
      </c>
      <c r="R44" s="16">
        <v>82.1</v>
      </c>
      <c r="S44" s="16">
        <v>73.7</v>
      </c>
      <c r="T44" s="16">
        <v>89.1</v>
      </c>
      <c r="U44" s="16">
        <v>76.7</v>
      </c>
    </row>
    <row r="45" spans="1:21" ht="16.5" customHeight="1" x14ac:dyDescent="0.25">
      <c r="A45" s="7"/>
      <c r="B45" s="7"/>
      <c r="C45" s="7" t="s">
        <v>760</v>
      </c>
      <c r="D45" s="7"/>
      <c r="E45" s="7"/>
      <c r="F45" s="7"/>
      <c r="G45" s="7"/>
      <c r="H45" s="7"/>
      <c r="I45" s="7"/>
      <c r="J45" s="7"/>
      <c r="K45" s="7"/>
      <c r="L45" s="9" t="s">
        <v>97</v>
      </c>
      <c r="M45" s="16">
        <v>82.3</v>
      </c>
      <c r="N45" s="16">
        <v>77.3</v>
      </c>
      <c r="O45" s="16">
        <v>78.900000000000006</v>
      </c>
      <c r="P45" s="16">
        <v>80</v>
      </c>
      <c r="Q45" s="16">
        <v>69</v>
      </c>
      <c r="R45" s="16">
        <v>89.8</v>
      </c>
      <c r="S45" s="16">
        <v>79.5</v>
      </c>
      <c r="T45" s="16">
        <v>87.5</v>
      </c>
      <c r="U45" s="16">
        <v>78.5</v>
      </c>
    </row>
    <row r="46" spans="1:21" ht="16.5" customHeight="1" x14ac:dyDescent="0.25">
      <c r="A46" s="7"/>
      <c r="B46" s="7"/>
      <c r="C46" s="7" t="s">
        <v>761</v>
      </c>
      <c r="D46" s="7"/>
      <c r="E46" s="7"/>
      <c r="F46" s="7"/>
      <c r="G46" s="7"/>
      <c r="H46" s="7"/>
      <c r="I46" s="7"/>
      <c r="J46" s="7"/>
      <c r="K46" s="7"/>
      <c r="L46" s="9" t="s">
        <v>97</v>
      </c>
      <c r="M46" s="16">
        <v>75.099999999999994</v>
      </c>
      <c r="N46" s="16">
        <v>73.900000000000006</v>
      </c>
      <c r="O46" s="16">
        <v>82.7</v>
      </c>
      <c r="P46" s="16">
        <v>81.900000000000006</v>
      </c>
      <c r="Q46" s="16">
        <v>72.900000000000006</v>
      </c>
      <c r="R46" s="16">
        <v>88.8</v>
      </c>
      <c r="S46" s="16">
        <v>70.900000000000006</v>
      </c>
      <c r="T46" s="16">
        <v>94.4</v>
      </c>
      <c r="U46" s="16">
        <v>76.099999999999994</v>
      </c>
    </row>
    <row r="47" spans="1:21" ht="16.5" customHeight="1" x14ac:dyDescent="0.25">
      <c r="A47" s="7"/>
      <c r="B47" s="7"/>
      <c r="C47" s="7" t="s">
        <v>762</v>
      </c>
      <c r="D47" s="7"/>
      <c r="E47" s="7"/>
      <c r="F47" s="7"/>
      <c r="G47" s="7"/>
      <c r="H47" s="7"/>
      <c r="I47" s="7"/>
      <c r="J47" s="7"/>
      <c r="K47" s="7"/>
      <c r="L47" s="9" t="s">
        <v>97</v>
      </c>
      <c r="M47" s="16">
        <v>75.5</v>
      </c>
      <c r="N47" s="16">
        <v>74.900000000000006</v>
      </c>
      <c r="O47" s="16">
        <v>74.099999999999994</v>
      </c>
      <c r="P47" s="16">
        <v>74.900000000000006</v>
      </c>
      <c r="Q47" s="16">
        <v>66.400000000000006</v>
      </c>
      <c r="R47" s="16">
        <v>81.7</v>
      </c>
      <c r="S47" s="16">
        <v>78.3</v>
      </c>
      <c r="T47" s="16">
        <v>86.6</v>
      </c>
      <c r="U47" s="16">
        <v>74.5</v>
      </c>
    </row>
    <row r="48" spans="1:21" ht="16.5" customHeight="1" x14ac:dyDescent="0.25">
      <c r="A48" s="7"/>
      <c r="B48" s="7" t="s">
        <v>564</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565</v>
      </c>
      <c r="D49" s="7"/>
      <c r="E49" s="7"/>
      <c r="F49" s="7"/>
      <c r="G49" s="7"/>
      <c r="H49" s="7"/>
      <c r="I49" s="7"/>
      <c r="J49" s="7"/>
      <c r="K49" s="7"/>
      <c r="L49" s="9" t="s">
        <v>97</v>
      </c>
      <c r="M49" s="16">
        <v>72.8</v>
      </c>
      <c r="N49" s="16">
        <v>73.3</v>
      </c>
      <c r="O49" s="16">
        <v>72.5</v>
      </c>
      <c r="P49" s="16">
        <v>73.8</v>
      </c>
      <c r="Q49" s="16">
        <v>64</v>
      </c>
      <c r="R49" s="16">
        <v>78.7</v>
      </c>
      <c r="S49" s="16">
        <v>77.099999999999994</v>
      </c>
      <c r="T49" s="16">
        <v>83.9</v>
      </c>
      <c r="U49" s="16">
        <v>72.5</v>
      </c>
    </row>
    <row r="50" spans="1:21" ht="16.5" customHeight="1" x14ac:dyDescent="0.25">
      <c r="A50" s="7"/>
      <c r="B50" s="7"/>
      <c r="C50" s="7" t="s">
        <v>566</v>
      </c>
      <c r="D50" s="7"/>
      <c r="E50" s="7"/>
      <c r="F50" s="7"/>
      <c r="G50" s="7"/>
      <c r="H50" s="7"/>
      <c r="I50" s="7"/>
      <c r="J50" s="7"/>
      <c r="K50" s="7"/>
      <c r="L50" s="9" t="s">
        <v>97</v>
      </c>
      <c r="M50" s="16">
        <v>78.7</v>
      </c>
      <c r="N50" s="16">
        <v>76.3</v>
      </c>
      <c r="O50" s="16">
        <v>75.7</v>
      </c>
      <c r="P50" s="16">
        <v>75.900000000000006</v>
      </c>
      <c r="Q50" s="16">
        <v>68.900000000000006</v>
      </c>
      <c r="R50" s="16">
        <v>84.9</v>
      </c>
      <c r="S50" s="16">
        <v>79.5</v>
      </c>
      <c r="T50" s="16">
        <v>90</v>
      </c>
      <c r="U50" s="16">
        <v>76.599999999999994</v>
      </c>
    </row>
    <row r="51" spans="1:21" ht="16.5" customHeight="1" x14ac:dyDescent="0.25">
      <c r="A51" s="7"/>
      <c r="B51" s="7" t="s">
        <v>763</v>
      </c>
      <c r="C51" s="7"/>
      <c r="D51" s="7"/>
      <c r="E51" s="7"/>
      <c r="F51" s="7"/>
      <c r="G51" s="7"/>
      <c r="H51" s="7"/>
      <c r="I51" s="7"/>
      <c r="J51" s="7"/>
      <c r="K51" s="7"/>
      <c r="L51" s="9"/>
      <c r="M51" s="10"/>
      <c r="N51" s="10"/>
      <c r="O51" s="10"/>
      <c r="P51" s="10"/>
      <c r="Q51" s="10"/>
      <c r="R51" s="10"/>
      <c r="S51" s="10"/>
      <c r="T51" s="10"/>
      <c r="U51" s="10"/>
    </row>
    <row r="52" spans="1:21" ht="16.5" customHeight="1" x14ac:dyDescent="0.25">
      <c r="A52" s="7"/>
      <c r="B52" s="7"/>
      <c r="C52" s="7" t="s">
        <v>467</v>
      </c>
      <c r="D52" s="7"/>
      <c r="E52" s="7"/>
      <c r="F52" s="7"/>
      <c r="G52" s="7"/>
      <c r="H52" s="7"/>
      <c r="I52" s="7"/>
      <c r="J52" s="7"/>
      <c r="K52" s="7"/>
      <c r="L52" s="9" t="s">
        <v>97</v>
      </c>
      <c r="M52" s="16">
        <v>74.5</v>
      </c>
      <c r="N52" s="16">
        <v>75.400000000000006</v>
      </c>
      <c r="O52" s="16">
        <v>78.5</v>
      </c>
      <c r="P52" s="16">
        <v>77.900000000000006</v>
      </c>
      <c r="Q52" s="16">
        <v>68.3</v>
      </c>
      <c r="R52" s="16">
        <v>84.3</v>
      </c>
      <c r="S52" s="16">
        <v>50</v>
      </c>
      <c r="T52" s="16">
        <v>81.3</v>
      </c>
      <c r="U52" s="16">
        <v>76.099999999999994</v>
      </c>
    </row>
    <row r="53" spans="1:21" ht="16.5" customHeight="1" x14ac:dyDescent="0.25">
      <c r="A53" s="7"/>
      <c r="B53" s="7"/>
      <c r="C53" s="7" t="s">
        <v>468</v>
      </c>
      <c r="D53" s="7"/>
      <c r="E53" s="7"/>
      <c r="F53" s="7"/>
      <c r="G53" s="7"/>
      <c r="H53" s="7"/>
      <c r="I53" s="7"/>
      <c r="J53" s="7"/>
      <c r="K53" s="7"/>
      <c r="L53" s="9" t="s">
        <v>97</v>
      </c>
      <c r="M53" s="16">
        <v>77.599999999999994</v>
      </c>
      <c r="N53" s="16">
        <v>72.7</v>
      </c>
      <c r="O53" s="16">
        <v>77.8</v>
      </c>
      <c r="P53" s="16">
        <v>75.5</v>
      </c>
      <c r="Q53" s="16">
        <v>66.8</v>
      </c>
      <c r="R53" s="16">
        <v>78</v>
      </c>
      <c r="S53" s="16">
        <v>56.3</v>
      </c>
      <c r="T53" s="16">
        <v>91.6</v>
      </c>
      <c r="U53" s="16">
        <v>75</v>
      </c>
    </row>
    <row r="54" spans="1:21" ht="16.5" customHeight="1" x14ac:dyDescent="0.25">
      <c r="A54" s="7"/>
      <c r="B54" s="7"/>
      <c r="C54" s="7" t="s">
        <v>469</v>
      </c>
      <c r="D54" s="7"/>
      <c r="E54" s="7"/>
      <c r="F54" s="7"/>
      <c r="G54" s="7"/>
      <c r="H54" s="7"/>
      <c r="I54" s="7"/>
      <c r="J54" s="7"/>
      <c r="K54" s="7"/>
      <c r="L54" s="9" t="s">
        <v>97</v>
      </c>
      <c r="M54" s="16">
        <v>77.5</v>
      </c>
      <c r="N54" s="16">
        <v>75.7</v>
      </c>
      <c r="O54" s="16">
        <v>75.2</v>
      </c>
      <c r="P54" s="16">
        <v>76</v>
      </c>
      <c r="Q54" s="16">
        <v>64.3</v>
      </c>
      <c r="R54" s="16">
        <v>80.599999999999994</v>
      </c>
      <c r="S54" s="16">
        <v>75.900000000000006</v>
      </c>
      <c r="T54" s="16">
        <v>88.8</v>
      </c>
      <c r="U54" s="16">
        <v>75.8</v>
      </c>
    </row>
    <row r="55" spans="1:21" ht="16.5" customHeight="1" x14ac:dyDescent="0.25">
      <c r="A55" s="7"/>
      <c r="B55" s="7"/>
      <c r="C55" s="7" t="s">
        <v>470</v>
      </c>
      <c r="D55" s="7"/>
      <c r="E55" s="7"/>
      <c r="F55" s="7"/>
      <c r="G55" s="7"/>
      <c r="H55" s="7"/>
      <c r="I55" s="7"/>
      <c r="J55" s="7"/>
      <c r="K55" s="7"/>
      <c r="L55" s="9" t="s">
        <v>97</v>
      </c>
      <c r="M55" s="16">
        <v>77.8</v>
      </c>
      <c r="N55" s="16">
        <v>75.5</v>
      </c>
      <c r="O55" s="16">
        <v>72.3</v>
      </c>
      <c r="P55" s="16">
        <v>74.400000000000006</v>
      </c>
      <c r="Q55" s="16">
        <v>65.7</v>
      </c>
      <c r="R55" s="16">
        <v>78.2</v>
      </c>
      <c r="S55" s="16">
        <v>80.7</v>
      </c>
      <c r="T55" s="16">
        <v>90.6</v>
      </c>
      <c r="U55" s="16">
        <v>74.7</v>
      </c>
    </row>
    <row r="56" spans="1:21" ht="16.5" customHeight="1" x14ac:dyDescent="0.25">
      <c r="A56" s="7"/>
      <c r="B56" s="7"/>
      <c r="C56" s="7" t="s">
        <v>471</v>
      </c>
      <c r="D56" s="7"/>
      <c r="E56" s="7"/>
      <c r="F56" s="7"/>
      <c r="G56" s="7"/>
      <c r="H56" s="7"/>
      <c r="I56" s="7"/>
      <c r="J56" s="7"/>
      <c r="K56" s="7"/>
      <c r="L56" s="9" t="s">
        <v>97</v>
      </c>
      <c r="M56" s="16">
        <v>77.099999999999994</v>
      </c>
      <c r="N56" s="16">
        <v>77.5</v>
      </c>
      <c r="O56" s="16">
        <v>68.3</v>
      </c>
      <c r="P56" s="16">
        <v>73.5</v>
      </c>
      <c r="Q56" s="16">
        <v>69.400000000000006</v>
      </c>
      <c r="R56" s="16">
        <v>88.2</v>
      </c>
      <c r="S56" s="16">
        <v>79.5</v>
      </c>
      <c r="T56" s="16">
        <v>88.2</v>
      </c>
      <c r="U56" s="16">
        <v>75.3</v>
      </c>
    </row>
    <row r="57" spans="1:21" ht="16.5" customHeight="1" x14ac:dyDescent="0.25">
      <c r="A57" s="7" t="s">
        <v>87</v>
      </c>
      <c r="B57" s="7"/>
      <c r="C57" s="7"/>
      <c r="D57" s="7"/>
      <c r="E57" s="7"/>
      <c r="F57" s="7"/>
      <c r="G57" s="7"/>
      <c r="H57" s="7"/>
      <c r="I57" s="7"/>
      <c r="J57" s="7"/>
      <c r="K57" s="7"/>
      <c r="L57" s="9"/>
      <c r="M57" s="10"/>
      <c r="N57" s="10"/>
      <c r="O57" s="10"/>
      <c r="P57" s="10"/>
      <c r="Q57" s="10"/>
      <c r="R57" s="10"/>
      <c r="S57" s="10"/>
      <c r="T57" s="10"/>
      <c r="U57" s="10"/>
    </row>
    <row r="58" spans="1:21" ht="16.5" customHeight="1" x14ac:dyDescent="0.25">
      <c r="A58" s="7"/>
      <c r="B58" s="7" t="s">
        <v>755</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756</v>
      </c>
      <c r="D59" s="7"/>
      <c r="E59" s="7"/>
      <c r="F59" s="7"/>
      <c r="G59" s="7"/>
      <c r="H59" s="7"/>
      <c r="I59" s="7"/>
      <c r="J59" s="7"/>
      <c r="K59" s="7"/>
      <c r="L59" s="9" t="s">
        <v>97</v>
      </c>
      <c r="M59" s="16">
        <v>72.099999999999994</v>
      </c>
      <c r="N59" s="16">
        <v>65.7</v>
      </c>
      <c r="O59" s="16">
        <v>70.599999999999994</v>
      </c>
      <c r="P59" s="16">
        <v>68</v>
      </c>
      <c r="Q59" s="16">
        <v>61.9</v>
      </c>
      <c r="R59" s="16">
        <v>78.7</v>
      </c>
      <c r="S59" s="16">
        <v>76</v>
      </c>
      <c r="T59" s="16">
        <v>86.9</v>
      </c>
      <c r="U59" s="16">
        <v>69.5</v>
      </c>
    </row>
    <row r="60" spans="1:21" ht="16.5" customHeight="1" x14ac:dyDescent="0.25">
      <c r="A60" s="7"/>
      <c r="B60" s="7"/>
      <c r="C60" s="7" t="s">
        <v>757</v>
      </c>
      <c r="D60" s="7"/>
      <c r="E60" s="7"/>
      <c r="F60" s="7"/>
      <c r="G60" s="7"/>
      <c r="H60" s="7"/>
      <c r="I60" s="7"/>
      <c r="J60" s="7"/>
      <c r="K60" s="7"/>
      <c r="L60" s="9" t="s">
        <v>97</v>
      </c>
      <c r="M60" s="16">
        <v>71.2</v>
      </c>
      <c r="N60" s="16">
        <v>63.9</v>
      </c>
      <c r="O60" s="16">
        <v>71.099999999999994</v>
      </c>
      <c r="P60" s="16">
        <v>70.8</v>
      </c>
      <c r="Q60" s="16">
        <v>60.6</v>
      </c>
      <c r="R60" s="16">
        <v>77.900000000000006</v>
      </c>
      <c r="S60" s="16">
        <v>74.7</v>
      </c>
      <c r="T60" s="16">
        <v>83.3</v>
      </c>
      <c r="U60" s="16">
        <v>68.900000000000006</v>
      </c>
    </row>
    <row r="61" spans="1:21" ht="16.5" customHeight="1" x14ac:dyDescent="0.25">
      <c r="A61" s="7"/>
      <c r="B61" s="7"/>
      <c r="C61" s="7" t="s">
        <v>758</v>
      </c>
      <c r="D61" s="7"/>
      <c r="E61" s="7"/>
      <c r="F61" s="7"/>
      <c r="G61" s="7"/>
      <c r="H61" s="7"/>
      <c r="I61" s="7"/>
      <c r="J61" s="7"/>
      <c r="K61" s="7"/>
      <c r="L61" s="9" t="s">
        <v>97</v>
      </c>
      <c r="M61" s="16">
        <v>73.3</v>
      </c>
      <c r="N61" s="16">
        <v>66.099999999999994</v>
      </c>
      <c r="O61" s="16">
        <v>74.2</v>
      </c>
      <c r="P61" s="16">
        <v>71.8</v>
      </c>
      <c r="Q61" s="16">
        <v>62.8</v>
      </c>
      <c r="R61" s="16">
        <v>76.599999999999994</v>
      </c>
      <c r="S61" s="16">
        <v>78.8</v>
      </c>
      <c r="T61" s="16">
        <v>82.8</v>
      </c>
      <c r="U61" s="16">
        <v>71</v>
      </c>
    </row>
    <row r="62" spans="1:21" ht="16.5" customHeight="1" x14ac:dyDescent="0.25">
      <c r="A62" s="7"/>
      <c r="B62" s="7"/>
      <c r="C62" s="7" t="s">
        <v>759</v>
      </c>
      <c r="D62" s="7"/>
      <c r="E62" s="7"/>
      <c r="F62" s="7"/>
      <c r="G62" s="7"/>
      <c r="H62" s="7"/>
      <c r="I62" s="7"/>
      <c r="J62" s="7"/>
      <c r="K62" s="7"/>
      <c r="L62" s="9" t="s">
        <v>97</v>
      </c>
      <c r="M62" s="16">
        <v>75.400000000000006</v>
      </c>
      <c r="N62" s="16">
        <v>66.400000000000006</v>
      </c>
      <c r="O62" s="16">
        <v>75.900000000000006</v>
      </c>
      <c r="P62" s="16">
        <v>74.400000000000006</v>
      </c>
      <c r="Q62" s="16">
        <v>64.5</v>
      </c>
      <c r="R62" s="16">
        <v>78.7</v>
      </c>
      <c r="S62" s="16">
        <v>74.8</v>
      </c>
      <c r="T62" s="16">
        <v>89.1</v>
      </c>
      <c r="U62" s="16">
        <v>72.099999999999994</v>
      </c>
    </row>
    <row r="63" spans="1:21" ht="16.5" customHeight="1" x14ac:dyDescent="0.25">
      <c r="A63" s="7"/>
      <c r="B63" s="7"/>
      <c r="C63" s="7" t="s">
        <v>760</v>
      </c>
      <c r="D63" s="7"/>
      <c r="E63" s="7"/>
      <c r="F63" s="7"/>
      <c r="G63" s="7"/>
      <c r="H63" s="7"/>
      <c r="I63" s="7"/>
      <c r="J63" s="7"/>
      <c r="K63" s="7"/>
      <c r="L63" s="9" t="s">
        <v>97</v>
      </c>
      <c r="M63" s="16">
        <v>77.5</v>
      </c>
      <c r="N63" s="16">
        <v>65.7</v>
      </c>
      <c r="O63" s="16">
        <v>79.2</v>
      </c>
      <c r="P63" s="16">
        <v>71.5</v>
      </c>
      <c r="Q63" s="16">
        <v>67.5</v>
      </c>
      <c r="R63" s="16">
        <v>78.3</v>
      </c>
      <c r="S63" s="16">
        <v>67.2</v>
      </c>
      <c r="T63" s="16">
        <v>78.400000000000006</v>
      </c>
      <c r="U63" s="16">
        <v>72.599999999999994</v>
      </c>
    </row>
    <row r="64" spans="1:21" ht="16.5" customHeight="1" x14ac:dyDescent="0.25">
      <c r="A64" s="7"/>
      <c r="B64" s="7"/>
      <c r="C64" s="7" t="s">
        <v>761</v>
      </c>
      <c r="D64" s="7"/>
      <c r="E64" s="7"/>
      <c r="F64" s="7"/>
      <c r="G64" s="7"/>
      <c r="H64" s="7"/>
      <c r="I64" s="7"/>
      <c r="J64" s="7"/>
      <c r="K64" s="7"/>
      <c r="L64" s="9" t="s">
        <v>97</v>
      </c>
      <c r="M64" s="16">
        <v>72.8</v>
      </c>
      <c r="N64" s="16">
        <v>56.1</v>
      </c>
      <c r="O64" s="16">
        <v>83.8</v>
      </c>
      <c r="P64" s="16">
        <v>77.099999999999994</v>
      </c>
      <c r="Q64" s="16">
        <v>75.099999999999994</v>
      </c>
      <c r="R64" s="16">
        <v>79.8</v>
      </c>
      <c r="S64" s="16">
        <v>80.8</v>
      </c>
      <c r="T64" s="16">
        <v>90.9</v>
      </c>
      <c r="U64" s="16">
        <v>71.8</v>
      </c>
    </row>
    <row r="65" spans="1:21" ht="16.5" customHeight="1" x14ac:dyDescent="0.25">
      <c r="A65" s="7"/>
      <c r="B65" s="7"/>
      <c r="C65" s="7" t="s">
        <v>762</v>
      </c>
      <c r="D65" s="7"/>
      <c r="E65" s="7"/>
      <c r="F65" s="7"/>
      <c r="G65" s="7"/>
      <c r="H65" s="7"/>
      <c r="I65" s="7"/>
      <c r="J65" s="7"/>
      <c r="K65" s="7"/>
      <c r="L65" s="9" t="s">
        <v>97</v>
      </c>
      <c r="M65" s="16">
        <v>72.8</v>
      </c>
      <c r="N65" s="16">
        <v>64.7</v>
      </c>
      <c r="O65" s="16">
        <v>73.599999999999994</v>
      </c>
      <c r="P65" s="16">
        <v>71.5</v>
      </c>
      <c r="Q65" s="16">
        <v>63.9</v>
      </c>
      <c r="R65" s="16">
        <v>78</v>
      </c>
      <c r="S65" s="16">
        <v>75.8</v>
      </c>
      <c r="T65" s="16">
        <v>84.9</v>
      </c>
      <c r="U65" s="16">
        <v>70.5</v>
      </c>
    </row>
    <row r="66" spans="1:21" ht="16.5" customHeight="1" x14ac:dyDescent="0.25">
      <c r="A66" s="7"/>
      <c r="B66" s="7" t="s">
        <v>564</v>
      </c>
      <c r="C66" s="7"/>
      <c r="D66" s="7"/>
      <c r="E66" s="7"/>
      <c r="F66" s="7"/>
      <c r="G66" s="7"/>
      <c r="H66" s="7"/>
      <c r="I66" s="7"/>
      <c r="J66" s="7"/>
      <c r="K66" s="7"/>
      <c r="L66" s="9"/>
      <c r="M66" s="10"/>
      <c r="N66" s="10"/>
      <c r="O66" s="10"/>
      <c r="P66" s="10"/>
      <c r="Q66" s="10"/>
      <c r="R66" s="10"/>
      <c r="S66" s="10"/>
      <c r="T66" s="10"/>
      <c r="U66" s="10"/>
    </row>
    <row r="67" spans="1:21" ht="16.5" customHeight="1" x14ac:dyDescent="0.25">
      <c r="A67" s="7"/>
      <c r="B67" s="7"/>
      <c r="C67" s="7" t="s">
        <v>565</v>
      </c>
      <c r="D67" s="7"/>
      <c r="E67" s="7"/>
      <c r="F67" s="7"/>
      <c r="G67" s="7"/>
      <c r="H67" s="7"/>
      <c r="I67" s="7"/>
      <c r="J67" s="7"/>
      <c r="K67" s="7"/>
      <c r="L67" s="9" t="s">
        <v>97</v>
      </c>
      <c r="M67" s="16">
        <v>70.3</v>
      </c>
      <c r="N67" s="16">
        <v>63.6</v>
      </c>
      <c r="O67" s="16">
        <v>72.7</v>
      </c>
      <c r="P67" s="16">
        <v>69</v>
      </c>
      <c r="Q67" s="16">
        <v>60.7</v>
      </c>
      <c r="R67" s="16">
        <v>76</v>
      </c>
      <c r="S67" s="16">
        <v>75.400000000000006</v>
      </c>
      <c r="T67" s="16">
        <v>84.7</v>
      </c>
      <c r="U67" s="16">
        <v>68.7</v>
      </c>
    </row>
    <row r="68" spans="1:21" ht="16.5" customHeight="1" x14ac:dyDescent="0.25">
      <c r="A68" s="7"/>
      <c r="B68" s="7"/>
      <c r="C68" s="7" t="s">
        <v>566</v>
      </c>
      <c r="D68" s="7"/>
      <c r="E68" s="7"/>
      <c r="F68" s="7"/>
      <c r="G68" s="7"/>
      <c r="H68" s="7"/>
      <c r="I68" s="7"/>
      <c r="J68" s="7"/>
      <c r="K68" s="7"/>
      <c r="L68" s="9" t="s">
        <v>97</v>
      </c>
      <c r="M68" s="16">
        <v>75.5</v>
      </c>
      <c r="N68" s="16">
        <v>65.7</v>
      </c>
      <c r="O68" s="16">
        <v>74.599999999999994</v>
      </c>
      <c r="P68" s="16">
        <v>73.599999999999994</v>
      </c>
      <c r="Q68" s="16">
        <v>67.400000000000006</v>
      </c>
      <c r="R68" s="16">
        <v>79.599999999999994</v>
      </c>
      <c r="S68" s="16">
        <v>76.2</v>
      </c>
      <c r="T68" s="16">
        <v>85.1</v>
      </c>
      <c r="U68" s="16">
        <v>72.400000000000006</v>
      </c>
    </row>
    <row r="69" spans="1:21" ht="16.5" customHeight="1" x14ac:dyDescent="0.25">
      <c r="A69" s="7"/>
      <c r="B69" s="7" t="s">
        <v>763</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467</v>
      </c>
      <c r="D70" s="7"/>
      <c r="E70" s="7"/>
      <c r="F70" s="7"/>
      <c r="G70" s="7"/>
      <c r="H70" s="7"/>
      <c r="I70" s="7"/>
      <c r="J70" s="7"/>
      <c r="K70" s="7"/>
      <c r="L70" s="9" t="s">
        <v>97</v>
      </c>
      <c r="M70" s="16">
        <v>73.400000000000006</v>
      </c>
      <c r="N70" s="16">
        <v>65.3</v>
      </c>
      <c r="O70" s="16">
        <v>76.599999999999994</v>
      </c>
      <c r="P70" s="16">
        <v>76.599999999999994</v>
      </c>
      <c r="Q70" s="16">
        <v>66.8</v>
      </c>
      <c r="R70" s="16">
        <v>78.400000000000006</v>
      </c>
      <c r="S70" s="16">
        <v>66.7</v>
      </c>
      <c r="T70" s="16">
        <v>79.5</v>
      </c>
      <c r="U70" s="16">
        <v>72.3</v>
      </c>
    </row>
    <row r="71" spans="1:21" ht="16.5" customHeight="1" x14ac:dyDescent="0.25">
      <c r="A71" s="7"/>
      <c r="B71" s="7"/>
      <c r="C71" s="7" t="s">
        <v>468</v>
      </c>
      <c r="D71" s="7"/>
      <c r="E71" s="7"/>
      <c r="F71" s="7"/>
      <c r="G71" s="7"/>
      <c r="H71" s="7"/>
      <c r="I71" s="7"/>
      <c r="J71" s="7"/>
      <c r="K71" s="7"/>
      <c r="L71" s="9" t="s">
        <v>97</v>
      </c>
      <c r="M71" s="16">
        <v>73.5</v>
      </c>
      <c r="N71" s="16">
        <v>62.7</v>
      </c>
      <c r="O71" s="16">
        <v>76.7</v>
      </c>
      <c r="P71" s="16">
        <v>71.7</v>
      </c>
      <c r="Q71" s="16">
        <v>64.7</v>
      </c>
      <c r="R71" s="16">
        <v>81.400000000000006</v>
      </c>
      <c r="S71" s="16">
        <v>56.5</v>
      </c>
      <c r="T71" s="16">
        <v>89</v>
      </c>
      <c r="U71" s="16">
        <v>70.599999999999994</v>
      </c>
    </row>
    <row r="72" spans="1:21" ht="16.5" customHeight="1" x14ac:dyDescent="0.25">
      <c r="A72" s="7"/>
      <c r="B72" s="7"/>
      <c r="C72" s="7" t="s">
        <v>469</v>
      </c>
      <c r="D72" s="7"/>
      <c r="E72" s="7"/>
      <c r="F72" s="7"/>
      <c r="G72" s="7"/>
      <c r="H72" s="7"/>
      <c r="I72" s="7"/>
      <c r="J72" s="7"/>
      <c r="K72" s="7"/>
      <c r="L72" s="9" t="s">
        <v>97</v>
      </c>
      <c r="M72" s="16">
        <v>73.7</v>
      </c>
      <c r="N72" s="16">
        <v>64.400000000000006</v>
      </c>
      <c r="O72" s="16">
        <v>74.900000000000006</v>
      </c>
      <c r="P72" s="16">
        <v>72.599999999999994</v>
      </c>
      <c r="Q72" s="16">
        <v>60.1</v>
      </c>
      <c r="R72" s="16">
        <v>76.099999999999994</v>
      </c>
      <c r="S72" s="16">
        <v>70.7</v>
      </c>
      <c r="T72" s="16">
        <v>89.4</v>
      </c>
      <c r="U72" s="16">
        <v>70.5</v>
      </c>
    </row>
    <row r="73" spans="1:21" ht="16.5" customHeight="1" x14ac:dyDescent="0.25">
      <c r="A73" s="7"/>
      <c r="B73" s="7"/>
      <c r="C73" s="7" t="s">
        <v>470</v>
      </c>
      <c r="D73" s="7"/>
      <c r="E73" s="7"/>
      <c r="F73" s="7"/>
      <c r="G73" s="7"/>
      <c r="H73" s="7"/>
      <c r="I73" s="7"/>
      <c r="J73" s="7"/>
      <c r="K73" s="7"/>
      <c r="L73" s="9" t="s">
        <v>97</v>
      </c>
      <c r="M73" s="16">
        <v>73.400000000000006</v>
      </c>
      <c r="N73" s="16">
        <v>66.099999999999994</v>
      </c>
      <c r="O73" s="16">
        <v>71.400000000000006</v>
      </c>
      <c r="P73" s="16">
        <v>71.400000000000006</v>
      </c>
      <c r="Q73" s="16">
        <v>66.2</v>
      </c>
      <c r="R73" s="16">
        <v>74.7</v>
      </c>
      <c r="S73" s="16">
        <v>81.400000000000006</v>
      </c>
      <c r="T73" s="16">
        <v>87.6</v>
      </c>
      <c r="U73" s="16">
        <v>70.5</v>
      </c>
    </row>
    <row r="74" spans="1:21" ht="16.5" customHeight="1" x14ac:dyDescent="0.25">
      <c r="A74" s="7"/>
      <c r="B74" s="7"/>
      <c r="C74" s="7" t="s">
        <v>471</v>
      </c>
      <c r="D74" s="7"/>
      <c r="E74" s="7"/>
      <c r="F74" s="7"/>
      <c r="G74" s="7"/>
      <c r="H74" s="7"/>
      <c r="I74" s="7"/>
      <c r="J74" s="7"/>
      <c r="K74" s="7"/>
      <c r="L74" s="9" t="s">
        <v>97</v>
      </c>
      <c r="M74" s="16">
        <v>74.3</v>
      </c>
      <c r="N74" s="16">
        <v>68.2</v>
      </c>
      <c r="O74" s="16">
        <v>69.099999999999994</v>
      </c>
      <c r="P74" s="16">
        <v>68.8</v>
      </c>
      <c r="Q74" s="16">
        <v>60</v>
      </c>
      <c r="R74" s="16">
        <v>84</v>
      </c>
      <c r="S74" s="16">
        <v>75.599999999999994</v>
      </c>
      <c r="T74" s="16">
        <v>86.8</v>
      </c>
      <c r="U74" s="16">
        <v>70.8</v>
      </c>
    </row>
    <row r="75" spans="1:21" ht="16.5" customHeight="1" x14ac:dyDescent="0.25">
      <c r="A75" s="7" t="s">
        <v>88</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755</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756</v>
      </c>
      <c r="D77" s="7"/>
      <c r="E77" s="7"/>
      <c r="F77" s="7"/>
      <c r="G77" s="7"/>
      <c r="H77" s="7"/>
      <c r="I77" s="7"/>
      <c r="J77" s="7"/>
      <c r="K77" s="7"/>
      <c r="L77" s="9" t="s">
        <v>97</v>
      </c>
      <c r="M77" s="16">
        <v>66.900000000000006</v>
      </c>
      <c r="N77" s="16">
        <v>69.7</v>
      </c>
      <c r="O77" s="16">
        <v>72</v>
      </c>
      <c r="P77" s="16">
        <v>62.4</v>
      </c>
      <c r="Q77" s="16">
        <v>64.5</v>
      </c>
      <c r="R77" s="16">
        <v>79.099999999999994</v>
      </c>
      <c r="S77" s="16">
        <v>77</v>
      </c>
      <c r="T77" s="16">
        <v>61.3</v>
      </c>
      <c r="U77" s="16">
        <v>68.2</v>
      </c>
    </row>
    <row r="78" spans="1:21" ht="16.5" customHeight="1" x14ac:dyDescent="0.25">
      <c r="A78" s="7"/>
      <c r="B78" s="7"/>
      <c r="C78" s="7" t="s">
        <v>757</v>
      </c>
      <c r="D78" s="7"/>
      <c r="E78" s="7"/>
      <c r="F78" s="7"/>
      <c r="G78" s="7"/>
      <c r="H78" s="7"/>
      <c r="I78" s="7"/>
      <c r="J78" s="7"/>
      <c r="K78" s="7"/>
      <c r="L78" s="9" t="s">
        <v>97</v>
      </c>
      <c r="M78" s="16">
        <v>64.400000000000006</v>
      </c>
      <c r="N78" s="16">
        <v>68.099999999999994</v>
      </c>
      <c r="O78" s="16">
        <v>74.2</v>
      </c>
      <c r="P78" s="16">
        <v>63</v>
      </c>
      <c r="Q78" s="16">
        <v>61.3</v>
      </c>
      <c r="R78" s="16">
        <v>82.1</v>
      </c>
      <c r="S78" s="16">
        <v>79.099999999999994</v>
      </c>
      <c r="T78" s="16">
        <v>66.7</v>
      </c>
      <c r="U78" s="16">
        <v>67.2</v>
      </c>
    </row>
    <row r="79" spans="1:21" ht="16.5" customHeight="1" x14ac:dyDescent="0.25">
      <c r="A79" s="7"/>
      <c r="B79" s="7"/>
      <c r="C79" s="7" t="s">
        <v>758</v>
      </c>
      <c r="D79" s="7"/>
      <c r="E79" s="7"/>
      <c r="F79" s="7"/>
      <c r="G79" s="7"/>
      <c r="H79" s="7"/>
      <c r="I79" s="7"/>
      <c r="J79" s="7"/>
      <c r="K79" s="7"/>
      <c r="L79" s="9" t="s">
        <v>97</v>
      </c>
      <c r="M79" s="16">
        <v>67.400000000000006</v>
      </c>
      <c r="N79" s="16">
        <v>70.8</v>
      </c>
      <c r="O79" s="16">
        <v>74.599999999999994</v>
      </c>
      <c r="P79" s="16">
        <v>65</v>
      </c>
      <c r="Q79" s="16">
        <v>62</v>
      </c>
      <c r="R79" s="16">
        <v>74.8</v>
      </c>
      <c r="S79" s="16">
        <v>74.8</v>
      </c>
      <c r="T79" s="16">
        <v>70.8</v>
      </c>
      <c r="U79" s="16">
        <v>69.2</v>
      </c>
    </row>
    <row r="80" spans="1:21" ht="16.5" customHeight="1" x14ac:dyDescent="0.25">
      <c r="A80" s="7"/>
      <c r="B80" s="7"/>
      <c r="C80" s="7" t="s">
        <v>759</v>
      </c>
      <c r="D80" s="7"/>
      <c r="E80" s="7"/>
      <c r="F80" s="7"/>
      <c r="G80" s="7"/>
      <c r="H80" s="7"/>
      <c r="I80" s="7"/>
      <c r="J80" s="7"/>
      <c r="K80" s="7"/>
      <c r="L80" s="9" t="s">
        <v>97</v>
      </c>
      <c r="M80" s="16">
        <v>69.2</v>
      </c>
      <c r="N80" s="16">
        <v>73.2</v>
      </c>
      <c r="O80" s="16">
        <v>78.900000000000006</v>
      </c>
      <c r="P80" s="16">
        <v>64.099999999999994</v>
      </c>
      <c r="Q80" s="16">
        <v>65.099999999999994</v>
      </c>
      <c r="R80" s="16">
        <v>77.7</v>
      </c>
      <c r="S80" s="16">
        <v>80.7</v>
      </c>
      <c r="T80" s="16">
        <v>63.9</v>
      </c>
      <c r="U80" s="16">
        <v>71.7</v>
      </c>
    </row>
    <row r="81" spans="1:21" ht="16.5" customHeight="1" x14ac:dyDescent="0.25">
      <c r="A81" s="7"/>
      <c r="B81" s="7"/>
      <c r="C81" s="7" t="s">
        <v>760</v>
      </c>
      <c r="D81" s="7"/>
      <c r="E81" s="7"/>
      <c r="F81" s="7"/>
      <c r="G81" s="7"/>
      <c r="H81" s="7"/>
      <c r="I81" s="7"/>
      <c r="J81" s="7"/>
      <c r="K81" s="7"/>
      <c r="L81" s="9" t="s">
        <v>97</v>
      </c>
      <c r="M81" s="16">
        <v>70</v>
      </c>
      <c r="N81" s="16">
        <v>72.599999999999994</v>
      </c>
      <c r="O81" s="16">
        <v>79.5</v>
      </c>
      <c r="P81" s="16">
        <v>63.5</v>
      </c>
      <c r="Q81" s="16">
        <v>67.400000000000006</v>
      </c>
      <c r="R81" s="16">
        <v>81</v>
      </c>
      <c r="S81" s="16">
        <v>72.3</v>
      </c>
      <c r="T81" s="16">
        <v>75.7</v>
      </c>
      <c r="U81" s="16">
        <v>72</v>
      </c>
    </row>
    <row r="82" spans="1:21" ht="16.5" customHeight="1" x14ac:dyDescent="0.25">
      <c r="A82" s="7"/>
      <c r="B82" s="7"/>
      <c r="C82" s="7" t="s">
        <v>761</v>
      </c>
      <c r="D82" s="7"/>
      <c r="E82" s="7"/>
      <c r="F82" s="7"/>
      <c r="G82" s="7"/>
      <c r="H82" s="7"/>
      <c r="I82" s="7"/>
      <c r="J82" s="7"/>
      <c r="K82" s="7"/>
      <c r="L82" s="9" t="s">
        <v>97</v>
      </c>
      <c r="M82" s="16">
        <v>66.3</v>
      </c>
      <c r="N82" s="16">
        <v>68.099999999999994</v>
      </c>
      <c r="O82" s="16">
        <v>80.5</v>
      </c>
      <c r="P82" s="16">
        <v>69.5</v>
      </c>
      <c r="Q82" s="16">
        <v>73.3</v>
      </c>
      <c r="R82" s="16">
        <v>86.7</v>
      </c>
      <c r="S82" s="16">
        <v>71.900000000000006</v>
      </c>
      <c r="T82" s="16">
        <v>70</v>
      </c>
      <c r="U82" s="16">
        <v>68.8</v>
      </c>
    </row>
    <row r="83" spans="1:21" ht="16.5" customHeight="1" x14ac:dyDescent="0.25">
      <c r="A83" s="7"/>
      <c r="B83" s="7"/>
      <c r="C83" s="7" t="s">
        <v>762</v>
      </c>
      <c r="D83" s="7"/>
      <c r="E83" s="7"/>
      <c r="F83" s="7"/>
      <c r="G83" s="7"/>
      <c r="H83" s="7"/>
      <c r="I83" s="7"/>
      <c r="J83" s="7"/>
      <c r="K83" s="7"/>
      <c r="L83" s="9" t="s">
        <v>97</v>
      </c>
      <c r="M83" s="16">
        <v>66.599999999999994</v>
      </c>
      <c r="N83" s="16">
        <v>70.2</v>
      </c>
      <c r="O83" s="16">
        <v>75.2</v>
      </c>
      <c r="P83" s="16">
        <v>64</v>
      </c>
      <c r="Q83" s="16">
        <v>64.5</v>
      </c>
      <c r="R83" s="16">
        <v>79.2</v>
      </c>
      <c r="S83" s="16">
        <v>76.8</v>
      </c>
      <c r="T83" s="16">
        <v>66.2</v>
      </c>
      <c r="U83" s="16">
        <v>69</v>
      </c>
    </row>
    <row r="84" spans="1:21" ht="16.5" customHeight="1" x14ac:dyDescent="0.25">
      <c r="A84" s="7"/>
      <c r="B84" s="7" t="s">
        <v>564</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565</v>
      </c>
      <c r="D85" s="7"/>
      <c r="E85" s="7"/>
      <c r="F85" s="7"/>
      <c r="G85" s="7"/>
      <c r="H85" s="7"/>
      <c r="I85" s="7"/>
      <c r="J85" s="7"/>
      <c r="K85" s="7"/>
      <c r="L85" s="9" t="s">
        <v>97</v>
      </c>
      <c r="M85" s="16">
        <v>63.9</v>
      </c>
      <c r="N85" s="16">
        <v>69.3</v>
      </c>
      <c r="O85" s="16">
        <v>74.7</v>
      </c>
      <c r="P85" s="16">
        <v>61.8</v>
      </c>
      <c r="Q85" s="16">
        <v>62.8</v>
      </c>
      <c r="R85" s="16">
        <v>76.7</v>
      </c>
      <c r="S85" s="16">
        <v>73.400000000000006</v>
      </c>
      <c r="T85" s="16">
        <v>62.8</v>
      </c>
      <c r="U85" s="16">
        <v>67.2</v>
      </c>
    </row>
    <row r="86" spans="1:21" ht="16.5" customHeight="1" x14ac:dyDescent="0.25">
      <c r="A86" s="7"/>
      <c r="B86" s="7"/>
      <c r="C86" s="7" t="s">
        <v>566</v>
      </c>
      <c r="D86" s="7"/>
      <c r="E86" s="7"/>
      <c r="F86" s="7"/>
      <c r="G86" s="7"/>
      <c r="H86" s="7"/>
      <c r="I86" s="7"/>
      <c r="J86" s="7"/>
      <c r="K86" s="7"/>
      <c r="L86" s="9" t="s">
        <v>97</v>
      </c>
      <c r="M86" s="16">
        <v>69.599999999999994</v>
      </c>
      <c r="N86" s="16">
        <v>71.099999999999994</v>
      </c>
      <c r="O86" s="16">
        <v>75.7</v>
      </c>
      <c r="P86" s="16">
        <v>66.099999999999994</v>
      </c>
      <c r="Q86" s="16">
        <v>66.400000000000006</v>
      </c>
      <c r="R86" s="16">
        <v>81.599999999999994</v>
      </c>
      <c r="S86" s="16">
        <v>79.900000000000006</v>
      </c>
      <c r="T86" s="16">
        <v>71.099999999999994</v>
      </c>
      <c r="U86" s="16">
        <v>70.8</v>
      </c>
    </row>
    <row r="87" spans="1:21" ht="16.5" customHeight="1" x14ac:dyDescent="0.25">
      <c r="A87" s="7"/>
      <c r="B87" s="7" t="s">
        <v>763</v>
      </c>
      <c r="C87" s="7"/>
      <c r="D87" s="7"/>
      <c r="E87" s="7"/>
      <c r="F87" s="7"/>
      <c r="G87" s="7"/>
      <c r="H87" s="7"/>
      <c r="I87" s="7"/>
      <c r="J87" s="7"/>
      <c r="K87" s="7"/>
      <c r="L87" s="9"/>
      <c r="M87" s="10"/>
      <c r="N87" s="10"/>
      <c r="O87" s="10"/>
      <c r="P87" s="10"/>
      <c r="Q87" s="10"/>
      <c r="R87" s="10"/>
      <c r="S87" s="10"/>
      <c r="T87" s="10"/>
      <c r="U87" s="10"/>
    </row>
    <row r="88" spans="1:21" ht="16.5" customHeight="1" x14ac:dyDescent="0.25">
      <c r="A88" s="7"/>
      <c r="B88" s="7"/>
      <c r="C88" s="7" t="s">
        <v>467</v>
      </c>
      <c r="D88" s="7"/>
      <c r="E88" s="7"/>
      <c r="F88" s="7"/>
      <c r="G88" s="7"/>
      <c r="H88" s="7"/>
      <c r="I88" s="7"/>
      <c r="J88" s="7"/>
      <c r="K88" s="7"/>
      <c r="L88" s="9" t="s">
        <v>97</v>
      </c>
      <c r="M88" s="16">
        <v>66.7</v>
      </c>
      <c r="N88" s="16">
        <v>71.7</v>
      </c>
      <c r="O88" s="16">
        <v>78</v>
      </c>
      <c r="P88" s="16">
        <v>69.7</v>
      </c>
      <c r="Q88" s="16">
        <v>66.900000000000006</v>
      </c>
      <c r="R88" s="16">
        <v>79.8</v>
      </c>
      <c r="S88" s="16">
        <v>60.9</v>
      </c>
      <c r="T88" s="16">
        <v>56.9</v>
      </c>
      <c r="U88" s="16">
        <v>71</v>
      </c>
    </row>
    <row r="89" spans="1:21" ht="16.5" customHeight="1" x14ac:dyDescent="0.25">
      <c r="A89" s="7"/>
      <c r="B89" s="7"/>
      <c r="C89" s="7" t="s">
        <v>468</v>
      </c>
      <c r="D89" s="7"/>
      <c r="E89" s="7"/>
      <c r="F89" s="7"/>
      <c r="G89" s="7"/>
      <c r="H89" s="7"/>
      <c r="I89" s="7"/>
      <c r="J89" s="7"/>
      <c r="K89" s="7"/>
      <c r="L89" s="9" t="s">
        <v>97</v>
      </c>
      <c r="M89" s="16">
        <v>66.2</v>
      </c>
      <c r="N89" s="16">
        <v>68</v>
      </c>
      <c r="O89" s="16">
        <v>77.900000000000006</v>
      </c>
      <c r="P89" s="16">
        <v>66.400000000000006</v>
      </c>
      <c r="Q89" s="16">
        <v>62.8</v>
      </c>
      <c r="R89" s="16">
        <v>77.7</v>
      </c>
      <c r="S89" s="16">
        <v>35</v>
      </c>
      <c r="T89" s="16">
        <v>74.2</v>
      </c>
      <c r="U89" s="16">
        <v>68.3</v>
      </c>
    </row>
    <row r="90" spans="1:21" ht="16.5" customHeight="1" x14ac:dyDescent="0.25">
      <c r="A90" s="7"/>
      <c r="B90" s="7"/>
      <c r="C90" s="7" t="s">
        <v>469</v>
      </c>
      <c r="D90" s="7"/>
      <c r="E90" s="7"/>
      <c r="F90" s="7"/>
      <c r="G90" s="7"/>
      <c r="H90" s="7"/>
      <c r="I90" s="7"/>
      <c r="J90" s="7"/>
      <c r="K90" s="7"/>
      <c r="L90" s="9" t="s">
        <v>97</v>
      </c>
      <c r="M90" s="16">
        <v>67.2</v>
      </c>
      <c r="N90" s="16">
        <v>70.5</v>
      </c>
      <c r="O90" s="16">
        <v>76.599999999999994</v>
      </c>
      <c r="P90" s="16">
        <v>68.7</v>
      </c>
      <c r="Q90" s="16">
        <v>65.3</v>
      </c>
      <c r="R90" s="16">
        <v>77.2</v>
      </c>
      <c r="S90" s="16">
        <v>68.599999999999994</v>
      </c>
      <c r="T90" s="16">
        <v>80.5</v>
      </c>
      <c r="U90" s="16">
        <v>70.400000000000006</v>
      </c>
    </row>
    <row r="91" spans="1:21" ht="16.5" customHeight="1" x14ac:dyDescent="0.25">
      <c r="A91" s="7"/>
      <c r="B91" s="7"/>
      <c r="C91" s="7" t="s">
        <v>470</v>
      </c>
      <c r="D91" s="7"/>
      <c r="E91" s="7"/>
      <c r="F91" s="7"/>
      <c r="G91" s="7"/>
      <c r="H91" s="7"/>
      <c r="I91" s="7"/>
      <c r="J91" s="7"/>
      <c r="K91" s="7"/>
      <c r="L91" s="9" t="s">
        <v>97</v>
      </c>
      <c r="M91" s="16">
        <v>68.3</v>
      </c>
      <c r="N91" s="16">
        <v>71.8</v>
      </c>
      <c r="O91" s="16">
        <v>73.2</v>
      </c>
      <c r="P91" s="16">
        <v>61.4</v>
      </c>
      <c r="Q91" s="16">
        <v>65.8</v>
      </c>
      <c r="R91" s="16">
        <v>79.7</v>
      </c>
      <c r="S91" s="16">
        <v>84</v>
      </c>
      <c r="T91" s="16">
        <v>68.599999999999994</v>
      </c>
      <c r="U91" s="16">
        <v>69.599999999999994</v>
      </c>
    </row>
    <row r="92" spans="1:21" ht="16.5" customHeight="1" x14ac:dyDescent="0.25">
      <c r="A92" s="7"/>
      <c r="B92" s="7"/>
      <c r="C92" s="7" t="s">
        <v>471</v>
      </c>
      <c r="D92" s="7"/>
      <c r="E92" s="7"/>
      <c r="F92" s="7"/>
      <c r="G92" s="7"/>
      <c r="H92" s="7"/>
      <c r="I92" s="7"/>
      <c r="J92" s="7"/>
      <c r="K92" s="7"/>
      <c r="L92" s="9" t="s">
        <v>97</v>
      </c>
      <c r="M92" s="16">
        <v>71</v>
      </c>
      <c r="N92" s="16">
        <v>70.099999999999994</v>
      </c>
      <c r="O92" s="16">
        <v>71.8</v>
      </c>
      <c r="P92" s="16">
        <v>57</v>
      </c>
      <c r="Q92" s="16">
        <v>63</v>
      </c>
      <c r="R92" s="21">
        <v>100</v>
      </c>
      <c r="S92" s="16">
        <v>77.5</v>
      </c>
      <c r="T92" s="16">
        <v>63.1</v>
      </c>
      <c r="U92" s="16">
        <v>68.7</v>
      </c>
    </row>
    <row r="93" spans="1:21" ht="16.5" customHeight="1" x14ac:dyDescent="0.25">
      <c r="A93" s="7" t="s">
        <v>89</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t="s">
        <v>755</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756</v>
      </c>
      <c r="D95" s="7"/>
      <c r="E95" s="7"/>
      <c r="F95" s="7"/>
      <c r="G95" s="7"/>
      <c r="H95" s="7"/>
      <c r="I95" s="7"/>
      <c r="J95" s="7"/>
      <c r="K95" s="7"/>
      <c r="L95" s="9" t="s">
        <v>97</v>
      </c>
      <c r="M95" s="16">
        <v>66.2</v>
      </c>
      <c r="N95" s="16">
        <v>71.599999999999994</v>
      </c>
      <c r="O95" s="16">
        <v>70.599999999999994</v>
      </c>
      <c r="P95" s="16">
        <v>57.1</v>
      </c>
      <c r="Q95" s="16">
        <v>60.3</v>
      </c>
      <c r="R95" s="16">
        <v>65.5</v>
      </c>
      <c r="S95" s="16">
        <v>76.8</v>
      </c>
      <c r="T95" s="16">
        <v>45.8</v>
      </c>
      <c r="U95" s="16">
        <v>66.7</v>
      </c>
    </row>
    <row r="96" spans="1:21" ht="16.5" customHeight="1" x14ac:dyDescent="0.25">
      <c r="A96" s="7"/>
      <c r="B96" s="7"/>
      <c r="C96" s="7" t="s">
        <v>757</v>
      </c>
      <c r="D96" s="7"/>
      <c r="E96" s="7"/>
      <c r="F96" s="7"/>
      <c r="G96" s="7"/>
      <c r="H96" s="7"/>
      <c r="I96" s="7"/>
      <c r="J96" s="7"/>
      <c r="K96" s="7"/>
      <c r="L96" s="9" t="s">
        <v>97</v>
      </c>
      <c r="M96" s="16">
        <v>62.7</v>
      </c>
      <c r="N96" s="16">
        <v>72</v>
      </c>
      <c r="O96" s="16">
        <v>73.599999999999994</v>
      </c>
      <c r="P96" s="16">
        <v>56.4</v>
      </c>
      <c r="Q96" s="16">
        <v>62.4</v>
      </c>
      <c r="R96" s="16">
        <v>66.7</v>
      </c>
      <c r="S96" s="16">
        <v>77</v>
      </c>
      <c r="T96" s="16">
        <v>54.1</v>
      </c>
      <c r="U96" s="16">
        <v>66.099999999999994</v>
      </c>
    </row>
    <row r="97" spans="1:21" ht="16.5" customHeight="1" x14ac:dyDescent="0.25">
      <c r="A97" s="7"/>
      <c r="B97" s="7"/>
      <c r="C97" s="7" t="s">
        <v>758</v>
      </c>
      <c r="D97" s="7"/>
      <c r="E97" s="7"/>
      <c r="F97" s="7"/>
      <c r="G97" s="7"/>
      <c r="H97" s="7"/>
      <c r="I97" s="7"/>
      <c r="J97" s="7"/>
      <c r="K97" s="7"/>
      <c r="L97" s="9" t="s">
        <v>97</v>
      </c>
      <c r="M97" s="16">
        <v>64.3</v>
      </c>
      <c r="N97" s="16">
        <v>73</v>
      </c>
      <c r="O97" s="16">
        <v>75.7</v>
      </c>
      <c r="P97" s="16">
        <v>58.1</v>
      </c>
      <c r="Q97" s="16">
        <v>65.2</v>
      </c>
      <c r="R97" s="16">
        <v>66.7</v>
      </c>
      <c r="S97" s="16">
        <v>70.900000000000006</v>
      </c>
      <c r="T97" s="16">
        <v>53.9</v>
      </c>
      <c r="U97" s="16">
        <v>67.8</v>
      </c>
    </row>
    <row r="98" spans="1:21" ht="16.5" customHeight="1" x14ac:dyDescent="0.25">
      <c r="A98" s="7"/>
      <c r="B98" s="7"/>
      <c r="C98" s="7" t="s">
        <v>759</v>
      </c>
      <c r="D98" s="7"/>
      <c r="E98" s="7"/>
      <c r="F98" s="7"/>
      <c r="G98" s="7"/>
      <c r="H98" s="7"/>
      <c r="I98" s="7"/>
      <c r="J98" s="7"/>
      <c r="K98" s="7"/>
      <c r="L98" s="9" t="s">
        <v>97</v>
      </c>
      <c r="M98" s="16">
        <v>65.7</v>
      </c>
      <c r="N98" s="16">
        <v>76.900000000000006</v>
      </c>
      <c r="O98" s="16">
        <v>77.2</v>
      </c>
      <c r="P98" s="16">
        <v>60.4</v>
      </c>
      <c r="Q98" s="16">
        <v>64.599999999999994</v>
      </c>
      <c r="R98" s="16">
        <v>69</v>
      </c>
      <c r="S98" s="16">
        <v>71</v>
      </c>
      <c r="T98" s="16">
        <v>57.6</v>
      </c>
      <c r="U98" s="16">
        <v>70.400000000000006</v>
      </c>
    </row>
    <row r="99" spans="1:21" ht="16.5" customHeight="1" x14ac:dyDescent="0.25">
      <c r="A99" s="7"/>
      <c r="B99" s="7"/>
      <c r="C99" s="7" t="s">
        <v>760</v>
      </c>
      <c r="D99" s="7"/>
      <c r="E99" s="7"/>
      <c r="F99" s="7"/>
      <c r="G99" s="7"/>
      <c r="H99" s="7"/>
      <c r="I99" s="7"/>
      <c r="J99" s="7"/>
      <c r="K99" s="7"/>
      <c r="L99" s="9" t="s">
        <v>97</v>
      </c>
      <c r="M99" s="16">
        <v>65.400000000000006</v>
      </c>
      <c r="N99" s="16">
        <v>73.8</v>
      </c>
      <c r="O99" s="16">
        <v>78.7</v>
      </c>
      <c r="P99" s="16">
        <v>57.5</v>
      </c>
      <c r="Q99" s="16">
        <v>66.099999999999994</v>
      </c>
      <c r="R99" s="16">
        <v>70.5</v>
      </c>
      <c r="S99" s="16">
        <v>73.599999999999994</v>
      </c>
      <c r="T99" s="16">
        <v>61.5</v>
      </c>
      <c r="U99" s="16">
        <v>69.599999999999994</v>
      </c>
    </row>
    <row r="100" spans="1:21" ht="16.5" customHeight="1" x14ac:dyDescent="0.25">
      <c r="A100" s="7"/>
      <c r="B100" s="7"/>
      <c r="C100" s="7" t="s">
        <v>761</v>
      </c>
      <c r="D100" s="7"/>
      <c r="E100" s="7"/>
      <c r="F100" s="7"/>
      <c r="G100" s="7"/>
      <c r="H100" s="7"/>
      <c r="I100" s="7"/>
      <c r="J100" s="7"/>
      <c r="K100" s="7"/>
      <c r="L100" s="9" t="s">
        <v>97</v>
      </c>
      <c r="M100" s="16">
        <v>64.5</v>
      </c>
      <c r="N100" s="16">
        <v>68.3</v>
      </c>
      <c r="O100" s="16">
        <v>77.900000000000006</v>
      </c>
      <c r="P100" s="16">
        <v>66.2</v>
      </c>
      <c r="Q100" s="16">
        <v>67.599999999999994</v>
      </c>
      <c r="R100" s="16">
        <v>78.599999999999994</v>
      </c>
      <c r="S100" s="16">
        <v>59.6</v>
      </c>
      <c r="T100" s="16">
        <v>78.599999999999994</v>
      </c>
      <c r="U100" s="16">
        <v>66.599999999999994</v>
      </c>
    </row>
    <row r="101" spans="1:21" ht="16.5" customHeight="1" x14ac:dyDescent="0.25">
      <c r="A101" s="7"/>
      <c r="B101" s="7"/>
      <c r="C101" s="7" t="s">
        <v>762</v>
      </c>
      <c r="D101" s="7"/>
      <c r="E101" s="7"/>
      <c r="F101" s="7"/>
      <c r="G101" s="7"/>
      <c r="H101" s="7"/>
      <c r="I101" s="7"/>
      <c r="J101" s="7"/>
      <c r="K101" s="7"/>
      <c r="L101" s="9" t="s">
        <v>97</v>
      </c>
      <c r="M101" s="16">
        <v>64.5</v>
      </c>
      <c r="N101" s="16">
        <v>72.599999999999994</v>
      </c>
      <c r="O101" s="16">
        <v>74.400000000000006</v>
      </c>
      <c r="P101" s="16">
        <v>58.4</v>
      </c>
      <c r="Q101" s="16">
        <v>63.8</v>
      </c>
      <c r="R101" s="16">
        <v>67.900000000000006</v>
      </c>
      <c r="S101" s="16">
        <v>72.900000000000006</v>
      </c>
      <c r="T101" s="16">
        <v>53.2</v>
      </c>
      <c r="U101" s="16">
        <v>67.400000000000006</v>
      </c>
    </row>
    <row r="102" spans="1:21" ht="16.5" customHeight="1" x14ac:dyDescent="0.25">
      <c r="A102" s="7"/>
      <c r="B102" s="7" t="s">
        <v>564</v>
      </c>
      <c r="C102" s="7"/>
      <c r="D102" s="7"/>
      <c r="E102" s="7"/>
      <c r="F102" s="7"/>
      <c r="G102" s="7"/>
      <c r="H102" s="7"/>
      <c r="I102" s="7"/>
      <c r="J102" s="7"/>
      <c r="K102" s="7"/>
      <c r="L102" s="9"/>
      <c r="M102" s="10"/>
      <c r="N102" s="10"/>
      <c r="O102" s="10"/>
      <c r="P102" s="10"/>
      <c r="Q102" s="10"/>
      <c r="R102" s="10"/>
      <c r="S102" s="10"/>
      <c r="T102" s="10"/>
      <c r="U102" s="10"/>
    </row>
    <row r="103" spans="1:21" ht="16.5" customHeight="1" x14ac:dyDescent="0.25">
      <c r="A103" s="7"/>
      <c r="B103" s="7"/>
      <c r="C103" s="7" t="s">
        <v>565</v>
      </c>
      <c r="D103" s="7"/>
      <c r="E103" s="7"/>
      <c r="F103" s="7"/>
      <c r="G103" s="7"/>
      <c r="H103" s="7"/>
      <c r="I103" s="7"/>
      <c r="J103" s="7"/>
      <c r="K103" s="7"/>
      <c r="L103" s="9" t="s">
        <v>97</v>
      </c>
      <c r="M103" s="16">
        <v>62.4</v>
      </c>
      <c r="N103" s="16">
        <v>72</v>
      </c>
      <c r="O103" s="16">
        <v>74</v>
      </c>
      <c r="P103" s="16">
        <v>56.8</v>
      </c>
      <c r="Q103" s="16">
        <v>61.4</v>
      </c>
      <c r="R103" s="16">
        <v>65.3</v>
      </c>
      <c r="S103" s="16">
        <v>72</v>
      </c>
      <c r="T103" s="16">
        <v>52.8</v>
      </c>
      <c r="U103" s="16">
        <v>66.099999999999994</v>
      </c>
    </row>
    <row r="104" spans="1:21" ht="16.5" customHeight="1" x14ac:dyDescent="0.25">
      <c r="A104" s="7"/>
      <c r="B104" s="7"/>
      <c r="C104" s="7" t="s">
        <v>566</v>
      </c>
      <c r="D104" s="7"/>
      <c r="E104" s="7"/>
      <c r="F104" s="7"/>
      <c r="G104" s="7"/>
      <c r="H104" s="7"/>
      <c r="I104" s="7"/>
      <c r="J104" s="7"/>
      <c r="K104" s="7"/>
      <c r="L104" s="9" t="s">
        <v>97</v>
      </c>
      <c r="M104" s="16">
        <v>67</v>
      </c>
      <c r="N104" s="16">
        <v>73.3</v>
      </c>
      <c r="O104" s="16">
        <v>74.900000000000006</v>
      </c>
      <c r="P104" s="16">
        <v>59.8</v>
      </c>
      <c r="Q104" s="16">
        <v>66.2</v>
      </c>
      <c r="R104" s="16">
        <v>70.7</v>
      </c>
      <c r="S104" s="16">
        <v>73.599999999999994</v>
      </c>
      <c r="T104" s="16">
        <v>53.6</v>
      </c>
      <c r="U104" s="16">
        <v>68.900000000000006</v>
      </c>
    </row>
    <row r="105" spans="1:21" ht="16.5" customHeight="1" x14ac:dyDescent="0.25">
      <c r="A105" s="7"/>
      <c r="B105" s="7" t="s">
        <v>763</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c r="C106" s="7" t="s">
        <v>467</v>
      </c>
      <c r="D106" s="7"/>
      <c r="E106" s="7"/>
      <c r="F106" s="7"/>
      <c r="G106" s="7"/>
      <c r="H106" s="7"/>
      <c r="I106" s="7"/>
      <c r="J106" s="7"/>
      <c r="K106" s="7"/>
      <c r="L106" s="9" t="s">
        <v>97</v>
      </c>
      <c r="M106" s="16">
        <v>67.400000000000006</v>
      </c>
      <c r="N106" s="16">
        <v>73.5</v>
      </c>
      <c r="O106" s="16">
        <v>79</v>
      </c>
      <c r="P106" s="16">
        <v>67.400000000000006</v>
      </c>
      <c r="Q106" s="16">
        <v>63.3</v>
      </c>
      <c r="R106" s="16">
        <v>70.900000000000006</v>
      </c>
      <c r="S106" s="16">
        <v>56</v>
      </c>
      <c r="T106" s="16">
        <v>41.3</v>
      </c>
      <c r="U106" s="16">
        <v>70.900000000000006</v>
      </c>
    </row>
    <row r="107" spans="1:21" ht="16.5" customHeight="1" x14ac:dyDescent="0.25">
      <c r="A107" s="7"/>
      <c r="B107" s="7"/>
      <c r="C107" s="7" t="s">
        <v>468</v>
      </c>
      <c r="D107" s="7"/>
      <c r="E107" s="7"/>
      <c r="F107" s="7"/>
      <c r="G107" s="7"/>
      <c r="H107" s="7"/>
      <c r="I107" s="7"/>
      <c r="J107" s="7"/>
      <c r="K107" s="7"/>
      <c r="L107" s="9" t="s">
        <v>97</v>
      </c>
      <c r="M107" s="16">
        <v>63.2</v>
      </c>
      <c r="N107" s="16">
        <v>71.5</v>
      </c>
      <c r="O107" s="16">
        <v>76.7</v>
      </c>
      <c r="P107" s="16">
        <v>60.5</v>
      </c>
      <c r="Q107" s="16">
        <v>63.8</v>
      </c>
      <c r="R107" s="16">
        <v>64.2</v>
      </c>
      <c r="S107" s="16">
        <v>42.1</v>
      </c>
      <c r="T107" s="16">
        <v>56.3</v>
      </c>
      <c r="U107" s="16">
        <v>66.8</v>
      </c>
    </row>
    <row r="108" spans="1:21" ht="16.5" customHeight="1" x14ac:dyDescent="0.25">
      <c r="A108" s="7"/>
      <c r="B108" s="7"/>
      <c r="C108" s="7" t="s">
        <v>469</v>
      </c>
      <c r="D108" s="7"/>
      <c r="E108" s="7"/>
      <c r="F108" s="7"/>
      <c r="G108" s="7"/>
      <c r="H108" s="7"/>
      <c r="I108" s="7"/>
      <c r="J108" s="7"/>
      <c r="K108" s="7"/>
      <c r="L108" s="9" t="s">
        <v>97</v>
      </c>
      <c r="M108" s="16">
        <v>62.8</v>
      </c>
      <c r="N108" s="16">
        <v>73.900000000000006</v>
      </c>
      <c r="O108" s="16">
        <v>74.900000000000006</v>
      </c>
      <c r="P108" s="16">
        <v>61.3</v>
      </c>
      <c r="Q108" s="16">
        <v>62.6</v>
      </c>
      <c r="R108" s="16">
        <v>71.5</v>
      </c>
      <c r="S108" s="16">
        <v>65.7</v>
      </c>
      <c r="T108" s="16">
        <v>66.5</v>
      </c>
      <c r="U108" s="16">
        <v>67.900000000000006</v>
      </c>
    </row>
    <row r="109" spans="1:21" ht="16.5" customHeight="1" x14ac:dyDescent="0.25">
      <c r="A109" s="7"/>
      <c r="B109" s="7"/>
      <c r="C109" s="7" t="s">
        <v>470</v>
      </c>
      <c r="D109" s="7"/>
      <c r="E109" s="7"/>
      <c r="F109" s="7"/>
      <c r="G109" s="7"/>
      <c r="H109" s="7"/>
      <c r="I109" s="7"/>
      <c r="J109" s="7"/>
      <c r="K109" s="7"/>
      <c r="L109" s="9" t="s">
        <v>97</v>
      </c>
      <c r="M109" s="16">
        <v>63.3</v>
      </c>
      <c r="N109" s="16">
        <v>73.3</v>
      </c>
      <c r="O109" s="16">
        <v>71.2</v>
      </c>
      <c r="P109" s="16">
        <v>56.3</v>
      </c>
      <c r="Q109" s="16">
        <v>66.900000000000006</v>
      </c>
      <c r="R109" s="16">
        <v>61.9</v>
      </c>
      <c r="S109" s="16">
        <v>77</v>
      </c>
      <c r="T109" s="16">
        <v>57.9</v>
      </c>
      <c r="U109" s="16">
        <v>67</v>
      </c>
    </row>
    <row r="110" spans="1:21" ht="16.5" customHeight="1" x14ac:dyDescent="0.25">
      <c r="A110" s="7"/>
      <c r="B110" s="7"/>
      <c r="C110" s="7" t="s">
        <v>471</v>
      </c>
      <c r="D110" s="7"/>
      <c r="E110" s="7"/>
      <c r="F110" s="7"/>
      <c r="G110" s="7"/>
      <c r="H110" s="7"/>
      <c r="I110" s="7"/>
      <c r="J110" s="7"/>
      <c r="K110" s="7"/>
      <c r="L110" s="9" t="s">
        <v>97</v>
      </c>
      <c r="M110" s="16">
        <v>68.900000000000006</v>
      </c>
      <c r="N110" s="16">
        <v>73.400000000000006</v>
      </c>
      <c r="O110" s="16">
        <v>69.400000000000006</v>
      </c>
      <c r="P110" s="16">
        <v>50.6</v>
      </c>
      <c r="Q110" s="16">
        <v>64.8</v>
      </c>
      <c r="R110" s="16">
        <v>36.4</v>
      </c>
      <c r="S110" s="16">
        <v>73.900000000000006</v>
      </c>
      <c r="T110" s="16">
        <v>53.7</v>
      </c>
      <c r="U110" s="16">
        <v>66.900000000000006</v>
      </c>
    </row>
    <row r="111" spans="1:21" ht="16.5" customHeight="1" x14ac:dyDescent="0.25">
      <c r="A111" s="7" t="s">
        <v>90</v>
      </c>
      <c r="B111" s="7"/>
      <c r="C111" s="7"/>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t="s">
        <v>755</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756</v>
      </c>
      <c r="D113" s="7"/>
      <c r="E113" s="7"/>
      <c r="F113" s="7"/>
      <c r="G113" s="7"/>
      <c r="H113" s="7"/>
      <c r="I113" s="7"/>
      <c r="J113" s="7"/>
      <c r="K113" s="7"/>
      <c r="L113" s="9" t="s">
        <v>97</v>
      </c>
      <c r="M113" s="16">
        <v>65</v>
      </c>
      <c r="N113" s="16">
        <v>68.3</v>
      </c>
      <c r="O113" s="16">
        <v>68.5</v>
      </c>
      <c r="P113" s="16">
        <v>58</v>
      </c>
      <c r="Q113" s="16">
        <v>63.1</v>
      </c>
      <c r="R113" s="16">
        <v>56.4</v>
      </c>
      <c r="S113" s="16">
        <v>78.2</v>
      </c>
      <c r="T113" s="16">
        <v>39.1</v>
      </c>
      <c r="U113" s="16">
        <v>65.3</v>
      </c>
    </row>
    <row r="114" spans="1:21" ht="16.5" customHeight="1" x14ac:dyDescent="0.25">
      <c r="A114" s="7"/>
      <c r="B114" s="7"/>
      <c r="C114" s="7" t="s">
        <v>757</v>
      </c>
      <c r="D114" s="7"/>
      <c r="E114" s="7"/>
      <c r="F114" s="7"/>
      <c r="G114" s="7"/>
      <c r="H114" s="7"/>
      <c r="I114" s="7"/>
      <c r="J114" s="7"/>
      <c r="K114" s="7"/>
      <c r="L114" s="9" t="s">
        <v>97</v>
      </c>
      <c r="M114" s="16">
        <v>66.8</v>
      </c>
      <c r="N114" s="16">
        <v>73.5</v>
      </c>
      <c r="O114" s="16">
        <v>71.2</v>
      </c>
      <c r="P114" s="16">
        <v>57.3</v>
      </c>
      <c r="Q114" s="16">
        <v>63.2</v>
      </c>
      <c r="R114" s="16">
        <v>56.8</v>
      </c>
      <c r="S114" s="16">
        <v>75.3</v>
      </c>
      <c r="T114" s="16">
        <v>47.8</v>
      </c>
      <c r="U114" s="16">
        <v>67.3</v>
      </c>
    </row>
    <row r="115" spans="1:21" ht="16.5" customHeight="1" x14ac:dyDescent="0.25">
      <c r="A115" s="7"/>
      <c r="B115" s="7"/>
      <c r="C115" s="7" t="s">
        <v>758</v>
      </c>
      <c r="D115" s="7"/>
      <c r="E115" s="7"/>
      <c r="F115" s="7"/>
      <c r="G115" s="7"/>
      <c r="H115" s="7"/>
      <c r="I115" s="7"/>
      <c r="J115" s="7"/>
      <c r="K115" s="7"/>
      <c r="L115" s="9" t="s">
        <v>97</v>
      </c>
      <c r="M115" s="16">
        <v>66.400000000000006</v>
      </c>
      <c r="N115" s="16">
        <v>74.400000000000006</v>
      </c>
      <c r="O115" s="16">
        <v>74.3</v>
      </c>
      <c r="P115" s="16">
        <v>56.1</v>
      </c>
      <c r="Q115" s="16">
        <v>61.5</v>
      </c>
      <c r="R115" s="16">
        <v>54.1</v>
      </c>
      <c r="S115" s="16">
        <v>80.5</v>
      </c>
      <c r="T115" s="16">
        <v>54.2</v>
      </c>
      <c r="U115" s="16">
        <v>68.099999999999994</v>
      </c>
    </row>
    <row r="116" spans="1:21" ht="16.5" customHeight="1" x14ac:dyDescent="0.25">
      <c r="A116" s="7"/>
      <c r="B116" s="7"/>
      <c r="C116" s="7" t="s">
        <v>759</v>
      </c>
      <c r="D116" s="7"/>
      <c r="E116" s="7"/>
      <c r="F116" s="7"/>
      <c r="G116" s="7"/>
      <c r="H116" s="7"/>
      <c r="I116" s="7"/>
      <c r="J116" s="7"/>
      <c r="K116" s="7"/>
      <c r="L116" s="9" t="s">
        <v>97</v>
      </c>
      <c r="M116" s="16">
        <v>67.400000000000006</v>
      </c>
      <c r="N116" s="16">
        <v>74.900000000000006</v>
      </c>
      <c r="O116" s="16">
        <v>77</v>
      </c>
      <c r="P116" s="16">
        <v>58.8</v>
      </c>
      <c r="Q116" s="16">
        <v>66.599999999999994</v>
      </c>
      <c r="R116" s="16">
        <v>66.099999999999994</v>
      </c>
      <c r="S116" s="16">
        <v>70.099999999999994</v>
      </c>
      <c r="T116" s="16">
        <v>55</v>
      </c>
      <c r="U116" s="16">
        <v>70.099999999999994</v>
      </c>
    </row>
    <row r="117" spans="1:21" ht="16.5" customHeight="1" x14ac:dyDescent="0.25">
      <c r="A117" s="7"/>
      <c r="B117" s="7"/>
      <c r="C117" s="7" t="s">
        <v>760</v>
      </c>
      <c r="D117" s="7"/>
      <c r="E117" s="7"/>
      <c r="F117" s="7"/>
      <c r="G117" s="7"/>
      <c r="H117" s="7"/>
      <c r="I117" s="7"/>
      <c r="J117" s="7"/>
      <c r="K117" s="7"/>
      <c r="L117" s="9" t="s">
        <v>97</v>
      </c>
      <c r="M117" s="16">
        <v>64.400000000000006</v>
      </c>
      <c r="N117" s="16">
        <v>73.099999999999994</v>
      </c>
      <c r="O117" s="16">
        <v>76.599999999999994</v>
      </c>
      <c r="P117" s="16">
        <v>64.2</v>
      </c>
      <c r="Q117" s="16">
        <v>64.8</v>
      </c>
      <c r="R117" s="16">
        <v>63.2</v>
      </c>
      <c r="S117" s="16">
        <v>75.7</v>
      </c>
      <c r="T117" s="16">
        <v>51.2</v>
      </c>
      <c r="U117" s="16">
        <v>69.599999999999994</v>
      </c>
    </row>
    <row r="118" spans="1:21" ht="16.5" customHeight="1" x14ac:dyDescent="0.25">
      <c r="A118" s="7"/>
      <c r="B118" s="7"/>
      <c r="C118" s="7" t="s">
        <v>761</v>
      </c>
      <c r="D118" s="7"/>
      <c r="E118" s="7"/>
      <c r="F118" s="7"/>
      <c r="G118" s="7"/>
      <c r="H118" s="7"/>
      <c r="I118" s="7"/>
      <c r="J118" s="7"/>
      <c r="K118" s="7"/>
      <c r="L118" s="9" t="s">
        <v>97</v>
      </c>
      <c r="M118" s="16">
        <v>66.8</v>
      </c>
      <c r="N118" s="16">
        <v>65.400000000000006</v>
      </c>
      <c r="O118" s="16">
        <v>79.400000000000006</v>
      </c>
      <c r="P118" s="16">
        <v>61.5</v>
      </c>
      <c r="Q118" s="16">
        <v>50.8</v>
      </c>
      <c r="R118" s="16">
        <v>75.3</v>
      </c>
      <c r="S118" s="16">
        <v>59.1</v>
      </c>
      <c r="T118" s="16">
        <v>52.6</v>
      </c>
      <c r="U118" s="16">
        <v>66.099999999999994</v>
      </c>
    </row>
    <row r="119" spans="1:21" ht="16.5" customHeight="1" x14ac:dyDescent="0.25">
      <c r="A119" s="7"/>
      <c r="B119" s="7"/>
      <c r="C119" s="7" t="s">
        <v>762</v>
      </c>
      <c r="D119" s="7"/>
      <c r="E119" s="7"/>
      <c r="F119" s="7"/>
      <c r="G119" s="7"/>
      <c r="H119" s="7"/>
      <c r="I119" s="7"/>
      <c r="J119" s="7"/>
      <c r="K119" s="7"/>
      <c r="L119" s="9" t="s">
        <v>97</v>
      </c>
      <c r="M119" s="16">
        <v>66.3</v>
      </c>
      <c r="N119" s="16">
        <v>71.900000000000006</v>
      </c>
      <c r="O119" s="16">
        <v>73</v>
      </c>
      <c r="P119" s="16">
        <v>58.3</v>
      </c>
      <c r="Q119" s="16">
        <v>61.8</v>
      </c>
      <c r="R119" s="16">
        <v>59.5</v>
      </c>
      <c r="S119" s="16">
        <v>74.8</v>
      </c>
      <c r="T119" s="16">
        <v>48.6</v>
      </c>
      <c r="U119" s="16">
        <v>67.400000000000006</v>
      </c>
    </row>
    <row r="120" spans="1:21" ht="16.5" customHeight="1" x14ac:dyDescent="0.25">
      <c r="A120" s="7"/>
      <c r="B120" s="7" t="s">
        <v>564</v>
      </c>
      <c r="C120" s="7"/>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c r="C121" s="7" t="s">
        <v>565</v>
      </c>
      <c r="D121" s="7"/>
      <c r="E121" s="7"/>
      <c r="F121" s="7"/>
      <c r="G121" s="7"/>
      <c r="H121" s="7"/>
      <c r="I121" s="7"/>
      <c r="J121" s="7"/>
      <c r="K121" s="7"/>
      <c r="L121" s="9" t="s">
        <v>97</v>
      </c>
      <c r="M121" s="16">
        <v>64.3</v>
      </c>
      <c r="N121" s="16">
        <v>71.8</v>
      </c>
      <c r="O121" s="16">
        <v>72.7</v>
      </c>
      <c r="P121" s="16">
        <v>55.4</v>
      </c>
      <c r="Q121" s="16">
        <v>60.6</v>
      </c>
      <c r="R121" s="16">
        <v>56.2</v>
      </c>
      <c r="S121" s="16">
        <v>72.400000000000006</v>
      </c>
      <c r="T121" s="16">
        <v>48.6</v>
      </c>
      <c r="U121" s="16">
        <v>66.099999999999994</v>
      </c>
    </row>
    <row r="122" spans="1:21" ht="16.5" customHeight="1" x14ac:dyDescent="0.25">
      <c r="A122" s="7"/>
      <c r="B122" s="7"/>
      <c r="C122" s="7" t="s">
        <v>566</v>
      </c>
      <c r="D122" s="7"/>
      <c r="E122" s="7"/>
      <c r="F122" s="7"/>
      <c r="G122" s="7"/>
      <c r="H122" s="7"/>
      <c r="I122" s="7"/>
      <c r="J122" s="7"/>
      <c r="K122" s="7"/>
      <c r="L122" s="9" t="s">
        <v>97</v>
      </c>
      <c r="M122" s="16">
        <v>68.400000000000006</v>
      </c>
      <c r="N122" s="16">
        <v>72</v>
      </c>
      <c r="O122" s="16">
        <v>73.400000000000006</v>
      </c>
      <c r="P122" s="16">
        <v>61</v>
      </c>
      <c r="Q122" s="16">
        <v>63.1</v>
      </c>
      <c r="R122" s="16">
        <v>62.8</v>
      </c>
      <c r="S122" s="16">
        <v>77.099999999999994</v>
      </c>
      <c r="T122" s="16">
        <v>48.5</v>
      </c>
      <c r="U122" s="16">
        <v>68.7</v>
      </c>
    </row>
    <row r="123" spans="1:21" ht="16.5" customHeight="1" x14ac:dyDescent="0.25">
      <c r="A123" s="7"/>
      <c r="B123" s="7" t="s">
        <v>763</v>
      </c>
      <c r="C123" s="7"/>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c r="C124" s="7" t="s">
        <v>467</v>
      </c>
      <c r="D124" s="7"/>
      <c r="E124" s="7"/>
      <c r="F124" s="7"/>
      <c r="G124" s="7"/>
      <c r="H124" s="7"/>
      <c r="I124" s="7"/>
      <c r="J124" s="7"/>
      <c r="K124" s="7"/>
      <c r="L124" s="9" t="s">
        <v>97</v>
      </c>
      <c r="M124" s="16">
        <v>67.599999999999994</v>
      </c>
      <c r="N124" s="16">
        <v>72.8</v>
      </c>
      <c r="O124" s="16">
        <v>76.8</v>
      </c>
      <c r="P124" s="16">
        <v>64.400000000000006</v>
      </c>
      <c r="Q124" s="16">
        <v>60.5</v>
      </c>
      <c r="R124" s="16">
        <v>61.8</v>
      </c>
      <c r="S124" s="16">
        <v>62.5</v>
      </c>
      <c r="T124" s="16">
        <v>35.9</v>
      </c>
      <c r="U124" s="16">
        <v>69.400000000000006</v>
      </c>
    </row>
    <row r="125" spans="1:21" ht="16.5" customHeight="1" x14ac:dyDescent="0.25">
      <c r="A125" s="7"/>
      <c r="B125" s="7"/>
      <c r="C125" s="7" t="s">
        <v>468</v>
      </c>
      <c r="D125" s="7"/>
      <c r="E125" s="7"/>
      <c r="F125" s="7"/>
      <c r="G125" s="7"/>
      <c r="H125" s="7"/>
      <c r="I125" s="7"/>
      <c r="J125" s="7"/>
      <c r="K125" s="7"/>
      <c r="L125" s="9" t="s">
        <v>97</v>
      </c>
      <c r="M125" s="16">
        <v>64.8</v>
      </c>
      <c r="N125" s="16">
        <v>72.3</v>
      </c>
      <c r="O125" s="16">
        <v>76.2</v>
      </c>
      <c r="P125" s="16">
        <v>59.4</v>
      </c>
      <c r="Q125" s="16">
        <v>61.4</v>
      </c>
      <c r="R125" s="16">
        <v>61.1</v>
      </c>
      <c r="S125" s="16">
        <v>27.6</v>
      </c>
      <c r="T125" s="16">
        <v>56.4</v>
      </c>
      <c r="U125" s="16">
        <v>67</v>
      </c>
    </row>
    <row r="126" spans="1:21" ht="16.5" customHeight="1" x14ac:dyDescent="0.25">
      <c r="A126" s="7"/>
      <c r="B126" s="7"/>
      <c r="C126" s="7" t="s">
        <v>469</v>
      </c>
      <c r="D126" s="7"/>
      <c r="E126" s="7"/>
      <c r="F126" s="7"/>
      <c r="G126" s="7"/>
      <c r="H126" s="7"/>
      <c r="I126" s="7"/>
      <c r="J126" s="7"/>
      <c r="K126" s="7"/>
      <c r="L126" s="9" t="s">
        <v>97</v>
      </c>
      <c r="M126" s="16">
        <v>64.7</v>
      </c>
      <c r="N126" s="16">
        <v>73.3</v>
      </c>
      <c r="O126" s="16">
        <v>74.2</v>
      </c>
      <c r="P126" s="16">
        <v>58.6</v>
      </c>
      <c r="Q126" s="16">
        <v>58.7</v>
      </c>
      <c r="R126" s="16">
        <v>58.5</v>
      </c>
      <c r="S126" s="16">
        <v>76.099999999999994</v>
      </c>
      <c r="T126" s="16">
        <v>64.599999999999994</v>
      </c>
      <c r="U126" s="16">
        <v>67.5</v>
      </c>
    </row>
    <row r="127" spans="1:21" ht="16.5" customHeight="1" x14ac:dyDescent="0.25">
      <c r="A127" s="7"/>
      <c r="B127" s="7"/>
      <c r="C127" s="7" t="s">
        <v>470</v>
      </c>
      <c r="D127" s="7"/>
      <c r="E127" s="7"/>
      <c r="F127" s="7"/>
      <c r="G127" s="7"/>
      <c r="H127" s="7"/>
      <c r="I127" s="7"/>
      <c r="J127" s="7"/>
      <c r="K127" s="7"/>
      <c r="L127" s="9" t="s">
        <v>97</v>
      </c>
      <c r="M127" s="16">
        <v>68.400000000000006</v>
      </c>
      <c r="N127" s="16">
        <v>70.900000000000006</v>
      </c>
      <c r="O127" s="16">
        <v>69.400000000000006</v>
      </c>
      <c r="P127" s="16">
        <v>58.3</v>
      </c>
      <c r="Q127" s="16">
        <v>67.5</v>
      </c>
      <c r="R127" s="16">
        <v>55.3</v>
      </c>
      <c r="S127" s="16">
        <v>79.3</v>
      </c>
      <c r="T127" s="16">
        <v>50.6</v>
      </c>
      <c r="U127" s="16">
        <v>67.400000000000006</v>
      </c>
    </row>
    <row r="128" spans="1:21" ht="16.5" customHeight="1" x14ac:dyDescent="0.25">
      <c r="A128" s="7"/>
      <c r="B128" s="7"/>
      <c r="C128" s="7" t="s">
        <v>471</v>
      </c>
      <c r="D128" s="7"/>
      <c r="E128" s="7"/>
      <c r="F128" s="7"/>
      <c r="G128" s="7"/>
      <c r="H128" s="7"/>
      <c r="I128" s="7"/>
      <c r="J128" s="7"/>
      <c r="K128" s="7"/>
      <c r="L128" s="9" t="s">
        <v>97</v>
      </c>
      <c r="M128" s="16">
        <v>67.5</v>
      </c>
      <c r="N128" s="16">
        <v>71.599999999999994</v>
      </c>
      <c r="O128" s="16">
        <v>68</v>
      </c>
      <c r="P128" s="16">
        <v>52.5</v>
      </c>
      <c r="Q128" s="16">
        <v>64.7</v>
      </c>
      <c r="R128" s="16">
        <v>52.4</v>
      </c>
      <c r="S128" s="16">
        <v>75.7</v>
      </c>
      <c r="T128" s="16">
        <v>48</v>
      </c>
      <c r="U128" s="16">
        <v>66.400000000000006</v>
      </c>
    </row>
    <row r="129" spans="1:21" ht="16.5" customHeight="1" x14ac:dyDescent="0.25">
      <c r="A129" s="7" t="s">
        <v>91</v>
      </c>
      <c r="B129" s="7"/>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t="s">
        <v>755</v>
      </c>
      <c r="C130" s="7"/>
      <c r="D130" s="7"/>
      <c r="E130" s="7"/>
      <c r="F130" s="7"/>
      <c r="G130" s="7"/>
      <c r="H130" s="7"/>
      <c r="I130" s="7"/>
      <c r="J130" s="7"/>
      <c r="K130" s="7"/>
      <c r="L130" s="9"/>
      <c r="M130" s="10"/>
      <c r="N130" s="10"/>
      <c r="O130" s="10"/>
      <c r="P130" s="10"/>
      <c r="Q130" s="10"/>
      <c r="R130" s="10"/>
      <c r="S130" s="10"/>
      <c r="T130" s="10"/>
      <c r="U130" s="10"/>
    </row>
    <row r="131" spans="1:21" ht="16.5" customHeight="1" x14ac:dyDescent="0.25">
      <c r="A131" s="7"/>
      <c r="B131" s="7"/>
      <c r="C131" s="7" t="s">
        <v>756</v>
      </c>
      <c r="D131" s="7"/>
      <c r="E131" s="7"/>
      <c r="F131" s="7"/>
      <c r="G131" s="7"/>
      <c r="H131" s="7"/>
      <c r="I131" s="7"/>
      <c r="J131" s="7"/>
      <c r="K131" s="7"/>
      <c r="L131" s="9" t="s">
        <v>97</v>
      </c>
      <c r="M131" s="16">
        <v>58.1</v>
      </c>
      <c r="N131" s="25" t="s">
        <v>259</v>
      </c>
      <c r="O131" s="16">
        <v>67.599999999999994</v>
      </c>
      <c r="P131" s="16">
        <v>50.4</v>
      </c>
      <c r="Q131" s="16">
        <v>50.4</v>
      </c>
      <c r="R131" s="16">
        <v>15.8</v>
      </c>
      <c r="S131" s="16">
        <v>86</v>
      </c>
      <c r="T131" s="16">
        <v>43.2</v>
      </c>
      <c r="U131" s="16">
        <v>58.6</v>
      </c>
    </row>
    <row r="132" spans="1:21" ht="16.5" customHeight="1" x14ac:dyDescent="0.25">
      <c r="A132" s="7"/>
      <c r="B132" s="7"/>
      <c r="C132" s="7" t="s">
        <v>757</v>
      </c>
      <c r="D132" s="7"/>
      <c r="E132" s="7"/>
      <c r="F132" s="7"/>
      <c r="G132" s="7"/>
      <c r="H132" s="7"/>
      <c r="I132" s="7"/>
      <c r="J132" s="7"/>
      <c r="K132" s="7"/>
      <c r="L132" s="9" t="s">
        <v>97</v>
      </c>
      <c r="M132" s="16">
        <v>60.6</v>
      </c>
      <c r="N132" s="25" t="s">
        <v>259</v>
      </c>
      <c r="O132" s="16">
        <v>71.400000000000006</v>
      </c>
      <c r="P132" s="16">
        <v>52</v>
      </c>
      <c r="Q132" s="16">
        <v>55.2</v>
      </c>
      <c r="R132" s="16">
        <v>18.399999999999999</v>
      </c>
      <c r="S132" s="16">
        <v>77.599999999999994</v>
      </c>
      <c r="T132" s="16">
        <v>47.8</v>
      </c>
      <c r="U132" s="16">
        <v>60.6</v>
      </c>
    </row>
    <row r="133" spans="1:21" ht="16.5" customHeight="1" x14ac:dyDescent="0.25">
      <c r="A133" s="7"/>
      <c r="B133" s="7"/>
      <c r="C133" s="7" t="s">
        <v>758</v>
      </c>
      <c r="D133" s="7"/>
      <c r="E133" s="7"/>
      <c r="F133" s="7"/>
      <c r="G133" s="7"/>
      <c r="H133" s="7"/>
      <c r="I133" s="7"/>
      <c r="J133" s="7"/>
      <c r="K133" s="7"/>
      <c r="L133" s="9" t="s">
        <v>97</v>
      </c>
      <c r="M133" s="16">
        <v>61.1</v>
      </c>
      <c r="N133" s="25" t="s">
        <v>259</v>
      </c>
      <c r="O133" s="16">
        <v>73.400000000000006</v>
      </c>
      <c r="P133" s="16">
        <v>51.7</v>
      </c>
      <c r="Q133" s="16">
        <v>51.4</v>
      </c>
      <c r="R133" s="16">
        <v>19</v>
      </c>
      <c r="S133" s="16">
        <v>77.400000000000006</v>
      </c>
      <c r="T133" s="16">
        <v>48</v>
      </c>
      <c r="U133" s="16">
        <v>60.9</v>
      </c>
    </row>
    <row r="134" spans="1:21" ht="16.5" customHeight="1" x14ac:dyDescent="0.25">
      <c r="A134" s="7"/>
      <c r="B134" s="7"/>
      <c r="C134" s="7" t="s">
        <v>759</v>
      </c>
      <c r="D134" s="7"/>
      <c r="E134" s="7"/>
      <c r="F134" s="7"/>
      <c r="G134" s="7"/>
      <c r="H134" s="7"/>
      <c r="I134" s="7"/>
      <c r="J134" s="7"/>
      <c r="K134" s="7"/>
      <c r="L134" s="9" t="s">
        <v>97</v>
      </c>
      <c r="M134" s="16">
        <v>60.8</v>
      </c>
      <c r="N134" s="25" t="s">
        <v>259</v>
      </c>
      <c r="O134" s="16">
        <v>75.7</v>
      </c>
      <c r="P134" s="16">
        <v>51.3</v>
      </c>
      <c r="Q134" s="16">
        <v>58.3</v>
      </c>
      <c r="R134" s="16">
        <v>23.8</v>
      </c>
      <c r="S134" s="16">
        <v>77.2</v>
      </c>
      <c r="T134" s="16">
        <v>50</v>
      </c>
      <c r="U134" s="16">
        <v>61.9</v>
      </c>
    </row>
    <row r="135" spans="1:21" ht="16.5" customHeight="1" x14ac:dyDescent="0.25">
      <c r="A135" s="7"/>
      <c r="B135" s="7"/>
      <c r="C135" s="7" t="s">
        <v>760</v>
      </c>
      <c r="D135" s="7"/>
      <c r="E135" s="7"/>
      <c r="F135" s="7"/>
      <c r="G135" s="7"/>
      <c r="H135" s="7"/>
      <c r="I135" s="7"/>
      <c r="J135" s="7"/>
      <c r="K135" s="7"/>
      <c r="L135" s="9" t="s">
        <v>97</v>
      </c>
      <c r="M135" s="16">
        <v>56.8</v>
      </c>
      <c r="N135" s="25" t="s">
        <v>259</v>
      </c>
      <c r="O135" s="16">
        <v>78.7</v>
      </c>
      <c r="P135" s="16">
        <v>57.1</v>
      </c>
      <c r="Q135" s="16">
        <v>54.4</v>
      </c>
      <c r="R135" s="16">
        <v>20.100000000000001</v>
      </c>
      <c r="S135" s="16">
        <v>61.6</v>
      </c>
      <c r="T135" s="16">
        <v>50</v>
      </c>
      <c r="U135" s="16">
        <v>62.1</v>
      </c>
    </row>
    <row r="136" spans="1:21" ht="16.5" customHeight="1" x14ac:dyDescent="0.25">
      <c r="A136" s="7"/>
      <c r="B136" s="7"/>
      <c r="C136" s="7" t="s">
        <v>761</v>
      </c>
      <c r="D136" s="7"/>
      <c r="E136" s="7"/>
      <c r="F136" s="7"/>
      <c r="G136" s="7"/>
      <c r="H136" s="7"/>
      <c r="I136" s="7"/>
      <c r="J136" s="7"/>
      <c r="K136" s="7"/>
      <c r="L136" s="9" t="s">
        <v>97</v>
      </c>
      <c r="M136" s="16">
        <v>60.4</v>
      </c>
      <c r="N136" s="25" t="s">
        <v>259</v>
      </c>
      <c r="O136" s="16">
        <v>79.599999999999994</v>
      </c>
      <c r="P136" s="16">
        <v>58.1</v>
      </c>
      <c r="Q136" s="16">
        <v>55.8</v>
      </c>
      <c r="R136" s="16">
        <v>36.700000000000003</v>
      </c>
      <c r="S136" s="16">
        <v>58.4</v>
      </c>
      <c r="T136" s="16">
        <v>50</v>
      </c>
      <c r="U136" s="16">
        <v>61.3</v>
      </c>
    </row>
    <row r="137" spans="1:21" ht="16.5" customHeight="1" x14ac:dyDescent="0.25">
      <c r="A137" s="7"/>
      <c r="B137" s="7"/>
      <c r="C137" s="7" t="s">
        <v>762</v>
      </c>
      <c r="D137" s="7"/>
      <c r="E137" s="7"/>
      <c r="F137" s="7"/>
      <c r="G137" s="7"/>
      <c r="H137" s="7"/>
      <c r="I137" s="7"/>
      <c r="J137" s="7"/>
      <c r="K137" s="7"/>
      <c r="L137" s="9" t="s">
        <v>97</v>
      </c>
      <c r="M137" s="16">
        <v>60</v>
      </c>
      <c r="N137" s="25" t="s">
        <v>259</v>
      </c>
      <c r="O137" s="16">
        <v>72.599999999999994</v>
      </c>
      <c r="P137" s="16">
        <v>52.3</v>
      </c>
      <c r="Q137" s="16">
        <v>54</v>
      </c>
      <c r="R137" s="16">
        <v>20.8</v>
      </c>
      <c r="S137" s="16">
        <v>76</v>
      </c>
      <c r="T137" s="16">
        <v>47</v>
      </c>
      <c r="U137" s="16">
        <v>60.6</v>
      </c>
    </row>
    <row r="138" spans="1:21" ht="16.5" customHeight="1" x14ac:dyDescent="0.25">
      <c r="A138" s="7"/>
      <c r="B138" s="7" t="s">
        <v>564</v>
      </c>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c r="C139" s="7" t="s">
        <v>565</v>
      </c>
      <c r="D139" s="7"/>
      <c r="E139" s="7"/>
      <c r="F139" s="7"/>
      <c r="G139" s="7"/>
      <c r="H139" s="7"/>
      <c r="I139" s="7"/>
      <c r="J139" s="7"/>
      <c r="K139" s="7"/>
      <c r="L139" s="9" t="s">
        <v>97</v>
      </c>
      <c r="M139" s="16">
        <v>58.1</v>
      </c>
      <c r="N139" s="25" t="s">
        <v>259</v>
      </c>
      <c r="O139" s="16">
        <v>71.7</v>
      </c>
      <c r="P139" s="16">
        <v>49.9</v>
      </c>
      <c r="Q139" s="16">
        <v>54.6</v>
      </c>
      <c r="R139" s="16">
        <v>17.399999999999999</v>
      </c>
      <c r="S139" s="16">
        <v>76.900000000000006</v>
      </c>
      <c r="T139" s="16">
        <v>47.7</v>
      </c>
      <c r="U139" s="16">
        <v>59.2</v>
      </c>
    </row>
    <row r="140" spans="1:21" ht="16.5" customHeight="1" x14ac:dyDescent="0.25">
      <c r="A140" s="7"/>
      <c r="B140" s="7"/>
      <c r="C140" s="7" t="s">
        <v>566</v>
      </c>
      <c r="D140" s="7"/>
      <c r="E140" s="7"/>
      <c r="F140" s="7"/>
      <c r="G140" s="7"/>
      <c r="H140" s="7"/>
      <c r="I140" s="7"/>
      <c r="J140" s="7"/>
      <c r="K140" s="7"/>
      <c r="L140" s="9" t="s">
        <v>97</v>
      </c>
      <c r="M140" s="16">
        <v>62</v>
      </c>
      <c r="N140" s="25" t="s">
        <v>259</v>
      </c>
      <c r="O140" s="16">
        <v>73.5</v>
      </c>
      <c r="P140" s="16">
        <v>54.6</v>
      </c>
      <c r="Q140" s="16">
        <v>53.4</v>
      </c>
      <c r="R140" s="16">
        <v>24.7</v>
      </c>
      <c r="S140" s="16">
        <v>75.2</v>
      </c>
      <c r="T140" s="16">
        <v>45.9</v>
      </c>
      <c r="U140" s="16">
        <v>62</v>
      </c>
    </row>
    <row r="141" spans="1:21" ht="16.5" customHeight="1" x14ac:dyDescent="0.25">
      <c r="A141" s="7"/>
      <c r="B141" s="7" t="s">
        <v>763</v>
      </c>
      <c r="C141" s="7"/>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t="s">
        <v>467</v>
      </c>
      <c r="D142" s="7"/>
      <c r="E142" s="7"/>
      <c r="F142" s="7"/>
      <c r="G142" s="7"/>
      <c r="H142" s="7"/>
      <c r="I142" s="7"/>
      <c r="J142" s="7"/>
      <c r="K142" s="7"/>
      <c r="L142" s="9" t="s">
        <v>97</v>
      </c>
      <c r="M142" s="16">
        <v>63.3</v>
      </c>
      <c r="N142" s="25" t="s">
        <v>259</v>
      </c>
      <c r="O142" s="16">
        <v>74.900000000000006</v>
      </c>
      <c r="P142" s="16">
        <v>58.1</v>
      </c>
      <c r="Q142" s="16">
        <v>50</v>
      </c>
      <c r="R142" s="16">
        <v>19.2</v>
      </c>
      <c r="S142" s="16">
        <v>40</v>
      </c>
      <c r="T142" s="16">
        <v>36.200000000000003</v>
      </c>
      <c r="U142" s="16">
        <v>61.9</v>
      </c>
    </row>
    <row r="143" spans="1:21" ht="16.5" customHeight="1" x14ac:dyDescent="0.25">
      <c r="A143" s="7"/>
      <c r="B143" s="7"/>
      <c r="C143" s="7" t="s">
        <v>468</v>
      </c>
      <c r="D143" s="7"/>
      <c r="E143" s="7"/>
      <c r="F143" s="7"/>
      <c r="G143" s="7"/>
      <c r="H143" s="7"/>
      <c r="I143" s="7"/>
      <c r="J143" s="7"/>
      <c r="K143" s="7"/>
      <c r="L143" s="9" t="s">
        <v>97</v>
      </c>
      <c r="M143" s="16">
        <v>59.8</v>
      </c>
      <c r="N143" s="25" t="s">
        <v>259</v>
      </c>
      <c r="O143" s="16">
        <v>74.7</v>
      </c>
      <c r="P143" s="16">
        <v>51.8</v>
      </c>
      <c r="Q143" s="16">
        <v>52.4</v>
      </c>
      <c r="R143" s="16">
        <v>26.5</v>
      </c>
      <c r="S143" s="16">
        <v>47.1</v>
      </c>
      <c r="T143" s="16">
        <v>50.1</v>
      </c>
      <c r="U143" s="16">
        <v>59.9</v>
      </c>
    </row>
    <row r="144" spans="1:21" ht="16.5" customHeight="1" x14ac:dyDescent="0.25">
      <c r="A144" s="7"/>
      <c r="B144" s="7"/>
      <c r="C144" s="7" t="s">
        <v>469</v>
      </c>
      <c r="D144" s="7"/>
      <c r="E144" s="7"/>
      <c r="F144" s="7"/>
      <c r="G144" s="7"/>
      <c r="H144" s="7"/>
      <c r="I144" s="7"/>
      <c r="J144" s="7"/>
      <c r="K144" s="7"/>
      <c r="L144" s="9" t="s">
        <v>97</v>
      </c>
      <c r="M144" s="16">
        <v>58.7</v>
      </c>
      <c r="N144" s="25" t="s">
        <v>259</v>
      </c>
      <c r="O144" s="16">
        <v>73.099999999999994</v>
      </c>
      <c r="P144" s="16">
        <v>52.5</v>
      </c>
      <c r="Q144" s="16">
        <v>54.3</v>
      </c>
      <c r="R144" s="16">
        <v>40.299999999999997</v>
      </c>
      <c r="S144" s="16">
        <v>71.3</v>
      </c>
      <c r="T144" s="16">
        <v>60</v>
      </c>
      <c r="U144" s="16">
        <v>60.5</v>
      </c>
    </row>
    <row r="145" spans="1:21" ht="16.5" customHeight="1" x14ac:dyDescent="0.25">
      <c r="A145" s="7"/>
      <c r="B145" s="7"/>
      <c r="C145" s="7" t="s">
        <v>470</v>
      </c>
      <c r="D145" s="7"/>
      <c r="E145" s="7"/>
      <c r="F145" s="7"/>
      <c r="G145" s="7"/>
      <c r="H145" s="7"/>
      <c r="I145" s="7"/>
      <c r="J145" s="7"/>
      <c r="K145" s="7"/>
      <c r="L145" s="9" t="s">
        <v>97</v>
      </c>
      <c r="M145" s="16">
        <v>64.2</v>
      </c>
      <c r="N145" s="25" t="s">
        <v>259</v>
      </c>
      <c r="O145" s="16">
        <v>70.3</v>
      </c>
      <c r="P145" s="16">
        <v>52</v>
      </c>
      <c r="Q145" s="16">
        <v>60.4</v>
      </c>
      <c r="R145" s="26">
        <v>7</v>
      </c>
      <c r="S145" s="16">
        <v>77.7</v>
      </c>
      <c r="T145" s="16">
        <v>53.6</v>
      </c>
      <c r="U145" s="16">
        <v>61.8</v>
      </c>
    </row>
    <row r="146" spans="1:21" ht="16.5" customHeight="1" x14ac:dyDescent="0.25">
      <c r="A146" s="14"/>
      <c r="B146" s="14"/>
      <c r="C146" s="14" t="s">
        <v>471</v>
      </c>
      <c r="D146" s="14"/>
      <c r="E146" s="14"/>
      <c r="F146" s="14"/>
      <c r="G146" s="14"/>
      <c r="H146" s="14"/>
      <c r="I146" s="14"/>
      <c r="J146" s="14"/>
      <c r="K146" s="14"/>
      <c r="L146" s="15" t="s">
        <v>97</v>
      </c>
      <c r="M146" s="17">
        <v>56.8</v>
      </c>
      <c r="N146" s="36" t="s">
        <v>259</v>
      </c>
      <c r="O146" s="17">
        <v>70.3</v>
      </c>
      <c r="P146" s="17">
        <v>50.5</v>
      </c>
      <c r="Q146" s="17">
        <v>60.2</v>
      </c>
      <c r="R146" s="28">
        <v>5.9</v>
      </c>
      <c r="S146" s="17">
        <v>79.3</v>
      </c>
      <c r="T146" s="17">
        <v>50.3</v>
      </c>
      <c r="U146" s="17">
        <v>60.3</v>
      </c>
    </row>
    <row r="147" spans="1:21" ht="4.5" customHeight="1" x14ac:dyDescent="0.25">
      <c r="A147" s="23"/>
      <c r="B147" s="23"/>
      <c r="C147" s="2"/>
      <c r="D147" s="2"/>
      <c r="E147" s="2"/>
      <c r="F147" s="2"/>
      <c r="G147" s="2"/>
      <c r="H147" s="2"/>
      <c r="I147" s="2"/>
      <c r="J147" s="2"/>
      <c r="K147" s="2"/>
      <c r="L147" s="2"/>
      <c r="M147" s="2"/>
      <c r="N147" s="2"/>
      <c r="O147" s="2"/>
      <c r="P147" s="2"/>
      <c r="Q147" s="2"/>
      <c r="R147" s="2"/>
      <c r="S147" s="2"/>
      <c r="T147" s="2"/>
      <c r="U147" s="2"/>
    </row>
    <row r="148" spans="1:21" ht="16.5" customHeight="1" x14ac:dyDescent="0.25">
      <c r="A148" s="23"/>
      <c r="B148" s="23"/>
      <c r="C148" s="87" t="s">
        <v>298</v>
      </c>
      <c r="D148" s="87"/>
      <c r="E148" s="87"/>
      <c r="F148" s="87"/>
      <c r="G148" s="87"/>
      <c r="H148" s="87"/>
      <c r="I148" s="87"/>
      <c r="J148" s="87"/>
      <c r="K148" s="87"/>
      <c r="L148" s="87"/>
      <c r="M148" s="87"/>
      <c r="N148" s="87"/>
      <c r="O148" s="87"/>
      <c r="P148" s="87"/>
      <c r="Q148" s="87"/>
      <c r="R148" s="87"/>
      <c r="S148" s="87"/>
      <c r="T148" s="87"/>
      <c r="U148" s="87"/>
    </row>
    <row r="149" spans="1:21" ht="4.5" customHeight="1" x14ac:dyDescent="0.25">
      <c r="A149" s="23"/>
      <c r="B149" s="23"/>
      <c r="C149" s="2"/>
      <c r="D149" s="2"/>
      <c r="E149" s="2"/>
      <c r="F149" s="2"/>
      <c r="G149" s="2"/>
      <c r="H149" s="2"/>
      <c r="I149" s="2"/>
      <c r="J149" s="2"/>
      <c r="K149" s="2"/>
      <c r="L149" s="2"/>
      <c r="M149" s="2"/>
      <c r="N149" s="2"/>
      <c r="O149" s="2"/>
      <c r="P149" s="2"/>
      <c r="Q149" s="2"/>
      <c r="R149" s="2"/>
      <c r="S149" s="2"/>
      <c r="T149" s="2"/>
      <c r="U149" s="2"/>
    </row>
    <row r="150" spans="1:21" ht="16.5" customHeight="1" x14ac:dyDescent="0.25">
      <c r="A150" s="23" t="s">
        <v>99</v>
      </c>
      <c r="B150" s="23"/>
      <c r="C150" s="87" t="s">
        <v>764</v>
      </c>
      <c r="D150" s="87"/>
      <c r="E150" s="87"/>
      <c r="F150" s="87"/>
      <c r="G150" s="87"/>
      <c r="H150" s="87"/>
      <c r="I150" s="87"/>
      <c r="J150" s="87"/>
      <c r="K150" s="87"/>
      <c r="L150" s="87"/>
      <c r="M150" s="87"/>
      <c r="N150" s="87"/>
      <c r="O150" s="87"/>
      <c r="P150" s="87"/>
      <c r="Q150" s="87"/>
      <c r="R150" s="87"/>
      <c r="S150" s="87"/>
      <c r="T150" s="87"/>
      <c r="U150" s="87"/>
    </row>
    <row r="151" spans="1:21" ht="29.4" customHeight="1" x14ac:dyDescent="0.25">
      <c r="A151" s="23" t="s">
        <v>101</v>
      </c>
      <c r="B151" s="23"/>
      <c r="C151" s="87" t="s">
        <v>280</v>
      </c>
      <c r="D151" s="87"/>
      <c r="E151" s="87"/>
      <c r="F151" s="87"/>
      <c r="G151" s="87"/>
      <c r="H151" s="87"/>
      <c r="I151" s="87"/>
      <c r="J151" s="87"/>
      <c r="K151" s="87"/>
      <c r="L151" s="87"/>
      <c r="M151" s="87"/>
      <c r="N151" s="87"/>
      <c r="O151" s="87"/>
      <c r="P151" s="87"/>
      <c r="Q151" s="87"/>
      <c r="R151" s="87"/>
      <c r="S151" s="87"/>
      <c r="T151" s="87"/>
      <c r="U151" s="87"/>
    </row>
    <row r="152" spans="1:21" ht="29.4" customHeight="1" x14ac:dyDescent="0.25">
      <c r="A152" s="23" t="s">
        <v>103</v>
      </c>
      <c r="B152" s="23"/>
      <c r="C152" s="87" t="s">
        <v>303</v>
      </c>
      <c r="D152" s="87"/>
      <c r="E152" s="87"/>
      <c r="F152" s="87"/>
      <c r="G152" s="87"/>
      <c r="H152" s="87"/>
      <c r="I152" s="87"/>
      <c r="J152" s="87"/>
      <c r="K152" s="87"/>
      <c r="L152" s="87"/>
      <c r="M152" s="87"/>
      <c r="N152" s="87"/>
      <c r="O152" s="87"/>
      <c r="P152" s="87"/>
      <c r="Q152" s="87"/>
      <c r="R152" s="87"/>
      <c r="S152" s="87"/>
      <c r="T152" s="87"/>
      <c r="U152" s="87"/>
    </row>
    <row r="153" spans="1:21" ht="42.45" customHeight="1" x14ac:dyDescent="0.25">
      <c r="A153" s="23" t="s">
        <v>105</v>
      </c>
      <c r="B153" s="23"/>
      <c r="C153" s="87" t="s">
        <v>748</v>
      </c>
      <c r="D153" s="87"/>
      <c r="E153" s="87"/>
      <c r="F153" s="87"/>
      <c r="G153" s="87"/>
      <c r="H153" s="87"/>
      <c r="I153" s="87"/>
      <c r="J153" s="87"/>
      <c r="K153" s="87"/>
      <c r="L153" s="87"/>
      <c r="M153" s="87"/>
      <c r="N153" s="87"/>
      <c r="O153" s="87"/>
      <c r="P153" s="87"/>
      <c r="Q153" s="87"/>
      <c r="R153" s="87"/>
      <c r="S153" s="87"/>
      <c r="T153" s="87"/>
      <c r="U153" s="87"/>
    </row>
    <row r="154" spans="1:21" ht="29.4" customHeight="1" x14ac:dyDescent="0.25">
      <c r="A154" s="23"/>
      <c r="B154" s="23"/>
      <c r="C154" s="87" t="s">
        <v>276</v>
      </c>
      <c r="D154" s="87"/>
      <c r="E154" s="87"/>
      <c r="F154" s="87"/>
      <c r="G154" s="87"/>
      <c r="H154" s="87"/>
      <c r="I154" s="87"/>
      <c r="J154" s="87"/>
      <c r="K154" s="87"/>
      <c r="L154" s="87"/>
      <c r="M154" s="87"/>
      <c r="N154" s="87"/>
      <c r="O154" s="87"/>
      <c r="P154" s="87"/>
      <c r="Q154" s="87"/>
      <c r="R154" s="87"/>
      <c r="S154" s="87"/>
      <c r="T154" s="87"/>
      <c r="U154" s="87"/>
    </row>
    <row r="155" spans="1:21" ht="42.45" customHeight="1" x14ac:dyDescent="0.25">
      <c r="A155" s="23"/>
      <c r="B155" s="23"/>
      <c r="C155" s="87" t="s">
        <v>277</v>
      </c>
      <c r="D155" s="87"/>
      <c r="E155" s="87"/>
      <c r="F155" s="87"/>
      <c r="G155" s="87"/>
      <c r="H155" s="87"/>
      <c r="I155" s="87"/>
      <c r="J155" s="87"/>
      <c r="K155" s="87"/>
      <c r="L155" s="87"/>
      <c r="M155" s="87"/>
      <c r="N155" s="87"/>
      <c r="O155" s="87"/>
      <c r="P155" s="87"/>
      <c r="Q155" s="87"/>
      <c r="R155" s="87"/>
      <c r="S155" s="87"/>
      <c r="T155" s="87"/>
      <c r="U155" s="87"/>
    </row>
    <row r="156" spans="1:21" ht="16.5" customHeight="1" x14ac:dyDescent="0.25">
      <c r="A156" s="23" t="s">
        <v>142</v>
      </c>
      <c r="B156" s="23"/>
      <c r="C156" s="87" t="s">
        <v>278</v>
      </c>
      <c r="D156" s="87"/>
      <c r="E156" s="87"/>
      <c r="F156" s="87"/>
      <c r="G156" s="87"/>
      <c r="H156" s="87"/>
      <c r="I156" s="87"/>
      <c r="J156" s="87"/>
      <c r="K156" s="87"/>
      <c r="L156" s="87"/>
      <c r="M156" s="87"/>
      <c r="N156" s="87"/>
      <c r="O156" s="87"/>
      <c r="P156" s="87"/>
      <c r="Q156" s="87"/>
      <c r="R156" s="87"/>
      <c r="S156" s="87"/>
      <c r="T156" s="87"/>
      <c r="U156" s="87"/>
    </row>
    <row r="157" spans="1:21" ht="55.2" customHeight="1" x14ac:dyDescent="0.25">
      <c r="A157" s="23" t="s">
        <v>144</v>
      </c>
      <c r="B157" s="23"/>
      <c r="C157" s="87" t="s">
        <v>475</v>
      </c>
      <c r="D157" s="87"/>
      <c r="E157" s="87"/>
      <c r="F157" s="87"/>
      <c r="G157" s="87"/>
      <c r="H157" s="87"/>
      <c r="I157" s="87"/>
      <c r="J157" s="87"/>
      <c r="K157" s="87"/>
      <c r="L157" s="87"/>
      <c r="M157" s="87"/>
      <c r="N157" s="87"/>
      <c r="O157" s="87"/>
      <c r="P157" s="87"/>
      <c r="Q157" s="87"/>
      <c r="R157" s="87"/>
      <c r="S157" s="87"/>
      <c r="T157" s="87"/>
      <c r="U157" s="87"/>
    </row>
    <row r="158" spans="1:21" ht="4.5" customHeight="1" x14ac:dyDescent="0.25"/>
    <row r="159" spans="1:21" ht="16.5" customHeight="1" x14ac:dyDescent="0.25">
      <c r="A159" s="24" t="s">
        <v>107</v>
      </c>
      <c r="B159" s="23"/>
      <c r="C159" s="23"/>
      <c r="D159" s="23"/>
      <c r="E159" s="87" t="s">
        <v>749</v>
      </c>
      <c r="F159" s="87"/>
      <c r="G159" s="87"/>
      <c r="H159" s="87"/>
      <c r="I159" s="87"/>
      <c r="J159" s="87"/>
      <c r="K159" s="87"/>
      <c r="L159" s="87"/>
      <c r="M159" s="87"/>
      <c r="N159" s="87"/>
      <c r="O159" s="87"/>
      <c r="P159" s="87"/>
      <c r="Q159" s="87"/>
      <c r="R159" s="87"/>
      <c r="S159" s="87"/>
      <c r="T159" s="87"/>
      <c r="U159" s="87"/>
    </row>
  </sheetData>
  <mergeCells count="11">
    <mergeCell ref="E159:U159"/>
    <mergeCell ref="C153:U153"/>
    <mergeCell ref="C154:U154"/>
    <mergeCell ref="C155:U155"/>
    <mergeCell ref="C156:U156"/>
    <mergeCell ref="C157:U157"/>
    <mergeCell ref="K1:U1"/>
    <mergeCell ref="C148:U148"/>
    <mergeCell ref="C150:U150"/>
    <mergeCell ref="C151:U151"/>
    <mergeCell ref="C152:U152"/>
  </mergeCells>
  <pageMargins left="0.7" right="0.7" top="0.75" bottom="0.75" header="0.3" footer="0.3"/>
  <pageSetup paperSize="9" fitToHeight="0" orientation="landscape" horizontalDpi="300" verticalDpi="300"/>
  <headerFooter scaleWithDoc="0" alignWithMargins="0">
    <oddHeader>&amp;C&amp;"Arial"&amp;8TABLE 13A.32</oddHeader>
    <oddFooter>&amp;L&amp;"Arial"&amp;8REPORT ON
GOVERNMENT
SERVICES 2022&amp;R&amp;"Arial"&amp;8SERVICES FOR
MENTAL HEALTH
PAGE &amp;B&amp;P&amp;B</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59"/>
  <sheetViews>
    <sheetView showGridLines="0" workbookViewId="0"/>
  </sheetViews>
  <sheetFormatPr defaultColWidth="11.44140625" defaultRowHeight="13.2" x14ac:dyDescent="0.25"/>
  <cols>
    <col min="1" max="10" width="1.88671875" customWidth="1"/>
    <col min="11" max="11" width="37.44140625" customWidth="1"/>
    <col min="12" max="12" width="5.44140625" customWidth="1"/>
    <col min="13" max="20" width="8.44140625" customWidth="1"/>
    <col min="21" max="21" width="8.5546875" customWidth="1"/>
  </cols>
  <sheetData>
    <row r="1" spans="1:21" ht="17.399999999999999" customHeight="1" x14ac:dyDescent="0.25">
      <c r="A1" s="8" t="s">
        <v>765</v>
      </c>
      <c r="B1" s="8"/>
      <c r="C1" s="8"/>
      <c r="D1" s="8"/>
      <c r="E1" s="8"/>
      <c r="F1" s="8"/>
      <c r="G1" s="8"/>
      <c r="H1" s="8"/>
      <c r="I1" s="8"/>
      <c r="J1" s="8"/>
      <c r="K1" s="91" t="s">
        <v>766</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752</v>
      </c>
      <c r="O2" s="13" t="s">
        <v>199</v>
      </c>
      <c r="P2" s="13" t="s">
        <v>174</v>
      </c>
      <c r="Q2" s="13" t="s">
        <v>238</v>
      </c>
      <c r="R2" s="13" t="s">
        <v>753</v>
      </c>
      <c r="S2" s="13" t="s">
        <v>701</v>
      </c>
      <c r="T2" s="13" t="s">
        <v>178</v>
      </c>
      <c r="U2" s="13" t="s">
        <v>483</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767</v>
      </c>
      <c r="C4" s="7"/>
      <c r="D4" s="7"/>
      <c r="E4" s="7"/>
      <c r="F4" s="7"/>
      <c r="G4" s="7"/>
      <c r="H4" s="7"/>
      <c r="I4" s="7"/>
      <c r="J4" s="7"/>
      <c r="K4" s="7"/>
      <c r="L4" s="9" t="s">
        <v>258</v>
      </c>
      <c r="M4" s="33">
        <v>31744</v>
      </c>
      <c r="N4" s="33">
        <v>24079</v>
      </c>
      <c r="O4" s="33">
        <v>20587</v>
      </c>
      <c r="P4" s="33">
        <v>12424</v>
      </c>
      <c r="Q4" s="30">
        <v>8112</v>
      </c>
      <c r="R4" s="30">
        <v>1795</v>
      </c>
      <c r="S4" s="30">
        <v>1895</v>
      </c>
      <c r="T4" s="30">
        <v>1162</v>
      </c>
      <c r="U4" s="32">
        <v>101798</v>
      </c>
    </row>
    <row r="5" spans="1:21" ht="29.4" customHeight="1" x14ac:dyDescent="0.25">
      <c r="A5" s="7"/>
      <c r="B5" s="93" t="s">
        <v>768</v>
      </c>
      <c r="C5" s="93"/>
      <c r="D5" s="93"/>
      <c r="E5" s="93"/>
      <c r="F5" s="93"/>
      <c r="G5" s="93"/>
      <c r="H5" s="93"/>
      <c r="I5" s="93"/>
      <c r="J5" s="93"/>
      <c r="K5" s="93"/>
      <c r="L5" s="9" t="s">
        <v>258</v>
      </c>
      <c r="M5" s="33">
        <v>24448</v>
      </c>
      <c r="N5" s="33">
        <v>18948</v>
      </c>
      <c r="O5" s="33">
        <v>15086</v>
      </c>
      <c r="P5" s="30">
        <v>8775</v>
      </c>
      <c r="Q5" s="30">
        <v>5738</v>
      </c>
      <c r="R5" s="30">
        <v>1268</v>
      </c>
      <c r="S5" s="30">
        <v>1322</v>
      </c>
      <c r="T5" s="37">
        <v>895</v>
      </c>
      <c r="U5" s="33">
        <v>76480</v>
      </c>
    </row>
    <row r="6" spans="1:21" ht="42.45" customHeight="1" x14ac:dyDescent="0.25">
      <c r="A6" s="7"/>
      <c r="B6" s="93" t="s">
        <v>769</v>
      </c>
      <c r="C6" s="93"/>
      <c r="D6" s="93"/>
      <c r="E6" s="93"/>
      <c r="F6" s="93"/>
      <c r="G6" s="93"/>
      <c r="H6" s="93"/>
      <c r="I6" s="93"/>
      <c r="J6" s="93"/>
      <c r="K6" s="93"/>
      <c r="L6" s="9" t="s">
        <v>97</v>
      </c>
      <c r="M6" s="16">
        <v>77</v>
      </c>
      <c r="N6" s="16">
        <v>78.7</v>
      </c>
      <c r="O6" s="16">
        <v>73.3</v>
      </c>
      <c r="P6" s="16">
        <v>70.599999999999994</v>
      </c>
      <c r="Q6" s="16">
        <v>70.7</v>
      </c>
      <c r="R6" s="16">
        <v>70.599999999999994</v>
      </c>
      <c r="S6" s="16">
        <v>69.8</v>
      </c>
      <c r="T6" s="16">
        <v>77</v>
      </c>
      <c r="U6" s="16">
        <v>75.099999999999994</v>
      </c>
    </row>
    <row r="7" spans="1:21" ht="16.5" customHeight="1" x14ac:dyDescent="0.25">
      <c r="A7" s="7" t="s">
        <v>85</v>
      </c>
      <c r="B7" s="7"/>
      <c r="C7" s="7"/>
      <c r="D7" s="7"/>
      <c r="E7" s="7"/>
      <c r="F7" s="7"/>
      <c r="G7" s="7"/>
      <c r="H7" s="7"/>
      <c r="I7" s="7"/>
      <c r="J7" s="7"/>
      <c r="K7" s="7"/>
      <c r="L7" s="9"/>
      <c r="M7" s="10"/>
      <c r="N7" s="10"/>
      <c r="O7" s="10"/>
      <c r="P7" s="10"/>
      <c r="Q7" s="10"/>
      <c r="R7" s="10"/>
      <c r="S7" s="10"/>
      <c r="T7" s="10"/>
      <c r="U7" s="10"/>
    </row>
    <row r="8" spans="1:21" ht="16.5" customHeight="1" x14ac:dyDescent="0.25">
      <c r="A8" s="7"/>
      <c r="B8" s="7" t="s">
        <v>767</v>
      </c>
      <c r="C8" s="7"/>
      <c r="D8" s="7"/>
      <c r="E8" s="7"/>
      <c r="F8" s="7"/>
      <c r="G8" s="7"/>
      <c r="H8" s="7"/>
      <c r="I8" s="7"/>
      <c r="J8" s="7"/>
      <c r="K8" s="7"/>
      <c r="L8" s="9" t="s">
        <v>258</v>
      </c>
      <c r="M8" s="33">
        <v>32243</v>
      </c>
      <c r="N8" s="33">
        <v>23817</v>
      </c>
      <c r="O8" s="33">
        <v>20292</v>
      </c>
      <c r="P8" s="33">
        <v>11930</v>
      </c>
      <c r="Q8" s="30">
        <v>8329</v>
      </c>
      <c r="R8" s="30">
        <v>1566</v>
      </c>
      <c r="S8" s="30">
        <v>1746</v>
      </c>
      <c r="T8" s="30">
        <v>1093</v>
      </c>
      <c r="U8" s="32">
        <v>101016</v>
      </c>
    </row>
    <row r="9" spans="1:21" ht="29.4" customHeight="1" x14ac:dyDescent="0.25">
      <c r="A9" s="7"/>
      <c r="B9" s="93" t="s">
        <v>768</v>
      </c>
      <c r="C9" s="93"/>
      <c r="D9" s="93"/>
      <c r="E9" s="93"/>
      <c r="F9" s="93"/>
      <c r="G9" s="93"/>
      <c r="H9" s="93"/>
      <c r="I9" s="93"/>
      <c r="J9" s="93"/>
      <c r="K9" s="93"/>
      <c r="L9" s="9" t="s">
        <v>258</v>
      </c>
      <c r="M9" s="33">
        <v>24024</v>
      </c>
      <c r="N9" s="33">
        <v>18245</v>
      </c>
      <c r="O9" s="33">
        <v>14977</v>
      </c>
      <c r="P9" s="30">
        <v>8181</v>
      </c>
      <c r="Q9" s="30">
        <v>5752</v>
      </c>
      <c r="R9" s="37">
        <v>857</v>
      </c>
      <c r="S9" s="30">
        <v>1295</v>
      </c>
      <c r="T9" s="37">
        <v>844</v>
      </c>
      <c r="U9" s="33">
        <v>74175</v>
      </c>
    </row>
    <row r="10" spans="1:21" ht="42.45" customHeight="1" x14ac:dyDescent="0.25">
      <c r="A10" s="7"/>
      <c r="B10" s="93" t="s">
        <v>769</v>
      </c>
      <c r="C10" s="93"/>
      <c r="D10" s="93"/>
      <c r="E10" s="93"/>
      <c r="F10" s="93"/>
      <c r="G10" s="93"/>
      <c r="H10" s="93"/>
      <c r="I10" s="93"/>
      <c r="J10" s="93"/>
      <c r="K10" s="93"/>
      <c r="L10" s="9" t="s">
        <v>97</v>
      </c>
      <c r="M10" s="16">
        <v>74.5</v>
      </c>
      <c r="N10" s="16">
        <v>76.599999999999994</v>
      </c>
      <c r="O10" s="16">
        <v>73.8</v>
      </c>
      <c r="P10" s="16">
        <v>68.599999999999994</v>
      </c>
      <c r="Q10" s="16">
        <v>69.099999999999994</v>
      </c>
      <c r="R10" s="16">
        <v>54.7</v>
      </c>
      <c r="S10" s="16">
        <v>74.2</v>
      </c>
      <c r="T10" s="16">
        <v>77.2</v>
      </c>
      <c r="U10" s="16">
        <v>73.400000000000006</v>
      </c>
    </row>
    <row r="11" spans="1:21" ht="16.5" customHeight="1" x14ac:dyDescent="0.25">
      <c r="A11" s="7" t="s">
        <v>86</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767</v>
      </c>
      <c r="C12" s="7"/>
      <c r="D12" s="7"/>
      <c r="E12" s="7"/>
      <c r="F12" s="7"/>
      <c r="G12" s="7"/>
      <c r="H12" s="7"/>
      <c r="I12" s="7"/>
      <c r="J12" s="7"/>
      <c r="K12" s="7"/>
      <c r="L12" s="9" t="s">
        <v>258</v>
      </c>
      <c r="M12" s="33">
        <v>31550</v>
      </c>
      <c r="N12" s="33">
        <v>23331</v>
      </c>
      <c r="O12" s="33">
        <v>20465</v>
      </c>
      <c r="P12" s="33">
        <v>12054</v>
      </c>
      <c r="Q12" s="30">
        <v>8473</v>
      </c>
      <c r="R12" s="30">
        <v>1661</v>
      </c>
      <c r="S12" s="30">
        <v>1725</v>
      </c>
      <c r="T12" s="37">
        <v>999</v>
      </c>
      <c r="U12" s="32">
        <v>100258</v>
      </c>
    </row>
    <row r="13" spans="1:21" ht="29.4" customHeight="1" x14ac:dyDescent="0.25">
      <c r="A13" s="7"/>
      <c r="B13" s="93" t="s">
        <v>768</v>
      </c>
      <c r="C13" s="93"/>
      <c r="D13" s="93"/>
      <c r="E13" s="93"/>
      <c r="F13" s="93"/>
      <c r="G13" s="93"/>
      <c r="H13" s="93"/>
      <c r="I13" s="93"/>
      <c r="J13" s="93"/>
      <c r="K13" s="93"/>
      <c r="L13" s="9" t="s">
        <v>258</v>
      </c>
      <c r="M13" s="33">
        <v>23824</v>
      </c>
      <c r="N13" s="33">
        <v>17464</v>
      </c>
      <c r="O13" s="33">
        <v>15157</v>
      </c>
      <c r="P13" s="30">
        <v>9031</v>
      </c>
      <c r="Q13" s="30">
        <v>5622</v>
      </c>
      <c r="R13" s="30">
        <v>1357</v>
      </c>
      <c r="S13" s="30">
        <v>1351</v>
      </c>
      <c r="T13" s="37">
        <v>865</v>
      </c>
      <c r="U13" s="33">
        <v>74671</v>
      </c>
    </row>
    <row r="14" spans="1:21" ht="42.45" customHeight="1" x14ac:dyDescent="0.25">
      <c r="A14" s="7"/>
      <c r="B14" s="93" t="s">
        <v>769</v>
      </c>
      <c r="C14" s="93"/>
      <c r="D14" s="93"/>
      <c r="E14" s="93"/>
      <c r="F14" s="93"/>
      <c r="G14" s="93"/>
      <c r="H14" s="93"/>
      <c r="I14" s="93"/>
      <c r="J14" s="93"/>
      <c r="K14" s="93"/>
      <c r="L14" s="9" t="s">
        <v>97</v>
      </c>
      <c r="M14" s="16">
        <v>75.5</v>
      </c>
      <c r="N14" s="16">
        <v>74.900000000000006</v>
      </c>
      <c r="O14" s="16">
        <v>74.099999999999994</v>
      </c>
      <c r="P14" s="16">
        <v>74.900000000000006</v>
      </c>
      <c r="Q14" s="16">
        <v>66.400000000000006</v>
      </c>
      <c r="R14" s="16">
        <v>81.7</v>
      </c>
      <c r="S14" s="16">
        <v>78.3</v>
      </c>
      <c r="T14" s="16">
        <v>86.6</v>
      </c>
      <c r="U14" s="16">
        <v>74.5</v>
      </c>
    </row>
    <row r="15" spans="1:21" ht="16.5" customHeight="1" x14ac:dyDescent="0.25">
      <c r="A15" s="7" t="s">
        <v>87</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767</v>
      </c>
      <c r="C16" s="7"/>
      <c r="D16" s="7"/>
      <c r="E16" s="7"/>
      <c r="F16" s="7"/>
      <c r="G16" s="7"/>
      <c r="H16" s="7"/>
      <c r="I16" s="7"/>
      <c r="J16" s="7"/>
      <c r="K16" s="7"/>
      <c r="L16" s="9" t="s">
        <v>258</v>
      </c>
      <c r="M16" s="33">
        <v>32031</v>
      </c>
      <c r="N16" s="33">
        <v>21527</v>
      </c>
      <c r="O16" s="33">
        <v>20604</v>
      </c>
      <c r="P16" s="33">
        <v>11705</v>
      </c>
      <c r="Q16" s="30">
        <v>8964</v>
      </c>
      <c r="R16" s="30">
        <v>1844</v>
      </c>
      <c r="S16" s="30">
        <v>1670</v>
      </c>
      <c r="T16" s="37">
        <v>886</v>
      </c>
      <c r="U16" s="33">
        <v>99231</v>
      </c>
    </row>
    <row r="17" spans="1:21" ht="29.4" customHeight="1" x14ac:dyDescent="0.25">
      <c r="A17" s="7"/>
      <c r="B17" s="93" t="s">
        <v>768</v>
      </c>
      <c r="C17" s="93"/>
      <c r="D17" s="93"/>
      <c r="E17" s="93"/>
      <c r="F17" s="93"/>
      <c r="G17" s="93"/>
      <c r="H17" s="93"/>
      <c r="I17" s="93"/>
      <c r="J17" s="93"/>
      <c r="K17" s="93"/>
      <c r="L17" s="9" t="s">
        <v>258</v>
      </c>
      <c r="M17" s="33">
        <v>23310</v>
      </c>
      <c r="N17" s="33">
        <v>13928</v>
      </c>
      <c r="O17" s="33">
        <v>15161</v>
      </c>
      <c r="P17" s="30">
        <v>8366</v>
      </c>
      <c r="Q17" s="30">
        <v>5728</v>
      </c>
      <c r="R17" s="30">
        <v>1439</v>
      </c>
      <c r="S17" s="30">
        <v>1266</v>
      </c>
      <c r="T17" s="37">
        <v>752</v>
      </c>
      <c r="U17" s="33">
        <v>69950</v>
      </c>
    </row>
    <row r="18" spans="1:21" ht="42.45" customHeight="1" x14ac:dyDescent="0.25">
      <c r="A18" s="7"/>
      <c r="B18" s="93" t="s">
        <v>769</v>
      </c>
      <c r="C18" s="93"/>
      <c r="D18" s="93"/>
      <c r="E18" s="93"/>
      <c r="F18" s="93"/>
      <c r="G18" s="93"/>
      <c r="H18" s="93"/>
      <c r="I18" s="93"/>
      <c r="J18" s="93"/>
      <c r="K18" s="93"/>
      <c r="L18" s="9" t="s">
        <v>97</v>
      </c>
      <c r="M18" s="16">
        <v>72.8</v>
      </c>
      <c r="N18" s="16">
        <v>64.7</v>
      </c>
      <c r="O18" s="16">
        <v>73.599999999999994</v>
      </c>
      <c r="P18" s="16">
        <v>71.5</v>
      </c>
      <c r="Q18" s="16">
        <v>63.9</v>
      </c>
      <c r="R18" s="16">
        <v>78</v>
      </c>
      <c r="S18" s="16">
        <v>75.8</v>
      </c>
      <c r="T18" s="16">
        <v>84.9</v>
      </c>
      <c r="U18" s="16">
        <v>70.5</v>
      </c>
    </row>
    <row r="19" spans="1:21" ht="16.5" customHeight="1" x14ac:dyDescent="0.25">
      <c r="A19" s="7" t="s">
        <v>88</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767</v>
      </c>
      <c r="C20" s="7"/>
      <c r="D20" s="7"/>
      <c r="E20" s="7"/>
      <c r="F20" s="7"/>
      <c r="G20" s="7"/>
      <c r="H20" s="7"/>
      <c r="I20" s="7"/>
      <c r="J20" s="7"/>
      <c r="K20" s="7"/>
      <c r="L20" s="9" t="s">
        <v>258</v>
      </c>
      <c r="M20" s="33">
        <v>31796</v>
      </c>
      <c r="N20" s="33">
        <v>20873</v>
      </c>
      <c r="O20" s="33">
        <v>18903</v>
      </c>
      <c r="P20" s="33">
        <v>11824</v>
      </c>
      <c r="Q20" s="30">
        <v>8149</v>
      </c>
      <c r="R20" s="30">
        <v>1890</v>
      </c>
      <c r="S20" s="30">
        <v>1295</v>
      </c>
      <c r="T20" s="37">
        <v>876</v>
      </c>
      <c r="U20" s="33">
        <v>95606</v>
      </c>
    </row>
    <row r="21" spans="1:21" ht="29.4" customHeight="1" x14ac:dyDescent="0.25">
      <c r="A21" s="7"/>
      <c r="B21" s="93" t="s">
        <v>768</v>
      </c>
      <c r="C21" s="93"/>
      <c r="D21" s="93"/>
      <c r="E21" s="93"/>
      <c r="F21" s="93"/>
      <c r="G21" s="93"/>
      <c r="H21" s="93"/>
      <c r="I21" s="93"/>
      <c r="J21" s="93"/>
      <c r="K21" s="93"/>
      <c r="L21" s="9" t="s">
        <v>258</v>
      </c>
      <c r="M21" s="33">
        <v>21168</v>
      </c>
      <c r="N21" s="33">
        <v>14652</v>
      </c>
      <c r="O21" s="33">
        <v>14206</v>
      </c>
      <c r="P21" s="30">
        <v>7567</v>
      </c>
      <c r="Q21" s="30">
        <v>5260</v>
      </c>
      <c r="R21" s="30">
        <v>1496</v>
      </c>
      <c r="S21" s="37">
        <v>994</v>
      </c>
      <c r="T21" s="37">
        <v>580</v>
      </c>
      <c r="U21" s="33">
        <v>65923</v>
      </c>
    </row>
    <row r="22" spans="1:21" ht="42.45" customHeight="1" x14ac:dyDescent="0.25">
      <c r="A22" s="7"/>
      <c r="B22" s="93" t="s">
        <v>769</v>
      </c>
      <c r="C22" s="93"/>
      <c r="D22" s="93"/>
      <c r="E22" s="93"/>
      <c r="F22" s="93"/>
      <c r="G22" s="93"/>
      <c r="H22" s="93"/>
      <c r="I22" s="93"/>
      <c r="J22" s="93"/>
      <c r="K22" s="93"/>
      <c r="L22" s="9" t="s">
        <v>97</v>
      </c>
      <c r="M22" s="16">
        <v>66.599999999999994</v>
      </c>
      <c r="N22" s="16">
        <v>70.2</v>
      </c>
      <c r="O22" s="16">
        <v>75.2</v>
      </c>
      <c r="P22" s="16">
        <v>64</v>
      </c>
      <c r="Q22" s="16">
        <v>64.5</v>
      </c>
      <c r="R22" s="16">
        <v>79.2</v>
      </c>
      <c r="S22" s="16">
        <v>76.8</v>
      </c>
      <c r="T22" s="16">
        <v>66.2</v>
      </c>
      <c r="U22" s="16">
        <v>69</v>
      </c>
    </row>
    <row r="23" spans="1:21" ht="16.5" customHeight="1" x14ac:dyDescent="0.25">
      <c r="A23" s="7" t="s">
        <v>89</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767</v>
      </c>
      <c r="C24" s="7"/>
      <c r="D24" s="7"/>
      <c r="E24" s="7"/>
      <c r="F24" s="7"/>
      <c r="G24" s="7"/>
      <c r="H24" s="7"/>
      <c r="I24" s="7"/>
      <c r="J24" s="7"/>
      <c r="K24" s="7"/>
      <c r="L24" s="9" t="s">
        <v>258</v>
      </c>
      <c r="M24" s="33">
        <v>30696</v>
      </c>
      <c r="N24" s="33">
        <v>19090</v>
      </c>
      <c r="O24" s="33">
        <v>17016</v>
      </c>
      <c r="P24" s="33">
        <v>11040</v>
      </c>
      <c r="Q24" s="30">
        <v>6131</v>
      </c>
      <c r="R24" s="30">
        <v>1876</v>
      </c>
      <c r="S24" s="30">
        <v>1139</v>
      </c>
      <c r="T24" s="37">
        <v>920</v>
      </c>
      <c r="U24" s="33">
        <v>87908</v>
      </c>
    </row>
    <row r="25" spans="1:21" ht="29.4" customHeight="1" x14ac:dyDescent="0.25">
      <c r="A25" s="7"/>
      <c r="B25" s="93" t="s">
        <v>768</v>
      </c>
      <c r="C25" s="93"/>
      <c r="D25" s="93"/>
      <c r="E25" s="93"/>
      <c r="F25" s="93"/>
      <c r="G25" s="93"/>
      <c r="H25" s="93"/>
      <c r="I25" s="93"/>
      <c r="J25" s="93"/>
      <c r="K25" s="93"/>
      <c r="L25" s="9" t="s">
        <v>258</v>
      </c>
      <c r="M25" s="33">
        <v>19812</v>
      </c>
      <c r="N25" s="33">
        <v>13865</v>
      </c>
      <c r="O25" s="33">
        <v>12666</v>
      </c>
      <c r="P25" s="30">
        <v>6443</v>
      </c>
      <c r="Q25" s="30">
        <v>3913</v>
      </c>
      <c r="R25" s="30">
        <v>1274</v>
      </c>
      <c r="S25" s="37">
        <v>830</v>
      </c>
      <c r="T25" s="37">
        <v>489</v>
      </c>
      <c r="U25" s="33">
        <v>59292</v>
      </c>
    </row>
    <row r="26" spans="1:21" ht="42.45" customHeight="1" x14ac:dyDescent="0.25">
      <c r="A26" s="7"/>
      <c r="B26" s="93" t="s">
        <v>769</v>
      </c>
      <c r="C26" s="93"/>
      <c r="D26" s="93"/>
      <c r="E26" s="93"/>
      <c r="F26" s="93"/>
      <c r="G26" s="93"/>
      <c r="H26" s="93"/>
      <c r="I26" s="93"/>
      <c r="J26" s="93"/>
      <c r="K26" s="93"/>
      <c r="L26" s="9" t="s">
        <v>97</v>
      </c>
      <c r="M26" s="16">
        <v>64.5</v>
      </c>
      <c r="N26" s="16">
        <v>72.599999999999994</v>
      </c>
      <c r="O26" s="16">
        <v>74.400000000000006</v>
      </c>
      <c r="P26" s="16">
        <v>58.4</v>
      </c>
      <c r="Q26" s="16">
        <v>63.8</v>
      </c>
      <c r="R26" s="16">
        <v>67.900000000000006</v>
      </c>
      <c r="S26" s="16">
        <v>72.900000000000006</v>
      </c>
      <c r="T26" s="16">
        <v>53.2</v>
      </c>
      <c r="U26" s="16">
        <v>67.400000000000006</v>
      </c>
    </row>
    <row r="27" spans="1:21" ht="16.5" customHeight="1" x14ac:dyDescent="0.25">
      <c r="A27" s="7" t="s">
        <v>90</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767</v>
      </c>
      <c r="C28" s="7"/>
      <c r="D28" s="7"/>
      <c r="E28" s="7"/>
      <c r="F28" s="7"/>
      <c r="G28" s="7"/>
      <c r="H28" s="7"/>
      <c r="I28" s="7"/>
      <c r="J28" s="7"/>
      <c r="K28" s="7"/>
      <c r="L28" s="9" t="s">
        <v>258</v>
      </c>
      <c r="M28" s="33">
        <v>29628</v>
      </c>
      <c r="N28" s="33">
        <v>18483</v>
      </c>
      <c r="O28" s="33">
        <v>16401</v>
      </c>
      <c r="P28" s="33">
        <v>10182</v>
      </c>
      <c r="Q28" s="30">
        <v>5039</v>
      </c>
      <c r="R28" s="30">
        <v>1855</v>
      </c>
      <c r="S28" s="30">
        <v>1208</v>
      </c>
      <c r="T28" s="37">
        <v>928</v>
      </c>
      <c r="U28" s="33">
        <v>83724</v>
      </c>
    </row>
    <row r="29" spans="1:21" ht="29.4" customHeight="1" x14ac:dyDescent="0.25">
      <c r="A29" s="7"/>
      <c r="B29" s="93" t="s">
        <v>768</v>
      </c>
      <c r="C29" s="93"/>
      <c r="D29" s="93"/>
      <c r="E29" s="93"/>
      <c r="F29" s="93"/>
      <c r="G29" s="93"/>
      <c r="H29" s="93"/>
      <c r="I29" s="93"/>
      <c r="J29" s="93"/>
      <c r="K29" s="93"/>
      <c r="L29" s="9" t="s">
        <v>258</v>
      </c>
      <c r="M29" s="33">
        <v>19641</v>
      </c>
      <c r="N29" s="33">
        <v>13286</v>
      </c>
      <c r="O29" s="33">
        <v>11975</v>
      </c>
      <c r="P29" s="30">
        <v>5938</v>
      </c>
      <c r="Q29" s="30">
        <v>3114</v>
      </c>
      <c r="R29" s="30">
        <v>1103</v>
      </c>
      <c r="S29" s="37">
        <v>904</v>
      </c>
      <c r="T29" s="37">
        <v>451</v>
      </c>
      <c r="U29" s="33">
        <v>56412</v>
      </c>
    </row>
    <row r="30" spans="1:21" ht="42.45" customHeight="1" x14ac:dyDescent="0.25">
      <c r="A30" s="7"/>
      <c r="B30" s="93" t="s">
        <v>769</v>
      </c>
      <c r="C30" s="93"/>
      <c r="D30" s="93"/>
      <c r="E30" s="93"/>
      <c r="F30" s="93"/>
      <c r="G30" s="93"/>
      <c r="H30" s="93"/>
      <c r="I30" s="93"/>
      <c r="J30" s="93"/>
      <c r="K30" s="93"/>
      <c r="L30" s="9" t="s">
        <v>97</v>
      </c>
      <c r="M30" s="16">
        <v>66.3</v>
      </c>
      <c r="N30" s="16">
        <v>71.900000000000006</v>
      </c>
      <c r="O30" s="16">
        <v>73</v>
      </c>
      <c r="P30" s="16">
        <v>58.3</v>
      </c>
      <c r="Q30" s="16">
        <v>61.8</v>
      </c>
      <c r="R30" s="16">
        <v>59.5</v>
      </c>
      <c r="S30" s="16">
        <v>74.8</v>
      </c>
      <c r="T30" s="16">
        <v>48.6</v>
      </c>
      <c r="U30" s="16">
        <v>67.400000000000006</v>
      </c>
    </row>
    <row r="31" spans="1:21" ht="16.5" customHeight="1" x14ac:dyDescent="0.25">
      <c r="A31" s="7" t="s">
        <v>91</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767</v>
      </c>
      <c r="C32" s="7"/>
      <c r="D32" s="7"/>
      <c r="E32" s="7"/>
      <c r="F32" s="7"/>
      <c r="G32" s="7"/>
      <c r="H32" s="7"/>
      <c r="I32" s="7"/>
      <c r="J32" s="7"/>
      <c r="K32" s="7"/>
      <c r="L32" s="9" t="s">
        <v>258</v>
      </c>
      <c r="M32" s="33">
        <v>28532</v>
      </c>
      <c r="N32" s="31" t="s">
        <v>259</v>
      </c>
      <c r="O32" s="33">
        <v>15916</v>
      </c>
      <c r="P32" s="30">
        <v>9734</v>
      </c>
      <c r="Q32" s="30">
        <v>5436</v>
      </c>
      <c r="R32" s="30">
        <v>1667</v>
      </c>
      <c r="S32" s="30">
        <v>1248</v>
      </c>
      <c r="T32" s="37">
        <v>854</v>
      </c>
      <c r="U32" s="33">
        <v>63387</v>
      </c>
    </row>
    <row r="33" spans="1:21" ht="29.4" customHeight="1" x14ac:dyDescent="0.25">
      <c r="A33" s="7"/>
      <c r="B33" s="93" t="s">
        <v>768</v>
      </c>
      <c r="C33" s="93"/>
      <c r="D33" s="93"/>
      <c r="E33" s="93"/>
      <c r="F33" s="93"/>
      <c r="G33" s="93"/>
      <c r="H33" s="93"/>
      <c r="I33" s="93"/>
      <c r="J33" s="93"/>
      <c r="K33" s="93"/>
      <c r="L33" s="9" t="s">
        <v>258</v>
      </c>
      <c r="M33" s="33">
        <v>17116</v>
      </c>
      <c r="N33" s="31" t="s">
        <v>259</v>
      </c>
      <c r="O33" s="33">
        <v>11548</v>
      </c>
      <c r="P33" s="30">
        <v>5093</v>
      </c>
      <c r="Q33" s="30">
        <v>2935</v>
      </c>
      <c r="R33" s="37">
        <v>347</v>
      </c>
      <c r="S33" s="37">
        <v>949</v>
      </c>
      <c r="T33" s="37">
        <v>401</v>
      </c>
      <c r="U33" s="33">
        <v>38389</v>
      </c>
    </row>
    <row r="34" spans="1:21" ht="42.45" customHeight="1" x14ac:dyDescent="0.25">
      <c r="A34" s="7"/>
      <c r="B34" s="93" t="s">
        <v>769</v>
      </c>
      <c r="C34" s="93"/>
      <c r="D34" s="93"/>
      <c r="E34" s="93"/>
      <c r="F34" s="93"/>
      <c r="G34" s="93"/>
      <c r="H34" s="93"/>
      <c r="I34" s="93"/>
      <c r="J34" s="93"/>
      <c r="K34" s="93"/>
      <c r="L34" s="9" t="s">
        <v>97</v>
      </c>
      <c r="M34" s="16">
        <v>60</v>
      </c>
      <c r="N34" s="25" t="s">
        <v>259</v>
      </c>
      <c r="O34" s="16">
        <v>72.599999999999994</v>
      </c>
      <c r="P34" s="16">
        <v>52.3</v>
      </c>
      <c r="Q34" s="16">
        <v>54</v>
      </c>
      <c r="R34" s="16">
        <v>20.8</v>
      </c>
      <c r="S34" s="16">
        <v>76</v>
      </c>
      <c r="T34" s="16">
        <v>47</v>
      </c>
      <c r="U34" s="16">
        <v>60.6</v>
      </c>
    </row>
    <row r="35" spans="1:21" ht="16.5" customHeight="1" x14ac:dyDescent="0.25">
      <c r="A35" s="7" t="s">
        <v>92</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767</v>
      </c>
      <c r="C36" s="7"/>
      <c r="D36" s="7"/>
      <c r="E36" s="7"/>
      <c r="F36" s="7"/>
      <c r="G36" s="7"/>
      <c r="H36" s="7"/>
      <c r="I36" s="7"/>
      <c r="J36" s="7"/>
      <c r="K36" s="7"/>
      <c r="L36" s="9" t="s">
        <v>258</v>
      </c>
      <c r="M36" s="33">
        <v>27407</v>
      </c>
      <c r="N36" s="31" t="s">
        <v>259</v>
      </c>
      <c r="O36" s="33">
        <v>15187</v>
      </c>
      <c r="P36" s="30">
        <v>7800</v>
      </c>
      <c r="Q36" s="30">
        <v>5987</v>
      </c>
      <c r="R36" s="30">
        <v>1655</v>
      </c>
      <c r="S36" s="30">
        <v>1306</v>
      </c>
      <c r="T36" s="37">
        <v>781</v>
      </c>
      <c r="U36" s="33">
        <v>60123</v>
      </c>
    </row>
    <row r="37" spans="1:21" ht="29.4" customHeight="1" x14ac:dyDescent="0.25">
      <c r="A37" s="7"/>
      <c r="B37" s="93" t="s">
        <v>768</v>
      </c>
      <c r="C37" s="93"/>
      <c r="D37" s="93"/>
      <c r="E37" s="93"/>
      <c r="F37" s="93"/>
      <c r="G37" s="93"/>
      <c r="H37" s="93"/>
      <c r="I37" s="93"/>
      <c r="J37" s="93"/>
      <c r="K37" s="93"/>
      <c r="L37" s="9" t="s">
        <v>258</v>
      </c>
      <c r="M37" s="33">
        <v>14348</v>
      </c>
      <c r="N37" s="31" t="s">
        <v>259</v>
      </c>
      <c r="O37" s="30">
        <v>9838</v>
      </c>
      <c r="P37" s="30">
        <v>3992</v>
      </c>
      <c r="Q37" s="30">
        <v>3064</v>
      </c>
      <c r="R37" s="37">
        <v>531</v>
      </c>
      <c r="S37" s="30">
        <v>1015</v>
      </c>
      <c r="T37" s="37">
        <v>313</v>
      </c>
      <c r="U37" s="33">
        <v>33101</v>
      </c>
    </row>
    <row r="38" spans="1:21" ht="42.45" customHeight="1" x14ac:dyDescent="0.25">
      <c r="A38" s="7"/>
      <c r="B38" s="93" t="s">
        <v>769</v>
      </c>
      <c r="C38" s="93"/>
      <c r="D38" s="93"/>
      <c r="E38" s="93"/>
      <c r="F38" s="93"/>
      <c r="G38" s="93"/>
      <c r="H38" s="93"/>
      <c r="I38" s="93"/>
      <c r="J38" s="93"/>
      <c r="K38" s="93"/>
      <c r="L38" s="9" t="s">
        <v>97</v>
      </c>
      <c r="M38" s="16">
        <v>52.4</v>
      </c>
      <c r="N38" s="25" t="s">
        <v>259</v>
      </c>
      <c r="O38" s="16">
        <v>64.8</v>
      </c>
      <c r="P38" s="16">
        <v>51.2</v>
      </c>
      <c r="Q38" s="16">
        <v>51.2</v>
      </c>
      <c r="R38" s="16">
        <v>32.1</v>
      </c>
      <c r="S38" s="16">
        <v>77.7</v>
      </c>
      <c r="T38" s="16">
        <v>40.1</v>
      </c>
      <c r="U38" s="16">
        <v>55.1</v>
      </c>
    </row>
    <row r="39" spans="1:21" ht="16.5" customHeight="1" x14ac:dyDescent="0.25">
      <c r="A39" s="7" t="s">
        <v>93</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767</v>
      </c>
      <c r="C40" s="7"/>
      <c r="D40" s="7"/>
      <c r="E40" s="7"/>
      <c r="F40" s="7"/>
      <c r="G40" s="7"/>
      <c r="H40" s="7"/>
      <c r="I40" s="7"/>
      <c r="J40" s="7"/>
      <c r="K40" s="7"/>
      <c r="L40" s="9" t="s">
        <v>258</v>
      </c>
      <c r="M40" s="33">
        <v>26932</v>
      </c>
      <c r="N40" s="33">
        <v>17156</v>
      </c>
      <c r="O40" s="33">
        <v>14452</v>
      </c>
      <c r="P40" s="30">
        <v>7524</v>
      </c>
      <c r="Q40" s="30">
        <v>5825</v>
      </c>
      <c r="R40" s="30">
        <v>1730</v>
      </c>
      <c r="S40" s="30">
        <v>1185</v>
      </c>
      <c r="T40" s="37">
        <v>771</v>
      </c>
      <c r="U40" s="33">
        <v>75757</v>
      </c>
    </row>
    <row r="41" spans="1:21" ht="29.4" customHeight="1" x14ac:dyDescent="0.25">
      <c r="A41" s="7"/>
      <c r="B41" s="93" t="s">
        <v>768</v>
      </c>
      <c r="C41" s="93"/>
      <c r="D41" s="93"/>
      <c r="E41" s="93"/>
      <c r="F41" s="93"/>
      <c r="G41" s="93"/>
      <c r="H41" s="93"/>
      <c r="I41" s="93"/>
      <c r="J41" s="93"/>
      <c r="K41" s="93"/>
      <c r="L41" s="9" t="s">
        <v>258</v>
      </c>
      <c r="M41" s="33">
        <v>12811</v>
      </c>
      <c r="N41" s="33">
        <v>11730</v>
      </c>
      <c r="O41" s="30">
        <v>7840</v>
      </c>
      <c r="P41" s="30">
        <v>3683</v>
      </c>
      <c r="Q41" s="30">
        <v>2662</v>
      </c>
      <c r="R41" s="37">
        <v>505</v>
      </c>
      <c r="S41" s="37">
        <v>932</v>
      </c>
      <c r="T41" s="37">
        <v>308</v>
      </c>
      <c r="U41" s="33">
        <v>40327</v>
      </c>
    </row>
    <row r="42" spans="1:21" ht="42.45" customHeight="1" x14ac:dyDescent="0.25">
      <c r="A42" s="14"/>
      <c r="B42" s="94" t="s">
        <v>769</v>
      </c>
      <c r="C42" s="94"/>
      <c r="D42" s="94"/>
      <c r="E42" s="94"/>
      <c r="F42" s="94"/>
      <c r="G42" s="94"/>
      <c r="H42" s="94"/>
      <c r="I42" s="94"/>
      <c r="J42" s="94"/>
      <c r="K42" s="94"/>
      <c r="L42" s="15" t="s">
        <v>97</v>
      </c>
      <c r="M42" s="17">
        <v>47.6</v>
      </c>
      <c r="N42" s="17">
        <v>68.400000000000006</v>
      </c>
      <c r="O42" s="17">
        <v>54.2</v>
      </c>
      <c r="P42" s="17">
        <v>49</v>
      </c>
      <c r="Q42" s="17">
        <v>45.7</v>
      </c>
      <c r="R42" s="17">
        <v>29.2</v>
      </c>
      <c r="S42" s="17">
        <v>78.599999999999994</v>
      </c>
      <c r="T42" s="17">
        <v>39.9</v>
      </c>
      <c r="U42" s="17">
        <v>53.2</v>
      </c>
    </row>
    <row r="43" spans="1:21" ht="4.5" customHeight="1" x14ac:dyDescent="0.25">
      <c r="A43" s="23"/>
      <c r="B43" s="23"/>
      <c r="C43" s="2"/>
      <c r="D43" s="2"/>
      <c r="E43" s="2"/>
      <c r="F43" s="2"/>
      <c r="G43" s="2"/>
      <c r="H43" s="2"/>
      <c r="I43" s="2"/>
      <c r="J43" s="2"/>
      <c r="K43" s="2"/>
      <c r="L43" s="2"/>
      <c r="M43" s="2"/>
      <c r="N43" s="2"/>
      <c r="O43" s="2"/>
      <c r="P43" s="2"/>
      <c r="Q43" s="2"/>
      <c r="R43" s="2"/>
      <c r="S43" s="2"/>
      <c r="T43" s="2"/>
      <c r="U43" s="2"/>
    </row>
    <row r="44" spans="1:21" ht="16.5" customHeight="1" x14ac:dyDescent="0.25">
      <c r="A44" s="23"/>
      <c r="B44" s="23"/>
      <c r="C44" s="87" t="s">
        <v>298</v>
      </c>
      <c r="D44" s="87"/>
      <c r="E44" s="87"/>
      <c r="F44" s="87"/>
      <c r="G44" s="87"/>
      <c r="H44" s="87"/>
      <c r="I44" s="87"/>
      <c r="J44" s="87"/>
      <c r="K44" s="87"/>
      <c r="L44" s="87"/>
      <c r="M44" s="87"/>
      <c r="N44" s="87"/>
      <c r="O44" s="87"/>
      <c r="P44" s="87"/>
      <c r="Q44" s="87"/>
      <c r="R44" s="87"/>
      <c r="S44" s="87"/>
      <c r="T44" s="87"/>
      <c r="U44" s="87"/>
    </row>
    <row r="45" spans="1:21" ht="4.5" customHeight="1" x14ac:dyDescent="0.25">
      <c r="A45" s="23"/>
      <c r="B45" s="23"/>
      <c r="C45" s="2"/>
      <c r="D45" s="2"/>
      <c r="E45" s="2"/>
      <c r="F45" s="2"/>
      <c r="G45" s="2"/>
      <c r="H45" s="2"/>
      <c r="I45" s="2"/>
      <c r="J45" s="2"/>
      <c r="K45" s="2"/>
      <c r="L45" s="2"/>
      <c r="M45" s="2"/>
      <c r="N45" s="2"/>
      <c r="O45" s="2"/>
      <c r="P45" s="2"/>
      <c r="Q45" s="2"/>
      <c r="R45" s="2"/>
      <c r="S45" s="2"/>
      <c r="T45" s="2"/>
      <c r="U45" s="2"/>
    </row>
    <row r="46" spans="1:21" ht="16.5" customHeight="1" x14ac:dyDescent="0.25">
      <c r="A46" s="40"/>
      <c r="B46" s="40"/>
      <c r="C46" s="87" t="s">
        <v>473</v>
      </c>
      <c r="D46" s="87"/>
      <c r="E46" s="87"/>
      <c r="F46" s="87"/>
      <c r="G46" s="87"/>
      <c r="H46" s="87"/>
      <c r="I46" s="87"/>
      <c r="J46" s="87"/>
      <c r="K46" s="87"/>
      <c r="L46" s="87"/>
      <c r="M46" s="87"/>
      <c r="N46" s="87"/>
      <c r="O46" s="87"/>
      <c r="P46" s="87"/>
      <c r="Q46" s="87"/>
      <c r="R46" s="87"/>
      <c r="S46" s="87"/>
      <c r="T46" s="87"/>
      <c r="U46" s="87"/>
    </row>
    <row r="47" spans="1:21" ht="16.5" customHeight="1" x14ac:dyDescent="0.25">
      <c r="A47" s="40"/>
      <c r="B47" s="40"/>
      <c r="C47" s="87" t="s">
        <v>474</v>
      </c>
      <c r="D47" s="87"/>
      <c r="E47" s="87"/>
      <c r="F47" s="87"/>
      <c r="G47" s="87"/>
      <c r="H47" s="87"/>
      <c r="I47" s="87"/>
      <c r="J47" s="87"/>
      <c r="K47" s="87"/>
      <c r="L47" s="87"/>
      <c r="M47" s="87"/>
      <c r="N47" s="87"/>
      <c r="O47" s="87"/>
      <c r="P47" s="87"/>
      <c r="Q47" s="87"/>
      <c r="R47" s="87"/>
      <c r="S47" s="87"/>
      <c r="T47" s="87"/>
      <c r="U47" s="87"/>
    </row>
    <row r="48" spans="1:21" ht="4.5" customHeight="1" x14ac:dyDescent="0.25">
      <c r="A48" s="23"/>
      <c r="B48" s="23"/>
      <c r="C48" s="2"/>
      <c r="D48" s="2"/>
      <c r="E48" s="2"/>
      <c r="F48" s="2"/>
      <c r="G48" s="2"/>
      <c r="H48" s="2"/>
      <c r="I48" s="2"/>
      <c r="J48" s="2"/>
      <c r="K48" s="2"/>
      <c r="L48" s="2"/>
      <c r="M48" s="2"/>
      <c r="N48" s="2"/>
      <c r="O48" s="2"/>
      <c r="P48" s="2"/>
      <c r="Q48" s="2"/>
      <c r="R48" s="2"/>
      <c r="S48" s="2"/>
      <c r="T48" s="2"/>
      <c r="U48" s="2"/>
    </row>
    <row r="49" spans="1:21" ht="29.4" customHeight="1" x14ac:dyDescent="0.25">
      <c r="A49" s="23" t="s">
        <v>99</v>
      </c>
      <c r="B49" s="23"/>
      <c r="C49" s="87" t="s">
        <v>770</v>
      </c>
      <c r="D49" s="87"/>
      <c r="E49" s="87"/>
      <c r="F49" s="87"/>
      <c r="G49" s="87"/>
      <c r="H49" s="87"/>
      <c r="I49" s="87"/>
      <c r="J49" s="87"/>
      <c r="K49" s="87"/>
      <c r="L49" s="87"/>
      <c r="M49" s="87"/>
      <c r="N49" s="87"/>
      <c r="O49" s="87"/>
      <c r="P49" s="87"/>
      <c r="Q49" s="87"/>
      <c r="R49" s="87"/>
      <c r="S49" s="87"/>
      <c r="T49" s="87"/>
      <c r="U49" s="87"/>
    </row>
    <row r="50" spans="1:21" ht="16.5" customHeight="1" x14ac:dyDescent="0.25">
      <c r="A50" s="23" t="s">
        <v>101</v>
      </c>
      <c r="B50" s="23"/>
      <c r="C50" s="87" t="s">
        <v>280</v>
      </c>
      <c r="D50" s="87"/>
      <c r="E50" s="87"/>
      <c r="F50" s="87"/>
      <c r="G50" s="87"/>
      <c r="H50" s="87"/>
      <c r="I50" s="87"/>
      <c r="J50" s="87"/>
      <c r="K50" s="87"/>
      <c r="L50" s="87"/>
      <c r="M50" s="87"/>
      <c r="N50" s="87"/>
      <c r="O50" s="87"/>
      <c r="P50" s="87"/>
      <c r="Q50" s="87"/>
      <c r="R50" s="87"/>
      <c r="S50" s="87"/>
      <c r="T50" s="87"/>
      <c r="U50" s="87"/>
    </row>
    <row r="51" spans="1:21" ht="16.5" customHeight="1" x14ac:dyDescent="0.25">
      <c r="A51" s="23" t="s">
        <v>103</v>
      </c>
      <c r="B51" s="23"/>
      <c r="C51" s="87" t="s">
        <v>303</v>
      </c>
      <c r="D51" s="87"/>
      <c r="E51" s="87"/>
      <c r="F51" s="87"/>
      <c r="G51" s="87"/>
      <c r="H51" s="87"/>
      <c r="I51" s="87"/>
      <c r="J51" s="87"/>
      <c r="K51" s="87"/>
      <c r="L51" s="87"/>
      <c r="M51" s="87"/>
      <c r="N51" s="87"/>
      <c r="O51" s="87"/>
      <c r="P51" s="87"/>
      <c r="Q51" s="87"/>
      <c r="R51" s="87"/>
      <c r="S51" s="87"/>
      <c r="T51" s="87"/>
      <c r="U51" s="87"/>
    </row>
    <row r="52" spans="1:21" ht="29.4" customHeight="1" x14ac:dyDescent="0.25">
      <c r="A52" s="23" t="s">
        <v>105</v>
      </c>
      <c r="B52" s="23"/>
      <c r="C52" s="87" t="s">
        <v>748</v>
      </c>
      <c r="D52" s="87"/>
      <c r="E52" s="87"/>
      <c r="F52" s="87"/>
      <c r="G52" s="87"/>
      <c r="H52" s="87"/>
      <c r="I52" s="87"/>
      <c r="J52" s="87"/>
      <c r="K52" s="87"/>
      <c r="L52" s="87"/>
      <c r="M52" s="87"/>
      <c r="N52" s="87"/>
      <c r="O52" s="87"/>
      <c r="P52" s="87"/>
      <c r="Q52" s="87"/>
      <c r="R52" s="87"/>
      <c r="S52" s="87"/>
      <c r="T52" s="87"/>
      <c r="U52" s="87"/>
    </row>
    <row r="53" spans="1:21" ht="16.5" customHeight="1" x14ac:dyDescent="0.25">
      <c r="A53" s="23"/>
      <c r="B53" s="23"/>
      <c r="C53" s="87" t="s">
        <v>276</v>
      </c>
      <c r="D53" s="87"/>
      <c r="E53" s="87"/>
      <c r="F53" s="87"/>
      <c r="G53" s="87"/>
      <c r="H53" s="87"/>
      <c r="I53" s="87"/>
      <c r="J53" s="87"/>
      <c r="K53" s="87"/>
      <c r="L53" s="87"/>
      <c r="M53" s="87"/>
      <c r="N53" s="87"/>
      <c r="O53" s="87"/>
      <c r="P53" s="87"/>
      <c r="Q53" s="87"/>
      <c r="R53" s="87"/>
      <c r="S53" s="87"/>
      <c r="T53" s="87"/>
      <c r="U53" s="87"/>
    </row>
    <row r="54" spans="1:21" ht="29.4" customHeight="1" x14ac:dyDescent="0.25">
      <c r="A54" s="23"/>
      <c r="B54" s="23"/>
      <c r="C54" s="87" t="s">
        <v>277</v>
      </c>
      <c r="D54" s="87"/>
      <c r="E54" s="87"/>
      <c r="F54" s="87"/>
      <c r="G54" s="87"/>
      <c r="H54" s="87"/>
      <c r="I54" s="87"/>
      <c r="J54" s="87"/>
      <c r="K54" s="87"/>
      <c r="L54" s="87"/>
      <c r="M54" s="87"/>
      <c r="N54" s="87"/>
      <c r="O54" s="87"/>
      <c r="P54" s="87"/>
      <c r="Q54" s="87"/>
      <c r="R54" s="87"/>
      <c r="S54" s="87"/>
      <c r="T54" s="87"/>
      <c r="U54" s="87"/>
    </row>
    <row r="55" spans="1:21" ht="16.5" customHeight="1" x14ac:dyDescent="0.25">
      <c r="A55" s="23" t="s">
        <v>142</v>
      </c>
      <c r="B55" s="23"/>
      <c r="C55" s="87" t="s">
        <v>771</v>
      </c>
      <c r="D55" s="87"/>
      <c r="E55" s="87"/>
      <c r="F55" s="87"/>
      <c r="G55" s="87"/>
      <c r="H55" s="87"/>
      <c r="I55" s="87"/>
      <c r="J55" s="87"/>
      <c r="K55" s="87"/>
      <c r="L55" s="87"/>
      <c r="M55" s="87"/>
      <c r="N55" s="87"/>
      <c r="O55" s="87"/>
      <c r="P55" s="87"/>
      <c r="Q55" s="87"/>
      <c r="R55" s="87"/>
      <c r="S55" s="87"/>
      <c r="T55" s="87"/>
      <c r="U55" s="87"/>
    </row>
    <row r="56" spans="1:21" ht="16.5" customHeight="1" x14ac:dyDescent="0.25">
      <c r="A56" s="23" t="s">
        <v>144</v>
      </c>
      <c r="B56" s="23"/>
      <c r="C56" s="87" t="s">
        <v>278</v>
      </c>
      <c r="D56" s="87"/>
      <c r="E56" s="87"/>
      <c r="F56" s="87"/>
      <c r="G56" s="87"/>
      <c r="H56" s="87"/>
      <c r="I56" s="87"/>
      <c r="J56" s="87"/>
      <c r="K56" s="87"/>
      <c r="L56" s="87"/>
      <c r="M56" s="87"/>
      <c r="N56" s="87"/>
      <c r="O56" s="87"/>
      <c r="P56" s="87"/>
      <c r="Q56" s="87"/>
      <c r="R56" s="87"/>
      <c r="S56" s="87"/>
      <c r="T56" s="87"/>
      <c r="U56" s="87"/>
    </row>
    <row r="57" spans="1:21" ht="16.5" customHeight="1" x14ac:dyDescent="0.25">
      <c r="A57" s="23"/>
      <c r="B57" s="23"/>
      <c r="C57" s="87" t="s">
        <v>279</v>
      </c>
      <c r="D57" s="87"/>
      <c r="E57" s="87"/>
      <c r="F57" s="87"/>
      <c r="G57" s="87"/>
      <c r="H57" s="87"/>
      <c r="I57" s="87"/>
      <c r="J57" s="87"/>
      <c r="K57" s="87"/>
      <c r="L57" s="87"/>
      <c r="M57" s="87"/>
      <c r="N57" s="87"/>
      <c r="O57" s="87"/>
      <c r="P57" s="87"/>
      <c r="Q57" s="87"/>
      <c r="R57" s="87"/>
      <c r="S57" s="87"/>
      <c r="T57" s="87"/>
      <c r="U57" s="87"/>
    </row>
    <row r="58" spans="1:21" ht="4.5" customHeight="1" x14ac:dyDescent="0.25"/>
    <row r="59" spans="1:21" ht="16.5" customHeight="1" x14ac:dyDescent="0.25">
      <c r="A59" s="24" t="s">
        <v>107</v>
      </c>
      <c r="B59" s="23"/>
      <c r="C59" s="23"/>
      <c r="D59" s="23"/>
      <c r="E59" s="87" t="s">
        <v>749</v>
      </c>
      <c r="F59" s="87"/>
      <c r="G59" s="87"/>
      <c r="H59" s="87"/>
      <c r="I59" s="87"/>
      <c r="J59" s="87"/>
      <c r="K59" s="87"/>
      <c r="L59" s="87"/>
      <c r="M59" s="87"/>
      <c r="N59" s="87"/>
      <c r="O59" s="87"/>
      <c r="P59" s="87"/>
      <c r="Q59" s="87"/>
      <c r="R59" s="87"/>
      <c r="S59" s="87"/>
      <c r="T59" s="87"/>
      <c r="U59" s="87"/>
    </row>
  </sheetData>
  <mergeCells count="34">
    <mergeCell ref="C55:U55"/>
    <mergeCell ref="C56:U56"/>
    <mergeCell ref="C57:U57"/>
    <mergeCell ref="E59:U59"/>
    <mergeCell ref="C50:U50"/>
    <mergeCell ref="C51:U51"/>
    <mergeCell ref="C52:U52"/>
    <mergeCell ref="C53:U53"/>
    <mergeCell ref="C54:U54"/>
    <mergeCell ref="K1:U1"/>
    <mergeCell ref="C44:U44"/>
    <mergeCell ref="C46:U46"/>
    <mergeCell ref="C47:U47"/>
    <mergeCell ref="C49:U49"/>
    <mergeCell ref="B34:K34"/>
    <mergeCell ref="B37:K37"/>
    <mergeCell ref="B38:K38"/>
    <mergeCell ref="B41:K41"/>
    <mergeCell ref="B42:K42"/>
    <mergeCell ref="B25:K25"/>
    <mergeCell ref="B26:K26"/>
    <mergeCell ref="B29:K29"/>
    <mergeCell ref="B30:K30"/>
    <mergeCell ref="B33:K33"/>
    <mergeCell ref="B14:K14"/>
    <mergeCell ref="B17:K17"/>
    <mergeCell ref="B18:K18"/>
    <mergeCell ref="B21:K21"/>
    <mergeCell ref="B22:K22"/>
    <mergeCell ref="B5:K5"/>
    <mergeCell ref="B6:K6"/>
    <mergeCell ref="B9:K9"/>
    <mergeCell ref="B10:K10"/>
    <mergeCell ref="B13:K13"/>
  </mergeCells>
  <pageMargins left="0.7" right="0.7" top="0.75" bottom="0.75" header="0.3" footer="0.3"/>
  <pageSetup paperSize="9" fitToHeight="0" orientation="landscape" horizontalDpi="300" verticalDpi="300"/>
  <headerFooter scaleWithDoc="0" alignWithMargins="0">
    <oddHeader>&amp;C&amp;"Arial"&amp;8TABLE 13A.33</oddHeader>
    <oddFooter>&amp;L&amp;"Arial"&amp;8REPORT ON
GOVERNMENT
SERVICES 2022&amp;R&amp;"Arial"&amp;8SERVICES FOR
MENTAL HEALTH
PAGE &amp;B&amp;P&amp;B</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U37"/>
  <sheetViews>
    <sheetView showGridLines="0" workbookViewId="0"/>
  </sheetViews>
  <sheetFormatPr defaultColWidth="11.44140625" defaultRowHeight="13.2" x14ac:dyDescent="0.25"/>
  <cols>
    <col min="1" max="10" width="1.88671875" customWidth="1"/>
    <col min="11" max="11" width="6.33203125" customWidth="1"/>
    <col min="12" max="12" width="5.44140625" customWidth="1"/>
    <col min="13" max="21" width="6.88671875" customWidth="1"/>
  </cols>
  <sheetData>
    <row r="1" spans="1:21" ht="33.9" customHeight="1" x14ac:dyDescent="0.25">
      <c r="A1" s="8" t="s">
        <v>772</v>
      </c>
      <c r="B1" s="8"/>
      <c r="C1" s="8"/>
      <c r="D1" s="8"/>
      <c r="E1" s="8"/>
      <c r="F1" s="8"/>
      <c r="G1" s="8"/>
      <c r="H1" s="8"/>
      <c r="I1" s="8"/>
      <c r="J1" s="8"/>
      <c r="K1" s="91" t="s">
        <v>773</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294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755</v>
      </c>
      <c r="C4" s="7"/>
      <c r="D4" s="7"/>
      <c r="E4" s="7"/>
      <c r="F4" s="7"/>
      <c r="G4" s="7"/>
      <c r="H4" s="7"/>
      <c r="I4" s="7"/>
      <c r="J4" s="7"/>
      <c r="K4" s="7"/>
      <c r="L4" s="9"/>
      <c r="M4" s="10"/>
      <c r="N4" s="10"/>
      <c r="O4" s="10"/>
      <c r="P4" s="10"/>
      <c r="Q4" s="10"/>
      <c r="R4" s="10"/>
      <c r="S4" s="10"/>
      <c r="T4" s="10"/>
      <c r="U4" s="10"/>
    </row>
    <row r="5" spans="1:21" ht="16.5" customHeight="1" x14ac:dyDescent="0.25">
      <c r="A5" s="7"/>
      <c r="B5" s="7"/>
      <c r="C5" s="7" t="s">
        <v>774</v>
      </c>
      <c r="D5" s="7"/>
      <c r="E5" s="7"/>
      <c r="F5" s="7"/>
      <c r="G5" s="7"/>
      <c r="H5" s="7"/>
      <c r="I5" s="7"/>
      <c r="J5" s="7"/>
      <c r="K5" s="7"/>
      <c r="L5" s="9" t="s">
        <v>97</v>
      </c>
      <c r="M5" s="16">
        <v>15.1</v>
      </c>
      <c r="N5" s="16">
        <v>23.4</v>
      </c>
      <c r="O5" s="16">
        <v>13.9</v>
      </c>
      <c r="P5" s="16">
        <v>24.2</v>
      </c>
      <c r="Q5" s="16">
        <v>18.899999999999999</v>
      </c>
      <c r="R5" s="25" t="s">
        <v>270</v>
      </c>
      <c r="S5" s="25" t="s">
        <v>270</v>
      </c>
      <c r="T5" s="25" t="s">
        <v>270</v>
      </c>
      <c r="U5" s="16">
        <v>18.5</v>
      </c>
    </row>
    <row r="6" spans="1:21" ht="16.5" customHeight="1" x14ac:dyDescent="0.25">
      <c r="A6" s="7"/>
      <c r="B6" s="7"/>
      <c r="C6" s="7" t="s">
        <v>775</v>
      </c>
      <c r="D6" s="7"/>
      <c r="E6" s="7"/>
      <c r="F6" s="7"/>
      <c r="G6" s="7"/>
      <c r="H6" s="7"/>
      <c r="I6" s="7"/>
      <c r="J6" s="7"/>
      <c r="K6" s="7"/>
      <c r="L6" s="9" t="s">
        <v>97</v>
      </c>
      <c r="M6" s="16">
        <v>15.5</v>
      </c>
      <c r="N6" s="16">
        <v>17.899999999999999</v>
      </c>
      <c r="O6" s="16">
        <v>12.2</v>
      </c>
      <c r="P6" s="16">
        <v>18.2</v>
      </c>
      <c r="Q6" s="16">
        <v>15.4</v>
      </c>
      <c r="R6" s="16">
        <v>17.5</v>
      </c>
      <c r="S6" s="16">
        <v>10.1</v>
      </c>
      <c r="T6" s="16">
        <v>14.4</v>
      </c>
      <c r="U6" s="16">
        <v>15.6</v>
      </c>
    </row>
    <row r="7" spans="1:21" ht="16.5" customHeight="1" x14ac:dyDescent="0.25">
      <c r="A7" s="7"/>
      <c r="B7" s="7"/>
      <c r="C7" s="7" t="s">
        <v>757</v>
      </c>
      <c r="D7" s="7"/>
      <c r="E7" s="7"/>
      <c r="F7" s="7"/>
      <c r="G7" s="7"/>
      <c r="H7" s="7"/>
      <c r="I7" s="7"/>
      <c r="J7" s="7"/>
      <c r="K7" s="7"/>
      <c r="L7" s="9" t="s">
        <v>97</v>
      </c>
      <c r="M7" s="16">
        <v>16.3</v>
      </c>
      <c r="N7" s="16">
        <v>17.7</v>
      </c>
      <c r="O7" s="16">
        <v>15.2</v>
      </c>
      <c r="P7" s="16">
        <v>15.4</v>
      </c>
      <c r="Q7" s="16">
        <v>16</v>
      </c>
      <c r="R7" s="16">
        <v>14.9</v>
      </c>
      <c r="S7" s="16">
        <v>15.4</v>
      </c>
      <c r="T7" s="16">
        <v>14</v>
      </c>
      <c r="U7" s="16">
        <v>16.2</v>
      </c>
    </row>
    <row r="8" spans="1:21" ht="16.5" customHeight="1" x14ac:dyDescent="0.25">
      <c r="A8" s="7"/>
      <c r="B8" s="7"/>
      <c r="C8" s="7" t="s">
        <v>758</v>
      </c>
      <c r="D8" s="7"/>
      <c r="E8" s="7"/>
      <c r="F8" s="7"/>
      <c r="G8" s="7"/>
      <c r="H8" s="7"/>
      <c r="I8" s="7"/>
      <c r="J8" s="7"/>
      <c r="K8" s="7"/>
      <c r="L8" s="9" t="s">
        <v>97</v>
      </c>
      <c r="M8" s="16">
        <v>16.8</v>
      </c>
      <c r="N8" s="16">
        <v>14.5</v>
      </c>
      <c r="O8" s="16">
        <v>12.8</v>
      </c>
      <c r="P8" s="16">
        <v>13.4</v>
      </c>
      <c r="Q8" s="16">
        <v>14.1</v>
      </c>
      <c r="R8" s="16">
        <v>13</v>
      </c>
      <c r="S8" s="16">
        <v>14</v>
      </c>
      <c r="T8" s="26">
        <v>9.8000000000000007</v>
      </c>
      <c r="U8" s="16">
        <v>14.7</v>
      </c>
    </row>
    <row r="9" spans="1:21" ht="16.5" customHeight="1" x14ac:dyDescent="0.25">
      <c r="A9" s="7"/>
      <c r="B9" s="7"/>
      <c r="C9" s="7" t="s">
        <v>759</v>
      </c>
      <c r="D9" s="7"/>
      <c r="E9" s="7"/>
      <c r="F9" s="7"/>
      <c r="G9" s="7"/>
      <c r="H9" s="7"/>
      <c r="I9" s="7"/>
      <c r="J9" s="7"/>
      <c r="K9" s="7"/>
      <c r="L9" s="9" t="s">
        <v>97</v>
      </c>
      <c r="M9" s="16">
        <v>14.8</v>
      </c>
      <c r="N9" s="16">
        <v>13.2</v>
      </c>
      <c r="O9" s="16">
        <v>13.6</v>
      </c>
      <c r="P9" s="16">
        <v>13.4</v>
      </c>
      <c r="Q9" s="16">
        <v>14.6</v>
      </c>
      <c r="R9" s="16">
        <v>13.9</v>
      </c>
      <c r="S9" s="16">
        <v>10.9</v>
      </c>
      <c r="T9" s="16">
        <v>13.5</v>
      </c>
      <c r="U9" s="16">
        <v>13.9</v>
      </c>
    </row>
    <row r="10" spans="1:21" ht="16.5" customHeight="1" x14ac:dyDescent="0.25">
      <c r="A10" s="7"/>
      <c r="B10" s="7"/>
      <c r="C10" s="7" t="s">
        <v>760</v>
      </c>
      <c r="D10" s="7"/>
      <c r="E10" s="7"/>
      <c r="F10" s="7"/>
      <c r="G10" s="7"/>
      <c r="H10" s="7"/>
      <c r="I10" s="7"/>
      <c r="J10" s="7"/>
      <c r="K10" s="7"/>
      <c r="L10" s="9" t="s">
        <v>97</v>
      </c>
      <c r="M10" s="16">
        <v>12.3</v>
      </c>
      <c r="N10" s="16">
        <v>12.3</v>
      </c>
      <c r="O10" s="16">
        <v>12.2</v>
      </c>
      <c r="P10" s="16">
        <v>15.8</v>
      </c>
      <c r="Q10" s="16">
        <v>12</v>
      </c>
      <c r="R10" s="16">
        <v>10.4</v>
      </c>
      <c r="S10" s="16">
        <v>12.6</v>
      </c>
      <c r="T10" s="25" t="s">
        <v>270</v>
      </c>
      <c r="U10" s="16">
        <v>12.6</v>
      </c>
    </row>
    <row r="11" spans="1:21" ht="16.5" customHeight="1" x14ac:dyDescent="0.25">
      <c r="A11" s="7"/>
      <c r="B11" s="7"/>
      <c r="C11" s="7" t="s">
        <v>776</v>
      </c>
      <c r="D11" s="7"/>
      <c r="E11" s="7"/>
      <c r="F11" s="7"/>
      <c r="G11" s="7"/>
      <c r="H11" s="7"/>
      <c r="I11" s="7"/>
      <c r="J11" s="7"/>
      <c r="K11" s="7"/>
      <c r="L11" s="9" t="s">
        <v>97</v>
      </c>
      <c r="M11" s="16">
        <v>10.9</v>
      </c>
      <c r="N11" s="26">
        <v>9.9</v>
      </c>
      <c r="O11" s="26">
        <v>5.8</v>
      </c>
      <c r="P11" s="26">
        <v>7.5</v>
      </c>
      <c r="Q11" s="26">
        <v>7.3</v>
      </c>
      <c r="R11" s="26">
        <v>8.1</v>
      </c>
      <c r="S11" s="16">
        <v>16.7</v>
      </c>
      <c r="T11" s="25" t="s">
        <v>270</v>
      </c>
      <c r="U11" s="26">
        <v>9</v>
      </c>
    </row>
    <row r="12" spans="1:21" ht="16.5" customHeight="1" x14ac:dyDescent="0.25">
      <c r="A12" s="7"/>
      <c r="B12" s="7"/>
      <c r="C12" s="7" t="s">
        <v>777</v>
      </c>
      <c r="D12" s="7"/>
      <c r="E12" s="7"/>
      <c r="F12" s="7"/>
      <c r="G12" s="7"/>
      <c r="H12" s="7"/>
      <c r="I12" s="7"/>
      <c r="J12" s="7"/>
      <c r="K12" s="7"/>
      <c r="L12" s="9" t="s">
        <v>97</v>
      </c>
      <c r="M12" s="26">
        <v>9.1</v>
      </c>
      <c r="N12" s="26">
        <v>7.7</v>
      </c>
      <c r="O12" s="26">
        <v>6</v>
      </c>
      <c r="P12" s="26">
        <v>6.6</v>
      </c>
      <c r="Q12" s="26">
        <v>7.9</v>
      </c>
      <c r="R12" s="25" t="s">
        <v>270</v>
      </c>
      <c r="S12" s="26">
        <v>9.4</v>
      </c>
      <c r="T12" s="25" t="s">
        <v>270</v>
      </c>
      <c r="U12" s="26">
        <v>7.7</v>
      </c>
    </row>
    <row r="13" spans="1:21" ht="16.5" customHeight="1" x14ac:dyDescent="0.25">
      <c r="A13" s="7"/>
      <c r="B13" s="7" t="s">
        <v>564</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565</v>
      </c>
      <c r="D14" s="7"/>
      <c r="E14" s="7"/>
      <c r="F14" s="7"/>
      <c r="G14" s="7"/>
      <c r="H14" s="7"/>
      <c r="I14" s="7"/>
      <c r="J14" s="7"/>
      <c r="K14" s="7"/>
      <c r="L14" s="9" t="s">
        <v>97</v>
      </c>
      <c r="M14" s="16">
        <v>15.2</v>
      </c>
      <c r="N14" s="16">
        <v>14.6</v>
      </c>
      <c r="O14" s="16">
        <v>13</v>
      </c>
      <c r="P14" s="16">
        <v>12.7</v>
      </c>
      <c r="Q14" s="16">
        <v>13.9</v>
      </c>
      <c r="R14" s="16">
        <v>13.1</v>
      </c>
      <c r="S14" s="16">
        <v>14.6</v>
      </c>
      <c r="T14" s="16">
        <v>11.7</v>
      </c>
      <c r="U14" s="16">
        <v>14.1</v>
      </c>
    </row>
    <row r="15" spans="1:21" ht="16.5" customHeight="1" x14ac:dyDescent="0.25">
      <c r="A15" s="7"/>
      <c r="B15" s="7"/>
      <c r="C15" s="7" t="s">
        <v>566</v>
      </c>
      <c r="D15" s="7"/>
      <c r="E15" s="7"/>
      <c r="F15" s="7"/>
      <c r="G15" s="7"/>
      <c r="H15" s="7"/>
      <c r="I15" s="7"/>
      <c r="J15" s="7"/>
      <c r="K15" s="7"/>
      <c r="L15" s="9" t="s">
        <v>97</v>
      </c>
      <c r="M15" s="16">
        <v>15.2</v>
      </c>
      <c r="N15" s="16">
        <v>16.7</v>
      </c>
      <c r="O15" s="16">
        <v>13.2</v>
      </c>
      <c r="P15" s="16">
        <v>17.7</v>
      </c>
      <c r="Q15" s="16">
        <v>14.9</v>
      </c>
      <c r="R15" s="16">
        <v>14.4</v>
      </c>
      <c r="S15" s="16">
        <v>11.6</v>
      </c>
      <c r="T15" s="16">
        <v>13.3</v>
      </c>
      <c r="U15" s="16">
        <v>15.4</v>
      </c>
    </row>
    <row r="16" spans="1:21" ht="16.5" customHeight="1" x14ac:dyDescent="0.25">
      <c r="A16" s="7"/>
      <c r="B16" s="7" t="s">
        <v>778</v>
      </c>
      <c r="C16" s="7"/>
      <c r="D16" s="7"/>
      <c r="E16" s="7"/>
      <c r="F16" s="7"/>
      <c r="G16" s="7"/>
      <c r="H16" s="7"/>
      <c r="I16" s="7"/>
      <c r="J16" s="7"/>
      <c r="K16" s="7"/>
      <c r="L16" s="9"/>
      <c r="M16" s="10"/>
      <c r="N16" s="10"/>
      <c r="O16" s="10"/>
      <c r="P16" s="10"/>
      <c r="Q16" s="10"/>
      <c r="R16" s="10"/>
      <c r="S16" s="10"/>
      <c r="T16" s="10"/>
      <c r="U16" s="10"/>
    </row>
    <row r="17" spans="1:21" ht="29.4" customHeight="1" x14ac:dyDescent="0.25">
      <c r="A17" s="7"/>
      <c r="B17" s="7"/>
      <c r="C17" s="93" t="s">
        <v>779</v>
      </c>
      <c r="D17" s="93"/>
      <c r="E17" s="93"/>
      <c r="F17" s="93"/>
      <c r="G17" s="93"/>
      <c r="H17" s="93"/>
      <c r="I17" s="93"/>
      <c r="J17" s="93"/>
      <c r="K17" s="93"/>
      <c r="L17" s="9" t="s">
        <v>97</v>
      </c>
      <c r="M17" s="16">
        <v>15.1</v>
      </c>
      <c r="N17" s="16">
        <v>15.2</v>
      </c>
      <c r="O17" s="16">
        <v>12.3</v>
      </c>
      <c r="P17" s="16">
        <v>14.3</v>
      </c>
      <c r="Q17" s="16">
        <v>13.6</v>
      </c>
      <c r="R17" s="16">
        <v>12</v>
      </c>
      <c r="S17" s="25" t="s">
        <v>270</v>
      </c>
      <c r="T17" s="16">
        <v>10.9</v>
      </c>
      <c r="U17" s="16">
        <v>14</v>
      </c>
    </row>
    <row r="18" spans="1:21" ht="16.5" customHeight="1" x14ac:dyDescent="0.25">
      <c r="A18" s="7"/>
      <c r="B18" s="7"/>
      <c r="C18" s="7" t="s">
        <v>468</v>
      </c>
      <c r="D18" s="7"/>
      <c r="E18" s="7"/>
      <c r="F18" s="7"/>
      <c r="G18" s="7"/>
      <c r="H18" s="7"/>
      <c r="I18" s="7"/>
      <c r="J18" s="7"/>
      <c r="K18" s="7"/>
      <c r="L18" s="9" t="s">
        <v>97</v>
      </c>
      <c r="M18" s="16">
        <v>15.8</v>
      </c>
      <c r="N18" s="16">
        <v>15.1</v>
      </c>
      <c r="O18" s="16">
        <v>14.5</v>
      </c>
      <c r="P18" s="16">
        <v>15</v>
      </c>
      <c r="Q18" s="16">
        <v>15.1</v>
      </c>
      <c r="R18" s="16">
        <v>17.7</v>
      </c>
      <c r="S18" s="25" t="s">
        <v>270</v>
      </c>
      <c r="T18" s="25" t="s">
        <v>270</v>
      </c>
      <c r="U18" s="16">
        <v>15.2</v>
      </c>
    </row>
    <row r="19" spans="1:21" ht="16.5" customHeight="1" x14ac:dyDescent="0.25">
      <c r="A19" s="7"/>
      <c r="B19" s="7"/>
      <c r="C19" s="7" t="s">
        <v>469</v>
      </c>
      <c r="D19" s="7"/>
      <c r="E19" s="7"/>
      <c r="F19" s="7"/>
      <c r="G19" s="7"/>
      <c r="H19" s="7"/>
      <c r="I19" s="7"/>
      <c r="J19" s="7"/>
      <c r="K19" s="7"/>
      <c r="L19" s="9" t="s">
        <v>97</v>
      </c>
      <c r="M19" s="16">
        <v>14.6</v>
      </c>
      <c r="N19" s="16">
        <v>14.4</v>
      </c>
      <c r="O19" s="16">
        <v>11.7</v>
      </c>
      <c r="P19" s="16">
        <v>14</v>
      </c>
      <c r="Q19" s="16">
        <v>11</v>
      </c>
      <c r="R19" s="16">
        <v>14.3</v>
      </c>
      <c r="S19" s="16">
        <v>12.3</v>
      </c>
      <c r="T19" s="16">
        <v>17.3</v>
      </c>
      <c r="U19" s="16">
        <v>13.7</v>
      </c>
    </row>
    <row r="20" spans="1:21" ht="16.5" customHeight="1" x14ac:dyDescent="0.25">
      <c r="A20" s="7"/>
      <c r="B20" s="7"/>
      <c r="C20" s="7" t="s">
        <v>470</v>
      </c>
      <c r="D20" s="7"/>
      <c r="E20" s="7"/>
      <c r="F20" s="7"/>
      <c r="G20" s="7"/>
      <c r="H20" s="7"/>
      <c r="I20" s="7"/>
      <c r="J20" s="7"/>
      <c r="K20" s="7"/>
      <c r="L20" s="9" t="s">
        <v>97</v>
      </c>
      <c r="M20" s="16">
        <v>14.2</v>
      </c>
      <c r="N20" s="16">
        <v>16.5</v>
      </c>
      <c r="O20" s="16">
        <v>12.2</v>
      </c>
      <c r="P20" s="16">
        <v>16.7</v>
      </c>
      <c r="Q20" s="16">
        <v>17</v>
      </c>
      <c r="R20" s="16">
        <v>17.7</v>
      </c>
      <c r="S20" s="16">
        <v>14.7</v>
      </c>
      <c r="T20" s="16">
        <v>15.5</v>
      </c>
      <c r="U20" s="16">
        <v>15.1</v>
      </c>
    </row>
    <row r="21" spans="1:21" ht="29.4" customHeight="1" x14ac:dyDescent="0.25">
      <c r="A21" s="7"/>
      <c r="B21" s="7"/>
      <c r="C21" s="93" t="s">
        <v>780</v>
      </c>
      <c r="D21" s="93"/>
      <c r="E21" s="93"/>
      <c r="F21" s="93"/>
      <c r="G21" s="93"/>
      <c r="H21" s="93"/>
      <c r="I21" s="93"/>
      <c r="J21" s="93"/>
      <c r="K21" s="93"/>
      <c r="L21" s="9" t="s">
        <v>97</v>
      </c>
      <c r="M21" s="16">
        <v>13.8</v>
      </c>
      <c r="N21" s="16">
        <v>16.100000000000001</v>
      </c>
      <c r="O21" s="16">
        <v>14.6</v>
      </c>
      <c r="P21" s="16">
        <v>16.100000000000001</v>
      </c>
      <c r="Q21" s="16">
        <v>11.4</v>
      </c>
      <c r="R21" s="26" t="s">
        <v>123</v>
      </c>
      <c r="S21" s="16">
        <v>11.7</v>
      </c>
      <c r="T21" s="26">
        <v>6.7</v>
      </c>
      <c r="U21" s="16">
        <v>14.5</v>
      </c>
    </row>
    <row r="22" spans="1:21" ht="16.5" customHeight="1" x14ac:dyDescent="0.25">
      <c r="A22" s="7"/>
      <c r="B22" s="7" t="s">
        <v>744</v>
      </c>
      <c r="C22" s="7"/>
      <c r="D22" s="7"/>
      <c r="E22" s="7"/>
      <c r="F22" s="7"/>
      <c r="G22" s="7"/>
      <c r="H22" s="7"/>
      <c r="I22" s="7"/>
      <c r="J22" s="7"/>
      <c r="K22" s="7"/>
      <c r="L22" s="9"/>
      <c r="M22" s="10"/>
      <c r="N22" s="10"/>
      <c r="O22" s="10"/>
      <c r="P22" s="10"/>
      <c r="Q22" s="10"/>
      <c r="R22" s="10"/>
      <c r="S22" s="10"/>
      <c r="T22" s="10"/>
      <c r="U22" s="10"/>
    </row>
    <row r="23" spans="1:21" ht="29.4" customHeight="1" x14ac:dyDescent="0.25">
      <c r="A23" s="7"/>
      <c r="B23" s="7"/>
      <c r="C23" s="93" t="s">
        <v>486</v>
      </c>
      <c r="D23" s="93"/>
      <c r="E23" s="93"/>
      <c r="F23" s="93"/>
      <c r="G23" s="93"/>
      <c r="H23" s="93"/>
      <c r="I23" s="93"/>
      <c r="J23" s="93"/>
      <c r="K23" s="93"/>
      <c r="L23" s="9" t="s">
        <v>97</v>
      </c>
      <c r="M23" s="16">
        <v>19.3</v>
      </c>
      <c r="N23" s="16">
        <v>20.8</v>
      </c>
      <c r="O23" s="16">
        <v>15.4</v>
      </c>
      <c r="P23" s="16">
        <v>17.399999999999999</v>
      </c>
      <c r="Q23" s="16">
        <v>20.399999999999999</v>
      </c>
      <c r="R23" s="26">
        <v>8.8000000000000007</v>
      </c>
      <c r="S23" s="16">
        <v>12.7</v>
      </c>
      <c r="T23" s="16">
        <v>13</v>
      </c>
      <c r="U23" s="16">
        <v>17.7</v>
      </c>
    </row>
    <row r="24" spans="1:21" ht="16.5" customHeight="1" x14ac:dyDescent="0.25">
      <c r="A24" s="7"/>
      <c r="B24" s="7"/>
      <c r="C24" s="7" t="s">
        <v>487</v>
      </c>
      <c r="D24" s="7"/>
      <c r="E24" s="7"/>
      <c r="F24" s="7"/>
      <c r="G24" s="7"/>
      <c r="H24" s="7"/>
      <c r="I24" s="7"/>
      <c r="J24" s="7"/>
      <c r="K24" s="7"/>
      <c r="L24" s="9" t="s">
        <v>97</v>
      </c>
      <c r="M24" s="16">
        <v>14.7</v>
      </c>
      <c r="N24" s="16">
        <v>15.5</v>
      </c>
      <c r="O24" s="16">
        <v>12.8</v>
      </c>
      <c r="P24" s="16">
        <v>15.2</v>
      </c>
      <c r="Q24" s="16">
        <v>14.1</v>
      </c>
      <c r="R24" s="16">
        <v>14.5</v>
      </c>
      <c r="S24" s="16">
        <v>13.2</v>
      </c>
      <c r="T24" s="16">
        <v>11.7</v>
      </c>
      <c r="U24" s="16">
        <v>14.5</v>
      </c>
    </row>
    <row r="25" spans="1:21" ht="16.5" customHeight="1" x14ac:dyDescent="0.25">
      <c r="A25" s="7"/>
      <c r="B25" s="7" t="s">
        <v>781</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502</v>
      </c>
      <c r="D26" s="7"/>
      <c r="E26" s="7"/>
      <c r="F26" s="7"/>
      <c r="G26" s="7"/>
      <c r="H26" s="7"/>
      <c r="I26" s="7"/>
      <c r="J26" s="7"/>
      <c r="K26" s="7"/>
      <c r="L26" s="9" t="s">
        <v>97</v>
      </c>
      <c r="M26" s="16">
        <v>15.6</v>
      </c>
      <c r="N26" s="16">
        <v>16.100000000000001</v>
      </c>
      <c r="O26" s="16">
        <v>12.9</v>
      </c>
      <c r="P26" s="16">
        <v>15.7</v>
      </c>
      <c r="Q26" s="16">
        <v>14.5</v>
      </c>
      <c r="R26" s="25" t="s">
        <v>270</v>
      </c>
      <c r="S26" s="16">
        <v>12.9</v>
      </c>
      <c r="T26" s="25" t="s">
        <v>270</v>
      </c>
      <c r="U26" s="16">
        <v>15</v>
      </c>
    </row>
    <row r="27" spans="1:21" ht="16.5" customHeight="1" x14ac:dyDescent="0.25">
      <c r="A27" s="7"/>
      <c r="B27" s="7"/>
      <c r="C27" s="7" t="s">
        <v>503</v>
      </c>
      <c r="D27" s="7"/>
      <c r="E27" s="7"/>
      <c r="F27" s="7"/>
      <c r="G27" s="7"/>
      <c r="H27" s="7"/>
      <c r="I27" s="7"/>
      <c r="J27" s="7"/>
      <c r="K27" s="7"/>
      <c r="L27" s="9" t="s">
        <v>97</v>
      </c>
      <c r="M27" s="16">
        <v>13.1</v>
      </c>
      <c r="N27" s="16">
        <v>13.7</v>
      </c>
      <c r="O27" s="16">
        <v>12.4</v>
      </c>
      <c r="P27" s="16">
        <v>14.6</v>
      </c>
      <c r="Q27" s="16">
        <v>12.6</v>
      </c>
      <c r="R27" s="16">
        <v>14.9</v>
      </c>
      <c r="S27" s="25" t="s">
        <v>270</v>
      </c>
      <c r="T27" s="25" t="s">
        <v>270</v>
      </c>
      <c r="U27" s="16">
        <v>13.2</v>
      </c>
    </row>
    <row r="28" spans="1:21" ht="16.5" customHeight="1" x14ac:dyDescent="0.25">
      <c r="A28" s="7"/>
      <c r="B28" s="7"/>
      <c r="C28" s="7" t="s">
        <v>504</v>
      </c>
      <c r="D28" s="7"/>
      <c r="E28" s="7"/>
      <c r="F28" s="7"/>
      <c r="G28" s="7"/>
      <c r="H28" s="7"/>
      <c r="I28" s="7"/>
      <c r="J28" s="7"/>
      <c r="K28" s="7"/>
      <c r="L28" s="9" t="s">
        <v>97</v>
      </c>
      <c r="M28" s="16">
        <v>12.9</v>
      </c>
      <c r="N28" s="16">
        <v>12.8</v>
      </c>
      <c r="O28" s="16">
        <v>14.1</v>
      </c>
      <c r="P28" s="16">
        <v>12.4</v>
      </c>
      <c r="Q28" s="16">
        <v>12.7</v>
      </c>
      <c r="R28" s="16">
        <v>11.6</v>
      </c>
      <c r="S28" s="26" t="s">
        <v>123</v>
      </c>
      <c r="T28" s="16">
        <v>12.2</v>
      </c>
      <c r="U28" s="16">
        <v>13.1</v>
      </c>
    </row>
    <row r="29" spans="1:21" ht="16.5" customHeight="1" x14ac:dyDescent="0.25">
      <c r="A29" s="7"/>
      <c r="B29" s="7"/>
      <c r="C29" s="7" t="s">
        <v>505</v>
      </c>
      <c r="D29" s="7"/>
      <c r="E29" s="7"/>
      <c r="F29" s="7"/>
      <c r="G29" s="7"/>
      <c r="H29" s="7"/>
      <c r="I29" s="7"/>
      <c r="J29" s="7"/>
      <c r="K29" s="7"/>
      <c r="L29" s="9" t="s">
        <v>97</v>
      </c>
      <c r="M29" s="16">
        <v>14</v>
      </c>
      <c r="N29" s="25" t="s">
        <v>270</v>
      </c>
      <c r="O29" s="25" t="s">
        <v>270</v>
      </c>
      <c r="P29" s="16">
        <v>15.4</v>
      </c>
      <c r="Q29" s="16">
        <v>12.2</v>
      </c>
      <c r="R29" s="25" t="s">
        <v>270</v>
      </c>
      <c r="S29" s="25" t="s">
        <v>137</v>
      </c>
      <c r="T29" s="16">
        <v>14.4</v>
      </c>
      <c r="U29" s="16">
        <v>11.9</v>
      </c>
    </row>
    <row r="30" spans="1:21" ht="16.5" customHeight="1" x14ac:dyDescent="0.25">
      <c r="A30" s="14"/>
      <c r="B30" s="14"/>
      <c r="C30" s="14" t="s">
        <v>506</v>
      </c>
      <c r="D30" s="14"/>
      <c r="E30" s="14"/>
      <c r="F30" s="14"/>
      <c r="G30" s="14"/>
      <c r="H30" s="14"/>
      <c r="I30" s="14"/>
      <c r="J30" s="14"/>
      <c r="K30" s="14"/>
      <c r="L30" s="15" t="s">
        <v>97</v>
      </c>
      <c r="M30" s="36" t="s">
        <v>270</v>
      </c>
      <c r="N30" s="36" t="s">
        <v>270</v>
      </c>
      <c r="O30" s="36" t="s">
        <v>270</v>
      </c>
      <c r="P30" s="28">
        <v>7.5</v>
      </c>
      <c r="Q30" s="17">
        <v>17.600000000000001</v>
      </c>
      <c r="R30" s="36" t="s">
        <v>270</v>
      </c>
      <c r="S30" s="36" t="s">
        <v>137</v>
      </c>
      <c r="T30" s="17">
        <v>10.199999999999999</v>
      </c>
      <c r="U30" s="28">
        <v>8</v>
      </c>
    </row>
    <row r="31" spans="1:21" ht="4.5" customHeight="1" x14ac:dyDescent="0.25">
      <c r="A31" s="23"/>
      <c r="B31" s="23"/>
      <c r="C31" s="2"/>
      <c r="D31" s="2"/>
      <c r="E31" s="2"/>
      <c r="F31" s="2"/>
      <c r="G31" s="2"/>
      <c r="H31" s="2"/>
      <c r="I31" s="2"/>
      <c r="J31" s="2"/>
      <c r="K31" s="2"/>
      <c r="L31" s="2"/>
      <c r="M31" s="2"/>
      <c r="N31" s="2"/>
      <c r="O31" s="2"/>
      <c r="P31" s="2"/>
      <c r="Q31" s="2"/>
      <c r="R31" s="2"/>
      <c r="S31" s="2"/>
      <c r="T31" s="2"/>
      <c r="U31" s="2"/>
    </row>
    <row r="32" spans="1:21" ht="16.5" customHeight="1" x14ac:dyDescent="0.25">
      <c r="A32" s="23"/>
      <c r="B32" s="23"/>
      <c r="C32" s="87" t="s">
        <v>782</v>
      </c>
      <c r="D32" s="87"/>
      <c r="E32" s="87"/>
      <c r="F32" s="87"/>
      <c r="G32" s="87"/>
      <c r="H32" s="87"/>
      <c r="I32" s="87"/>
      <c r="J32" s="87"/>
      <c r="K32" s="87"/>
      <c r="L32" s="87"/>
      <c r="M32" s="87"/>
      <c r="N32" s="87"/>
      <c r="O32" s="87"/>
      <c r="P32" s="87"/>
      <c r="Q32" s="87"/>
      <c r="R32" s="87"/>
      <c r="S32" s="87"/>
      <c r="T32" s="87"/>
      <c r="U32" s="87"/>
    </row>
    <row r="33" spans="1:21" ht="4.5" customHeight="1" x14ac:dyDescent="0.25">
      <c r="A33" s="23"/>
      <c r="B33" s="23"/>
      <c r="C33" s="2"/>
      <c r="D33" s="2"/>
      <c r="E33" s="2"/>
      <c r="F33" s="2"/>
      <c r="G33" s="2"/>
      <c r="H33" s="2"/>
      <c r="I33" s="2"/>
      <c r="J33" s="2"/>
      <c r="K33" s="2"/>
      <c r="L33" s="2"/>
      <c r="M33" s="2"/>
      <c r="N33" s="2"/>
      <c r="O33" s="2"/>
      <c r="P33" s="2"/>
      <c r="Q33" s="2"/>
      <c r="R33" s="2"/>
      <c r="S33" s="2"/>
      <c r="T33" s="2"/>
      <c r="U33" s="2"/>
    </row>
    <row r="34" spans="1:21" ht="55.2" customHeight="1" x14ac:dyDescent="0.25">
      <c r="A34" s="23" t="s">
        <v>99</v>
      </c>
      <c r="B34" s="23"/>
      <c r="C34" s="87" t="s">
        <v>783</v>
      </c>
      <c r="D34" s="87"/>
      <c r="E34" s="87"/>
      <c r="F34" s="87"/>
      <c r="G34" s="87"/>
      <c r="H34" s="87"/>
      <c r="I34" s="87"/>
      <c r="J34" s="87"/>
      <c r="K34" s="87"/>
      <c r="L34" s="87"/>
      <c r="M34" s="87"/>
      <c r="N34" s="87"/>
      <c r="O34" s="87"/>
      <c r="P34" s="87"/>
      <c r="Q34" s="87"/>
      <c r="R34" s="87"/>
      <c r="S34" s="87"/>
      <c r="T34" s="87"/>
      <c r="U34" s="87"/>
    </row>
    <row r="35" spans="1:21" ht="55.2" customHeight="1" x14ac:dyDescent="0.25">
      <c r="A35" s="23" t="s">
        <v>101</v>
      </c>
      <c r="B35" s="23"/>
      <c r="C35" s="87" t="s">
        <v>475</v>
      </c>
      <c r="D35" s="87"/>
      <c r="E35" s="87"/>
      <c r="F35" s="87"/>
      <c r="G35" s="87"/>
      <c r="H35" s="87"/>
      <c r="I35" s="87"/>
      <c r="J35" s="87"/>
      <c r="K35" s="87"/>
      <c r="L35" s="87"/>
      <c r="M35" s="87"/>
      <c r="N35" s="87"/>
      <c r="O35" s="87"/>
      <c r="P35" s="87"/>
      <c r="Q35" s="87"/>
      <c r="R35" s="87"/>
      <c r="S35" s="87"/>
      <c r="T35" s="87"/>
      <c r="U35" s="87"/>
    </row>
    <row r="36" spans="1:21" ht="4.5" customHeight="1" x14ac:dyDescent="0.25"/>
    <row r="37" spans="1:21" ht="16.5" customHeight="1" x14ac:dyDescent="0.25">
      <c r="A37" s="24" t="s">
        <v>107</v>
      </c>
      <c r="B37" s="23"/>
      <c r="C37" s="23"/>
      <c r="D37" s="23"/>
      <c r="E37" s="87" t="s">
        <v>309</v>
      </c>
      <c r="F37" s="87"/>
      <c r="G37" s="87"/>
      <c r="H37" s="87"/>
      <c r="I37" s="87"/>
      <c r="J37" s="87"/>
      <c r="K37" s="87"/>
      <c r="L37" s="87"/>
      <c r="M37" s="87"/>
      <c r="N37" s="87"/>
      <c r="O37" s="87"/>
      <c r="P37" s="87"/>
      <c r="Q37" s="87"/>
      <c r="R37" s="87"/>
      <c r="S37" s="87"/>
      <c r="T37" s="87"/>
      <c r="U37" s="87"/>
    </row>
  </sheetData>
  <mergeCells count="8">
    <mergeCell ref="K1:U1"/>
    <mergeCell ref="C32:U32"/>
    <mergeCell ref="C34:U34"/>
    <mergeCell ref="C35:U35"/>
    <mergeCell ref="E37:U37"/>
    <mergeCell ref="C17:K17"/>
    <mergeCell ref="C21:K21"/>
    <mergeCell ref="C23:K23"/>
  </mergeCells>
  <pageMargins left="0.7" right="0.7" top="0.75" bottom="0.75" header="0.3" footer="0.3"/>
  <pageSetup paperSize="9" fitToHeight="0" orientation="landscape" horizontalDpi="300" verticalDpi="300"/>
  <headerFooter scaleWithDoc="0" alignWithMargins="0">
    <oddHeader>&amp;C&amp;"Arial"&amp;8TABLE 13A.34</oddHeader>
    <oddFooter>&amp;L&amp;"Arial"&amp;8REPORT ON
GOVERNMENT
SERVICES 2022&amp;R&amp;"Arial"&amp;8SERVICES FOR
MENTAL HEALTH
PAGE &amp;B&amp;P&amp;B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U55"/>
  <sheetViews>
    <sheetView showGridLines="0" workbookViewId="0"/>
  </sheetViews>
  <sheetFormatPr defaultColWidth="11.44140625" defaultRowHeight="13.2" x14ac:dyDescent="0.25"/>
  <cols>
    <col min="1" max="10" width="1.88671875" customWidth="1"/>
    <col min="11" max="11" width="37.44140625" customWidth="1"/>
    <col min="12" max="12" width="5.44140625" customWidth="1"/>
    <col min="13" max="20" width="8" customWidth="1"/>
    <col min="21" max="21" width="8.5546875" customWidth="1"/>
  </cols>
  <sheetData>
    <row r="1" spans="1:21" ht="17.399999999999999" customHeight="1" x14ac:dyDescent="0.25">
      <c r="A1" s="8" t="s">
        <v>784</v>
      </c>
      <c r="B1" s="8"/>
      <c r="C1" s="8"/>
      <c r="D1" s="8"/>
      <c r="E1" s="8"/>
      <c r="F1" s="8"/>
      <c r="G1" s="8"/>
      <c r="H1" s="8"/>
      <c r="I1" s="8"/>
      <c r="J1" s="8"/>
      <c r="K1" s="91" t="s">
        <v>785</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410</v>
      </c>
      <c r="P2" s="13" t="s">
        <v>411</v>
      </c>
      <c r="Q2" s="13" t="s">
        <v>201</v>
      </c>
      <c r="R2" s="13" t="s">
        <v>176</v>
      </c>
      <c r="S2" s="13" t="s">
        <v>177</v>
      </c>
      <c r="T2" s="13" t="s">
        <v>178</v>
      </c>
      <c r="U2" s="13" t="s">
        <v>294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786</v>
      </c>
      <c r="C4" s="7"/>
      <c r="D4" s="7"/>
      <c r="E4" s="7"/>
      <c r="F4" s="7"/>
      <c r="G4" s="7"/>
      <c r="H4" s="7"/>
      <c r="I4" s="7"/>
      <c r="J4" s="7"/>
      <c r="K4" s="7"/>
      <c r="L4" s="9" t="s">
        <v>258</v>
      </c>
      <c r="M4" s="33">
        <v>31752</v>
      </c>
      <c r="N4" s="33">
        <v>25303</v>
      </c>
      <c r="O4" s="33">
        <v>20587</v>
      </c>
      <c r="P4" s="33">
        <v>12486</v>
      </c>
      <c r="Q4" s="30">
        <v>8367</v>
      </c>
      <c r="R4" s="30">
        <v>1795</v>
      </c>
      <c r="S4" s="30">
        <v>2408</v>
      </c>
      <c r="T4" s="30">
        <v>1058</v>
      </c>
      <c r="U4" s="32">
        <v>103756</v>
      </c>
    </row>
    <row r="5" spans="1:21" ht="42.45" customHeight="1" x14ac:dyDescent="0.25">
      <c r="A5" s="7"/>
      <c r="B5" s="93" t="s">
        <v>787</v>
      </c>
      <c r="C5" s="93"/>
      <c r="D5" s="93"/>
      <c r="E5" s="93"/>
      <c r="F5" s="93"/>
      <c r="G5" s="93"/>
      <c r="H5" s="93"/>
      <c r="I5" s="93"/>
      <c r="J5" s="93"/>
      <c r="K5" s="93"/>
      <c r="L5" s="9" t="s">
        <v>258</v>
      </c>
      <c r="M5" s="30">
        <v>4838</v>
      </c>
      <c r="N5" s="30">
        <v>3975</v>
      </c>
      <c r="O5" s="30">
        <v>2697</v>
      </c>
      <c r="P5" s="30">
        <v>1932</v>
      </c>
      <c r="Q5" s="30">
        <v>1202</v>
      </c>
      <c r="R5" s="37">
        <v>250</v>
      </c>
      <c r="S5" s="37">
        <v>316</v>
      </c>
      <c r="T5" s="37">
        <v>131</v>
      </c>
      <c r="U5" s="33">
        <v>15341</v>
      </c>
    </row>
    <row r="6" spans="1:21" ht="42.45" customHeight="1" x14ac:dyDescent="0.25">
      <c r="A6" s="7"/>
      <c r="B6" s="93" t="s">
        <v>788</v>
      </c>
      <c r="C6" s="93"/>
      <c r="D6" s="93"/>
      <c r="E6" s="93"/>
      <c r="F6" s="93"/>
      <c r="G6" s="93"/>
      <c r="H6" s="93"/>
      <c r="I6" s="93"/>
      <c r="J6" s="93"/>
      <c r="K6" s="93"/>
      <c r="L6" s="9" t="s">
        <v>97</v>
      </c>
      <c r="M6" s="16">
        <v>15.2</v>
      </c>
      <c r="N6" s="16">
        <v>15.7</v>
      </c>
      <c r="O6" s="16">
        <v>13.1</v>
      </c>
      <c r="P6" s="16">
        <v>15.5</v>
      </c>
      <c r="Q6" s="16">
        <v>14.4</v>
      </c>
      <c r="R6" s="16">
        <v>13.9</v>
      </c>
      <c r="S6" s="16">
        <v>13.1</v>
      </c>
      <c r="T6" s="16">
        <v>12.4</v>
      </c>
      <c r="U6" s="16">
        <v>14.8</v>
      </c>
    </row>
    <row r="7" spans="1:21" ht="16.5" customHeight="1" x14ac:dyDescent="0.25">
      <c r="A7" s="7" t="s">
        <v>85</v>
      </c>
      <c r="B7" s="7"/>
      <c r="C7" s="7"/>
      <c r="D7" s="7"/>
      <c r="E7" s="7"/>
      <c r="F7" s="7"/>
      <c r="G7" s="7"/>
      <c r="H7" s="7"/>
      <c r="I7" s="7"/>
      <c r="J7" s="7"/>
      <c r="K7" s="7"/>
      <c r="L7" s="9"/>
      <c r="M7" s="10"/>
      <c r="N7" s="10"/>
      <c r="O7" s="10"/>
      <c r="P7" s="10"/>
      <c r="Q7" s="10"/>
      <c r="R7" s="10"/>
      <c r="S7" s="10"/>
      <c r="T7" s="10"/>
      <c r="U7" s="10"/>
    </row>
    <row r="8" spans="1:21" ht="16.5" customHeight="1" x14ac:dyDescent="0.25">
      <c r="A8" s="7"/>
      <c r="B8" s="7" t="s">
        <v>786</v>
      </c>
      <c r="C8" s="7"/>
      <c r="D8" s="7"/>
      <c r="E8" s="7"/>
      <c r="F8" s="7"/>
      <c r="G8" s="7"/>
      <c r="H8" s="7"/>
      <c r="I8" s="7"/>
      <c r="J8" s="7"/>
      <c r="K8" s="7"/>
      <c r="L8" s="9" t="s">
        <v>258</v>
      </c>
      <c r="M8" s="33">
        <v>32260</v>
      </c>
      <c r="N8" s="33">
        <v>25197</v>
      </c>
      <c r="O8" s="33">
        <v>20292</v>
      </c>
      <c r="P8" s="33">
        <v>11740</v>
      </c>
      <c r="Q8" s="30">
        <v>8541</v>
      </c>
      <c r="R8" s="30">
        <v>1567</v>
      </c>
      <c r="S8" s="30">
        <v>2715</v>
      </c>
      <c r="T8" s="37">
        <v>892</v>
      </c>
      <c r="U8" s="32">
        <v>103204</v>
      </c>
    </row>
    <row r="9" spans="1:21" ht="42.45" customHeight="1" x14ac:dyDescent="0.25">
      <c r="A9" s="7"/>
      <c r="B9" s="93" t="s">
        <v>787</v>
      </c>
      <c r="C9" s="93"/>
      <c r="D9" s="93"/>
      <c r="E9" s="93"/>
      <c r="F9" s="93"/>
      <c r="G9" s="93"/>
      <c r="H9" s="93"/>
      <c r="I9" s="93"/>
      <c r="J9" s="93"/>
      <c r="K9" s="93"/>
      <c r="L9" s="9" t="s">
        <v>258</v>
      </c>
      <c r="M9" s="30">
        <v>4744</v>
      </c>
      <c r="N9" s="30">
        <v>3687</v>
      </c>
      <c r="O9" s="30">
        <v>2714</v>
      </c>
      <c r="P9" s="30">
        <v>2000</v>
      </c>
      <c r="Q9" s="30">
        <v>1271</v>
      </c>
      <c r="R9" s="37">
        <v>203</v>
      </c>
      <c r="S9" s="37">
        <v>324</v>
      </c>
      <c r="T9" s="37">
        <v>103</v>
      </c>
      <c r="U9" s="33">
        <v>15046</v>
      </c>
    </row>
    <row r="10" spans="1:21" ht="42.45" customHeight="1" x14ac:dyDescent="0.25">
      <c r="A10" s="7"/>
      <c r="B10" s="93" t="s">
        <v>788</v>
      </c>
      <c r="C10" s="93"/>
      <c r="D10" s="93"/>
      <c r="E10" s="93"/>
      <c r="F10" s="93"/>
      <c r="G10" s="93"/>
      <c r="H10" s="93"/>
      <c r="I10" s="93"/>
      <c r="J10" s="93"/>
      <c r="K10" s="93"/>
      <c r="L10" s="9" t="s">
        <v>97</v>
      </c>
      <c r="M10" s="16">
        <v>14.7</v>
      </c>
      <c r="N10" s="16">
        <v>14.6</v>
      </c>
      <c r="O10" s="16">
        <v>13.4</v>
      </c>
      <c r="P10" s="16">
        <v>17</v>
      </c>
      <c r="Q10" s="16">
        <v>14.9</v>
      </c>
      <c r="R10" s="16">
        <v>13</v>
      </c>
      <c r="S10" s="16">
        <v>11.9</v>
      </c>
      <c r="T10" s="16">
        <v>11.5</v>
      </c>
      <c r="U10" s="16">
        <v>14.6</v>
      </c>
    </row>
    <row r="11" spans="1:21" ht="16.5" customHeight="1" x14ac:dyDescent="0.25">
      <c r="A11" s="7" t="s">
        <v>86</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786</v>
      </c>
      <c r="C12" s="7"/>
      <c r="D12" s="7"/>
      <c r="E12" s="7"/>
      <c r="F12" s="7"/>
      <c r="G12" s="7"/>
      <c r="H12" s="7"/>
      <c r="I12" s="7"/>
      <c r="J12" s="7"/>
      <c r="K12" s="7"/>
      <c r="L12" s="9" t="s">
        <v>258</v>
      </c>
      <c r="M12" s="33">
        <v>31566</v>
      </c>
      <c r="N12" s="33">
        <v>23965</v>
      </c>
      <c r="O12" s="33">
        <v>20465</v>
      </c>
      <c r="P12" s="33">
        <v>11836</v>
      </c>
      <c r="Q12" s="30">
        <v>8792</v>
      </c>
      <c r="R12" s="30">
        <v>1661</v>
      </c>
      <c r="S12" s="30">
        <v>1763</v>
      </c>
      <c r="T12" s="37">
        <v>916</v>
      </c>
      <c r="U12" s="32">
        <v>100964</v>
      </c>
    </row>
    <row r="13" spans="1:21" ht="42.45" customHeight="1" x14ac:dyDescent="0.25">
      <c r="A13" s="7"/>
      <c r="B13" s="93" t="s">
        <v>787</v>
      </c>
      <c r="C13" s="93"/>
      <c r="D13" s="93"/>
      <c r="E13" s="93"/>
      <c r="F13" s="93"/>
      <c r="G13" s="93"/>
      <c r="H13" s="93"/>
      <c r="I13" s="93"/>
      <c r="J13" s="93"/>
      <c r="K13" s="93"/>
      <c r="L13" s="9" t="s">
        <v>258</v>
      </c>
      <c r="M13" s="30">
        <v>4711</v>
      </c>
      <c r="N13" s="30">
        <v>3528</v>
      </c>
      <c r="O13" s="30">
        <v>2864</v>
      </c>
      <c r="P13" s="30">
        <v>2111</v>
      </c>
      <c r="Q13" s="30">
        <v>1468</v>
      </c>
      <c r="R13" s="37">
        <v>260</v>
      </c>
      <c r="S13" s="37">
        <v>278</v>
      </c>
      <c r="T13" s="38">
        <v>94</v>
      </c>
      <c r="U13" s="33">
        <v>15314</v>
      </c>
    </row>
    <row r="14" spans="1:21" ht="42.45" customHeight="1" x14ac:dyDescent="0.25">
      <c r="A14" s="7"/>
      <c r="B14" s="93" t="s">
        <v>788</v>
      </c>
      <c r="C14" s="93"/>
      <c r="D14" s="93"/>
      <c r="E14" s="93"/>
      <c r="F14" s="93"/>
      <c r="G14" s="93"/>
      <c r="H14" s="93"/>
      <c r="I14" s="93"/>
      <c r="J14" s="93"/>
      <c r="K14" s="93"/>
      <c r="L14" s="9" t="s">
        <v>97</v>
      </c>
      <c r="M14" s="16">
        <v>14.9</v>
      </c>
      <c r="N14" s="16">
        <v>14.7</v>
      </c>
      <c r="O14" s="16">
        <v>14</v>
      </c>
      <c r="P14" s="16">
        <v>17.8</v>
      </c>
      <c r="Q14" s="16">
        <v>16.7</v>
      </c>
      <c r="R14" s="16">
        <v>15.7</v>
      </c>
      <c r="S14" s="16">
        <v>15.8</v>
      </c>
      <c r="T14" s="16">
        <v>10.3</v>
      </c>
      <c r="U14" s="16">
        <v>15.2</v>
      </c>
    </row>
    <row r="15" spans="1:21" ht="16.5" customHeight="1" x14ac:dyDescent="0.25">
      <c r="A15" s="7" t="s">
        <v>87</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786</v>
      </c>
      <c r="C16" s="7"/>
      <c r="D16" s="7"/>
      <c r="E16" s="7"/>
      <c r="F16" s="7"/>
      <c r="G16" s="7"/>
      <c r="H16" s="7"/>
      <c r="I16" s="7"/>
      <c r="J16" s="7"/>
      <c r="K16" s="7"/>
      <c r="L16" s="9" t="s">
        <v>258</v>
      </c>
      <c r="M16" s="33">
        <v>32059</v>
      </c>
      <c r="N16" s="33">
        <v>22253</v>
      </c>
      <c r="O16" s="33">
        <v>20604</v>
      </c>
      <c r="P16" s="33">
        <v>11520</v>
      </c>
      <c r="Q16" s="30">
        <v>9151</v>
      </c>
      <c r="R16" s="30">
        <v>1880</v>
      </c>
      <c r="S16" s="30">
        <v>1710</v>
      </c>
      <c r="T16" s="37">
        <v>830</v>
      </c>
      <c r="U16" s="32">
        <v>100007</v>
      </c>
    </row>
    <row r="17" spans="1:21" ht="42.45" customHeight="1" x14ac:dyDescent="0.25">
      <c r="A17" s="7"/>
      <c r="B17" s="93" t="s">
        <v>787</v>
      </c>
      <c r="C17" s="93"/>
      <c r="D17" s="93"/>
      <c r="E17" s="93"/>
      <c r="F17" s="93"/>
      <c r="G17" s="93"/>
      <c r="H17" s="93"/>
      <c r="I17" s="93"/>
      <c r="J17" s="93"/>
      <c r="K17" s="93"/>
      <c r="L17" s="9" t="s">
        <v>258</v>
      </c>
      <c r="M17" s="30">
        <v>4627</v>
      </c>
      <c r="N17" s="30">
        <v>3256</v>
      </c>
      <c r="O17" s="30">
        <v>2880</v>
      </c>
      <c r="P17" s="30">
        <v>2156</v>
      </c>
      <c r="Q17" s="30">
        <v>1537</v>
      </c>
      <c r="R17" s="37">
        <v>277</v>
      </c>
      <c r="S17" s="37">
        <v>236</v>
      </c>
      <c r="T17" s="38">
        <v>98</v>
      </c>
      <c r="U17" s="33">
        <v>15067</v>
      </c>
    </row>
    <row r="18" spans="1:21" ht="42.45" customHeight="1" x14ac:dyDescent="0.25">
      <c r="A18" s="7"/>
      <c r="B18" s="93" t="s">
        <v>788</v>
      </c>
      <c r="C18" s="93"/>
      <c r="D18" s="93"/>
      <c r="E18" s="93"/>
      <c r="F18" s="93"/>
      <c r="G18" s="93"/>
      <c r="H18" s="93"/>
      <c r="I18" s="93"/>
      <c r="J18" s="93"/>
      <c r="K18" s="93"/>
      <c r="L18" s="9" t="s">
        <v>97</v>
      </c>
      <c r="M18" s="16">
        <v>14.4</v>
      </c>
      <c r="N18" s="16">
        <v>14.6</v>
      </c>
      <c r="O18" s="16">
        <v>14</v>
      </c>
      <c r="P18" s="16">
        <v>18.7</v>
      </c>
      <c r="Q18" s="16">
        <v>16.8</v>
      </c>
      <c r="R18" s="16">
        <v>14.7</v>
      </c>
      <c r="S18" s="16">
        <v>13.8</v>
      </c>
      <c r="T18" s="16">
        <v>11.8</v>
      </c>
      <c r="U18" s="16">
        <v>15.1</v>
      </c>
    </row>
    <row r="19" spans="1:21" ht="16.5" customHeight="1" x14ac:dyDescent="0.25">
      <c r="A19" s="7" t="s">
        <v>88</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786</v>
      </c>
      <c r="C20" s="7"/>
      <c r="D20" s="7"/>
      <c r="E20" s="7"/>
      <c r="F20" s="7"/>
      <c r="G20" s="7"/>
      <c r="H20" s="7"/>
      <c r="I20" s="7"/>
      <c r="J20" s="7"/>
      <c r="K20" s="7"/>
      <c r="L20" s="9" t="s">
        <v>258</v>
      </c>
      <c r="M20" s="33">
        <v>31834</v>
      </c>
      <c r="N20" s="33">
        <v>21587</v>
      </c>
      <c r="O20" s="33">
        <v>18902</v>
      </c>
      <c r="P20" s="33">
        <v>11661</v>
      </c>
      <c r="Q20" s="30">
        <v>8475</v>
      </c>
      <c r="R20" s="30">
        <v>1925</v>
      </c>
      <c r="S20" s="30">
        <v>1328</v>
      </c>
      <c r="T20" s="37">
        <v>869</v>
      </c>
      <c r="U20" s="33">
        <v>96581</v>
      </c>
    </row>
    <row r="21" spans="1:21" ht="42.45" customHeight="1" x14ac:dyDescent="0.25">
      <c r="A21" s="7"/>
      <c r="B21" s="93" t="s">
        <v>787</v>
      </c>
      <c r="C21" s="93"/>
      <c r="D21" s="93"/>
      <c r="E21" s="93"/>
      <c r="F21" s="93"/>
      <c r="G21" s="93"/>
      <c r="H21" s="93"/>
      <c r="I21" s="93"/>
      <c r="J21" s="93"/>
      <c r="K21" s="93"/>
      <c r="L21" s="9" t="s">
        <v>258</v>
      </c>
      <c r="M21" s="30">
        <v>4766</v>
      </c>
      <c r="N21" s="30">
        <v>3276</v>
      </c>
      <c r="O21" s="30">
        <v>2539</v>
      </c>
      <c r="P21" s="30">
        <v>2156</v>
      </c>
      <c r="Q21" s="30">
        <v>1340</v>
      </c>
      <c r="R21" s="37">
        <v>292</v>
      </c>
      <c r="S21" s="37">
        <v>167</v>
      </c>
      <c r="T21" s="38">
        <v>99</v>
      </c>
      <c r="U21" s="33">
        <v>14635</v>
      </c>
    </row>
    <row r="22" spans="1:21" ht="42.45" customHeight="1" x14ac:dyDescent="0.25">
      <c r="A22" s="7"/>
      <c r="B22" s="93" t="s">
        <v>788</v>
      </c>
      <c r="C22" s="93"/>
      <c r="D22" s="93"/>
      <c r="E22" s="93"/>
      <c r="F22" s="93"/>
      <c r="G22" s="93"/>
      <c r="H22" s="93"/>
      <c r="I22" s="93"/>
      <c r="J22" s="93"/>
      <c r="K22" s="93"/>
      <c r="L22" s="9" t="s">
        <v>97</v>
      </c>
      <c r="M22" s="16">
        <v>15</v>
      </c>
      <c r="N22" s="16">
        <v>15.2</v>
      </c>
      <c r="O22" s="16">
        <v>13.4</v>
      </c>
      <c r="P22" s="16">
        <v>18.5</v>
      </c>
      <c r="Q22" s="16">
        <v>15.8</v>
      </c>
      <c r="R22" s="16">
        <v>15.2</v>
      </c>
      <c r="S22" s="16">
        <v>12.6</v>
      </c>
      <c r="T22" s="16">
        <v>11.4</v>
      </c>
      <c r="U22" s="16">
        <v>15.2</v>
      </c>
    </row>
    <row r="23" spans="1:21" ht="16.5" customHeight="1" x14ac:dyDescent="0.25">
      <c r="A23" s="7" t="s">
        <v>89</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786</v>
      </c>
      <c r="C24" s="7"/>
      <c r="D24" s="7"/>
      <c r="E24" s="7"/>
      <c r="F24" s="7"/>
      <c r="G24" s="7"/>
      <c r="H24" s="7"/>
      <c r="I24" s="7"/>
      <c r="J24" s="7"/>
      <c r="K24" s="7"/>
      <c r="L24" s="9" t="s">
        <v>258</v>
      </c>
      <c r="M24" s="33">
        <v>30712</v>
      </c>
      <c r="N24" s="33">
        <v>19789</v>
      </c>
      <c r="O24" s="33">
        <v>17016</v>
      </c>
      <c r="P24" s="33">
        <v>10915</v>
      </c>
      <c r="Q24" s="30">
        <v>6296</v>
      </c>
      <c r="R24" s="30">
        <v>1904</v>
      </c>
      <c r="S24" s="30">
        <v>1145</v>
      </c>
      <c r="T24" s="37">
        <v>920</v>
      </c>
      <c r="U24" s="33">
        <v>88697</v>
      </c>
    </row>
    <row r="25" spans="1:21" ht="42.45" customHeight="1" x14ac:dyDescent="0.25">
      <c r="A25" s="7"/>
      <c r="B25" s="93" t="s">
        <v>787</v>
      </c>
      <c r="C25" s="93"/>
      <c r="D25" s="93"/>
      <c r="E25" s="93"/>
      <c r="F25" s="93"/>
      <c r="G25" s="93"/>
      <c r="H25" s="93"/>
      <c r="I25" s="93"/>
      <c r="J25" s="93"/>
      <c r="K25" s="93"/>
      <c r="L25" s="9" t="s">
        <v>258</v>
      </c>
      <c r="M25" s="30">
        <v>4706</v>
      </c>
      <c r="N25" s="30">
        <v>2911</v>
      </c>
      <c r="O25" s="30">
        <v>2280</v>
      </c>
      <c r="P25" s="30">
        <v>1931</v>
      </c>
      <c r="Q25" s="37">
        <v>932</v>
      </c>
      <c r="R25" s="37">
        <v>318</v>
      </c>
      <c r="S25" s="38">
        <v>84</v>
      </c>
      <c r="T25" s="37">
        <v>101</v>
      </c>
      <c r="U25" s="33">
        <v>13263</v>
      </c>
    </row>
    <row r="26" spans="1:21" ht="42.45" customHeight="1" x14ac:dyDescent="0.25">
      <c r="A26" s="7"/>
      <c r="B26" s="93" t="s">
        <v>788</v>
      </c>
      <c r="C26" s="93"/>
      <c r="D26" s="93"/>
      <c r="E26" s="93"/>
      <c r="F26" s="93"/>
      <c r="G26" s="93"/>
      <c r="H26" s="93"/>
      <c r="I26" s="93"/>
      <c r="J26" s="93"/>
      <c r="K26" s="93"/>
      <c r="L26" s="9" t="s">
        <v>97</v>
      </c>
      <c r="M26" s="16">
        <v>15.3</v>
      </c>
      <c r="N26" s="16">
        <v>14.7</v>
      </c>
      <c r="O26" s="16">
        <v>13.4</v>
      </c>
      <c r="P26" s="16">
        <v>17.7</v>
      </c>
      <c r="Q26" s="16">
        <v>14.8</v>
      </c>
      <c r="R26" s="16">
        <v>16.7</v>
      </c>
      <c r="S26" s="26">
        <v>7.3</v>
      </c>
      <c r="T26" s="16">
        <v>11</v>
      </c>
      <c r="U26" s="16">
        <v>15</v>
      </c>
    </row>
    <row r="27" spans="1:21" ht="16.5" customHeight="1" x14ac:dyDescent="0.25">
      <c r="A27" s="7" t="s">
        <v>90</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786</v>
      </c>
      <c r="C28" s="7"/>
      <c r="D28" s="7"/>
      <c r="E28" s="7"/>
      <c r="F28" s="7"/>
      <c r="G28" s="7"/>
      <c r="H28" s="7"/>
      <c r="I28" s="7"/>
      <c r="J28" s="7"/>
      <c r="K28" s="7"/>
      <c r="L28" s="9" t="s">
        <v>258</v>
      </c>
      <c r="M28" s="33">
        <v>29631</v>
      </c>
      <c r="N28" s="33">
        <v>19280</v>
      </c>
      <c r="O28" s="33">
        <v>16401</v>
      </c>
      <c r="P28" s="33">
        <v>10066</v>
      </c>
      <c r="Q28" s="30">
        <v>5231</v>
      </c>
      <c r="R28" s="30">
        <v>1873</v>
      </c>
      <c r="S28" s="30">
        <v>1208</v>
      </c>
      <c r="T28" s="37">
        <v>928</v>
      </c>
      <c r="U28" s="33">
        <v>84618</v>
      </c>
    </row>
    <row r="29" spans="1:21" ht="42.45" customHeight="1" x14ac:dyDescent="0.25">
      <c r="A29" s="7"/>
      <c r="B29" s="93" t="s">
        <v>787</v>
      </c>
      <c r="C29" s="93"/>
      <c r="D29" s="93"/>
      <c r="E29" s="93"/>
      <c r="F29" s="93"/>
      <c r="G29" s="93"/>
      <c r="H29" s="93"/>
      <c r="I29" s="93"/>
      <c r="J29" s="93"/>
      <c r="K29" s="93"/>
      <c r="L29" s="9" t="s">
        <v>258</v>
      </c>
      <c r="M29" s="30">
        <v>4279</v>
      </c>
      <c r="N29" s="30">
        <v>2842</v>
      </c>
      <c r="O29" s="30">
        <v>2170</v>
      </c>
      <c r="P29" s="30">
        <v>1565</v>
      </c>
      <c r="Q29" s="37">
        <v>602</v>
      </c>
      <c r="R29" s="37">
        <v>257</v>
      </c>
      <c r="S29" s="37">
        <v>107</v>
      </c>
      <c r="T29" s="37">
        <v>102</v>
      </c>
      <c r="U29" s="33">
        <v>11924</v>
      </c>
    </row>
    <row r="30" spans="1:21" ht="42.45" customHeight="1" x14ac:dyDescent="0.25">
      <c r="A30" s="7"/>
      <c r="B30" s="93" t="s">
        <v>788</v>
      </c>
      <c r="C30" s="93"/>
      <c r="D30" s="93"/>
      <c r="E30" s="93"/>
      <c r="F30" s="93"/>
      <c r="G30" s="93"/>
      <c r="H30" s="93"/>
      <c r="I30" s="93"/>
      <c r="J30" s="93"/>
      <c r="K30" s="93"/>
      <c r="L30" s="9" t="s">
        <v>97</v>
      </c>
      <c r="M30" s="16">
        <v>14.4</v>
      </c>
      <c r="N30" s="16">
        <v>14.7</v>
      </c>
      <c r="O30" s="16">
        <v>13.2</v>
      </c>
      <c r="P30" s="16">
        <v>15.5</v>
      </c>
      <c r="Q30" s="16">
        <v>11.5</v>
      </c>
      <c r="R30" s="16">
        <v>13.7</v>
      </c>
      <c r="S30" s="26">
        <v>8.9</v>
      </c>
      <c r="T30" s="16">
        <v>11</v>
      </c>
      <c r="U30" s="16">
        <v>14.1</v>
      </c>
    </row>
    <row r="31" spans="1:21" ht="16.5" customHeight="1" x14ac:dyDescent="0.25">
      <c r="A31" s="7" t="s">
        <v>91</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786</v>
      </c>
      <c r="C32" s="7"/>
      <c r="D32" s="7"/>
      <c r="E32" s="7"/>
      <c r="F32" s="7"/>
      <c r="G32" s="7"/>
      <c r="H32" s="7"/>
      <c r="I32" s="7"/>
      <c r="J32" s="7"/>
      <c r="K32" s="7"/>
      <c r="L32" s="9" t="s">
        <v>258</v>
      </c>
      <c r="M32" s="33">
        <v>28157</v>
      </c>
      <c r="N32" s="33">
        <v>18912</v>
      </c>
      <c r="O32" s="33">
        <v>15916</v>
      </c>
      <c r="P32" s="30">
        <v>9638</v>
      </c>
      <c r="Q32" s="30">
        <v>5437</v>
      </c>
      <c r="R32" s="30">
        <v>1667</v>
      </c>
      <c r="S32" s="30">
        <v>1307</v>
      </c>
      <c r="T32" s="37">
        <v>895</v>
      </c>
      <c r="U32" s="33">
        <v>81929</v>
      </c>
    </row>
    <row r="33" spans="1:21" ht="42.45" customHeight="1" x14ac:dyDescent="0.25">
      <c r="A33" s="7"/>
      <c r="B33" s="93" t="s">
        <v>787</v>
      </c>
      <c r="C33" s="93"/>
      <c r="D33" s="93"/>
      <c r="E33" s="93"/>
      <c r="F33" s="93"/>
      <c r="G33" s="93"/>
      <c r="H33" s="93"/>
      <c r="I33" s="93"/>
      <c r="J33" s="93"/>
      <c r="K33" s="93"/>
      <c r="L33" s="9" t="s">
        <v>258</v>
      </c>
      <c r="M33" s="30">
        <v>4141</v>
      </c>
      <c r="N33" s="30">
        <v>2771</v>
      </c>
      <c r="O33" s="30">
        <v>2262</v>
      </c>
      <c r="P33" s="30">
        <v>1317</v>
      </c>
      <c r="Q33" s="37">
        <v>420</v>
      </c>
      <c r="R33" s="37">
        <v>212</v>
      </c>
      <c r="S33" s="37">
        <v>188</v>
      </c>
      <c r="T33" s="38">
        <v>98</v>
      </c>
      <c r="U33" s="33">
        <v>11409</v>
      </c>
    </row>
    <row r="34" spans="1:21" ht="42.45" customHeight="1" x14ac:dyDescent="0.25">
      <c r="A34" s="7"/>
      <c r="B34" s="93" t="s">
        <v>788</v>
      </c>
      <c r="C34" s="93"/>
      <c r="D34" s="93"/>
      <c r="E34" s="93"/>
      <c r="F34" s="93"/>
      <c r="G34" s="93"/>
      <c r="H34" s="93"/>
      <c r="I34" s="93"/>
      <c r="J34" s="93"/>
      <c r="K34" s="93"/>
      <c r="L34" s="9" t="s">
        <v>97</v>
      </c>
      <c r="M34" s="16">
        <v>14.7</v>
      </c>
      <c r="N34" s="16">
        <v>14.7</v>
      </c>
      <c r="O34" s="16">
        <v>14.2</v>
      </c>
      <c r="P34" s="16">
        <v>13.7</v>
      </c>
      <c r="Q34" s="26">
        <v>7.7</v>
      </c>
      <c r="R34" s="16">
        <v>12.7</v>
      </c>
      <c r="S34" s="16">
        <v>14.4</v>
      </c>
      <c r="T34" s="16">
        <v>10.9</v>
      </c>
      <c r="U34" s="16">
        <v>13.9</v>
      </c>
    </row>
    <row r="35" spans="1:21" ht="16.5" customHeight="1" x14ac:dyDescent="0.25">
      <c r="A35" s="7" t="s">
        <v>789</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786</v>
      </c>
      <c r="C36" s="7"/>
      <c r="D36" s="7"/>
      <c r="E36" s="7"/>
      <c r="F36" s="7"/>
      <c r="G36" s="7"/>
      <c r="H36" s="7"/>
      <c r="I36" s="7"/>
      <c r="J36" s="7"/>
      <c r="K36" s="7"/>
      <c r="L36" s="9" t="s">
        <v>258</v>
      </c>
      <c r="M36" s="33">
        <v>27463</v>
      </c>
      <c r="N36" s="33">
        <v>17910</v>
      </c>
      <c r="O36" s="33">
        <v>15192</v>
      </c>
      <c r="P36" s="30">
        <v>8719</v>
      </c>
      <c r="Q36" s="30">
        <v>5987</v>
      </c>
      <c r="R36" s="30">
        <v>1655</v>
      </c>
      <c r="S36" s="30">
        <v>1306</v>
      </c>
      <c r="T36" s="37">
        <v>781</v>
      </c>
      <c r="U36" s="33">
        <v>79013</v>
      </c>
    </row>
    <row r="37" spans="1:21" ht="42.45" customHeight="1" x14ac:dyDescent="0.25">
      <c r="A37" s="7"/>
      <c r="B37" s="93" t="s">
        <v>787</v>
      </c>
      <c r="C37" s="93"/>
      <c r="D37" s="93"/>
      <c r="E37" s="93"/>
      <c r="F37" s="93"/>
      <c r="G37" s="93"/>
      <c r="H37" s="93"/>
      <c r="I37" s="93"/>
      <c r="J37" s="93"/>
      <c r="K37" s="93"/>
      <c r="L37" s="9" t="s">
        <v>258</v>
      </c>
      <c r="M37" s="30">
        <v>4298</v>
      </c>
      <c r="N37" s="30">
        <v>2554</v>
      </c>
      <c r="O37" s="30">
        <v>2294</v>
      </c>
      <c r="P37" s="30">
        <v>1218</v>
      </c>
      <c r="Q37" s="37">
        <v>551</v>
      </c>
      <c r="R37" s="37">
        <v>191</v>
      </c>
      <c r="S37" s="37">
        <v>165</v>
      </c>
      <c r="T37" s="38">
        <v>88</v>
      </c>
      <c r="U37" s="33">
        <v>11359</v>
      </c>
    </row>
    <row r="38" spans="1:21" ht="42.45" customHeight="1" x14ac:dyDescent="0.25">
      <c r="A38" s="7"/>
      <c r="B38" s="93" t="s">
        <v>788</v>
      </c>
      <c r="C38" s="93"/>
      <c r="D38" s="93"/>
      <c r="E38" s="93"/>
      <c r="F38" s="93"/>
      <c r="G38" s="93"/>
      <c r="H38" s="93"/>
      <c r="I38" s="93"/>
      <c r="J38" s="93"/>
      <c r="K38" s="93"/>
      <c r="L38" s="9" t="s">
        <v>97</v>
      </c>
      <c r="M38" s="16">
        <v>15.7</v>
      </c>
      <c r="N38" s="16">
        <v>14.3</v>
      </c>
      <c r="O38" s="16">
        <v>15.1</v>
      </c>
      <c r="P38" s="16">
        <v>14</v>
      </c>
      <c r="Q38" s="26">
        <v>9.1999999999999993</v>
      </c>
      <c r="R38" s="16">
        <v>11.5</v>
      </c>
      <c r="S38" s="16">
        <v>12.6</v>
      </c>
      <c r="T38" s="16">
        <v>11.3</v>
      </c>
      <c r="U38" s="16">
        <v>14.4</v>
      </c>
    </row>
    <row r="39" spans="1:21" ht="16.5" customHeight="1" x14ac:dyDescent="0.25">
      <c r="A39" s="7" t="s">
        <v>790</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786</v>
      </c>
      <c r="C40" s="7"/>
      <c r="D40" s="7"/>
      <c r="E40" s="7"/>
      <c r="F40" s="7"/>
      <c r="G40" s="7"/>
      <c r="H40" s="7"/>
      <c r="I40" s="7"/>
      <c r="J40" s="7"/>
      <c r="K40" s="7"/>
      <c r="L40" s="9" t="s">
        <v>258</v>
      </c>
      <c r="M40" s="33">
        <v>27083</v>
      </c>
      <c r="N40" s="33">
        <v>17156</v>
      </c>
      <c r="O40" s="33">
        <v>14457</v>
      </c>
      <c r="P40" s="30">
        <v>8403</v>
      </c>
      <c r="Q40" s="30">
        <v>5825</v>
      </c>
      <c r="R40" s="30">
        <v>1730</v>
      </c>
      <c r="S40" s="30">
        <v>1185</v>
      </c>
      <c r="T40" s="37">
        <v>771</v>
      </c>
      <c r="U40" s="33">
        <v>76610</v>
      </c>
    </row>
    <row r="41" spans="1:21" ht="42.45" customHeight="1" x14ac:dyDescent="0.25">
      <c r="A41" s="7"/>
      <c r="B41" s="93" t="s">
        <v>787</v>
      </c>
      <c r="C41" s="93"/>
      <c r="D41" s="93"/>
      <c r="E41" s="93"/>
      <c r="F41" s="93"/>
      <c r="G41" s="93"/>
      <c r="H41" s="93"/>
      <c r="I41" s="93"/>
      <c r="J41" s="93"/>
      <c r="K41" s="93"/>
      <c r="L41" s="9" t="s">
        <v>258</v>
      </c>
      <c r="M41" s="30">
        <v>4274</v>
      </c>
      <c r="N41" s="30">
        <v>2427</v>
      </c>
      <c r="O41" s="30">
        <v>2207</v>
      </c>
      <c r="P41" s="30">
        <v>1187</v>
      </c>
      <c r="Q41" s="37">
        <v>523</v>
      </c>
      <c r="R41" s="37">
        <v>242</v>
      </c>
      <c r="S41" s="38">
        <v>63</v>
      </c>
      <c r="T41" s="37">
        <v>105</v>
      </c>
      <c r="U41" s="33">
        <v>11028</v>
      </c>
    </row>
    <row r="42" spans="1:21" ht="42.45" customHeight="1" x14ac:dyDescent="0.25">
      <c r="A42" s="14"/>
      <c r="B42" s="94" t="s">
        <v>788</v>
      </c>
      <c r="C42" s="94"/>
      <c r="D42" s="94"/>
      <c r="E42" s="94"/>
      <c r="F42" s="94"/>
      <c r="G42" s="94"/>
      <c r="H42" s="94"/>
      <c r="I42" s="94"/>
      <c r="J42" s="94"/>
      <c r="K42" s="94"/>
      <c r="L42" s="15" t="s">
        <v>97</v>
      </c>
      <c r="M42" s="17">
        <v>15.8</v>
      </c>
      <c r="N42" s="17">
        <v>14.1</v>
      </c>
      <c r="O42" s="17">
        <v>15.3</v>
      </c>
      <c r="P42" s="17">
        <v>14.1</v>
      </c>
      <c r="Q42" s="28">
        <v>9</v>
      </c>
      <c r="R42" s="17">
        <v>14</v>
      </c>
      <c r="S42" s="28">
        <v>5.3</v>
      </c>
      <c r="T42" s="17">
        <v>13.6</v>
      </c>
      <c r="U42" s="17">
        <v>14.4</v>
      </c>
    </row>
    <row r="43" spans="1:21" ht="4.5" customHeight="1" x14ac:dyDescent="0.25">
      <c r="A43" s="23"/>
      <c r="B43" s="23"/>
      <c r="C43" s="2"/>
      <c r="D43" s="2"/>
      <c r="E43" s="2"/>
      <c r="F43" s="2"/>
      <c r="G43" s="2"/>
      <c r="H43" s="2"/>
      <c r="I43" s="2"/>
      <c r="J43" s="2"/>
      <c r="K43" s="2"/>
      <c r="L43" s="2"/>
      <c r="M43" s="2"/>
      <c r="N43" s="2"/>
      <c r="O43" s="2"/>
      <c r="P43" s="2"/>
      <c r="Q43" s="2"/>
      <c r="R43" s="2"/>
      <c r="S43" s="2"/>
      <c r="T43" s="2"/>
      <c r="U43" s="2"/>
    </row>
    <row r="44" spans="1:21" ht="16.5" customHeight="1" x14ac:dyDescent="0.25">
      <c r="A44" s="40"/>
      <c r="B44" s="40"/>
      <c r="C44" s="87" t="s">
        <v>473</v>
      </c>
      <c r="D44" s="87"/>
      <c r="E44" s="87"/>
      <c r="F44" s="87"/>
      <c r="G44" s="87"/>
      <c r="H44" s="87"/>
      <c r="I44" s="87"/>
      <c r="J44" s="87"/>
      <c r="K44" s="87"/>
      <c r="L44" s="87"/>
      <c r="M44" s="87"/>
      <c r="N44" s="87"/>
      <c r="O44" s="87"/>
      <c r="P44" s="87"/>
      <c r="Q44" s="87"/>
      <c r="R44" s="87"/>
      <c r="S44" s="87"/>
      <c r="T44" s="87"/>
      <c r="U44" s="87"/>
    </row>
    <row r="45" spans="1:21" ht="16.5" customHeight="1" x14ac:dyDescent="0.25">
      <c r="A45" s="40"/>
      <c r="B45" s="40"/>
      <c r="C45" s="87" t="s">
        <v>474</v>
      </c>
      <c r="D45" s="87"/>
      <c r="E45" s="87"/>
      <c r="F45" s="87"/>
      <c r="G45" s="87"/>
      <c r="H45" s="87"/>
      <c r="I45" s="87"/>
      <c r="J45" s="87"/>
      <c r="K45" s="87"/>
      <c r="L45" s="87"/>
      <c r="M45" s="87"/>
      <c r="N45" s="87"/>
      <c r="O45" s="87"/>
      <c r="P45" s="87"/>
      <c r="Q45" s="87"/>
      <c r="R45" s="87"/>
      <c r="S45" s="87"/>
      <c r="T45" s="87"/>
      <c r="U45" s="87"/>
    </row>
    <row r="46" spans="1:21" ht="4.5" customHeight="1" x14ac:dyDescent="0.25">
      <c r="A46" s="23"/>
      <c r="B46" s="23"/>
      <c r="C46" s="2"/>
      <c r="D46" s="2"/>
      <c r="E46" s="2"/>
      <c r="F46" s="2"/>
      <c r="G46" s="2"/>
      <c r="H46" s="2"/>
      <c r="I46" s="2"/>
      <c r="J46" s="2"/>
      <c r="K46" s="2"/>
      <c r="L46" s="2"/>
      <c r="M46" s="2"/>
      <c r="N46" s="2"/>
      <c r="O46" s="2"/>
      <c r="P46" s="2"/>
      <c r="Q46" s="2"/>
      <c r="R46" s="2"/>
      <c r="S46" s="2"/>
      <c r="T46" s="2"/>
      <c r="U46" s="2"/>
    </row>
    <row r="47" spans="1:21" ht="42.45" customHeight="1" x14ac:dyDescent="0.25">
      <c r="A47" s="23" t="s">
        <v>99</v>
      </c>
      <c r="B47" s="23"/>
      <c r="C47" s="87" t="s">
        <v>783</v>
      </c>
      <c r="D47" s="87"/>
      <c r="E47" s="87"/>
      <c r="F47" s="87"/>
      <c r="G47" s="87"/>
      <c r="H47" s="87"/>
      <c r="I47" s="87"/>
      <c r="J47" s="87"/>
      <c r="K47" s="87"/>
      <c r="L47" s="87"/>
      <c r="M47" s="87"/>
      <c r="N47" s="87"/>
      <c r="O47" s="87"/>
      <c r="P47" s="87"/>
      <c r="Q47" s="87"/>
      <c r="R47" s="87"/>
      <c r="S47" s="87"/>
      <c r="T47" s="87"/>
      <c r="U47" s="87"/>
    </row>
    <row r="48" spans="1:21" ht="81" customHeight="1" x14ac:dyDescent="0.25">
      <c r="A48" s="23" t="s">
        <v>101</v>
      </c>
      <c r="B48" s="23"/>
      <c r="C48" s="87" t="s">
        <v>791</v>
      </c>
      <c r="D48" s="87"/>
      <c r="E48" s="87"/>
      <c r="F48" s="87"/>
      <c r="G48" s="87"/>
      <c r="H48" s="87"/>
      <c r="I48" s="87"/>
      <c r="J48" s="87"/>
      <c r="K48" s="87"/>
      <c r="L48" s="87"/>
      <c r="M48" s="87"/>
      <c r="N48" s="87"/>
      <c r="O48" s="87"/>
      <c r="P48" s="87"/>
      <c r="Q48" s="87"/>
      <c r="R48" s="87"/>
      <c r="S48" s="87"/>
      <c r="T48" s="87"/>
      <c r="U48" s="87"/>
    </row>
    <row r="49" spans="1:21" ht="29.4" customHeight="1" x14ac:dyDescent="0.25">
      <c r="A49" s="23" t="s">
        <v>103</v>
      </c>
      <c r="B49" s="23"/>
      <c r="C49" s="87" t="s">
        <v>792</v>
      </c>
      <c r="D49" s="87"/>
      <c r="E49" s="87"/>
      <c r="F49" s="87"/>
      <c r="G49" s="87"/>
      <c r="H49" s="87"/>
      <c r="I49" s="87"/>
      <c r="J49" s="87"/>
      <c r="K49" s="87"/>
      <c r="L49" s="87"/>
      <c r="M49" s="87"/>
      <c r="N49" s="87"/>
      <c r="O49" s="87"/>
      <c r="P49" s="87"/>
      <c r="Q49" s="87"/>
      <c r="R49" s="87"/>
      <c r="S49" s="87"/>
      <c r="T49" s="87"/>
      <c r="U49" s="87"/>
    </row>
    <row r="50" spans="1:21" ht="29.4" customHeight="1" x14ac:dyDescent="0.25">
      <c r="A50" s="23" t="s">
        <v>105</v>
      </c>
      <c r="B50" s="23"/>
      <c r="C50" s="87" t="s">
        <v>793</v>
      </c>
      <c r="D50" s="87"/>
      <c r="E50" s="87"/>
      <c r="F50" s="87"/>
      <c r="G50" s="87"/>
      <c r="H50" s="87"/>
      <c r="I50" s="87"/>
      <c r="J50" s="87"/>
      <c r="K50" s="87"/>
      <c r="L50" s="87"/>
      <c r="M50" s="87"/>
      <c r="N50" s="87"/>
      <c r="O50" s="87"/>
      <c r="P50" s="87"/>
      <c r="Q50" s="87"/>
      <c r="R50" s="87"/>
      <c r="S50" s="87"/>
      <c r="T50" s="87"/>
      <c r="U50" s="87"/>
    </row>
    <row r="51" spans="1:21" ht="29.4" customHeight="1" x14ac:dyDescent="0.25">
      <c r="A51" s="23" t="s">
        <v>142</v>
      </c>
      <c r="B51" s="23"/>
      <c r="C51" s="87" t="s">
        <v>794</v>
      </c>
      <c r="D51" s="87"/>
      <c r="E51" s="87"/>
      <c r="F51" s="87"/>
      <c r="G51" s="87"/>
      <c r="H51" s="87"/>
      <c r="I51" s="87"/>
      <c r="J51" s="87"/>
      <c r="K51" s="87"/>
      <c r="L51" s="87"/>
      <c r="M51" s="87"/>
      <c r="N51" s="87"/>
      <c r="O51" s="87"/>
      <c r="P51" s="87"/>
      <c r="Q51" s="87"/>
      <c r="R51" s="87"/>
      <c r="S51" s="87"/>
      <c r="T51" s="87"/>
      <c r="U51" s="87"/>
    </row>
    <row r="52" spans="1:21" ht="42.45" customHeight="1" x14ac:dyDescent="0.25">
      <c r="A52" s="23" t="s">
        <v>144</v>
      </c>
      <c r="B52" s="23"/>
      <c r="C52" s="87" t="s">
        <v>795</v>
      </c>
      <c r="D52" s="87"/>
      <c r="E52" s="87"/>
      <c r="F52" s="87"/>
      <c r="G52" s="87"/>
      <c r="H52" s="87"/>
      <c r="I52" s="87"/>
      <c r="J52" s="87"/>
      <c r="K52" s="87"/>
      <c r="L52" s="87"/>
      <c r="M52" s="87"/>
      <c r="N52" s="87"/>
      <c r="O52" s="87"/>
      <c r="P52" s="87"/>
      <c r="Q52" s="87"/>
      <c r="R52" s="87"/>
      <c r="S52" s="87"/>
      <c r="T52" s="87"/>
      <c r="U52" s="87"/>
    </row>
    <row r="53" spans="1:21" ht="81" customHeight="1" x14ac:dyDescent="0.25">
      <c r="A53" s="23" t="s">
        <v>146</v>
      </c>
      <c r="B53" s="23"/>
      <c r="C53" s="87" t="s">
        <v>796</v>
      </c>
      <c r="D53" s="87"/>
      <c r="E53" s="87"/>
      <c r="F53" s="87"/>
      <c r="G53" s="87"/>
      <c r="H53" s="87"/>
      <c r="I53" s="87"/>
      <c r="J53" s="87"/>
      <c r="K53" s="87"/>
      <c r="L53" s="87"/>
      <c r="M53" s="87"/>
      <c r="N53" s="87"/>
      <c r="O53" s="87"/>
      <c r="P53" s="87"/>
      <c r="Q53" s="87"/>
      <c r="R53" s="87"/>
      <c r="S53" s="87"/>
      <c r="T53" s="87"/>
      <c r="U53" s="87"/>
    </row>
    <row r="54" spans="1:21" ht="4.5" customHeight="1" x14ac:dyDescent="0.25"/>
    <row r="55" spans="1:21" ht="16.5" customHeight="1" x14ac:dyDescent="0.25">
      <c r="A55" s="24" t="s">
        <v>107</v>
      </c>
      <c r="B55" s="23"/>
      <c r="C55" s="23"/>
      <c r="D55" s="23"/>
      <c r="E55" s="87" t="s">
        <v>309</v>
      </c>
      <c r="F55" s="87"/>
      <c r="G55" s="87"/>
      <c r="H55" s="87"/>
      <c r="I55" s="87"/>
      <c r="J55" s="87"/>
      <c r="K55" s="87"/>
      <c r="L55" s="87"/>
      <c r="M55" s="87"/>
      <c r="N55" s="87"/>
      <c r="O55" s="87"/>
      <c r="P55" s="87"/>
      <c r="Q55" s="87"/>
      <c r="R55" s="87"/>
      <c r="S55" s="87"/>
      <c r="T55" s="87"/>
      <c r="U55" s="87"/>
    </row>
  </sheetData>
  <mergeCells count="31">
    <mergeCell ref="E55:U55"/>
    <mergeCell ref="C49:U49"/>
    <mergeCell ref="C50:U50"/>
    <mergeCell ref="C51:U51"/>
    <mergeCell ref="C52:U52"/>
    <mergeCell ref="C53:U53"/>
    <mergeCell ref="K1:U1"/>
    <mergeCell ref="C44:U44"/>
    <mergeCell ref="C45:U45"/>
    <mergeCell ref="C47:U47"/>
    <mergeCell ref="C48:U48"/>
    <mergeCell ref="B34:K34"/>
    <mergeCell ref="B37:K37"/>
    <mergeCell ref="B38:K38"/>
    <mergeCell ref="B41:K41"/>
    <mergeCell ref="B42:K42"/>
    <mergeCell ref="B25:K25"/>
    <mergeCell ref="B26:K26"/>
    <mergeCell ref="B29:K29"/>
    <mergeCell ref="B30:K30"/>
    <mergeCell ref="B33:K33"/>
    <mergeCell ref="B14:K14"/>
    <mergeCell ref="B17:K17"/>
    <mergeCell ref="B18:K18"/>
    <mergeCell ref="B21:K21"/>
    <mergeCell ref="B22:K22"/>
    <mergeCell ref="B5:K5"/>
    <mergeCell ref="B6:K6"/>
    <mergeCell ref="B9:K9"/>
    <mergeCell ref="B10:K10"/>
    <mergeCell ref="B13:K13"/>
  </mergeCells>
  <pageMargins left="0.7" right="0.7" top="0.75" bottom="0.75" header="0.3" footer="0.3"/>
  <pageSetup paperSize="9" fitToHeight="0" orientation="landscape" horizontalDpi="300" verticalDpi="300"/>
  <headerFooter scaleWithDoc="0" alignWithMargins="0">
    <oddHeader>&amp;C&amp;"Arial"&amp;8TABLE 13A.35</oddHeader>
    <oddFooter>&amp;L&amp;"Arial"&amp;8REPORT ON
GOVERNMENT
SERVICES 2022&amp;R&amp;"Arial"&amp;8SERVICES FOR
MENTAL HEALTH
PAGE &amp;B&amp;P&amp;B</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218"/>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50.4" customHeight="1" x14ac:dyDescent="0.25">
      <c r="A1" s="8" t="s">
        <v>797</v>
      </c>
      <c r="B1" s="8"/>
      <c r="C1" s="8"/>
      <c r="D1" s="8"/>
      <c r="E1" s="8"/>
      <c r="F1" s="8"/>
      <c r="G1" s="8"/>
      <c r="H1" s="8"/>
      <c r="I1" s="8"/>
      <c r="J1" s="8"/>
      <c r="K1" s="91" t="s">
        <v>798</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294</v>
      </c>
    </row>
    <row r="3" spans="1:21" ht="16.5" customHeight="1" x14ac:dyDescent="0.25">
      <c r="A3" s="7" t="s">
        <v>617</v>
      </c>
      <c r="B3" s="7"/>
      <c r="C3" s="7"/>
      <c r="D3" s="7"/>
      <c r="E3" s="7"/>
      <c r="F3" s="7"/>
      <c r="G3" s="7"/>
      <c r="H3" s="7"/>
      <c r="I3" s="7"/>
      <c r="J3" s="7"/>
      <c r="K3" s="7"/>
      <c r="L3" s="9"/>
      <c r="M3" s="10"/>
      <c r="N3" s="10"/>
      <c r="O3" s="10"/>
      <c r="P3" s="10"/>
      <c r="Q3" s="10"/>
      <c r="R3" s="10"/>
      <c r="S3" s="10"/>
      <c r="T3" s="10"/>
      <c r="U3" s="10"/>
    </row>
    <row r="4" spans="1:21" ht="16.5" customHeight="1" x14ac:dyDescent="0.25">
      <c r="A4" s="7"/>
      <c r="B4" s="7" t="s">
        <v>799</v>
      </c>
      <c r="C4" s="7"/>
      <c r="D4" s="7"/>
      <c r="E4" s="7"/>
      <c r="F4" s="7"/>
      <c r="G4" s="7"/>
      <c r="H4" s="7"/>
      <c r="I4" s="7"/>
      <c r="J4" s="7"/>
      <c r="K4" s="7"/>
      <c r="L4" s="9"/>
      <c r="M4" s="10"/>
      <c r="N4" s="10"/>
      <c r="O4" s="10"/>
      <c r="P4" s="10"/>
      <c r="Q4" s="10"/>
      <c r="R4" s="10"/>
      <c r="S4" s="10"/>
      <c r="T4" s="10"/>
      <c r="U4" s="10"/>
    </row>
    <row r="5" spans="1:21" ht="16.5" customHeight="1" x14ac:dyDescent="0.25">
      <c r="A5" s="7"/>
      <c r="B5" s="7"/>
      <c r="C5" s="7" t="s">
        <v>800</v>
      </c>
      <c r="D5" s="7"/>
      <c r="E5" s="7"/>
      <c r="F5" s="7"/>
      <c r="G5" s="7"/>
      <c r="H5" s="7"/>
      <c r="I5" s="7"/>
      <c r="J5" s="7"/>
      <c r="K5" s="7"/>
      <c r="L5" s="9" t="s">
        <v>97</v>
      </c>
      <c r="M5" s="26">
        <v>7.2</v>
      </c>
      <c r="N5" s="16">
        <v>12.8</v>
      </c>
      <c r="O5" s="26">
        <v>8.9</v>
      </c>
      <c r="P5" s="26">
        <v>9.3000000000000007</v>
      </c>
      <c r="Q5" s="16">
        <v>11.1</v>
      </c>
      <c r="R5" s="16">
        <v>11.1</v>
      </c>
      <c r="S5" s="16">
        <v>11.1</v>
      </c>
      <c r="T5" s="26">
        <v>6.6</v>
      </c>
      <c r="U5" s="26">
        <v>9.8000000000000007</v>
      </c>
    </row>
    <row r="6" spans="1:21" ht="16.5" customHeight="1" x14ac:dyDescent="0.25">
      <c r="A6" s="7"/>
      <c r="B6" s="7"/>
      <c r="C6" s="7" t="s">
        <v>758</v>
      </c>
      <c r="D6" s="7"/>
      <c r="E6" s="7"/>
      <c r="F6" s="7"/>
      <c r="G6" s="7"/>
      <c r="H6" s="7"/>
      <c r="I6" s="7"/>
      <c r="J6" s="7"/>
      <c r="K6" s="7"/>
      <c r="L6" s="9" t="s">
        <v>97</v>
      </c>
      <c r="M6" s="16">
        <v>23.7</v>
      </c>
      <c r="N6" s="16">
        <v>25.6</v>
      </c>
      <c r="O6" s="16">
        <v>27.3</v>
      </c>
      <c r="P6" s="16">
        <v>23.6</v>
      </c>
      <c r="Q6" s="16">
        <v>24.3</v>
      </c>
      <c r="R6" s="16">
        <v>19.100000000000001</v>
      </c>
      <c r="S6" s="16">
        <v>29.9</v>
      </c>
      <c r="T6" s="16">
        <v>27.8</v>
      </c>
      <c r="U6" s="16">
        <v>25</v>
      </c>
    </row>
    <row r="7" spans="1:21" ht="16.5" customHeight="1" x14ac:dyDescent="0.25">
      <c r="A7" s="7"/>
      <c r="B7" s="7"/>
      <c r="C7" s="7" t="s">
        <v>759</v>
      </c>
      <c r="D7" s="7"/>
      <c r="E7" s="7"/>
      <c r="F7" s="7"/>
      <c r="G7" s="7"/>
      <c r="H7" s="7"/>
      <c r="I7" s="7"/>
      <c r="J7" s="7"/>
      <c r="K7" s="7"/>
      <c r="L7" s="9" t="s">
        <v>97</v>
      </c>
      <c r="M7" s="16">
        <v>32.200000000000003</v>
      </c>
      <c r="N7" s="16">
        <v>26.1</v>
      </c>
      <c r="O7" s="16">
        <v>32.700000000000003</v>
      </c>
      <c r="P7" s="16">
        <v>30.2</v>
      </c>
      <c r="Q7" s="16">
        <v>26</v>
      </c>
      <c r="R7" s="16">
        <v>32.1</v>
      </c>
      <c r="S7" s="16">
        <v>33.4</v>
      </c>
      <c r="T7" s="16">
        <v>43</v>
      </c>
      <c r="U7" s="16">
        <v>30.1</v>
      </c>
    </row>
    <row r="8" spans="1:21" ht="16.5" customHeight="1" x14ac:dyDescent="0.25">
      <c r="A8" s="7"/>
      <c r="B8" s="7"/>
      <c r="C8" s="7" t="s">
        <v>760</v>
      </c>
      <c r="D8" s="7"/>
      <c r="E8" s="7"/>
      <c r="F8" s="7"/>
      <c r="G8" s="7"/>
      <c r="H8" s="7"/>
      <c r="I8" s="7"/>
      <c r="J8" s="7"/>
      <c r="K8" s="7"/>
      <c r="L8" s="9" t="s">
        <v>97</v>
      </c>
      <c r="M8" s="16">
        <v>21.3</v>
      </c>
      <c r="N8" s="16">
        <v>21.9</v>
      </c>
      <c r="O8" s="16">
        <v>20.5</v>
      </c>
      <c r="P8" s="16">
        <v>26.6</v>
      </c>
      <c r="Q8" s="16">
        <v>26.3</v>
      </c>
      <c r="R8" s="16">
        <v>17.5</v>
      </c>
      <c r="S8" s="16">
        <v>17.5</v>
      </c>
      <c r="T8" s="16">
        <v>10.6</v>
      </c>
      <c r="U8" s="16">
        <v>22</v>
      </c>
    </row>
    <row r="9" spans="1:21" ht="16.5" customHeight="1" x14ac:dyDescent="0.25">
      <c r="A9" s="7"/>
      <c r="B9" s="7"/>
      <c r="C9" s="7" t="s">
        <v>761</v>
      </c>
      <c r="D9" s="7"/>
      <c r="E9" s="7"/>
      <c r="F9" s="7"/>
      <c r="G9" s="7"/>
      <c r="H9" s="7"/>
      <c r="I9" s="7"/>
      <c r="J9" s="7"/>
      <c r="K9" s="7"/>
      <c r="L9" s="9" t="s">
        <v>97</v>
      </c>
      <c r="M9" s="16">
        <v>15.7</v>
      </c>
      <c r="N9" s="16">
        <v>13.6</v>
      </c>
      <c r="O9" s="16">
        <v>10.5</v>
      </c>
      <c r="P9" s="16">
        <v>10.3</v>
      </c>
      <c r="Q9" s="16">
        <v>12.4</v>
      </c>
      <c r="R9" s="16">
        <v>20.100000000000001</v>
      </c>
      <c r="S9" s="26">
        <v>8.1</v>
      </c>
      <c r="T9" s="16">
        <v>12</v>
      </c>
      <c r="U9" s="16">
        <v>13.2</v>
      </c>
    </row>
    <row r="10" spans="1:21" ht="16.5" customHeight="1" x14ac:dyDescent="0.25">
      <c r="A10" s="7"/>
      <c r="B10" s="7" t="s">
        <v>801</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800</v>
      </c>
      <c r="D11" s="7"/>
      <c r="E11" s="7"/>
      <c r="F11" s="7"/>
      <c r="G11" s="7"/>
      <c r="H11" s="7"/>
      <c r="I11" s="7"/>
      <c r="J11" s="7"/>
      <c r="K11" s="7"/>
      <c r="L11" s="9" t="s">
        <v>97</v>
      </c>
      <c r="M11" s="16">
        <v>26.9</v>
      </c>
      <c r="N11" s="16">
        <v>30.2</v>
      </c>
      <c r="O11" s="16">
        <v>22.3</v>
      </c>
      <c r="P11" s="16">
        <v>21.2</v>
      </c>
      <c r="Q11" s="16">
        <v>15.6</v>
      </c>
      <c r="R11" s="16">
        <v>15.8</v>
      </c>
      <c r="S11" s="16">
        <v>27.8</v>
      </c>
      <c r="T11" s="16">
        <v>20.399999999999999</v>
      </c>
      <c r="U11" s="16">
        <v>25.1</v>
      </c>
    </row>
    <row r="12" spans="1:21" ht="16.5" customHeight="1" x14ac:dyDescent="0.25">
      <c r="A12" s="7"/>
      <c r="B12" s="7"/>
      <c r="C12" s="7" t="s">
        <v>758</v>
      </c>
      <c r="D12" s="7"/>
      <c r="E12" s="7"/>
      <c r="F12" s="7"/>
      <c r="G12" s="7"/>
      <c r="H12" s="7"/>
      <c r="I12" s="7"/>
      <c r="J12" s="7"/>
      <c r="K12" s="7"/>
      <c r="L12" s="9" t="s">
        <v>97</v>
      </c>
      <c r="M12" s="16">
        <v>22.5</v>
      </c>
      <c r="N12" s="16">
        <v>22.2</v>
      </c>
      <c r="O12" s="16">
        <v>21.1</v>
      </c>
      <c r="P12" s="16">
        <v>24.6</v>
      </c>
      <c r="Q12" s="16">
        <v>20.100000000000001</v>
      </c>
      <c r="R12" s="16">
        <v>14.3</v>
      </c>
      <c r="S12" s="16">
        <v>26.8</v>
      </c>
      <c r="T12" s="16">
        <v>27.6</v>
      </c>
      <c r="U12" s="16">
        <v>22.1</v>
      </c>
    </row>
    <row r="13" spans="1:21" ht="16.5" customHeight="1" x14ac:dyDescent="0.25">
      <c r="A13" s="7"/>
      <c r="B13" s="7"/>
      <c r="C13" s="7" t="s">
        <v>759</v>
      </c>
      <c r="D13" s="7"/>
      <c r="E13" s="7"/>
      <c r="F13" s="7"/>
      <c r="G13" s="7"/>
      <c r="H13" s="7"/>
      <c r="I13" s="7"/>
      <c r="J13" s="7"/>
      <c r="K13" s="7"/>
      <c r="L13" s="9" t="s">
        <v>97</v>
      </c>
      <c r="M13" s="16">
        <v>22.3</v>
      </c>
      <c r="N13" s="16">
        <v>21.9</v>
      </c>
      <c r="O13" s="16">
        <v>26.6</v>
      </c>
      <c r="P13" s="16">
        <v>26.9</v>
      </c>
      <c r="Q13" s="16">
        <v>23.9</v>
      </c>
      <c r="R13" s="16">
        <v>23.2</v>
      </c>
      <c r="S13" s="16">
        <v>24.4</v>
      </c>
      <c r="T13" s="16">
        <v>22.6</v>
      </c>
      <c r="U13" s="16">
        <v>23.7</v>
      </c>
    </row>
    <row r="14" spans="1:21" ht="16.5" customHeight="1" x14ac:dyDescent="0.25">
      <c r="A14" s="7"/>
      <c r="B14" s="7"/>
      <c r="C14" s="7" t="s">
        <v>760</v>
      </c>
      <c r="D14" s="7"/>
      <c r="E14" s="7"/>
      <c r="F14" s="7"/>
      <c r="G14" s="7"/>
      <c r="H14" s="7"/>
      <c r="I14" s="7"/>
      <c r="J14" s="7"/>
      <c r="K14" s="7"/>
      <c r="L14" s="9" t="s">
        <v>97</v>
      </c>
      <c r="M14" s="16">
        <v>22.1</v>
      </c>
      <c r="N14" s="16">
        <v>20.7</v>
      </c>
      <c r="O14" s="16">
        <v>25</v>
      </c>
      <c r="P14" s="16">
        <v>22.9</v>
      </c>
      <c r="Q14" s="16">
        <v>33</v>
      </c>
      <c r="R14" s="16">
        <v>38.799999999999997</v>
      </c>
      <c r="S14" s="16">
        <v>15.5</v>
      </c>
      <c r="T14" s="16">
        <v>21.5</v>
      </c>
      <c r="U14" s="16">
        <v>23.4</v>
      </c>
    </row>
    <row r="15" spans="1:21" ht="16.5" customHeight="1" x14ac:dyDescent="0.25">
      <c r="A15" s="7"/>
      <c r="B15" s="7"/>
      <c r="C15" s="7" t="s">
        <v>761</v>
      </c>
      <c r="D15" s="7"/>
      <c r="E15" s="7"/>
      <c r="F15" s="7"/>
      <c r="G15" s="7"/>
      <c r="H15" s="7"/>
      <c r="I15" s="7"/>
      <c r="J15" s="7"/>
      <c r="K15" s="7"/>
      <c r="L15" s="9" t="s">
        <v>97</v>
      </c>
      <c r="M15" s="26">
        <v>6.3</v>
      </c>
      <c r="N15" s="26">
        <v>5</v>
      </c>
      <c r="O15" s="26">
        <v>5.0999999999999996</v>
      </c>
      <c r="P15" s="26">
        <v>4.4000000000000004</v>
      </c>
      <c r="Q15" s="26">
        <v>7.4</v>
      </c>
      <c r="R15" s="26">
        <v>7.9</v>
      </c>
      <c r="S15" s="26">
        <v>5.6</v>
      </c>
      <c r="T15" s="26">
        <v>7.9</v>
      </c>
      <c r="U15" s="26">
        <v>5.6</v>
      </c>
    </row>
    <row r="16" spans="1:21" ht="16.5" customHeight="1" x14ac:dyDescent="0.25">
      <c r="A16" s="7"/>
      <c r="B16" s="7" t="s">
        <v>802</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800</v>
      </c>
      <c r="D17" s="7"/>
      <c r="E17" s="7"/>
      <c r="F17" s="7"/>
      <c r="G17" s="7"/>
      <c r="H17" s="7"/>
      <c r="I17" s="7"/>
      <c r="J17" s="7"/>
      <c r="K17" s="7"/>
      <c r="L17" s="9" t="s">
        <v>97</v>
      </c>
      <c r="M17" s="16">
        <v>20.6</v>
      </c>
      <c r="N17" s="16">
        <v>22.5</v>
      </c>
      <c r="O17" s="16">
        <v>20.7</v>
      </c>
      <c r="P17" s="16">
        <v>19.399999999999999</v>
      </c>
      <c r="Q17" s="16">
        <v>18.899999999999999</v>
      </c>
      <c r="R17" s="16">
        <v>19.899999999999999</v>
      </c>
      <c r="S17" s="16">
        <v>21.9</v>
      </c>
      <c r="T17" s="16">
        <v>21.9</v>
      </c>
      <c r="U17" s="16">
        <v>21</v>
      </c>
    </row>
    <row r="18" spans="1:21" ht="16.5" customHeight="1" x14ac:dyDescent="0.25">
      <c r="A18" s="7"/>
      <c r="B18" s="7"/>
      <c r="C18" s="7" t="s">
        <v>758</v>
      </c>
      <c r="D18" s="7"/>
      <c r="E18" s="7"/>
      <c r="F18" s="7"/>
      <c r="G18" s="7"/>
      <c r="H18" s="7"/>
      <c r="I18" s="7"/>
      <c r="J18" s="7"/>
      <c r="K18" s="7"/>
      <c r="L18" s="9" t="s">
        <v>97</v>
      </c>
      <c r="M18" s="16">
        <v>27.3</v>
      </c>
      <c r="N18" s="16">
        <v>27.8</v>
      </c>
      <c r="O18" s="16">
        <v>27.7</v>
      </c>
      <c r="P18" s="16">
        <v>26</v>
      </c>
      <c r="Q18" s="16">
        <v>26.7</v>
      </c>
      <c r="R18" s="16">
        <v>25.1</v>
      </c>
      <c r="S18" s="16">
        <v>29.1</v>
      </c>
      <c r="T18" s="16">
        <v>21.5</v>
      </c>
      <c r="U18" s="16">
        <v>27.3</v>
      </c>
    </row>
    <row r="19" spans="1:21" ht="16.5" customHeight="1" x14ac:dyDescent="0.25">
      <c r="A19" s="7"/>
      <c r="B19" s="7"/>
      <c r="C19" s="7" t="s">
        <v>759</v>
      </c>
      <c r="D19" s="7"/>
      <c r="E19" s="7"/>
      <c r="F19" s="7"/>
      <c r="G19" s="7"/>
      <c r="H19" s="7"/>
      <c r="I19" s="7"/>
      <c r="J19" s="7"/>
      <c r="K19" s="7"/>
      <c r="L19" s="9" t="s">
        <v>97</v>
      </c>
      <c r="M19" s="16">
        <v>24</v>
      </c>
      <c r="N19" s="16">
        <v>24.2</v>
      </c>
      <c r="O19" s="16">
        <v>26.7</v>
      </c>
      <c r="P19" s="16">
        <v>26.9</v>
      </c>
      <c r="Q19" s="16">
        <v>25.5</v>
      </c>
      <c r="R19" s="16">
        <v>27.9</v>
      </c>
      <c r="S19" s="16">
        <v>23.9</v>
      </c>
      <c r="T19" s="16">
        <v>20.399999999999999</v>
      </c>
      <c r="U19" s="16">
        <v>25</v>
      </c>
    </row>
    <row r="20" spans="1:21" ht="16.5" customHeight="1" x14ac:dyDescent="0.25">
      <c r="A20" s="7"/>
      <c r="B20" s="7"/>
      <c r="C20" s="7" t="s">
        <v>760</v>
      </c>
      <c r="D20" s="7"/>
      <c r="E20" s="7"/>
      <c r="F20" s="7"/>
      <c r="G20" s="7"/>
      <c r="H20" s="7"/>
      <c r="I20" s="7"/>
      <c r="J20" s="7"/>
      <c r="K20" s="7"/>
      <c r="L20" s="9" t="s">
        <v>97</v>
      </c>
      <c r="M20" s="16">
        <v>17.7</v>
      </c>
      <c r="N20" s="16">
        <v>16.3</v>
      </c>
      <c r="O20" s="16">
        <v>16.600000000000001</v>
      </c>
      <c r="P20" s="16">
        <v>17.399999999999999</v>
      </c>
      <c r="Q20" s="16">
        <v>18.399999999999999</v>
      </c>
      <c r="R20" s="16">
        <v>17.2</v>
      </c>
      <c r="S20" s="16">
        <v>17</v>
      </c>
      <c r="T20" s="16">
        <v>24.5</v>
      </c>
      <c r="U20" s="16">
        <v>17.100000000000001</v>
      </c>
    </row>
    <row r="21" spans="1:21" ht="16.5" customHeight="1" x14ac:dyDescent="0.25">
      <c r="A21" s="7"/>
      <c r="B21" s="7"/>
      <c r="C21" s="7" t="s">
        <v>761</v>
      </c>
      <c r="D21" s="7"/>
      <c r="E21" s="7"/>
      <c r="F21" s="7"/>
      <c r="G21" s="7"/>
      <c r="H21" s="7"/>
      <c r="I21" s="7"/>
      <c r="J21" s="7"/>
      <c r="K21" s="7"/>
      <c r="L21" s="9" t="s">
        <v>97</v>
      </c>
      <c r="M21" s="16">
        <v>10.5</v>
      </c>
      <c r="N21" s="26">
        <v>9.1999999999999993</v>
      </c>
      <c r="O21" s="26">
        <v>8.3000000000000007</v>
      </c>
      <c r="P21" s="16">
        <v>10.4</v>
      </c>
      <c r="Q21" s="16">
        <v>10.5</v>
      </c>
      <c r="R21" s="26">
        <v>9.9</v>
      </c>
      <c r="S21" s="26">
        <v>8.1</v>
      </c>
      <c r="T21" s="16">
        <v>11.6</v>
      </c>
      <c r="U21" s="26">
        <v>9.6</v>
      </c>
    </row>
    <row r="22" spans="1:21" ht="16.5" customHeight="1" x14ac:dyDescent="0.25">
      <c r="A22" s="7"/>
      <c r="B22" s="7" t="s">
        <v>803</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800</v>
      </c>
      <c r="D23" s="7"/>
      <c r="E23" s="7"/>
      <c r="F23" s="7"/>
      <c r="G23" s="7"/>
      <c r="H23" s="7"/>
      <c r="I23" s="7"/>
      <c r="J23" s="7"/>
      <c r="K23" s="7"/>
      <c r="L23" s="9" t="s">
        <v>97</v>
      </c>
      <c r="M23" s="16">
        <v>44.9</v>
      </c>
      <c r="N23" s="16">
        <v>50.3</v>
      </c>
      <c r="O23" s="16">
        <v>43.6</v>
      </c>
      <c r="P23" s="16">
        <v>42.3</v>
      </c>
      <c r="Q23" s="16">
        <v>45.7</v>
      </c>
      <c r="R23" s="16">
        <v>21.8</v>
      </c>
      <c r="S23" s="16">
        <v>39.1</v>
      </c>
      <c r="T23" s="16">
        <v>30.6</v>
      </c>
      <c r="U23" s="16">
        <v>45.6</v>
      </c>
    </row>
    <row r="24" spans="1:21" ht="16.5" customHeight="1" x14ac:dyDescent="0.25">
      <c r="A24" s="7"/>
      <c r="B24" s="7"/>
      <c r="C24" s="7" t="s">
        <v>758</v>
      </c>
      <c r="D24" s="7"/>
      <c r="E24" s="7"/>
      <c r="F24" s="7"/>
      <c r="G24" s="7"/>
      <c r="H24" s="7"/>
      <c r="I24" s="7"/>
      <c r="J24" s="7"/>
      <c r="K24" s="7"/>
      <c r="L24" s="9" t="s">
        <v>97</v>
      </c>
      <c r="M24" s="16">
        <v>30</v>
      </c>
      <c r="N24" s="16">
        <v>25.8</v>
      </c>
      <c r="O24" s="16">
        <v>30.7</v>
      </c>
      <c r="P24" s="16">
        <v>28.3</v>
      </c>
      <c r="Q24" s="16">
        <v>26.3</v>
      </c>
      <c r="R24" s="16">
        <v>36.299999999999997</v>
      </c>
      <c r="S24" s="16">
        <v>32.5</v>
      </c>
      <c r="T24" s="16">
        <v>27.5</v>
      </c>
      <c r="U24" s="16">
        <v>28.4</v>
      </c>
    </row>
    <row r="25" spans="1:21" ht="16.5" customHeight="1" x14ac:dyDescent="0.25">
      <c r="A25" s="7"/>
      <c r="B25" s="7"/>
      <c r="C25" s="7" t="s">
        <v>759</v>
      </c>
      <c r="D25" s="7"/>
      <c r="E25" s="7"/>
      <c r="F25" s="7"/>
      <c r="G25" s="7"/>
      <c r="H25" s="7"/>
      <c r="I25" s="7"/>
      <c r="J25" s="7"/>
      <c r="K25" s="7"/>
      <c r="L25" s="9" t="s">
        <v>97</v>
      </c>
      <c r="M25" s="16">
        <v>15.6</v>
      </c>
      <c r="N25" s="16">
        <v>15.1</v>
      </c>
      <c r="O25" s="16">
        <v>17.7</v>
      </c>
      <c r="P25" s="16">
        <v>17</v>
      </c>
      <c r="Q25" s="16">
        <v>19.7</v>
      </c>
      <c r="R25" s="16">
        <v>27.8</v>
      </c>
      <c r="S25" s="16">
        <v>18.5</v>
      </c>
      <c r="T25" s="16">
        <v>22.8</v>
      </c>
      <c r="U25" s="16">
        <v>16.600000000000001</v>
      </c>
    </row>
    <row r="26" spans="1:21" ht="16.5" customHeight="1" x14ac:dyDescent="0.25">
      <c r="A26" s="7"/>
      <c r="B26" s="7"/>
      <c r="C26" s="7" t="s">
        <v>760</v>
      </c>
      <c r="D26" s="7"/>
      <c r="E26" s="7"/>
      <c r="F26" s="7"/>
      <c r="G26" s="7"/>
      <c r="H26" s="7"/>
      <c r="I26" s="7"/>
      <c r="J26" s="7"/>
      <c r="K26" s="7"/>
      <c r="L26" s="9" t="s">
        <v>97</v>
      </c>
      <c r="M26" s="26">
        <v>8.8000000000000007</v>
      </c>
      <c r="N26" s="26">
        <v>7.7</v>
      </c>
      <c r="O26" s="26">
        <v>6.8</v>
      </c>
      <c r="P26" s="26">
        <v>9</v>
      </c>
      <c r="Q26" s="26">
        <v>7.7</v>
      </c>
      <c r="R26" s="26">
        <v>9.6</v>
      </c>
      <c r="S26" s="16">
        <v>10</v>
      </c>
      <c r="T26" s="16">
        <v>19.2</v>
      </c>
      <c r="U26" s="26">
        <v>8.1</v>
      </c>
    </row>
    <row r="27" spans="1:21" ht="16.5" customHeight="1" x14ac:dyDescent="0.25">
      <c r="A27" s="7"/>
      <c r="B27" s="7"/>
      <c r="C27" s="7" t="s">
        <v>761</v>
      </c>
      <c r="D27" s="7"/>
      <c r="E27" s="7"/>
      <c r="F27" s="7"/>
      <c r="G27" s="7"/>
      <c r="H27" s="7"/>
      <c r="I27" s="7"/>
      <c r="J27" s="7"/>
      <c r="K27" s="7"/>
      <c r="L27" s="9" t="s">
        <v>97</v>
      </c>
      <c r="M27" s="26">
        <v>0.7</v>
      </c>
      <c r="N27" s="26">
        <v>1.1000000000000001</v>
      </c>
      <c r="O27" s="26">
        <v>1.2</v>
      </c>
      <c r="P27" s="26">
        <v>3.4</v>
      </c>
      <c r="Q27" s="26">
        <v>0.5</v>
      </c>
      <c r="R27" s="26">
        <v>4.4000000000000004</v>
      </c>
      <c r="S27" s="26" t="s">
        <v>123</v>
      </c>
      <c r="T27" s="26" t="s">
        <v>123</v>
      </c>
      <c r="U27" s="26">
        <v>1.3</v>
      </c>
    </row>
    <row r="28" spans="1:21" ht="16.5" customHeight="1" x14ac:dyDescent="0.25">
      <c r="A28" s="7" t="s">
        <v>619</v>
      </c>
      <c r="B28" s="7"/>
      <c r="C28" s="7"/>
      <c r="D28" s="7"/>
      <c r="E28" s="7"/>
      <c r="F28" s="7"/>
      <c r="G28" s="7"/>
      <c r="H28" s="7"/>
      <c r="I28" s="7"/>
      <c r="J28" s="7"/>
      <c r="K28" s="7"/>
      <c r="L28" s="9"/>
      <c r="M28" s="10"/>
      <c r="N28" s="10"/>
      <c r="O28" s="10"/>
      <c r="P28" s="10"/>
      <c r="Q28" s="10"/>
      <c r="R28" s="10"/>
      <c r="S28" s="10"/>
      <c r="T28" s="10"/>
      <c r="U28" s="10"/>
    </row>
    <row r="29" spans="1:21" ht="16.5" customHeight="1" x14ac:dyDescent="0.25">
      <c r="A29" s="7"/>
      <c r="B29" s="7" t="s">
        <v>799</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800</v>
      </c>
      <c r="D30" s="7"/>
      <c r="E30" s="7"/>
      <c r="F30" s="7"/>
      <c r="G30" s="7"/>
      <c r="H30" s="7"/>
      <c r="I30" s="7"/>
      <c r="J30" s="7"/>
      <c r="K30" s="7"/>
      <c r="L30" s="9" t="s">
        <v>97</v>
      </c>
      <c r="M30" s="26">
        <v>5.4</v>
      </c>
      <c r="N30" s="16">
        <v>15</v>
      </c>
      <c r="O30" s="26">
        <v>7.8</v>
      </c>
      <c r="P30" s="26">
        <v>8.3000000000000007</v>
      </c>
      <c r="Q30" s="16">
        <v>10.8</v>
      </c>
      <c r="R30" s="26">
        <v>6.7</v>
      </c>
      <c r="S30" s="26">
        <v>4.7</v>
      </c>
      <c r="T30" s="26">
        <v>9.8000000000000007</v>
      </c>
      <c r="U30" s="26">
        <v>9.4</v>
      </c>
    </row>
    <row r="31" spans="1:21" ht="16.5" customHeight="1" x14ac:dyDescent="0.25">
      <c r="A31" s="7"/>
      <c r="B31" s="7"/>
      <c r="C31" s="7" t="s">
        <v>758</v>
      </c>
      <c r="D31" s="7"/>
      <c r="E31" s="7"/>
      <c r="F31" s="7"/>
      <c r="G31" s="7"/>
      <c r="H31" s="7"/>
      <c r="I31" s="7"/>
      <c r="J31" s="7"/>
      <c r="K31" s="7"/>
      <c r="L31" s="9" t="s">
        <v>97</v>
      </c>
      <c r="M31" s="16">
        <v>23</v>
      </c>
      <c r="N31" s="16">
        <v>25.4</v>
      </c>
      <c r="O31" s="16">
        <v>29.6</v>
      </c>
      <c r="P31" s="16">
        <v>26.7</v>
      </c>
      <c r="Q31" s="16">
        <v>25.2</v>
      </c>
      <c r="R31" s="16">
        <v>23.7</v>
      </c>
      <c r="S31" s="16">
        <v>33.4</v>
      </c>
      <c r="T31" s="16">
        <v>18.899999999999999</v>
      </c>
      <c r="U31" s="16">
        <v>25.8</v>
      </c>
    </row>
    <row r="32" spans="1:21" ht="16.5" customHeight="1" x14ac:dyDescent="0.25">
      <c r="A32" s="7"/>
      <c r="B32" s="7"/>
      <c r="C32" s="7" t="s">
        <v>759</v>
      </c>
      <c r="D32" s="7"/>
      <c r="E32" s="7"/>
      <c r="F32" s="7"/>
      <c r="G32" s="7"/>
      <c r="H32" s="7"/>
      <c r="I32" s="7"/>
      <c r="J32" s="7"/>
      <c r="K32" s="7"/>
      <c r="L32" s="9" t="s">
        <v>97</v>
      </c>
      <c r="M32" s="16">
        <v>33.4</v>
      </c>
      <c r="N32" s="16">
        <v>25.8</v>
      </c>
      <c r="O32" s="16">
        <v>30.5</v>
      </c>
      <c r="P32" s="16">
        <v>30.7</v>
      </c>
      <c r="Q32" s="16">
        <v>22.7</v>
      </c>
      <c r="R32" s="16">
        <v>27.7</v>
      </c>
      <c r="S32" s="16">
        <v>24.1</v>
      </c>
      <c r="T32" s="16">
        <v>33.299999999999997</v>
      </c>
      <c r="U32" s="16">
        <v>29.2</v>
      </c>
    </row>
    <row r="33" spans="1:21" ht="16.5" customHeight="1" x14ac:dyDescent="0.25">
      <c r="A33" s="7"/>
      <c r="B33" s="7"/>
      <c r="C33" s="7" t="s">
        <v>760</v>
      </c>
      <c r="D33" s="7"/>
      <c r="E33" s="7"/>
      <c r="F33" s="7"/>
      <c r="G33" s="7"/>
      <c r="H33" s="7"/>
      <c r="I33" s="7"/>
      <c r="J33" s="7"/>
      <c r="K33" s="7"/>
      <c r="L33" s="9" t="s">
        <v>97</v>
      </c>
      <c r="M33" s="16">
        <v>22.8</v>
      </c>
      <c r="N33" s="16">
        <v>20</v>
      </c>
      <c r="O33" s="16">
        <v>21.6</v>
      </c>
      <c r="P33" s="16">
        <v>24.9</v>
      </c>
      <c r="Q33" s="16">
        <v>27.4</v>
      </c>
      <c r="R33" s="16">
        <v>20.100000000000001</v>
      </c>
      <c r="S33" s="16">
        <v>23.8</v>
      </c>
      <c r="T33" s="16">
        <v>16.3</v>
      </c>
      <c r="U33" s="16">
        <v>22.2</v>
      </c>
    </row>
    <row r="34" spans="1:21" ht="16.5" customHeight="1" x14ac:dyDescent="0.25">
      <c r="A34" s="7"/>
      <c r="B34" s="7"/>
      <c r="C34" s="7" t="s">
        <v>761</v>
      </c>
      <c r="D34" s="7"/>
      <c r="E34" s="7"/>
      <c r="F34" s="7"/>
      <c r="G34" s="7"/>
      <c r="H34" s="7"/>
      <c r="I34" s="7"/>
      <c r="J34" s="7"/>
      <c r="K34" s="7"/>
      <c r="L34" s="9" t="s">
        <v>97</v>
      </c>
      <c r="M34" s="16">
        <v>15.4</v>
      </c>
      <c r="N34" s="16">
        <v>13.8</v>
      </c>
      <c r="O34" s="16">
        <v>10.6</v>
      </c>
      <c r="P34" s="26">
        <v>9.4</v>
      </c>
      <c r="Q34" s="16">
        <v>13.8</v>
      </c>
      <c r="R34" s="16">
        <v>21.8</v>
      </c>
      <c r="S34" s="16">
        <v>14</v>
      </c>
      <c r="T34" s="16">
        <v>21.8</v>
      </c>
      <c r="U34" s="16">
        <v>13.3</v>
      </c>
    </row>
    <row r="35" spans="1:21" ht="16.5" customHeight="1" x14ac:dyDescent="0.25">
      <c r="A35" s="7"/>
      <c r="B35" s="7" t="s">
        <v>801</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t="s">
        <v>800</v>
      </c>
      <c r="D36" s="7"/>
      <c r="E36" s="7"/>
      <c r="F36" s="7"/>
      <c r="G36" s="7"/>
      <c r="H36" s="7"/>
      <c r="I36" s="7"/>
      <c r="J36" s="7"/>
      <c r="K36" s="7"/>
      <c r="L36" s="9" t="s">
        <v>97</v>
      </c>
      <c r="M36" s="16">
        <v>26.6</v>
      </c>
      <c r="N36" s="16">
        <v>29.3</v>
      </c>
      <c r="O36" s="16">
        <v>21.1</v>
      </c>
      <c r="P36" s="16">
        <v>21.9</v>
      </c>
      <c r="Q36" s="16">
        <v>14.6</v>
      </c>
      <c r="R36" s="16">
        <v>15.3</v>
      </c>
      <c r="S36" s="16">
        <v>27.8</v>
      </c>
      <c r="T36" s="16">
        <v>20.9</v>
      </c>
      <c r="U36" s="16">
        <v>24.6</v>
      </c>
    </row>
    <row r="37" spans="1:21" ht="16.5" customHeight="1" x14ac:dyDescent="0.25">
      <c r="A37" s="7"/>
      <c r="B37" s="7"/>
      <c r="C37" s="7" t="s">
        <v>758</v>
      </c>
      <c r="D37" s="7"/>
      <c r="E37" s="7"/>
      <c r="F37" s="7"/>
      <c r="G37" s="7"/>
      <c r="H37" s="7"/>
      <c r="I37" s="7"/>
      <c r="J37" s="7"/>
      <c r="K37" s="7"/>
      <c r="L37" s="9" t="s">
        <v>97</v>
      </c>
      <c r="M37" s="16">
        <v>20.7</v>
      </c>
      <c r="N37" s="16">
        <v>20.8</v>
      </c>
      <c r="O37" s="16">
        <v>19.7</v>
      </c>
      <c r="P37" s="16">
        <v>23.8</v>
      </c>
      <c r="Q37" s="16">
        <v>19.399999999999999</v>
      </c>
      <c r="R37" s="16">
        <v>12.9</v>
      </c>
      <c r="S37" s="16">
        <v>25.5</v>
      </c>
      <c r="T37" s="16">
        <v>20.3</v>
      </c>
      <c r="U37" s="16">
        <v>20.7</v>
      </c>
    </row>
    <row r="38" spans="1:21" ht="16.5" customHeight="1" x14ac:dyDescent="0.25">
      <c r="A38" s="7"/>
      <c r="B38" s="7"/>
      <c r="C38" s="7" t="s">
        <v>759</v>
      </c>
      <c r="D38" s="7"/>
      <c r="E38" s="7"/>
      <c r="F38" s="7"/>
      <c r="G38" s="7"/>
      <c r="H38" s="7"/>
      <c r="I38" s="7"/>
      <c r="J38" s="7"/>
      <c r="K38" s="7"/>
      <c r="L38" s="9" t="s">
        <v>97</v>
      </c>
      <c r="M38" s="16">
        <v>22.5</v>
      </c>
      <c r="N38" s="16">
        <v>23.2</v>
      </c>
      <c r="O38" s="16">
        <v>27.7</v>
      </c>
      <c r="P38" s="16">
        <v>27</v>
      </c>
      <c r="Q38" s="16">
        <v>25.8</v>
      </c>
      <c r="R38" s="16">
        <v>25.3</v>
      </c>
      <c r="S38" s="16">
        <v>23.4</v>
      </c>
      <c r="T38" s="16">
        <v>23.2</v>
      </c>
      <c r="U38" s="16">
        <v>24.6</v>
      </c>
    </row>
    <row r="39" spans="1:21" ht="16.5" customHeight="1" x14ac:dyDescent="0.25">
      <c r="A39" s="7"/>
      <c r="B39" s="7"/>
      <c r="C39" s="7" t="s">
        <v>760</v>
      </c>
      <c r="D39" s="7"/>
      <c r="E39" s="7"/>
      <c r="F39" s="7"/>
      <c r="G39" s="7"/>
      <c r="H39" s="7"/>
      <c r="I39" s="7"/>
      <c r="J39" s="7"/>
      <c r="K39" s="7"/>
      <c r="L39" s="9" t="s">
        <v>97</v>
      </c>
      <c r="M39" s="16">
        <v>23.8</v>
      </c>
      <c r="N39" s="16">
        <v>21.9</v>
      </c>
      <c r="O39" s="16">
        <v>26.3</v>
      </c>
      <c r="P39" s="16">
        <v>23.3</v>
      </c>
      <c r="Q39" s="16">
        <v>33.299999999999997</v>
      </c>
      <c r="R39" s="16">
        <v>37.9</v>
      </c>
      <c r="S39" s="16">
        <v>17.899999999999999</v>
      </c>
      <c r="T39" s="16">
        <v>27.6</v>
      </c>
      <c r="U39" s="16">
        <v>24.6</v>
      </c>
    </row>
    <row r="40" spans="1:21" ht="16.5" customHeight="1" x14ac:dyDescent="0.25">
      <c r="A40" s="7"/>
      <c r="B40" s="7"/>
      <c r="C40" s="7" t="s">
        <v>761</v>
      </c>
      <c r="D40" s="7"/>
      <c r="E40" s="7"/>
      <c r="F40" s="7"/>
      <c r="G40" s="7"/>
      <c r="H40" s="7"/>
      <c r="I40" s="7"/>
      <c r="J40" s="7"/>
      <c r="K40" s="7"/>
      <c r="L40" s="9" t="s">
        <v>97</v>
      </c>
      <c r="M40" s="26">
        <v>6.4</v>
      </c>
      <c r="N40" s="26">
        <v>4.7</v>
      </c>
      <c r="O40" s="26">
        <v>5.0999999999999996</v>
      </c>
      <c r="P40" s="26">
        <v>4.0999999999999996</v>
      </c>
      <c r="Q40" s="26">
        <v>7</v>
      </c>
      <c r="R40" s="26">
        <v>8.6</v>
      </c>
      <c r="S40" s="26">
        <v>5.5</v>
      </c>
      <c r="T40" s="26">
        <v>8</v>
      </c>
      <c r="U40" s="26">
        <v>5.5</v>
      </c>
    </row>
    <row r="41" spans="1:21" ht="16.5" customHeight="1" x14ac:dyDescent="0.25">
      <c r="A41" s="7"/>
      <c r="B41" s="7" t="s">
        <v>802</v>
      </c>
      <c r="C41" s="7"/>
      <c r="D41" s="7"/>
      <c r="E41" s="7"/>
      <c r="F41" s="7"/>
      <c r="G41" s="7"/>
      <c r="H41" s="7"/>
      <c r="I41" s="7"/>
      <c r="J41" s="7"/>
      <c r="K41" s="7"/>
      <c r="L41" s="9"/>
      <c r="M41" s="10"/>
      <c r="N41" s="10"/>
      <c r="O41" s="10"/>
      <c r="P41" s="10"/>
      <c r="Q41" s="10"/>
      <c r="R41" s="10"/>
      <c r="S41" s="10"/>
      <c r="T41" s="10"/>
      <c r="U41" s="10"/>
    </row>
    <row r="42" spans="1:21" ht="16.5" customHeight="1" x14ac:dyDescent="0.25">
      <c r="A42" s="7"/>
      <c r="B42" s="7"/>
      <c r="C42" s="7" t="s">
        <v>800</v>
      </c>
      <c r="D42" s="7"/>
      <c r="E42" s="7"/>
      <c r="F42" s="7"/>
      <c r="G42" s="7"/>
      <c r="H42" s="7"/>
      <c r="I42" s="7"/>
      <c r="J42" s="7"/>
      <c r="K42" s="7"/>
      <c r="L42" s="9" t="s">
        <v>97</v>
      </c>
      <c r="M42" s="16">
        <v>21.1</v>
      </c>
      <c r="N42" s="16">
        <v>22.9</v>
      </c>
      <c r="O42" s="16">
        <v>20.9</v>
      </c>
      <c r="P42" s="16">
        <v>18.399999999999999</v>
      </c>
      <c r="Q42" s="16">
        <v>21</v>
      </c>
      <c r="R42" s="16">
        <v>20.9</v>
      </c>
      <c r="S42" s="16">
        <v>23.1</v>
      </c>
      <c r="T42" s="16">
        <v>20.8</v>
      </c>
      <c r="U42" s="16">
        <v>21.3</v>
      </c>
    </row>
    <row r="43" spans="1:21" ht="16.5" customHeight="1" x14ac:dyDescent="0.25">
      <c r="A43" s="7"/>
      <c r="B43" s="7"/>
      <c r="C43" s="7" t="s">
        <v>758</v>
      </c>
      <c r="D43" s="7"/>
      <c r="E43" s="7"/>
      <c r="F43" s="7"/>
      <c r="G43" s="7"/>
      <c r="H43" s="7"/>
      <c r="I43" s="7"/>
      <c r="J43" s="7"/>
      <c r="K43" s="7"/>
      <c r="L43" s="9" t="s">
        <v>97</v>
      </c>
      <c r="M43" s="16">
        <v>28</v>
      </c>
      <c r="N43" s="16">
        <v>28.3</v>
      </c>
      <c r="O43" s="16">
        <v>28.5</v>
      </c>
      <c r="P43" s="16">
        <v>26.8</v>
      </c>
      <c r="Q43" s="16">
        <v>25.9</v>
      </c>
      <c r="R43" s="16">
        <v>26.2</v>
      </c>
      <c r="S43" s="16">
        <v>27.3</v>
      </c>
      <c r="T43" s="16">
        <v>22.6</v>
      </c>
      <c r="U43" s="16">
        <v>27.9</v>
      </c>
    </row>
    <row r="44" spans="1:21" ht="16.5" customHeight="1" x14ac:dyDescent="0.25">
      <c r="A44" s="7"/>
      <c r="B44" s="7"/>
      <c r="C44" s="7" t="s">
        <v>759</v>
      </c>
      <c r="D44" s="7"/>
      <c r="E44" s="7"/>
      <c r="F44" s="7"/>
      <c r="G44" s="7"/>
      <c r="H44" s="7"/>
      <c r="I44" s="7"/>
      <c r="J44" s="7"/>
      <c r="K44" s="7"/>
      <c r="L44" s="9" t="s">
        <v>97</v>
      </c>
      <c r="M44" s="16">
        <v>24.2</v>
      </c>
      <c r="N44" s="16">
        <v>23.6</v>
      </c>
      <c r="O44" s="16">
        <v>27.3</v>
      </c>
      <c r="P44" s="16">
        <v>27.1</v>
      </c>
      <c r="Q44" s="16">
        <v>25</v>
      </c>
      <c r="R44" s="16">
        <v>30.9</v>
      </c>
      <c r="S44" s="16">
        <v>25.3</v>
      </c>
      <c r="T44" s="16">
        <v>21.3</v>
      </c>
      <c r="U44" s="16">
        <v>25.1</v>
      </c>
    </row>
    <row r="45" spans="1:21" ht="16.5" customHeight="1" x14ac:dyDescent="0.25">
      <c r="A45" s="7"/>
      <c r="B45" s="7"/>
      <c r="C45" s="7" t="s">
        <v>760</v>
      </c>
      <c r="D45" s="7"/>
      <c r="E45" s="7"/>
      <c r="F45" s="7"/>
      <c r="G45" s="7"/>
      <c r="H45" s="7"/>
      <c r="I45" s="7"/>
      <c r="J45" s="7"/>
      <c r="K45" s="7"/>
      <c r="L45" s="9" t="s">
        <v>97</v>
      </c>
      <c r="M45" s="16">
        <v>18</v>
      </c>
      <c r="N45" s="16">
        <v>17.100000000000001</v>
      </c>
      <c r="O45" s="16">
        <v>16.600000000000001</v>
      </c>
      <c r="P45" s="16">
        <v>18.8</v>
      </c>
      <c r="Q45" s="16">
        <v>19</v>
      </c>
      <c r="R45" s="16">
        <v>14.8</v>
      </c>
      <c r="S45" s="16">
        <v>18.399999999999999</v>
      </c>
      <c r="T45" s="16">
        <v>24.1</v>
      </c>
      <c r="U45" s="16">
        <v>17.7</v>
      </c>
    </row>
    <row r="46" spans="1:21" ht="16.5" customHeight="1" x14ac:dyDescent="0.25">
      <c r="A46" s="7"/>
      <c r="B46" s="7"/>
      <c r="C46" s="7" t="s">
        <v>761</v>
      </c>
      <c r="D46" s="7"/>
      <c r="E46" s="7"/>
      <c r="F46" s="7"/>
      <c r="G46" s="7"/>
      <c r="H46" s="7"/>
      <c r="I46" s="7"/>
      <c r="J46" s="7"/>
      <c r="K46" s="7"/>
      <c r="L46" s="9" t="s">
        <v>97</v>
      </c>
      <c r="M46" s="26">
        <v>8.6</v>
      </c>
      <c r="N46" s="26">
        <v>8</v>
      </c>
      <c r="O46" s="26">
        <v>6.6</v>
      </c>
      <c r="P46" s="26">
        <v>8.9</v>
      </c>
      <c r="Q46" s="26">
        <v>9.1</v>
      </c>
      <c r="R46" s="26">
        <v>7.2</v>
      </c>
      <c r="S46" s="26">
        <v>6</v>
      </c>
      <c r="T46" s="16">
        <v>11.2</v>
      </c>
      <c r="U46" s="26">
        <v>8.1</v>
      </c>
    </row>
    <row r="47" spans="1:21" ht="16.5" customHeight="1" x14ac:dyDescent="0.25">
      <c r="A47" s="7"/>
      <c r="B47" s="7" t="s">
        <v>803</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800</v>
      </c>
      <c r="D48" s="7"/>
      <c r="E48" s="7"/>
      <c r="F48" s="7"/>
      <c r="G48" s="7"/>
      <c r="H48" s="7"/>
      <c r="I48" s="7"/>
      <c r="J48" s="7"/>
      <c r="K48" s="7"/>
      <c r="L48" s="9" t="s">
        <v>97</v>
      </c>
      <c r="M48" s="16">
        <v>44.5</v>
      </c>
      <c r="N48" s="16">
        <v>51.9</v>
      </c>
      <c r="O48" s="16">
        <v>48.8</v>
      </c>
      <c r="P48" s="16">
        <v>43.2</v>
      </c>
      <c r="Q48" s="16">
        <v>51.9</v>
      </c>
      <c r="R48" s="26">
        <v>9</v>
      </c>
      <c r="S48" s="16">
        <v>36.5</v>
      </c>
      <c r="T48" s="16">
        <v>23.7</v>
      </c>
      <c r="U48" s="16">
        <v>47.5</v>
      </c>
    </row>
    <row r="49" spans="1:21" ht="16.5" customHeight="1" x14ac:dyDescent="0.25">
      <c r="A49" s="7"/>
      <c r="B49" s="7"/>
      <c r="C49" s="7" t="s">
        <v>758</v>
      </c>
      <c r="D49" s="7"/>
      <c r="E49" s="7"/>
      <c r="F49" s="7"/>
      <c r="G49" s="7"/>
      <c r="H49" s="7"/>
      <c r="I49" s="7"/>
      <c r="J49" s="7"/>
      <c r="K49" s="7"/>
      <c r="L49" s="9" t="s">
        <v>97</v>
      </c>
      <c r="M49" s="16">
        <v>30.9</v>
      </c>
      <c r="N49" s="16">
        <v>23.5</v>
      </c>
      <c r="O49" s="16">
        <v>29.5</v>
      </c>
      <c r="P49" s="16">
        <v>25.2</v>
      </c>
      <c r="Q49" s="16">
        <v>24.8</v>
      </c>
      <c r="R49" s="16">
        <v>41</v>
      </c>
      <c r="S49" s="16">
        <v>37.6</v>
      </c>
      <c r="T49" s="16">
        <v>26.4</v>
      </c>
      <c r="U49" s="16">
        <v>27.4</v>
      </c>
    </row>
    <row r="50" spans="1:21" ht="16.5" customHeight="1" x14ac:dyDescent="0.25">
      <c r="A50" s="7"/>
      <c r="B50" s="7"/>
      <c r="C50" s="7" t="s">
        <v>759</v>
      </c>
      <c r="D50" s="7"/>
      <c r="E50" s="7"/>
      <c r="F50" s="7"/>
      <c r="G50" s="7"/>
      <c r="H50" s="7"/>
      <c r="I50" s="7"/>
      <c r="J50" s="7"/>
      <c r="K50" s="7"/>
      <c r="L50" s="9" t="s">
        <v>97</v>
      </c>
      <c r="M50" s="16">
        <v>15.4</v>
      </c>
      <c r="N50" s="16">
        <v>14.8</v>
      </c>
      <c r="O50" s="16">
        <v>13.9</v>
      </c>
      <c r="P50" s="16">
        <v>17.3</v>
      </c>
      <c r="Q50" s="16">
        <v>16.8</v>
      </c>
      <c r="R50" s="16">
        <v>39.9</v>
      </c>
      <c r="S50" s="16">
        <v>17.8</v>
      </c>
      <c r="T50" s="16">
        <v>33.200000000000003</v>
      </c>
      <c r="U50" s="16">
        <v>15.6</v>
      </c>
    </row>
    <row r="51" spans="1:21" ht="16.5" customHeight="1" x14ac:dyDescent="0.25">
      <c r="A51" s="7"/>
      <c r="B51" s="7"/>
      <c r="C51" s="7" t="s">
        <v>760</v>
      </c>
      <c r="D51" s="7"/>
      <c r="E51" s="7"/>
      <c r="F51" s="7"/>
      <c r="G51" s="7"/>
      <c r="H51" s="7"/>
      <c r="I51" s="7"/>
      <c r="J51" s="7"/>
      <c r="K51" s="7"/>
      <c r="L51" s="9" t="s">
        <v>97</v>
      </c>
      <c r="M51" s="26">
        <v>8.6999999999999993</v>
      </c>
      <c r="N51" s="26">
        <v>8.6999999999999993</v>
      </c>
      <c r="O51" s="26">
        <v>7.1</v>
      </c>
      <c r="P51" s="16">
        <v>10.9</v>
      </c>
      <c r="Q51" s="26">
        <v>5.8</v>
      </c>
      <c r="R51" s="26">
        <v>5.2</v>
      </c>
      <c r="S51" s="26">
        <v>8.1999999999999993</v>
      </c>
      <c r="T51" s="16">
        <v>16.7</v>
      </c>
      <c r="U51" s="26">
        <v>8.4</v>
      </c>
    </row>
    <row r="52" spans="1:21" ht="16.5" customHeight="1" x14ac:dyDescent="0.25">
      <c r="A52" s="7"/>
      <c r="B52" s="7"/>
      <c r="C52" s="7" t="s">
        <v>761</v>
      </c>
      <c r="D52" s="7"/>
      <c r="E52" s="7"/>
      <c r="F52" s="7"/>
      <c r="G52" s="7"/>
      <c r="H52" s="7"/>
      <c r="I52" s="7"/>
      <c r="J52" s="7"/>
      <c r="K52" s="7"/>
      <c r="L52" s="9" t="s">
        <v>97</v>
      </c>
      <c r="M52" s="26">
        <v>0.4</v>
      </c>
      <c r="N52" s="26">
        <v>1.1000000000000001</v>
      </c>
      <c r="O52" s="26">
        <v>0.6</v>
      </c>
      <c r="P52" s="26">
        <v>3.5</v>
      </c>
      <c r="Q52" s="26">
        <v>0.7</v>
      </c>
      <c r="R52" s="26">
        <v>4.9000000000000004</v>
      </c>
      <c r="S52" s="26" t="s">
        <v>123</v>
      </c>
      <c r="T52" s="26" t="s">
        <v>123</v>
      </c>
      <c r="U52" s="26">
        <v>1.1000000000000001</v>
      </c>
    </row>
    <row r="53" spans="1:21" ht="16.5" customHeight="1" x14ac:dyDescent="0.25">
      <c r="A53" s="7" t="s">
        <v>620</v>
      </c>
      <c r="B53" s="7"/>
      <c r="C53" s="7"/>
      <c r="D53" s="7"/>
      <c r="E53" s="7"/>
      <c r="F53" s="7"/>
      <c r="G53" s="7"/>
      <c r="H53" s="7"/>
      <c r="I53" s="7"/>
      <c r="J53" s="7"/>
      <c r="K53" s="7"/>
      <c r="L53" s="9"/>
      <c r="M53" s="10"/>
      <c r="N53" s="10"/>
      <c r="O53" s="10"/>
      <c r="P53" s="10"/>
      <c r="Q53" s="10"/>
      <c r="R53" s="10"/>
      <c r="S53" s="10"/>
      <c r="T53" s="10"/>
      <c r="U53" s="10"/>
    </row>
    <row r="54" spans="1:21" ht="16.5" customHeight="1" x14ac:dyDescent="0.25">
      <c r="A54" s="7"/>
      <c r="B54" s="7" t="s">
        <v>799</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800</v>
      </c>
      <c r="D55" s="7"/>
      <c r="E55" s="7"/>
      <c r="F55" s="7"/>
      <c r="G55" s="7"/>
      <c r="H55" s="7"/>
      <c r="I55" s="7"/>
      <c r="J55" s="7"/>
      <c r="K55" s="7"/>
      <c r="L55" s="9" t="s">
        <v>97</v>
      </c>
      <c r="M55" s="26">
        <v>6.7</v>
      </c>
      <c r="N55" s="16">
        <v>12.3</v>
      </c>
      <c r="O55" s="26">
        <v>8.3000000000000007</v>
      </c>
      <c r="P55" s="26">
        <v>9.6999999999999993</v>
      </c>
      <c r="Q55" s="16">
        <v>13.1</v>
      </c>
      <c r="R55" s="26">
        <v>3.3</v>
      </c>
      <c r="S55" s="16">
        <v>11.9</v>
      </c>
      <c r="T55" s="26">
        <v>8.6</v>
      </c>
      <c r="U55" s="26">
        <v>9.4</v>
      </c>
    </row>
    <row r="56" spans="1:21" ht="16.5" customHeight="1" x14ac:dyDescent="0.25">
      <c r="A56" s="7"/>
      <c r="B56" s="7"/>
      <c r="C56" s="7" t="s">
        <v>758</v>
      </c>
      <c r="D56" s="7"/>
      <c r="E56" s="7"/>
      <c r="F56" s="7"/>
      <c r="G56" s="7"/>
      <c r="H56" s="7"/>
      <c r="I56" s="7"/>
      <c r="J56" s="7"/>
      <c r="K56" s="7"/>
      <c r="L56" s="9" t="s">
        <v>97</v>
      </c>
      <c r="M56" s="16">
        <v>25.3</v>
      </c>
      <c r="N56" s="16">
        <v>28.4</v>
      </c>
      <c r="O56" s="16">
        <v>31</v>
      </c>
      <c r="P56" s="16">
        <v>23.9</v>
      </c>
      <c r="Q56" s="16">
        <v>23.7</v>
      </c>
      <c r="R56" s="16">
        <v>24.6</v>
      </c>
      <c r="S56" s="16">
        <v>28.7</v>
      </c>
      <c r="T56" s="26">
        <v>5.7</v>
      </c>
      <c r="U56" s="16">
        <v>27</v>
      </c>
    </row>
    <row r="57" spans="1:21" ht="16.5" customHeight="1" x14ac:dyDescent="0.25">
      <c r="A57" s="7"/>
      <c r="B57" s="7"/>
      <c r="C57" s="7" t="s">
        <v>759</v>
      </c>
      <c r="D57" s="7"/>
      <c r="E57" s="7"/>
      <c r="F57" s="7"/>
      <c r="G57" s="7"/>
      <c r="H57" s="7"/>
      <c r="I57" s="7"/>
      <c r="J57" s="7"/>
      <c r="K57" s="7"/>
      <c r="L57" s="9" t="s">
        <v>97</v>
      </c>
      <c r="M57" s="16">
        <v>29.9</v>
      </c>
      <c r="N57" s="16">
        <v>26.2</v>
      </c>
      <c r="O57" s="16">
        <v>29.9</v>
      </c>
      <c r="P57" s="16">
        <v>31.3</v>
      </c>
      <c r="Q57" s="16">
        <v>24.2</v>
      </c>
      <c r="R57" s="16">
        <v>22.9</v>
      </c>
      <c r="S57" s="16">
        <v>24.7</v>
      </c>
      <c r="T57" s="16">
        <v>36.1</v>
      </c>
      <c r="U57" s="16">
        <v>28.4</v>
      </c>
    </row>
    <row r="58" spans="1:21" ht="16.5" customHeight="1" x14ac:dyDescent="0.25">
      <c r="A58" s="7"/>
      <c r="B58" s="7"/>
      <c r="C58" s="7" t="s">
        <v>760</v>
      </c>
      <c r="D58" s="7"/>
      <c r="E58" s="7"/>
      <c r="F58" s="7"/>
      <c r="G58" s="7"/>
      <c r="H58" s="7"/>
      <c r="I58" s="7"/>
      <c r="J58" s="7"/>
      <c r="K58" s="7"/>
      <c r="L58" s="9" t="s">
        <v>97</v>
      </c>
      <c r="M58" s="16">
        <v>23.2</v>
      </c>
      <c r="N58" s="16">
        <v>20.3</v>
      </c>
      <c r="O58" s="16">
        <v>20.7</v>
      </c>
      <c r="P58" s="16">
        <v>24.3</v>
      </c>
      <c r="Q58" s="16">
        <v>25.9</v>
      </c>
      <c r="R58" s="16">
        <v>28.5</v>
      </c>
      <c r="S58" s="16">
        <v>20.5</v>
      </c>
      <c r="T58" s="16">
        <v>24</v>
      </c>
      <c r="U58" s="16">
        <v>22.2</v>
      </c>
    </row>
    <row r="59" spans="1:21" ht="16.5" customHeight="1" x14ac:dyDescent="0.25">
      <c r="A59" s="7"/>
      <c r="B59" s="7"/>
      <c r="C59" s="7" t="s">
        <v>761</v>
      </c>
      <c r="D59" s="7"/>
      <c r="E59" s="7"/>
      <c r="F59" s="7"/>
      <c r="G59" s="7"/>
      <c r="H59" s="7"/>
      <c r="I59" s="7"/>
      <c r="J59" s="7"/>
      <c r="K59" s="7"/>
      <c r="L59" s="9" t="s">
        <v>97</v>
      </c>
      <c r="M59" s="16">
        <v>14.9</v>
      </c>
      <c r="N59" s="16">
        <v>12.8</v>
      </c>
      <c r="O59" s="16">
        <v>10.1</v>
      </c>
      <c r="P59" s="16">
        <v>10.9</v>
      </c>
      <c r="Q59" s="16">
        <v>13</v>
      </c>
      <c r="R59" s="16">
        <v>20.7</v>
      </c>
      <c r="S59" s="16">
        <v>14.2</v>
      </c>
      <c r="T59" s="16">
        <v>25.6</v>
      </c>
      <c r="U59" s="16">
        <v>12.9</v>
      </c>
    </row>
    <row r="60" spans="1:21" ht="16.5" customHeight="1" x14ac:dyDescent="0.25">
      <c r="A60" s="7"/>
      <c r="B60" s="7" t="s">
        <v>801</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800</v>
      </c>
      <c r="D61" s="7"/>
      <c r="E61" s="7"/>
      <c r="F61" s="7"/>
      <c r="G61" s="7"/>
      <c r="H61" s="7"/>
      <c r="I61" s="7"/>
      <c r="J61" s="7"/>
      <c r="K61" s="7"/>
      <c r="L61" s="9" t="s">
        <v>97</v>
      </c>
      <c r="M61" s="16">
        <v>25.3</v>
      </c>
      <c r="N61" s="16">
        <v>28.1</v>
      </c>
      <c r="O61" s="16">
        <v>19.3</v>
      </c>
      <c r="P61" s="16">
        <v>22.2</v>
      </c>
      <c r="Q61" s="16">
        <v>13.1</v>
      </c>
      <c r="R61" s="16">
        <v>11.2</v>
      </c>
      <c r="S61" s="16">
        <v>30.3</v>
      </c>
      <c r="T61" s="16">
        <v>20</v>
      </c>
      <c r="U61" s="16">
        <v>23.4</v>
      </c>
    </row>
    <row r="62" spans="1:21" ht="16.5" customHeight="1" x14ac:dyDescent="0.25">
      <c r="A62" s="7"/>
      <c r="B62" s="7"/>
      <c r="C62" s="7" t="s">
        <v>758</v>
      </c>
      <c r="D62" s="7"/>
      <c r="E62" s="7"/>
      <c r="F62" s="7"/>
      <c r="G62" s="7"/>
      <c r="H62" s="7"/>
      <c r="I62" s="7"/>
      <c r="J62" s="7"/>
      <c r="K62" s="7"/>
      <c r="L62" s="9" t="s">
        <v>97</v>
      </c>
      <c r="M62" s="16">
        <v>20.8</v>
      </c>
      <c r="N62" s="16">
        <v>20.8</v>
      </c>
      <c r="O62" s="16">
        <v>20.7</v>
      </c>
      <c r="P62" s="16">
        <v>23.1</v>
      </c>
      <c r="Q62" s="16">
        <v>17.100000000000001</v>
      </c>
      <c r="R62" s="16">
        <v>12.8</v>
      </c>
      <c r="S62" s="16">
        <v>23.6</v>
      </c>
      <c r="T62" s="16">
        <v>18.2</v>
      </c>
      <c r="U62" s="16">
        <v>20.6</v>
      </c>
    </row>
    <row r="63" spans="1:21" ht="16.5" customHeight="1" x14ac:dyDescent="0.25">
      <c r="A63" s="7"/>
      <c r="B63" s="7"/>
      <c r="C63" s="7" t="s">
        <v>759</v>
      </c>
      <c r="D63" s="7"/>
      <c r="E63" s="7"/>
      <c r="F63" s="7"/>
      <c r="G63" s="7"/>
      <c r="H63" s="7"/>
      <c r="I63" s="7"/>
      <c r="J63" s="7"/>
      <c r="K63" s="7"/>
      <c r="L63" s="9" t="s">
        <v>97</v>
      </c>
      <c r="M63" s="16">
        <v>22.1</v>
      </c>
      <c r="N63" s="16">
        <v>24.5</v>
      </c>
      <c r="O63" s="16">
        <v>28.9</v>
      </c>
      <c r="P63" s="16">
        <v>27.2</v>
      </c>
      <c r="Q63" s="16">
        <v>26.6</v>
      </c>
      <c r="R63" s="16">
        <v>27.1</v>
      </c>
      <c r="S63" s="16">
        <v>24.5</v>
      </c>
      <c r="T63" s="16">
        <v>23.6</v>
      </c>
      <c r="U63" s="16">
        <v>25.2</v>
      </c>
    </row>
    <row r="64" spans="1:21" ht="16.5" customHeight="1" x14ac:dyDescent="0.25">
      <c r="A64" s="7"/>
      <c r="B64" s="7"/>
      <c r="C64" s="7" t="s">
        <v>760</v>
      </c>
      <c r="D64" s="7"/>
      <c r="E64" s="7"/>
      <c r="F64" s="7"/>
      <c r="G64" s="7"/>
      <c r="H64" s="7"/>
      <c r="I64" s="7"/>
      <c r="J64" s="7"/>
      <c r="K64" s="7"/>
      <c r="L64" s="9" t="s">
        <v>97</v>
      </c>
      <c r="M64" s="16">
        <v>25.8</v>
      </c>
      <c r="N64" s="16">
        <v>22.2</v>
      </c>
      <c r="O64" s="16">
        <v>26.6</v>
      </c>
      <c r="P64" s="16">
        <v>23.5</v>
      </c>
      <c r="Q64" s="16">
        <v>37</v>
      </c>
      <c r="R64" s="16">
        <v>41.8</v>
      </c>
      <c r="S64" s="16">
        <v>15.4</v>
      </c>
      <c r="T64" s="16">
        <v>32.200000000000003</v>
      </c>
      <c r="U64" s="16">
        <v>25.8</v>
      </c>
    </row>
    <row r="65" spans="1:21" ht="16.5" customHeight="1" x14ac:dyDescent="0.25">
      <c r="A65" s="7"/>
      <c r="B65" s="7"/>
      <c r="C65" s="7" t="s">
        <v>761</v>
      </c>
      <c r="D65" s="7"/>
      <c r="E65" s="7"/>
      <c r="F65" s="7"/>
      <c r="G65" s="7"/>
      <c r="H65" s="7"/>
      <c r="I65" s="7"/>
      <c r="J65" s="7"/>
      <c r="K65" s="7"/>
      <c r="L65" s="9" t="s">
        <v>97</v>
      </c>
      <c r="M65" s="26">
        <v>6</v>
      </c>
      <c r="N65" s="26">
        <v>4.4000000000000004</v>
      </c>
      <c r="O65" s="26">
        <v>4.5</v>
      </c>
      <c r="P65" s="26">
        <v>4</v>
      </c>
      <c r="Q65" s="26">
        <v>6.1</v>
      </c>
      <c r="R65" s="26">
        <v>7.2</v>
      </c>
      <c r="S65" s="26">
        <v>6.2</v>
      </c>
      <c r="T65" s="26">
        <v>6</v>
      </c>
      <c r="U65" s="26">
        <v>5.0999999999999996</v>
      </c>
    </row>
    <row r="66" spans="1:21" ht="16.5" customHeight="1" x14ac:dyDescent="0.25">
      <c r="A66" s="7"/>
      <c r="B66" s="7" t="s">
        <v>802</v>
      </c>
      <c r="C66" s="7"/>
      <c r="D66" s="7"/>
      <c r="E66" s="7"/>
      <c r="F66" s="7"/>
      <c r="G66" s="7"/>
      <c r="H66" s="7"/>
      <c r="I66" s="7"/>
      <c r="J66" s="7"/>
      <c r="K66" s="7"/>
      <c r="L66" s="9"/>
      <c r="M66" s="10"/>
      <c r="N66" s="10"/>
      <c r="O66" s="10"/>
      <c r="P66" s="10"/>
      <c r="Q66" s="10"/>
      <c r="R66" s="10"/>
      <c r="S66" s="10"/>
      <c r="T66" s="10"/>
      <c r="U66" s="10"/>
    </row>
    <row r="67" spans="1:21" ht="16.5" customHeight="1" x14ac:dyDescent="0.25">
      <c r="A67" s="7"/>
      <c r="B67" s="7"/>
      <c r="C67" s="7" t="s">
        <v>800</v>
      </c>
      <c r="D67" s="7"/>
      <c r="E67" s="7"/>
      <c r="F67" s="7"/>
      <c r="G67" s="7"/>
      <c r="H67" s="7"/>
      <c r="I67" s="7"/>
      <c r="J67" s="7"/>
      <c r="K67" s="7"/>
      <c r="L67" s="9" t="s">
        <v>97</v>
      </c>
      <c r="M67" s="16">
        <v>21.1</v>
      </c>
      <c r="N67" s="16">
        <v>22.7</v>
      </c>
      <c r="O67" s="16">
        <v>20.5</v>
      </c>
      <c r="P67" s="16">
        <v>18.5</v>
      </c>
      <c r="Q67" s="16">
        <v>21.5</v>
      </c>
      <c r="R67" s="16">
        <v>17</v>
      </c>
      <c r="S67" s="16">
        <v>23.6</v>
      </c>
      <c r="T67" s="16">
        <v>17.100000000000001</v>
      </c>
      <c r="U67" s="16">
        <v>21.1</v>
      </c>
    </row>
    <row r="68" spans="1:21" ht="16.5" customHeight="1" x14ac:dyDescent="0.25">
      <c r="A68" s="7"/>
      <c r="B68" s="7"/>
      <c r="C68" s="7" t="s">
        <v>758</v>
      </c>
      <c r="D68" s="7"/>
      <c r="E68" s="7"/>
      <c r="F68" s="7"/>
      <c r="G68" s="7"/>
      <c r="H68" s="7"/>
      <c r="I68" s="7"/>
      <c r="J68" s="7"/>
      <c r="K68" s="7"/>
      <c r="L68" s="9" t="s">
        <v>97</v>
      </c>
      <c r="M68" s="16">
        <v>27.8</v>
      </c>
      <c r="N68" s="16">
        <v>28.8</v>
      </c>
      <c r="O68" s="16">
        <v>28.7</v>
      </c>
      <c r="P68" s="16">
        <v>26.5</v>
      </c>
      <c r="Q68" s="16">
        <v>25.2</v>
      </c>
      <c r="R68" s="16">
        <v>27.5</v>
      </c>
      <c r="S68" s="16">
        <v>27</v>
      </c>
      <c r="T68" s="16">
        <v>20.3</v>
      </c>
      <c r="U68" s="16">
        <v>27.9</v>
      </c>
    </row>
    <row r="69" spans="1:21" ht="16.5" customHeight="1" x14ac:dyDescent="0.25">
      <c r="A69" s="7"/>
      <c r="B69" s="7"/>
      <c r="C69" s="7" t="s">
        <v>759</v>
      </c>
      <c r="D69" s="7"/>
      <c r="E69" s="7"/>
      <c r="F69" s="7"/>
      <c r="G69" s="7"/>
      <c r="H69" s="7"/>
      <c r="I69" s="7"/>
      <c r="J69" s="7"/>
      <c r="K69" s="7"/>
      <c r="L69" s="9" t="s">
        <v>97</v>
      </c>
      <c r="M69" s="16">
        <v>23.5</v>
      </c>
      <c r="N69" s="16">
        <v>22.9</v>
      </c>
      <c r="O69" s="16">
        <v>27.1</v>
      </c>
      <c r="P69" s="16">
        <v>27.2</v>
      </c>
      <c r="Q69" s="16">
        <v>26</v>
      </c>
      <c r="R69" s="16">
        <v>29.5</v>
      </c>
      <c r="S69" s="16">
        <v>24.6</v>
      </c>
      <c r="T69" s="16">
        <v>23.7</v>
      </c>
      <c r="U69" s="16">
        <v>24.7</v>
      </c>
    </row>
    <row r="70" spans="1:21" ht="16.5" customHeight="1" x14ac:dyDescent="0.25">
      <c r="A70" s="7"/>
      <c r="B70" s="7"/>
      <c r="C70" s="7" t="s">
        <v>760</v>
      </c>
      <c r="D70" s="7"/>
      <c r="E70" s="7"/>
      <c r="F70" s="7"/>
      <c r="G70" s="7"/>
      <c r="H70" s="7"/>
      <c r="I70" s="7"/>
      <c r="J70" s="7"/>
      <c r="K70" s="7"/>
      <c r="L70" s="9" t="s">
        <v>97</v>
      </c>
      <c r="M70" s="16">
        <v>19</v>
      </c>
      <c r="N70" s="16">
        <v>17.600000000000001</v>
      </c>
      <c r="O70" s="16">
        <v>17.2</v>
      </c>
      <c r="P70" s="16">
        <v>19.3</v>
      </c>
      <c r="Q70" s="16">
        <v>19.100000000000001</v>
      </c>
      <c r="R70" s="16">
        <v>18.5</v>
      </c>
      <c r="S70" s="16">
        <v>18.8</v>
      </c>
      <c r="T70" s="16">
        <v>29.5</v>
      </c>
      <c r="U70" s="16">
        <v>18.399999999999999</v>
      </c>
    </row>
    <row r="71" spans="1:21" ht="16.5" customHeight="1" x14ac:dyDescent="0.25">
      <c r="A71" s="7"/>
      <c r="B71" s="7"/>
      <c r="C71" s="7" t="s">
        <v>761</v>
      </c>
      <c r="D71" s="7"/>
      <c r="E71" s="7"/>
      <c r="F71" s="7"/>
      <c r="G71" s="7"/>
      <c r="H71" s="7"/>
      <c r="I71" s="7"/>
      <c r="J71" s="7"/>
      <c r="K71" s="7"/>
      <c r="L71" s="9" t="s">
        <v>97</v>
      </c>
      <c r="M71" s="26">
        <v>8.6999999999999993</v>
      </c>
      <c r="N71" s="26">
        <v>7.9</v>
      </c>
      <c r="O71" s="26">
        <v>6.6</v>
      </c>
      <c r="P71" s="26">
        <v>8.5</v>
      </c>
      <c r="Q71" s="26">
        <v>8.3000000000000007</v>
      </c>
      <c r="R71" s="26">
        <v>7.5</v>
      </c>
      <c r="S71" s="26">
        <v>6</v>
      </c>
      <c r="T71" s="26">
        <v>9.3000000000000007</v>
      </c>
      <c r="U71" s="26">
        <v>7.9</v>
      </c>
    </row>
    <row r="72" spans="1:21" ht="16.5" customHeight="1" x14ac:dyDescent="0.25">
      <c r="A72" s="7"/>
      <c r="B72" s="7" t="s">
        <v>803</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800</v>
      </c>
      <c r="D73" s="7"/>
      <c r="E73" s="7"/>
      <c r="F73" s="7"/>
      <c r="G73" s="7"/>
      <c r="H73" s="7"/>
      <c r="I73" s="7"/>
      <c r="J73" s="7"/>
      <c r="K73" s="7"/>
      <c r="L73" s="9" t="s">
        <v>97</v>
      </c>
      <c r="M73" s="16">
        <v>47.5</v>
      </c>
      <c r="N73" s="16">
        <v>55.2</v>
      </c>
      <c r="O73" s="16">
        <v>47.6</v>
      </c>
      <c r="P73" s="16">
        <v>41.5</v>
      </c>
      <c r="Q73" s="16">
        <v>47.8</v>
      </c>
      <c r="R73" s="16">
        <v>17.100000000000001</v>
      </c>
      <c r="S73" s="16">
        <v>49.8</v>
      </c>
      <c r="T73" s="16">
        <v>38.1</v>
      </c>
      <c r="U73" s="16">
        <v>48.8</v>
      </c>
    </row>
    <row r="74" spans="1:21" ht="16.5" customHeight="1" x14ac:dyDescent="0.25">
      <c r="A74" s="7"/>
      <c r="B74" s="7"/>
      <c r="C74" s="7" t="s">
        <v>758</v>
      </c>
      <c r="D74" s="7"/>
      <c r="E74" s="7"/>
      <c r="F74" s="7"/>
      <c r="G74" s="7"/>
      <c r="H74" s="7"/>
      <c r="I74" s="7"/>
      <c r="J74" s="7"/>
      <c r="K74" s="7"/>
      <c r="L74" s="9" t="s">
        <v>97</v>
      </c>
      <c r="M74" s="16">
        <v>28.6</v>
      </c>
      <c r="N74" s="16">
        <v>21.7</v>
      </c>
      <c r="O74" s="16">
        <v>28.9</v>
      </c>
      <c r="P74" s="16">
        <v>25.2</v>
      </c>
      <c r="Q74" s="16">
        <v>23.4</v>
      </c>
      <c r="R74" s="16">
        <v>45.5</v>
      </c>
      <c r="S74" s="16">
        <v>27.3</v>
      </c>
      <c r="T74" s="16">
        <v>18</v>
      </c>
      <c r="U74" s="16">
        <v>25.9</v>
      </c>
    </row>
    <row r="75" spans="1:21" ht="16.5" customHeight="1" x14ac:dyDescent="0.25">
      <c r="A75" s="7"/>
      <c r="B75" s="7"/>
      <c r="C75" s="7" t="s">
        <v>759</v>
      </c>
      <c r="D75" s="7"/>
      <c r="E75" s="7"/>
      <c r="F75" s="7"/>
      <c r="G75" s="7"/>
      <c r="H75" s="7"/>
      <c r="I75" s="7"/>
      <c r="J75" s="7"/>
      <c r="K75" s="7"/>
      <c r="L75" s="9" t="s">
        <v>97</v>
      </c>
      <c r="M75" s="16">
        <v>14.9</v>
      </c>
      <c r="N75" s="16">
        <v>13.5</v>
      </c>
      <c r="O75" s="16">
        <v>14.6</v>
      </c>
      <c r="P75" s="16">
        <v>19.100000000000001</v>
      </c>
      <c r="Q75" s="16">
        <v>20.3</v>
      </c>
      <c r="R75" s="16">
        <v>23.4</v>
      </c>
      <c r="S75" s="16">
        <v>16.100000000000001</v>
      </c>
      <c r="T75" s="16">
        <v>13</v>
      </c>
      <c r="U75" s="16">
        <v>15.4</v>
      </c>
    </row>
    <row r="76" spans="1:21" ht="16.5" customHeight="1" x14ac:dyDescent="0.25">
      <c r="A76" s="7"/>
      <c r="B76" s="7"/>
      <c r="C76" s="7" t="s">
        <v>760</v>
      </c>
      <c r="D76" s="7"/>
      <c r="E76" s="7"/>
      <c r="F76" s="7"/>
      <c r="G76" s="7"/>
      <c r="H76" s="7"/>
      <c r="I76" s="7"/>
      <c r="J76" s="7"/>
      <c r="K76" s="7"/>
      <c r="L76" s="9" t="s">
        <v>97</v>
      </c>
      <c r="M76" s="26">
        <v>8.1999999999999993</v>
      </c>
      <c r="N76" s="26">
        <v>8.1</v>
      </c>
      <c r="O76" s="26">
        <v>8.1</v>
      </c>
      <c r="P76" s="16">
        <v>10</v>
      </c>
      <c r="Q76" s="26">
        <v>8.1</v>
      </c>
      <c r="R76" s="26">
        <v>8.6</v>
      </c>
      <c r="S76" s="26">
        <v>5.0999999999999996</v>
      </c>
      <c r="T76" s="16">
        <v>15.5</v>
      </c>
      <c r="U76" s="26">
        <v>8.3000000000000007</v>
      </c>
    </row>
    <row r="77" spans="1:21" ht="16.5" customHeight="1" x14ac:dyDescent="0.25">
      <c r="A77" s="7"/>
      <c r="B77" s="7"/>
      <c r="C77" s="7" t="s">
        <v>761</v>
      </c>
      <c r="D77" s="7"/>
      <c r="E77" s="7"/>
      <c r="F77" s="7"/>
      <c r="G77" s="7"/>
      <c r="H77" s="7"/>
      <c r="I77" s="7"/>
      <c r="J77" s="7"/>
      <c r="K77" s="7"/>
      <c r="L77" s="9" t="s">
        <v>97</v>
      </c>
      <c r="M77" s="26">
        <v>0.8</v>
      </c>
      <c r="N77" s="26">
        <v>1.5</v>
      </c>
      <c r="O77" s="26">
        <v>0.7</v>
      </c>
      <c r="P77" s="26">
        <v>4.3</v>
      </c>
      <c r="Q77" s="26">
        <v>0.5</v>
      </c>
      <c r="R77" s="26">
        <v>5.4</v>
      </c>
      <c r="S77" s="26">
        <v>1.8</v>
      </c>
      <c r="T77" s="16">
        <v>15.5</v>
      </c>
      <c r="U77" s="26">
        <v>1.5</v>
      </c>
    </row>
    <row r="78" spans="1:21" ht="16.5" customHeight="1" x14ac:dyDescent="0.25">
      <c r="A78" s="7" t="s">
        <v>621</v>
      </c>
      <c r="B78" s="7"/>
      <c r="C78" s="7"/>
      <c r="D78" s="7"/>
      <c r="E78" s="7"/>
      <c r="F78" s="7"/>
      <c r="G78" s="7"/>
      <c r="H78" s="7"/>
      <c r="I78" s="7"/>
      <c r="J78" s="7"/>
      <c r="K78" s="7"/>
      <c r="L78" s="9"/>
      <c r="M78" s="10"/>
      <c r="N78" s="10"/>
      <c r="O78" s="10"/>
      <c r="P78" s="10"/>
      <c r="Q78" s="10"/>
      <c r="R78" s="10"/>
      <c r="S78" s="10"/>
      <c r="T78" s="10"/>
      <c r="U78" s="10"/>
    </row>
    <row r="79" spans="1:21" ht="16.5" customHeight="1" x14ac:dyDescent="0.25">
      <c r="A79" s="7"/>
      <c r="B79" s="7" t="s">
        <v>799</v>
      </c>
      <c r="C79" s="7"/>
      <c r="D79" s="7"/>
      <c r="E79" s="7"/>
      <c r="F79" s="7"/>
      <c r="G79" s="7"/>
      <c r="H79" s="7"/>
      <c r="I79" s="7"/>
      <c r="J79" s="7"/>
      <c r="K79" s="7"/>
      <c r="L79" s="9"/>
      <c r="M79" s="10"/>
      <c r="N79" s="10"/>
      <c r="O79" s="10"/>
      <c r="P79" s="10"/>
      <c r="Q79" s="10"/>
      <c r="R79" s="10"/>
      <c r="S79" s="10"/>
      <c r="T79" s="10"/>
      <c r="U79" s="10"/>
    </row>
    <row r="80" spans="1:21" ht="16.5" customHeight="1" x14ac:dyDescent="0.25">
      <c r="A80" s="7"/>
      <c r="B80" s="7"/>
      <c r="C80" s="7" t="s">
        <v>800</v>
      </c>
      <c r="D80" s="7"/>
      <c r="E80" s="7"/>
      <c r="F80" s="7"/>
      <c r="G80" s="7"/>
      <c r="H80" s="7"/>
      <c r="I80" s="7"/>
      <c r="J80" s="7"/>
      <c r="K80" s="7"/>
      <c r="L80" s="9" t="s">
        <v>97</v>
      </c>
      <c r="M80" s="26">
        <v>5.8</v>
      </c>
      <c r="N80" s="16">
        <v>12.7</v>
      </c>
      <c r="O80" s="26">
        <v>7.6</v>
      </c>
      <c r="P80" s="26">
        <v>8.1999999999999993</v>
      </c>
      <c r="Q80" s="26">
        <v>8.1</v>
      </c>
      <c r="R80" s="16">
        <v>11.3</v>
      </c>
      <c r="S80" s="26">
        <v>5.8</v>
      </c>
      <c r="T80" s="16">
        <v>19.3</v>
      </c>
      <c r="U80" s="26">
        <v>8.8000000000000007</v>
      </c>
    </row>
    <row r="81" spans="1:21" ht="16.5" customHeight="1" x14ac:dyDescent="0.25">
      <c r="A81" s="7"/>
      <c r="B81" s="7"/>
      <c r="C81" s="7" t="s">
        <v>758</v>
      </c>
      <c r="D81" s="7"/>
      <c r="E81" s="7"/>
      <c r="F81" s="7"/>
      <c r="G81" s="7"/>
      <c r="H81" s="7"/>
      <c r="I81" s="7"/>
      <c r="J81" s="7"/>
      <c r="K81" s="7"/>
      <c r="L81" s="9" t="s">
        <v>97</v>
      </c>
      <c r="M81" s="16">
        <v>23.7</v>
      </c>
      <c r="N81" s="16">
        <v>29.3</v>
      </c>
      <c r="O81" s="16">
        <v>29.2</v>
      </c>
      <c r="P81" s="16">
        <v>25.9</v>
      </c>
      <c r="Q81" s="16">
        <v>24.4</v>
      </c>
      <c r="R81" s="16">
        <v>19.100000000000001</v>
      </c>
      <c r="S81" s="16">
        <v>30.5</v>
      </c>
      <c r="T81" s="26">
        <v>8.8000000000000007</v>
      </c>
      <c r="U81" s="16">
        <v>26.6</v>
      </c>
    </row>
    <row r="82" spans="1:21" ht="16.5" customHeight="1" x14ac:dyDescent="0.25">
      <c r="A82" s="7"/>
      <c r="B82" s="7"/>
      <c r="C82" s="7" t="s">
        <v>759</v>
      </c>
      <c r="D82" s="7"/>
      <c r="E82" s="7"/>
      <c r="F82" s="7"/>
      <c r="G82" s="7"/>
      <c r="H82" s="7"/>
      <c r="I82" s="7"/>
      <c r="J82" s="7"/>
      <c r="K82" s="7"/>
      <c r="L82" s="9" t="s">
        <v>97</v>
      </c>
      <c r="M82" s="16">
        <v>30</v>
      </c>
      <c r="N82" s="16">
        <v>25.2</v>
      </c>
      <c r="O82" s="16">
        <v>28.7</v>
      </c>
      <c r="P82" s="16">
        <v>32.4</v>
      </c>
      <c r="Q82" s="16">
        <v>24.9</v>
      </c>
      <c r="R82" s="16">
        <v>23</v>
      </c>
      <c r="S82" s="16">
        <v>22.7</v>
      </c>
      <c r="T82" s="16">
        <v>24.6</v>
      </c>
      <c r="U82" s="16">
        <v>27.9</v>
      </c>
    </row>
    <row r="83" spans="1:21" ht="16.5" customHeight="1" x14ac:dyDescent="0.25">
      <c r="A83" s="7"/>
      <c r="B83" s="7"/>
      <c r="C83" s="7" t="s">
        <v>760</v>
      </c>
      <c r="D83" s="7"/>
      <c r="E83" s="7"/>
      <c r="F83" s="7"/>
      <c r="G83" s="7"/>
      <c r="H83" s="7"/>
      <c r="I83" s="7"/>
      <c r="J83" s="7"/>
      <c r="K83" s="7"/>
      <c r="L83" s="9" t="s">
        <v>97</v>
      </c>
      <c r="M83" s="16">
        <v>24.5</v>
      </c>
      <c r="N83" s="16">
        <v>19.899999999999999</v>
      </c>
      <c r="O83" s="16">
        <v>22.9</v>
      </c>
      <c r="P83" s="16">
        <v>23.5</v>
      </c>
      <c r="Q83" s="16">
        <v>30.3</v>
      </c>
      <c r="R83" s="16">
        <v>28.7</v>
      </c>
      <c r="S83" s="16">
        <v>25.4</v>
      </c>
      <c r="T83" s="16">
        <v>39</v>
      </c>
      <c r="U83" s="16">
        <v>23.4</v>
      </c>
    </row>
    <row r="84" spans="1:21" ht="16.5" customHeight="1" x14ac:dyDescent="0.25">
      <c r="A84" s="7"/>
      <c r="B84" s="7"/>
      <c r="C84" s="7" t="s">
        <v>761</v>
      </c>
      <c r="D84" s="7"/>
      <c r="E84" s="7"/>
      <c r="F84" s="7"/>
      <c r="G84" s="7"/>
      <c r="H84" s="7"/>
      <c r="I84" s="7"/>
      <c r="J84" s="7"/>
      <c r="K84" s="7"/>
      <c r="L84" s="9" t="s">
        <v>97</v>
      </c>
      <c r="M84" s="16">
        <v>16</v>
      </c>
      <c r="N84" s="16">
        <v>12.8</v>
      </c>
      <c r="O84" s="16">
        <v>11.5</v>
      </c>
      <c r="P84" s="16">
        <v>10</v>
      </c>
      <c r="Q84" s="16">
        <v>12.2</v>
      </c>
      <c r="R84" s="16">
        <v>17.899999999999999</v>
      </c>
      <c r="S84" s="16">
        <v>15.7</v>
      </c>
      <c r="T84" s="26">
        <v>8.3000000000000007</v>
      </c>
      <c r="U84" s="16">
        <v>13.2</v>
      </c>
    </row>
    <row r="85" spans="1:21" ht="16.5" customHeight="1" x14ac:dyDescent="0.25">
      <c r="A85" s="7"/>
      <c r="B85" s="7" t="s">
        <v>801</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800</v>
      </c>
      <c r="D86" s="7"/>
      <c r="E86" s="7"/>
      <c r="F86" s="7"/>
      <c r="G86" s="7"/>
      <c r="H86" s="7"/>
      <c r="I86" s="7"/>
      <c r="J86" s="7"/>
      <c r="K86" s="7"/>
      <c r="L86" s="9" t="s">
        <v>97</v>
      </c>
      <c r="M86" s="16">
        <v>24.2</v>
      </c>
      <c r="N86" s="16">
        <v>26.5</v>
      </c>
      <c r="O86" s="16">
        <v>18.5</v>
      </c>
      <c r="P86" s="16">
        <v>21.5</v>
      </c>
      <c r="Q86" s="16">
        <v>12.1</v>
      </c>
      <c r="R86" s="16">
        <v>11.9</v>
      </c>
      <c r="S86" s="16">
        <v>28.7</v>
      </c>
      <c r="T86" s="16">
        <v>19.3</v>
      </c>
      <c r="U86" s="16">
        <v>22.3</v>
      </c>
    </row>
    <row r="87" spans="1:21" ht="16.5" customHeight="1" x14ac:dyDescent="0.25">
      <c r="A87" s="7"/>
      <c r="B87" s="7"/>
      <c r="C87" s="7" t="s">
        <v>758</v>
      </c>
      <c r="D87" s="7"/>
      <c r="E87" s="7"/>
      <c r="F87" s="7"/>
      <c r="G87" s="7"/>
      <c r="H87" s="7"/>
      <c r="I87" s="7"/>
      <c r="J87" s="7"/>
      <c r="K87" s="7"/>
      <c r="L87" s="9" t="s">
        <v>97</v>
      </c>
      <c r="M87" s="16">
        <v>20.399999999999999</v>
      </c>
      <c r="N87" s="16">
        <v>20.2</v>
      </c>
      <c r="O87" s="16">
        <v>20.5</v>
      </c>
      <c r="P87" s="16">
        <v>23.4</v>
      </c>
      <c r="Q87" s="16">
        <v>17.2</v>
      </c>
      <c r="R87" s="16">
        <v>14</v>
      </c>
      <c r="S87" s="16">
        <v>20.5</v>
      </c>
      <c r="T87" s="16">
        <v>19.3</v>
      </c>
      <c r="U87" s="16">
        <v>20.399999999999999</v>
      </c>
    </row>
    <row r="88" spans="1:21" ht="16.5" customHeight="1" x14ac:dyDescent="0.25">
      <c r="A88" s="7"/>
      <c r="B88" s="7"/>
      <c r="C88" s="7" t="s">
        <v>759</v>
      </c>
      <c r="D88" s="7"/>
      <c r="E88" s="7"/>
      <c r="F88" s="7"/>
      <c r="G88" s="7"/>
      <c r="H88" s="7"/>
      <c r="I88" s="7"/>
      <c r="J88" s="7"/>
      <c r="K88" s="7"/>
      <c r="L88" s="9" t="s">
        <v>97</v>
      </c>
      <c r="M88" s="16">
        <v>22.6</v>
      </c>
      <c r="N88" s="16">
        <v>25.2</v>
      </c>
      <c r="O88" s="16">
        <v>30</v>
      </c>
      <c r="P88" s="16">
        <v>27.7</v>
      </c>
      <c r="Q88" s="16">
        <v>27.8</v>
      </c>
      <c r="R88" s="16">
        <v>29.7</v>
      </c>
      <c r="S88" s="16">
        <v>19.600000000000001</v>
      </c>
      <c r="T88" s="16">
        <v>22.6</v>
      </c>
      <c r="U88" s="16">
        <v>25.8</v>
      </c>
    </row>
    <row r="89" spans="1:21" ht="16.5" customHeight="1" x14ac:dyDescent="0.25">
      <c r="A89" s="7"/>
      <c r="B89" s="7"/>
      <c r="C89" s="7" t="s">
        <v>760</v>
      </c>
      <c r="D89" s="7"/>
      <c r="E89" s="7"/>
      <c r="F89" s="7"/>
      <c r="G89" s="7"/>
      <c r="H89" s="7"/>
      <c r="I89" s="7"/>
      <c r="J89" s="7"/>
      <c r="K89" s="7"/>
      <c r="L89" s="9" t="s">
        <v>97</v>
      </c>
      <c r="M89" s="16">
        <v>27.2</v>
      </c>
      <c r="N89" s="16">
        <v>23.9</v>
      </c>
      <c r="O89" s="16">
        <v>26.9</v>
      </c>
      <c r="P89" s="16">
        <v>23.6</v>
      </c>
      <c r="Q89" s="16">
        <v>37.9</v>
      </c>
      <c r="R89" s="16">
        <v>38.4</v>
      </c>
      <c r="S89" s="16">
        <v>24.5</v>
      </c>
      <c r="T89" s="16">
        <v>34.4</v>
      </c>
      <c r="U89" s="16">
        <v>26.9</v>
      </c>
    </row>
    <row r="90" spans="1:21" ht="16.5" customHeight="1" x14ac:dyDescent="0.25">
      <c r="A90" s="7"/>
      <c r="B90" s="7"/>
      <c r="C90" s="7" t="s">
        <v>761</v>
      </c>
      <c r="D90" s="7"/>
      <c r="E90" s="7"/>
      <c r="F90" s="7"/>
      <c r="G90" s="7"/>
      <c r="H90" s="7"/>
      <c r="I90" s="7"/>
      <c r="J90" s="7"/>
      <c r="K90" s="7"/>
      <c r="L90" s="9" t="s">
        <v>97</v>
      </c>
      <c r="M90" s="26">
        <v>5.6</v>
      </c>
      <c r="N90" s="26">
        <v>4.0999999999999996</v>
      </c>
      <c r="O90" s="26">
        <v>4.2</v>
      </c>
      <c r="P90" s="26">
        <v>3.8</v>
      </c>
      <c r="Q90" s="26">
        <v>5</v>
      </c>
      <c r="R90" s="26">
        <v>6</v>
      </c>
      <c r="S90" s="26">
        <v>6.8</v>
      </c>
      <c r="T90" s="26">
        <v>4.4000000000000004</v>
      </c>
      <c r="U90" s="26">
        <v>4.7</v>
      </c>
    </row>
    <row r="91" spans="1:21" ht="16.5" customHeight="1" x14ac:dyDescent="0.25">
      <c r="A91" s="7"/>
      <c r="B91" s="7" t="s">
        <v>802</v>
      </c>
      <c r="C91" s="7"/>
      <c r="D91" s="7"/>
      <c r="E91" s="7"/>
      <c r="F91" s="7"/>
      <c r="G91" s="7"/>
      <c r="H91" s="7"/>
      <c r="I91" s="7"/>
      <c r="J91" s="7"/>
      <c r="K91" s="7"/>
      <c r="L91" s="9"/>
      <c r="M91" s="10"/>
      <c r="N91" s="10"/>
      <c r="O91" s="10"/>
      <c r="P91" s="10"/>
      <c r="Q91" s="10"/>
      <c r="R91" s="10"/>
      <c r="S91" s="10"/>
      <c r="T91" s="10"/>
      <c r="U91" s="10"/>
    </row>
    <row r="92" spans="1:21" ht="16.5" customHeight="1" x14ac:dyDescent="0.25">
      <c r="A92" s="7"/>
      <c r="B92" s="7"/>
      <c r="C92" s="7" t="s">
        <v>800</v>
      </c>
      <c r="D92" s="7"/>
      <c r="E92" s="7"/>
      <c r="F92" s="7"/>
      <c r="G92" s="7"/>
      <c r="H92" s="7"/>
      <c r="I92" s="7"/>
      <c r="J92" s="7"/>
      <c r="K92" s="7"/>
      <c r="L92" s="9" t="s">
        <v>97</v>
      </c>
      <c r="M92" s="16">
        <v>21.8</v>
      </c>
      <c r="N92" s="16">
        <v>22.9</v>
      </c>
      <c r="O92" s="16">
        <v>21.8</v>
      </c>
      <c r="P92" s="16">
        <v>19.600000000000001</v>
      </c>
      <c r="Q92" s="16">
        <v>21.1</v>
      </c>
      <c r="R92" s="16">
        <v>19.2</v>
      </c>
      <c r="S92" s="16">
        <v>24.1</v>
      </c>
      <c r="T92" s="16">
        <v>19.600000000000001</v>
      </c>
      <c r="U92" s="16">
        <v>21.8</v>
      </c>
    </row>
    <row r="93" spans="1:21" ht="16.5" customHeight="1" x14ac:dyDescent="0.25">
      <c r="A93" s="7"/>
      <c r="B93" s="7"/>
      <c r="C93" s="7" t="s">
        <v>758</v>
      </c>
      <c r="D93" s="7"/>
      <c r="E93" s="7"/>
      <c r="F93" s="7"/>
      <c r="G93" s="7"/>
      <c r="H93" s="7"/>
      <c r="I93" s="7"/>
      <c r="J93" s="7"/>
      <c r="K93" s="7"/>
      <c r="L93" s="9" t="s">
        <v>97</v>
      </c>
      <c r="M93" s="16">
        <v>27.6</v>
      </c>
      <c r="N93" s="16">
        <v>28.7</v>
      </c>
      <c r="O93" s="16">
        <v>28.5</v>
      </c>
      <c r="P93" s="16">
        <v>27.2</v>
      </c>
      <c r="Q93" s="16">
        <v>24.9</v>
      </c>
      <c r="R93" s="16">
        <v>25.3</v>
      </c>
      <c r="S93" s="16">
        <v>27.3</v>
      </c>
      <c r="T93" s="16">
        <v>17.7</v>
      </c>
      <c r="U93" s="16">
        <v>27.8</v>
      </c>
    </row>
    <row r="94" spans="1:21" ht="16.5" customHeight="1" x14ac:dyDescent="0.25">
      <c r="A94" s="7"/>
      <c r="B94" s="7"/>
      <c r="C94" s="7" t="s">
        <v>759</v>
      </c>
      <c r="D94" s="7"/>
      <c r="E94" s="7"/>
      <c r="F94" s="7"/>
      <c r="G94" s="7"/>
      <c r="H94" s="7"/>
      <c r="I94" s="7"/>
      <c r="J94" s="7"/>
      <c r="K94" s="7"/>
      <c r="L94" s="9" t="s">
        <v>97</v>
      </c>
      <c r="M94" s="16">
        <v>22.9</v>
      </c>
      <c r="N94" s="16">
        <v>22.7</v>
      </c>
      <c r="O94" s="16">
        <v>26.1</v>
      </c>
      <c r="P94" s="16">
        <v>26.9</v>
      </c>
      <c r="Q94" s="16">
        <v>25.9</v>
      </c>
      <c r="R94" s="16">
        <v>28.4</v>
      </c>
      <c r="S94" s="16">
        <v>25.3</v>
      </c>
      <c r="T94" s="16">
        <v>23.3</v>
      </c>
      <c r="U94" s="16">
        <v>24.2</v>
      </c>
    </row>
    <row r="95" spans="1:21" ht="16.5" customHeight="1" x14ac:dyDescent="0.25">
      <c r="A95" s="7"/>
      <c r="B95" s="7"/>
      <c r="C95" s="7" t="s">
        <v>760</v>
      </c>
      <c r="D95" s="7"/>
      <c r="E95" s="7"/>
      <c r="F95" s="7"/>
      <c r="G95" s="7"/>
      <c r="H95" s="7"/>
      <c r="I95" s="7"/>
      <c r="J95" s="7"/>
      <c r="K95" s="7"/>
      <c r="L95" s="9" t="s">
        <v>97</v>
      </c>
      <c r="M95" s="16">
        <v>19.399999999999999</v>
      </c>
      <c r="N95" s="16">
        <v>18</v>
      </c>
      <c r="O95" s="16">
        <v>17.399999999999999</v>
      </c>
      <c r="P95" s="16">
        <v>18.899999999999999</v>
      </c>
      <c r="Q95" s="16">
        <v>19.100000000000001</v>
      </c>
      <c r="R95" s="16">
        <v>18.899999999999999</v>
      </c>
      <c r="S95" s="16">
        <v>17.100000000000001</v>
      </c>
      <c r="T95" s="16">
        <v>30.1</v>
      </c>
      <c r="U95" s="16">
        <v>18.600000000000001</v>
      </c>
    </row>
    <row r="96" spans="1:21" ht="16.5" customHeight="1" x14ac:dyDescent="0.25">
      <c r="A96" s="7"/>
      <c r="B96" s="7"/>
      <c r="C96" s="7" t="s">
        <v>761</v>
      </c>
      <c r="D96" s="7"/>
      <c r="E96" s="7"/>
      <c r="F96" s="7"/>
      <c r="G96" s="7"/>
      <c r="H96" s="7"/>
      <c r="I96" s="7"/>
      <c r="J96" s="7"/>
      <c r="K96" s="7"/>
      <c r="L96" s="9" t="s">
        <v>97</v>
      </c>
      <c r="M96" s="26">
        <v>8.4</v>
      </c>
      <c r="N96" s="26">
        <v>7.7</v>
      </c>
      <c r="O96" s="26">
        <v>6.2</v>
      </c>
      <c r="P96" s="26">
        <v>7.5</v>
      </c>
      <c r="Q96" s="26">
        <v>9</v>
      </c>
      <c r="R96" s="26">
        <v>8.1999999999999993</v>
      </c>
      <c r="S96" s="26">
        <v>6.2</v>
      </c>
      <c r="T96" s="26">
        <v>9.1999999999999993</v>
      </c>
      <c r="U96" s="26">
        <v>7.7</v>
      </c>
    </row>
    <row r="97" spans="1:21" ht="16.5" customHeight="1" x14ac:dyDescent="0.25">
      <c r="A97" s="7"/>
      <c r="B97" s="7" t="s">
        <v>803</v>
      </c>
      <c r="C97" s="7"/>
      <c r="D97" s="7"/>
      <c r="E97" s="7"/>
      <c r="F97" s="7"/>
      <c r="G97" s="7"/>
      <c r="H97" s="7"/>
      <c r="I97" s="7"/>
      <c r="J97" s="7"/>
      <c r="K97" s="7"/>
      <c r="L97" s="9"/>
      <c r="M97" s="10"/>
      <c r="N97" s="10"/>
      <c r="O97" s="10"/>
      <c r="P97" s="10"/>
      <c r="Q97" s="10"/>
      <c r="R97" s="10"/>
      <c r="S97" s="10"/>
      <c r="T97" s="10"/>
      <c r="U97" s="10"/>
    </row>
    <row r="98" spans="1:21" ht="16.5" customHeight="1" x14ac:dyDescent="0.25">
      <c r="A98" s="7"/>
      <c r="B98" s="7"/>
      <c r="C98" s="7" t="s">
        <v>800</v>
      </c>
      <c r="D98" s="7"/>
      <c r="E98" s="7"/>
      <c r="F98" s="7"/>
      <c r="G98" s="7"/>
      <c r="H98" s="7"/>
      <c r="I98" s="7"/>
      <c r="J98" s="7"/>
      <c r="K98" s="7"/>
      <c r="L98" s="9" t="s">
        <v>97</v>
      </c>
      <c r="M98" s="16">
        <v>47.4</v>
      </c>
      <c r="N98" s="16">
        <v>55</v>
      </c>
      <c r="O98" s="16">
        <v>49.1</v>
      </c>
      <c r="P98" s="16">
        <v>41.8</v>
      </c>
      <c r="Q98" s="16">
        <v>52</v>
      </c>
      <c r="R98" s="16">
        <v>20.7</v>
      </c>
      <c r="S98" s="16">
        <v>49.1</v>
      </c>
      <c r="T98" s="16">
        <v>47.5</v>
      </c>
      <c r="U98" s="16">
        <v>49.3</v>
      </c>
    </row>
    <row r="99" spans="1:21" ht="16.5" customHeight="1" x14ac:dyDescent="0.25">
      <c r="A99" s="7"/>
      <c r="B99" s="7"/>
      <c r="C99" s="7" t="s">
        <v>758</v>
      </c>
      <c r="D99" s="7"/>
      <c r="E99" s="7"/>
      <c r="F99" s="7"/>
      <c r="G99" s="7"/>
      <c r="H99" s="7"/>
      <c r="I99" s="7"/>
      <c r="J99" s="7"/>
      <c r="K99" s="7"/>
      <c r="L99" s="9" t="s">
        <v>97</v>
      </c>
      <c r="M99" s="16">
        <v>29.6</v>
      </c>
      <c r="N99" s="16">
        <v>21.4</v>
      </c>
      <c r="O99" s="16">
        <v>26.5</v>
      </c>
      <c r="P99" s="16">
        <v>26.3</v>
      </c>
      <c r="Q99" s="16">
        <v>25.6</v>
      </c>
      <c r="R99" s="16">
        <v>47.3</v>
      </c>
      <c r="S99" s="16">
        <v>20.6</v>
      </c>
      <c r="T99" s="26">
        <v>7.5</v>
      </c>
      <c r="U99" s="16">
        <v>25.7</v>
      </c>
    </row>
    <row r="100" spans="1:21" ht="16.5" customHeight="1" x14ac:dyDescent="0.25">
      <c r="A100" s="7"/>
      <c r="B100" s="7"/>
      <c r="C100" s="7" t="s">
        <v>759</v>
      </c>
      <c r="D100" s="7"/>
      <c r="E100" s="7"/>
      <c r="F100" s="7"/>
      <c r="G100" s="7"/>
      <c r="H100" s="7"/>
      <c r="I100" s="7"/>
      <c r="J100" s="7"/>
      <c r="K100" s="7"/>
      <c r="L100" s="9" t="s">
        <v>97</v>
      </c>
      <c r="M100" s="16">
        <v>14.9</v>
      </c>
      <c r="N100" s="16">
        <v>14.3</v>
      </c>
      <c r="O100" s="16">
        <v>16</v>
      </c>
      <c r="P100" s="16">
        <v>16.899999999999999</v>
      </c>
      <c r="Q100" s="16">
        <v>16.7</v>
      </c>
      <c r="R100" s="16">
        <v>23.6</v>
      </c>
      <c r="S100" s="16">
        <v>12.6</v>
      </c>
      <c r="T100" s="16">
        <v>31.4</v>
      </c>
      <c r="U100" s="16">
        <v>15.6</v>
      </c>
    </row>
    <row r="101" spans="1:21" ht="16.5" customHeight="1" x14ac:dyDescent="0.25">
      <c r="A101" s="7"/>
      <c r="B101" s="7"/>
      <c r="C101" s="7" t="s">
        <v>760</v>
      </c>
      <c r="D101" s="7"/>
      <c r="E101" s="7"/>
      <c r="F101" s="7"/>
      <c r="G101" s="7"/>
      <c r="H101" s="7"/>
      <c r="I101" s="7"/>
      <c r="J101" s="7"/>
      <c r="K101" s="7"/>
      <c r="L101" s="9" t="s">
        <v>97</v>
      </c>
      <c r="M101" s="26">
        <v>7.4</v>
      </c>
      <c r="N101" s="26">
        <v>8</v>
      </c>
      <c r="O101" s="26">
        <v>7.8</v>
      </c>
      <c r="P101" s="16">
        <v>10.9</v>
      </c>
      <c r="Q101" s="26">
        <v>5.0999999999999996</v>
      </c>
      <c r="R101" s="26">
        <v>5.9</v>
      </c>
      <c r="S101" s="16">
        <v>17.7</v>
      </c>
      <c r="T101" s="26" t="s">
        <v>123</v>
      </c>
      <c r="U101" s="26">
        <v>8</v>
      </c>
    </row>
    <row r="102" spans="1:21" ht="16.5" customHeight="1" x14ac:dyDescent="0.25">
      <c r="A102" s="7"/>
      <c r="B102" s="7"/>
      <c r="C102" s="7" t="s">
        <v>761</v>
      </c>
      <c r="D102" s="7"/>
      <c r="E102" s="7"/>
      <c r="F102" s="7"/>
      <c r="G102" s="7"/>
      <c r="H102" s="7"/>
      <c r="I102" s="7"/>
      <c r="J102" s="7"/>
      <c r="K102" s="7"/>
      <c r="L102" s="9" t="s">
        <v>97</v>
      </c>
      <c r="M102" s="26">
        <v>0.6</v>
      </c>
      <c r="N102" s="26">
        <v>1.3</v>
      </c>
      <c r="O102" s="26">
        <v>0.5</v>
      </c>
      <c r="P102" s="26">
        <v>4.0999999999999996</v>
      </c>
      <c r="Q102" s="26">
        <v>0.7</v>
      </c>
      <c r="R102" s="26">
        <v>2.6</v>
      </c>
      <c r="S102" s="26" t="s">
        <v>123</v>
      </c>
      <c r="T102" s="16">
        <v>13.6</v>
      </c>
      <c r="U102" s="26">
        <v>1.3</v>
      </c>
    </row>
    <row r="103" spans="1:21" ht="16.5" customHeight="1" x14ac:dyDescent="0.25">
      <c r="A103" s="7" t="s">
        <v>622</v>
      </c>
      <c r="B103" s="7"/>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t="s">
        <v>799</v>
      </c>
      <c r="C104" s="7"/>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t="s">
        <v>800</v>
      </c>
      <c r="D105" s="7"/>
      <c r="E105" s="7"/>
      <c r="F105" s="7"/>
      <c r="G105" s="7"/>
      <c r="H105" s="7"/>
      <c r="I105" s="7"/>
      <c r="J105" s="7"/>
      <c r="K105" s="7"/>
      <c r="L105" s="9" t="s">
        <v>97</v>
      </c>
      <c r="M105" s="26">
        <v>4.3</v>
      </c>
      <c r="N105" s="16">
        <v>11.4</v>
      </c>
      <c r="O105" s="16">
        <v>10</v>
      </c>
      <c r="P105" s="26">
        <v>5.0999999999999996</v>
      </c>
      <c r="Q105" s="26">
        <v>7.7</v>
      </c>
      <c r="R105" s="26">
        <v>0.8</v>
      </c>
      <c r="S105" s="26">
        <v>5.2</v>
      </c>
      <c r="T105" s="16">
        <v>10.9</v>
      </c>
      <c r="U105" s="26">
        <v>7.8</v>
      </c>
    </row>
    <row r="106" spans="1:21" ht="16.5" customHeight="1" x14ac:dyDescent="0.25">
      <c r="A106" s="7"/>
      <c r="B106" s="7"/>
      <c r="C106" s="7" t="s">
        <v>758</v>
      </c>
      <c r="D106" s="7"/>
      <c r="E106" s="7"/>
      <c r="F106" s="7"/>
      <c r="G106" s="7"/>
      <c r="H106" s="7"/>
      <c r="I106" s="7"/>
      <c r="J106" s="7"/>
      <c r="K106" s="7"/>
      <c r="L106" s="9" t="s">
        <v>97</v>
      </c>
      <c r="M106" s="16">
        <v>27.3</v>
      </c>
      <c r="N106" s="16">
        <v>28.5</v>
      </c>
      <c r="O106" s="16">
        <v>28.8</v>
      </c>
      <c r="P106" s="16">
        <v>24.3</v>
      </c>
      <c r="Q106" s="16">
        <v>23.7</v>
      </c>
      <c r="R106" s="16">
        <v>22.9</v>
      </c>
      <c r="S106" s="16">
        <v>24.1</v>
      </c>
      <c r="T106" s="16">
        <v>21.7</v>
      </c>
      <c r="U106" s="16">
        <v>27.2</v>
      </c>
    </row>
    <row r="107" spans="1:21" ht="16.5" customHeight="1" x14ac:dyDescent="0.25">
      <c r="A107" s="7"/>
      <c r="B107" s="7"/>
      <c r="C107" s="7" t="s">
        <v>759</v>
      </c>
      <c r="D107" s="7"/>
      <c r="E107" s="7"/>
      <c r="F107" s="7"/>
      <c r="G107" s="7"/>
      <c r="H107" s="7"/>
      <c r="I107" s="7"/>
      <c r="J107" s="7"/>
      <c r="K107" s="7"/>
      <c r="L107" s="9" t="s">
        <v>97</v>
      </c>
      <c r="M107" s="16">
        <v>28.7</v>
      </c>
      <c r="N107" s="16">
        <v>24.9</v>
      </c>
      <c r="O107" s="16">
        <v>28.3</v>
      </c>
      <c r="P107" s="16">
        <v>33.4</v>
      </c>
      <c r="Q107" s="16">
        <v>24.9</v>
      </c>
      <c r="R107" s="16">
        <v>30.1</v>
      </c>
      <c r="S107" s="16">
        <v>28.9</v>
      </c>
      <c r="T107" s="16">
        <v>23.6</v>
      </c>
      <c r="U107" s="16">
        <v>27.7</v>
      </c>
    </row>
    <row r="108" spans="1:21" ht="16.5" customHeight="1" x14ac:dyDescent="0.25">
      <c r="A108" s="7"/>
      <c r="B108" s="7"/>
      <c r="C108" s="7" t="s">
        <v>760</v>
      </c>
      <c r="D108" s="7"/>
      <c r="E108" s="7"/>
      <c r="F108" s="7"/>
      <c r="G108" s="7"/>
      <c r="H108" s="7"/>
      <c r="I108" s="7"/>
      <c r="J108" s="7"/>
      <c r="K108" s="7"/>
      <c r="L108" s="9" t="s">
        <v>97</v>
      </c>
      <c r="M108" s="16">
        <v>23.6</v>
      </c>
      <c r="N108" s="16">
        <v>21.5</v>
      </c>
      <c r="O108" s="16">
        <v>22.9</v>
      </c>
      <c r="P108" s="16">
        <v>27.8</v>
      </c>
      <c r="Q108" s="16">
        <v>31.2</v>
      </c>
      <c r="R108" s="16">
        <v>26.5</v>
      </c>
      <c r="S108" s="16">
        <v>27.3</v>
      </c>
      <c r="T108" s="16">
        <v>27.3</v>
      </c>
      <c r="U108" s="16">
        <v>24</v>
      </c>
    </row>
    <row r="109" spans="1:21" ht="16.5" customHeight="1" x14ac:dyDescent="0.25">
      <c r="A109" s="7"/>
      <c r="B109" s="7"/>
      <c r="C109" s="7" t="s">
        <v>761</v>
      </c>
      <c r="D109" s="7"/>
      <c r="E109" s="7"/>
      <c r="F109" s="7"/>
      <c r="G109" s="7"/>
      <c r="H109" s="7"/>
      <c r="I109" s="7"/>
      <c r="J109" s="7"/>
      <c r="K109" s="7"/>
      <c r="L109" s="9" t="s">
        <v>97</v>
      </c>
      <c r="M109" s="16">
        <v>16.100000000000001</v>
      </c>
      <c r="N109" s="16">
        <v>13.8</v>
      </c>
      <c r="O109" s="16">
        <v>10</v>
      </c>
      <c r="P109" s="26">
        <v>9.5</v>
      </c>
      <c r="Q109" s="16">
        <v>12.5</v>
      </c>
      <c r="R109" s="16">
        <v>19.7</v>
      </c>
      <c r="S109" s="16">
        <v>14.6</v>
      </c>
      <c r="T109" s="16">
        <v>16.5</v>
      </c>
      <c r="U109" s="16">
        <v>13.3</v>
      </c>
    </row>
    <row r="110" spans="1:21" ht="16.5" customHeight="1" x14ac:dyDescent="0.25">
      <c r="A110" s="7"/>
      <c r="B110" s="7" t="s">
        <v>801</v>
      </c>
      <c r="C110" s="7"/>
      <c r="D110" s="7"/>
      <c r="E110" s="7"/>
      <c r="F110" s="7"/>
      <c r="G110" s="7"/>
      <c r="H110" s="7"/>
      <c r="I110" s="7"/>
      <c r="J110" s="7"/>
      <c r="K110" s="7"/>
      <c r="L110" s="9"/>
      <c r="M110" s="10"/>
      <c r="N110" s="10"/>
      <c r="O110" s="10"/>
      <c r="P110" s="10"/>
      <c r="Q110" s="10"/>
      <c r="R110" s="10"/>
      <c r="S110" s="10"/>
      <c r="T110" s="10"/>
      <c r="U110" s="10"/>
    </row>
    <row r="111" spans="1:21" ht="16.5" customHeight="1" x14ac:dyDescent="0.25">
      <c r="A111" s="7"/>
      <c r="B111" s="7"/>
      <c r="C111" s="7" t="s">
        <v>800</v>
      </c>
      <c r="D111" s="7"/>
      <c r="E111" s="7"/>
      <c r="F111" s="7"/>
      <c r="G111" s="7"/>
      <c r="H111" s="7"/>
      <c r="I111" s="7"/>
      <c r="J111" s="7"/>
      <c r="K111" s="7"/>
      <c r="L111" s="9" t="s">
        <v>97</v>
      </c>
      <c r="M111" s="16">
        <v>23.8</v>
      </c>
      <c r="N111" s="16">
        <v>25.4</v>
      </c>
      <c r="O111" s="16">
        <v>17.399999999999999</v>
      </c>
      <c r="P111" s="16">
        <v>21.3</v>
      </c>
      <c r="Q111" s="16">
        <v>12.2</v>
      </c>
      <c r="R111" s="16">
        <v>11.1</v>
      </c>
      <c r="S111" s="16">
        <v>19.7</v>
      </c>
      <c r="T111" s="16">
        <v>19.600000000000001</v>
      </c>
      <c r="U111" s="16">
        <v>21.4</v>
      </c>
    </row>
    <row r="112" spans="1:21" ht="16.5" customHeight="1" x14ac:dyDescent="0.25">
      <c r="A112" s="7"/>
      <c r="B112" s="7"/>
      <c r="C112" s="7" t="s">
        <v>758</v>
      </c>
      <c r="D112" s="7"/>
      <c r="E112" s="7"/>
      <c r="F112" s="7"/>
      <c r="G112" s="7"/>
      <c r="H112" s="7"/>
      <c r="I112" s="7"/>
      <c r="J112" s="7"/>
      <c r="K112" s="7"/>
      <c r="L112" s="9" t="s">
        <v>97</v>
      </c>
      <c r="M112" s="16">
        <v>20.6</v>
      </c>
      <c r="N112" s="16">
        <v>20.9</v>
      </c>
      <c r="O112" s="16">
        <v>20.6</v>
      </c>
      <c r="P112" s="16">
        <v>22.4</v>
      </c>
      <c r="Q112" s="16">
        <v>16.7</v>
      </c>
      <c r="R112" s="16">
        <v>14.8</v>
      </c>
      <c r="S112" s="16">
        <v>21.6</v>
      </c>
      <c r="T112" s="16">
        <v>12.9</v>
      </c>
      <c r="U112" s="16">
        <v>20.399999999999999</v>
      </c>
    </row>
    <row r="113" spans="1:21" ht="16.5" customHeight="1" x14ac:dyDescent="0.25">
      <c r="A113" s="7"/>
      <c r="B113" s="7"/>
      <c r="C113" s="7" t="s">
        <v>759</v>
      </c>
      <c r="D113" s="7"/>
      <c r="E113" s="7"/>
      <c r="F113" s="7"/>
      <c r="G113" s="7"/>
      <c r="H113" s="7"/>
      <c r="I113" s="7"/>
      <c r="J113" s="7"/>
      <c r="K113" s="7"/>
      <c r="L113" s="9" t="s">
        <v>97</v>
      </c>
      <c r="M113" s="16">
        <v>23.2</v>
      </c>
      <c r="N113" s="16">
        <v>25.6</v>
      </c>
      <c r="O113" s="16">
        <v>31.3</v>
      </c>
      <c r="P113" s="16">
        <v>27.6</v>
      </c>
      <c r="Q113" s="16">
        <v>29.8</v>
      </c>
      <c r="R113" s="16">
        <v>31.5</v>
      </c>
      <c r="S113" s="16">
        <v>23.7</v>
      </c>
      <c r="T113" s="16">
        <v>23.7</v>
      </c>
      <c r="U113" s="16">
        <v>26.6</v>
      </c>
    </row>
    <row r="114" spans="1:21" ht="16.5" customHeight="1" x14ac:dyDescent="0.25">
      <c r="A114" s="7"/>
      <c r="B114" s="7"/>
      <c r="C114" s="7" t="s">
        <v>760</v>
      </c>
      <c r="D114" s="7"/>
      <c r="E114" s="7"/>
      <c r="F114" s="7"/>
      <c r="G114" s="7"/>
      <c r="H114" s="7"/>
      <c r="I114" s="7"/>
      <c r="J114" s="7"/>
      <c r="K114" s="7"/>
      <c r="L114" s="9" t="s">
        <v>97</v>
      </c>
      <c r="M114" s="16">
        <v>27.1</v>
      </c>
      <c r="N114" s="16">
        <v>24.2</v>
      </c>
      <c r="O114" s="16">
        <v>26.7</v>
      </c>
      <c r="P114" s="16">
        <v>24.9</v>
      </c>
      <c r="Q114" s="16">
        <v>37</v>
      </c>
      <c r="R114" s="16">
        <v>36.700000000000003</v>
      </c>
      <c r="S114" s="16">
        <v>28.8</v>
      </c>
      <c r="T114" s="16">
        <v>38.200000000000003</v>
      </c>
      <c r="U114" s="16">
        <v>27.1</v>
      </c>
    </row>
    <row r="115" spans="1:21" ht="16.5" customHeight="1" x14ac:dyDescent="0.25">
      <c r="A115" s="7"/>
      <c r="B115" s="7"/>
      <c r="C115" s="7" t="s">
        <v>761</v>
      </c>
      <c r="D115" s="7"/>
      <c r="E115" s="7"/>
      <c r="F115" s="7"/>
      <c r="G115" s="7"/>
      <c r="H115" s="7"/>
      <c r="I115" s="7"/>
      <c r="J115" s="7"/>
      <c r="K115" s="7"/>
      <c r="L115" s="9" t="s">
        <v>97</v>
      </c>
      <c r="M115" s="26">
        <v>5.3</v>
      </c>
      <c r="N115" s="26">
        <v>3.9</v>
      </c>
      <c r="O115" s="26">
        <v>4.0999999999999996</v>
      </c>
      <c r="P115" s="26">
        <v>3.8</v>
      </c>
      <c r="Q115" s="26">
        <v>4.2</v>
      </c>
      <c r="R115" s="26">
        <v>5.9</v>
      </c>
      <c r="S115" s="26">
        <v>6.1</v>
      </c>
      <c r="T115" s="26">
        <v>5.6</v>
      </c>
      <c r="U115" s="26">
        <v>4.5</v>
      </c>
    </row>
    <row r="116" spans="1:21" ht="16.5" customHeight="1" x14ac:dyDescent="0.25">
      <c r="A116" s="7"/>
      <c r="B116" s="7" t="s">
        <v>802</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t="s">
        <v>800</v>
      </c>
      <c r="D117" s="7"/>
      <c r="E117" s="7"/>
      <c r="F117" s="7"/>
      <c r="G117" s="7"/>
      <c r="H117" s="7"/>
      <c r="I117" s="7"/>
      <c r="J117" s="7"/>
      <c r="K117" s="7"/>
      <c r="L117" s="9" t="s">
        <v>97</v>
      </c>
      <c r="M117" s="16">
        <v>22.5</v>
      </c>
      <c r="N117" s="16">
        <v>22.7</v>
      </c>
      <c r="O117" s="16">
        <v>22.5</v>
      </c>
      <c r="P117" s="16">
        <v>20.2</v>
      </c>
      <c r="Q117" s="16">
        <v>23.8</v>
      </c>
      <c r="R117" s="16">
        <v>21.1</v>
      </c>
      <c r="S117" s="16">
        <v>22.9</v>
      </c>
      <c r="T117" s="16">
        <v>19</v>
      </c>
      <c r="U117" s="16">
        <v>22.3</v>
      </c>
    </row>
    <row r="118" spans="1:21" ht="16.5" customHeight="1" x14ac:dyDescent="0.25">
      <c r="A118" s="7"/>
      <c r="B118" s="7"/>
      <c r="C118" s="7" t="s">
        <v>758</v>
      </c>
      <c r="D118" s="7"/>
      <c r="E118" s="7"/>
      <c r="F118" s="7"/>
      <c r="G118" s="7"/>
      <c r="H118" s="7"/>
      <c r="I118" s="7"/>
      <c r="J118" s="7"/>
      <c r="K118" s="7"/>
      <c r="L118" s="9" t="s">
        <v>97</v>
      </c>
      <c r="M118" s="16">
        <v>27.2</v>
      </c>
      <c r="N118" s="16">
        <v>28.4</v>
      </c>
      <c r="O118" s="16">
        <v>28</v>
      </c>
      <c r="P118" s="16">
        <v>26.2</v>
      </c>
      <c r="Q118" s="16">
        <v>23.7</v>
      </c>
      <c r="R118" s="16">
        <v>25.1</v>
      </c>
      <c r="S118" s="16">
        <v>26.4</v>
      </c>
      <c r="T118" s="16">
        <v>16.8</v>
      </c>
      <c r="U118" s="16">
        <v>27.2</v>
      </c>
    </row>
    <row r="119" spans="1:21" ht="16.5" customHeight="1" x14ac:dyDescent="0.25">
      <c r="A119" s="7"/>
      <c r="B119" s="7"/>
      <c r="C119" s="7" t="s">
        <v>759</v>
      </c>
      <c r="D119" s="7"/>
      <c r="E119" s="7"/>
      <c r="F119" s="7"/>
      <c r="G119" s="7"/>
      <c r="H119" s="7"/>
      <c r="I119" s="7"/>
      <c r="J119" s="7"/>
      <c r="K119" s="7"/>
      <c r="L119" s="9" t="s">
        <v>97</v>
      </c>
      <c r="M119" s="16">
        <v>22.6</v>
      </c>
      <c r="N119" s="16">
        <v>22.6</v>
      </c>
      <c r="O119" s="16">
        <v>25.9</v>
      </c>
      <c r="P119" s="16">
        <v>25.8</v>
      </c>
      <c r="Q119" s="16">
        <v>24.3</v>
      </c>
      <c r="R119" s="16">
        <v>27.4</v>
      </c>
      <c r="S119" s="16">
        <v>26.3</v>
      </c>
      <c r="T119" s="16">
        <v>24.6</v>
      </c>
      <c r="U119" s="16">
        <v>23.8</v>
      </c>
    </row>
    <row r="120" spans="1:21" ht="16.5" customHeight="1" x14ac:dyDescent="0.25">
      <c r="A120" s="7"/>
      <c r="B120" s="7"/>
      <c r="C120" s="7" t="s">
        <v>760</v>
      </c>
      <c r="D120" s="7"/>
      <c r="E120" s="7"/>
      <c r="F120" s="7"/>
      <c r="G120" s="7"/>
      <c r="H120" s="7"/>
      <c r="I120" s="7"/>
      <c r="J120" s="7"/>
      <c r="K120" s="7"/>
      <c r="L120" s="9" t="s">
        <v>97</v>
      </c>
      <c r="M120" s="16">
        <v>20.2</v>
      </c>
      <c r="N120" s="16">
        <v>18.399999999999999</v>
      </c>
      <c r="O120" s="16">
        <v>17.899999999999999</v>
      </c>
      <c r="P120" s="16">
        <v>20.100000000000001</v>
      </c>
      <c r="Q120" s="16">
        <v>18.899999999999999</v>
      </c>
      <c r="R120" s="16">
        <v>18.3</v>
      </c>
      <c r="S120" s="16">
        <v>18.5</v>
      </c>
      <c r="T120" s="16">
        <v>33.1</v>
      </c>
      <c r="U120" s="16">
        <v>19.2</v>
      </c>
    </row>
    <row r="121" spans="1:21" ht="16.5" customHeight="1" x14ac:dyDescent="0.25">
      <c r="A121" s="7"/>
      <c r="B121" s="7"/>
      <c r="C121" s="7" t="s">
        <v>761</v>
      </c>
      <c r="D121" s="7"/>
      <c r="E121" s="7"/>
      <c r="F121" s="7"/>
      <c r="G121" s="7"/>
      <c r="H121" s="7"/>
      <c r="I121" s="7"/>
      <c r="J121" s="7"/>
      <c r="K121" s="7"/>
      <c r="L121" s="9" t="s">
        <v>97</v>
      </c>
      <c r="M121" s="26">
        <v>7.6</v>
      </c>
      <c r="N121" s="26">
        <v>7.9</v>
      </c>
      <c r="O121" s="26">
        <v>5.8</v>
      </c>
      <c r="P121" s="26">
        <v>7.6</v>
      </c>
      <c r="Q121" s="26">
        <v>9.1999999999999993</v>
      </c>
      <c r="R121" s="26">
        <v>8.1999999999999993</v>
      </c>
      <c r="S121" s="26">
        <v>5.8</v>
      </c>
      <c r="T121" s="26">
        <v>6.4</v>
      </c>
      <c r="U121" s="26">
        <v>7.4</v>
      </c>
    </row>
    <row r="122" spans="1:21" ht="16.5" customHeight="1" x14ac:dyDescent="0.25">
      <c r="A122" s="7"/>
      <c r="B122" s="7" t="s">
        <v>803</v>
      </c>
      <c r="C122" s="7"/>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t="s">
        <v>800</v>
      </c>
      <c r="D123" s="7"/>
      <c r="E123" s="7"/>
      <c r="F123" s="7"/>
      <c r="G123" s="7"/>
      <c r="H123" s="7"/>
      <c r="I123" s="7"/>
      <c r="J123" s="7"/>
      <c r="K123" s="7"/>
      <c r="L123" s="9" t="s">
        <v>97</v>
      </c>
      <c r="M123" s="16">
        <v>50</v>
      </c>
      <c r="N123" s="16">
        <v>54.8</v>
      </c>
      <c r="O123" s="16">
        <v>50.9</v>
      </c>
      <c r="P123" s="16">
        <v>46.1</v>
      </c>
      <c r="Q123" s="16">
        <v>53</v>
      </c>
      <c r="R123" s="16">
        <v>15.2</v>
      </c>
      <c r="S123" s="16">
        <v>38.700000000000003</v>
      </c>
      <c r="T123" s="16">
        <v>49.8</v>
      </c>
      <c r="U123" s="16">
        <v>50.7</v>
      </c>
    </row>
    <row r="124" spans="1:21" ht="16.5" customHeight="1" x14ac:dyDescent="0.25">
      <c r="A124" s="7"/>
      <c r="B124" s="7"/>
      <c r="C124" s="7" t="s">
        <v>758</v>
      </c>
      <c r="D124" s="7"/>
      <c r="E124" s="7"/>
      <c r="F124" s="7"/>
      <c r="G124" s="7"/>
      <c r="H124" s="7"/>
      <c r="I124" s="7"/>
      <c r="J124" s="7"/>
      <c r="K124" s="7"/>
      <c r="L124" s="9" t="s">
        <v>97</v>
      </c>
      <c r="M124" s="16">
        <v>26.8</v>
      </c>
      <c r="N124" s="16">
        <v>20.5</v>
      </c>
      <c r="O124" s="16">
        <v>24.9</v>
      </c>
      <c r="P124" s="16">
        <v>22.9</v>
      </c>
      <c r="Q124" s="16">
        <v>18.399999999999999</v>
      </c>
      <c r="R124" s="16">
        <v>27.7</v>
      </c>
      <c r="S124" s="16">
        <v>24.4</v>
      </c>
      <c r="T124" s="16">
        <v>12.3</v>
      </c>
      <c r="U124" s="16">
        <v>23.2</v>
      </c>
    </row>
    <row r="125" spans="1:21" ht="16.5" customHeight="1" x14ac:dyDescent="0.25">
      <c r="A125" s="7"/>
      <c r="B125" s="7"/>
      <c r="C125" s="7" t="s">
        <v>759</v>
      </c>
      <c r="D125" s="7"/>
      <c r="E125" s="7"/>
      <c r="F125" s="7"/>
      <c r="G125" s="7"/>
      <c r="H125" s="7"/>
      <c r="I125" s="7"/>
      <c r="J125" s="7"/>
      <c r="K125" s="7"/>
      <c r="L125" s="9" t="s">
        <v>97</v>
      </c>
      <c r="M125" s="16">
        <v>15.7</v>
      </c>
      <c r="N125" s="16">
        <v>15</v>
      </c>
      <c r="O125" s="16">
        <v>17</v>
      </c>
      <c r="P125" s="16">
        <v>16.8</v>
      </c>
      <c r="Q125" s="16">
        <v>18.600000000000001</v>
      </c>
      <c r="R125" s="16">
        <v>35.200000000000003</v>
      </c>
      <c r="S125" s="16">
        <v>19.8</v>
      </c>
      <c r="T125" s="16">
        <v>24.7</v>
      </c>
      <c r="U125" s="16">
        <v>16.5</v>
      </c>
    </row>
    <row r="126" spans="1:21" ht="16.5" customHeight="1" x14ac:dyDescent="0.25">
      <c r="A126" s="7"/>
      <c r="B126" s="7"/>
      <c r="C126" s="7" t="s">
        <v>760</v>
      </c>
      <c r="D126" s="7"/>
      <c r="E126" s="7"/>
      <c r="F126" s="7"/>
      <c r="G126" s="7"/>
      <c r="H126" s="7"/>
      <c r="I126" s="7"/>
      <c r="J126" s="7"/>
      <c r="K126" s="7"/>
      <c r="L126" s="9" t="s">
        <v>97</v>
      </c>
      <c r="M126" s="26">
        <v>7</v>
      </c>
      <c r="N126" s="26">
        <v>8.6999999999999993</v>
      </c>
      <c r="O126" s="26">
        <v>7</v>
      </c>
      <c r="P126" s="16">
        <v>10.7</v>
      </c>
      <c r="Q126" s="26">
        <v>9.1999999999999993</v>
      </c>
      <c r="R126" s="16">
        <v>19.3</v>
      </c>
      <c r="S126" s="16">
        <v>15.4</v>
      </c>
      <c r="T126" s="26">
        <v>6.5</v>
      </c>
      <c r="U126" s="26">
        <v>8.4</v>
      </c>
    </row>
    <row r="127" spans="1:21" ht="16.5" customHeight="1" x14ac:dyDescent="0.25">
      <c r="A127" s="7"/>
      <c r="B127" s="7"/>
      <c r="C127" s="7" t="s">
        <v>761</v>
      </c>
      <c r="D127" s="7"/>
      <c r="E127" s="7"/>
      <c r="F127" s="7"/>
      <c r="G127" s="7"/>
      <c r="H127" s="7"/>
      <c r="I127" s="7"/>
      <c r="J127" s="7"/>
      <c r="K127" s="7"/>
      <c r="L127" s="9" t="s">
        <v>97</v>
      </c>
      <c r="M127" s="26">
        <v>0.5</v>
      </c>
      <c r="N127" s="26">
        <v>1</v>
      </c>
      <c r="O127" s="26">
        <v>0.3</v>
      </c>
      <c r="P127" s="26">
        <v>3.4</v>
      </c>
      <c r="Q127" s="26">
        <v>0.7</v>
      </c>
      <c r="R127" s="26">
        <v>2.7</v>
      </c>
      <c r="S127" s="26">
        <v>1.7</v>
      </c>
      <c r="T127" s="26">
        <v>6.5</v>
      </c>
      <c r="U127" s="26">
        <v>1.2</v>
      </c>
    </row>
    <row r="128" spans="1:21" ht="16.5" customHeight="1" x14ac:dyDescent="0.25">
      <c r="A128" s="7" t="s">
        <v>623</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5">
      <c r="A129" s="7"/>
      <c r="B129" s="7" t="s">
        <v>799</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c r="C130" s="7" t="s">
        <v>800</v>
      </c>
      <c r="D130" s="7"/>
      <c r="E130" s="7"/>
      <c r="F130" s="7"/>
      <c r="G130" s="7"/>
      <c r="H130" s="7"/>
      <c r="I130" s="7"/>
      <c r="J130" s="7"/>
      <c r="K130" s="7"/>
      <c r="L130" s="9" t="s">
        <v>97</v>
      </c>
      <c r="M130" s="26">
        <v>6.5</v>
      </c>
      <c r="N130" s="16">
        <v>13.2</v>
      </c>
      <c r="O130" s="26">
        <v>9.1999999999999993</v>
      </c>
      <c r="P130" s="26">
        <v>8.1999999999999993</v>
      </c>
      <c r="Q130" s="26">
        <v>7</v>
      </c>
      <c r="R130" s="26">
        <v>2.9</v>
      </c>
      <c r="S130" s="26">
        <v>2.7</v>
      </c>
      <c r="T130" s="16">
        <v>15.6</v>
      </c>
      <c r="U130" s="26">
        <v>9.1</v>
      </c>
    </row>
    <row r="131" spans="1:21" ht="16.5" customHeight="1" x14ac:dyDescent="0.25">
      <c r="A131" s="7"/>
      <c r="B131" s="7"/>
      <c r="C131" s="7" t="s">
        <v>758</v>
      </c>
      <c r="D131" s="7"/>
      <c r="E131" s="7"/>
      <c r="F131" s="7"/>
      <c r="G131" s="7"/>
      <c r="H131" s="7"/>
      <c r="I131" s="7"/>
      <c r="J131" s="7"/>
      <c r="K131" s="7"/>
      <c r="L131" s="9" t="s">
        <v>97</v>
      </c>
      <c r="M131" s="16">
        <v>26.1</v>
      </c>
      <c r="N131" s="16">
        <v>26.6</v>
      </c>
      <c r="O131" s="16">
        <v>28.1</v>
      </c>
      <c r="P131" s="16">
        <v>22.8</v>
      </c>
      <c r="Q131" s="16">
        <v>26.3</v>
      </c>
      <c r="R131" s="16">
        <v>29.1</v>
      </c>
      <c r="S131" s="16">
        <v>20.9</v>
      </c>
      <c r="T131" s="16">
        <v>23</v>
      </c>
      <c r="U131" s="16">
        <v>26.3</v>
      </c>
    </row>
    <row r="132" spans="1:21" ht="16.5" customHeight="1" x14ac:dyDescent="0.25">
      <c r="A132" s="7"/>
      <c r="B132" s="7"/>
      <c r="C132" s="7" t="s">
        <v>759</v>
      </c>
      <c r="D132" s="7"/>
      <c r="E132" s="7"/>
      <c r="F132" s="7"/>
      <c r="G132" s="7"/>
      <c r="H132" s="7"/>
      <c r="I132" s="7"/>
      <c r="J132" s="7"/>
      <c r="K132" s="7"/>
      <c r="L132" s="9" t="s">
        <v>97</v>
      </c>
      <c r="M132" s="16">
        <v>27.8</v>
      </c>
      <c r="N132" s="16">
        <v>26.5</v>
      </c>
      <c r="O132" s="16">
        <v>27.5</v>
      </c>
      <c r="P132" s="16">
        <v>38.1</v>
      </c>
      <c r="Q132" s="16">
        <v>26.2</v>
      </c>
      <c r="R132" s="16">
        <v>27.4</v>
      </c>
      <c r="S132" s="16">
        <v>32.9</v>
      </c>
      <c r="T132" s="16">
        <v>15.4</v>
      </c>
      <c r="U132" s="16">
        <v>28.3</v>
      </c>
    </row>
    <row r="133" spans="1:21" ht="16.5" customHeight="1" x14ac:dyDescent="0.25">
      <c r="A133" s="7"/>
      <c r="B133" s="7"/>
      <c r="C133" s="7" t="s">
        <v>760</v>
      </c>
      <c r="D133" s="7"/>
      <c r="E133" s="7"/>
      <c r="F133" s="7"/>
      <c r="G133" s="7"/>
      <c r="H133" s="7"/>
      <c r="I133" s="7"/>
      <c r="J133" s="7"/>
      <c r="K133" s="7"/>
      <c r="L133" s="9" t="s">
        <v>97</v>
      </c>
      <c r="M133" s="16">
        <v>23.8</v>
      </c>
      <c r="N133" s="16">
        <v>20.8</v>
      </c>
      <c r="O133" s="16">
        <v>23.4</v>
      </c>
      <c r="P133" s="16">
        <v>21.9</v>
      </c>
      <c r="Q133" s="16">
        <v>30.1</v>
      </c>
      <c r="R133" s="16">
        <v>24.7</v>
      </c>
      <c r="S133" s="16">
        <v>26</v>
      </c>
      <c r="T133" s="16">
        <v>32.4</v>
      </c>
      <c r="U133" s="16">
        <v>23.3</v>
      </c>
    </row>
    <row r="134" spans="1:21" ht="16.5" customHeight="1" x14ac:dyDescent="0.25">
      <c r="A134" s="7"/>
      <c r="B134" s="7"/>
      <c r="C134" s="7" t="s">
        <v>761</v>
      </c>
      <c r="D134" s="7"/>
      <c r="E134" s="7"/>
      <c r="F134" s="7"/>
      <c r="G134" s="7"/>
      <c r="H134" s="7"/>
      <c r="I134" s="7"/>
      <c r="J134" s="7"/>
      <c r="K134" s="7"/>
      <c r="L134" s="9" t="s">
        <v>97</v>
      </c>
      <c r="M134" s="16">
        <v>15.8</v>
      </c>
      <c r="N134" s="16">
        <v>12.9</v>
      </c>
      <c r="O134" s="16">
        <v>11.9</v>
      </c>
      <c r="P134" s="26">
        <v>8.9</v>
      </c>
      <c r="Q134" s="16">
        <v>10.4</v>
      </c>
      <c r="R134" s="16">
        <v>15.8</v>
      </c>
      <c r="S134" s="16">
        <v>17.600000000000001</v>
      </c>
      <c r="T134" s="16">
        <v>13.7</v>
      </c>
      <c r="U134" s="16">
        <v>13</v>
      </c>
    </row>
    <row r="135" spans="1:21" ht="16.5" customHeight="1" x14ac:dyDescent="0.25">
      <c r="A135" s="7"/>
      <c r="B135" s="7" t="s">
        <v>801</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t="s">
        <v>800</v>
      </c>
      <c r="D136" s="7"/>
      <c r="E136" s="7"/>
      <c r="F136" s="7"/>
      <c r="G136" s="7"/>
      <c r="H136" s="7"/>
      <c r="I136" s="7"/>
      <c r="J136" s="7"/>
      <c r="K136" s="7"/>
      <c r="L136" s="9" t="s">
        <v>97</v>
      </c>
      <c r="M136" s="16">
        <v>22.2</v>
      </c>
      <c r="N136" s="16">
        <v>24.6</v>
      </c>
      <c r="O136" s="16">
        <v>15</v>
      </c>
      <c r="P136" s="16">
        <v>20.7</v>
      </c>
      <c r="Q136" s="16">
        <v>11</v>
      </c>
      <c r="R136" s="16">
        <v>10.8</v>
      </c>
      <c r="S136" s="16">
        <v>21.3</v>
      </c>
      <c r="T136" s="16">
        <v>20.399999999999999</v>
      </c>
      <c r="U136" s="16">
        <v>20.2</v>
      </c>
    </row>
    <row r="137" spans="1:21" ht="16.5" customHeight="1" x14ac:dyDescent="0.25">
      <c r="A137" s="7"/>
      <c r="B137" s="7"/>
      <c r="C137" s="7" t="s">
        <v>758</v>
      </c>
      <c r="D137" s="7"/>
      <c r="E137" s="7"/>
      <c r="F137" s="7"/>
      <c r="G137" s="7"/>
      <c r="H137" s="7"/>
      <c r="I137" s="7"/>
      <c r="J137" s="7"/>
      <c r="K137" s="7"/>
      <c r="L137" s="9" t="s">
        <v>97</v>
      </c>
      <c r="M137" s="16">
        <v>21.3</v>
      </c>
      <c r="N137" s="16">
        <v>21.1</v>
      </c>
      <c r="O137" s="16">
        <v>21.3</v>
      </c>
      <c r="P137" s="16">
        <v>23.1</v>
      </c>
      <c r="Q137" s="16">
        <v>15.7</v>
      </c>
      <c r="R137" s="16">
        <v>16.2</v>
      </c>
      <c r="S137" s="16">
        <v>19.399999999999999</v>
      </c>
      <c r="T137" s="16">
        <v>15.4</v>
      </c>
      <c r="U137" s="16">
        <v>20.8</v>
      </c>
    </row>
    <row r="138" spans="1:21" ht="16.5" customHeight="1" x14ac:dyDescent="0.25">
      <c r="A138" s="7"/>
      <c r="B138" s="7"/>
      <c r="C138" s="7" t="s">
        <v>759</v>
      </c>
      <c r="D138" s="7"/>
      <c r="E138" s="7"/>
      <c r="F138" s="7"/>
      <c r="G138" s="7"/>
      <c r="H138" s="7"/>
      <c r="I138" s="7"/>
      <c r="J138" s="7"/>
      <c r="K138" s="7"/>
      <c r="L138" s="9" t="s">
        <v>97</v>
      </c>
      <c r="M138" s="16">
        <v>24.5</v>
      </c>
      <c r="N138" s="16">
        <v>26.6</v>
      </c>
      <c r="O138" s="16">
        <v>33.200000000000003</v>
      </c>
      <c r="P138" s="16">
        <v>29.6</v>
      </c>
      <c r="Q138" s="16">
        <v>32.9</v>
      </c>
      <c r="R138" s="16">
        <v>31.6</v>
      </c>
      <c r="S138" s="16">
        <v>23.6</v>
      </c>
      <c r="T138" s="16">
        <v>19.2</v>
      </c>
      <c r="U138" s="16">
        <v>28</v>
      </c>
    </row>
    <row r="139" spans="1:21" ht="16.5" customHeight="1" x14ac:dyDescent="0.25">
      <c r="A139" s="7"/>
      <c r="B139" s="7"/>
      <c r="C139" s="7" t="s">
        <v>760</v>
      </c>
      <c r="D139" s="7"/>
      <c r="E139" s="7"/>
      <c r="F139" s="7"/>
      <c r="G139" s="7"/>
      <c r="H139" s="7"/>
      <c r="I139" s="7"/>
      <c r="J139" s="7"/>
      <c r="K139" s="7"/>
      <c r="L139" s="9" t="s">
        <v>97</v>
      </c>
      <c r="M139" s="16">
        <v>27.2</v>
      </c>
      <c r="N139" s="16">
        <v>24.6</v>
      </c>
      <c r="O139" s="16">
        <v>26.7</v>
      </c>
      <c r="P139" s="16">
        <v>23.1</v>
      </c>
      <c r="Q139" s="16">
        <v>36.1</v>
      </c>
      <c r="R139" s="16">
        <v>36.9</v>
      </c>
      <c r="S139" s="16">
        <v>28.3</v>
      </c>
      <c r="T139" s="16">
        <v>38.9</v>
      </c>
      <c r="U139" s="16">
        <v>27</v>
      </c>
    </row>
    <row r="140" spans="1:21" ht="16.5" customHeight="1" x14ac:dyDescent="0.25">
      <c r="A140" s="7"/>
      <c r="B140" s="7"/>
      <c r="C140" s="7" t="s">
        <v>761</v>
      </c>
      <c r="D140" s="7"/>
      <c r="E140" s="7"/>
      <c r="F140" s="7"/>
      <c r="G140" s="7"/>
      <c r="H140" s="7"/>
      <c r="I140" s="7"/>
      <c r="J140" s="7"/>
      <c r="K140" s="7"/>
      <c r="L140" s="9" t="s">
        <v>97</v>
      </c>
      <c r="M140" s="26">
        <v>4.8</v>
      </c>
      <c r="N140" s="26">
        <v>3.1</v>
      </c>
      <c r="O140" s="26">
        <v>3.8</v>
      </c>
      <c r="P140" s="26">
        <v>3.5</v>
      </c>
      <c r="Q140" s="26">
        <v>4.3</v>
      </c>
      <c r="R140" s="26">
        <v>4.5</v>
      </c>
      <c r="S140" s="26">
        <v>7.5</v>
      </c>
      <c r="T140" s="26">
        <v>6.1</v>
      </c>
      <c r="U140" s="26">
        <v>4</v>
      </c>
    </row>
    <row r="141" spans="1:21" ht="16.5" customHeight="1" x14ac:dyDescent="0.25">
      <c r="A141" s="7"/>
      <c r="B141" s="7" t="s">
        <v>802</v>
      </c>
      <c r="C141" s="7"/>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t="s">
        <v>800</v>
      </c>
      <c r="D142" s="7"/>
      <c r="E142" s="7"/>
      <c r="F142" s="7"/>
      <c r="G142" s="7"/>
      <c r="H142" s="7"/>
      <c r="I142" s="7"/>
      <c r="J142" s="7"/>
      <c r="K142" s="7"/>
      <c r="L142" s="9" t="s">
        <v>97</v>
      </c>
      <c r="M142" s="16">
        <v>23.2</v>
      </c>
      <c r="N142" s="16">
        <v>23.3</v>
      </c>
      <c r="O142" s="16">
        <v>23.2</v>
      </c>
      <c r="P142" s="16">
        <v>21.1</v>
      </c>
      <c r="Q142" s="16">
        <v>23.6</v>
      </c>
      <c r="R142" s="16">
        <v>21.6</v>
      </c>
      <c r="S142" s="16">
        <v>22.6</v>
      </c>
      <c r="T142" s="16">
        <v>19.600000000000001</v>
      </c>
      <c r="U142" s="16">
        <v>22.9</v>
      </c>
    </row>
    <row r="143" spans="1:21" ht="16.5" customHeight="1" x14ac:dyDescent="0.25">
      <c r="A143" s="7"/>
      <c r="B143" s="7"/>
      <c r="C143" s="7" t="s">
        <v>758</v>
      </c>
      <c r="D143" s="7"/>
      <c r="E143" s="7"/>
      <c r="F143" s="7"/>
      <c r="G143" s="7"/>
      <c r="H143" s="7"/>
      <c r="I143" s="7"/>
      <c r="J143" s="7"/>
      <c r="K143" s="7"/>
      <c r="L143" s="9" t="s">
        <v>97</v>
      </c>
      <c r="M143" s="16">
        <v>26.9</v>
      </c>
      <c r="N143" s="16">
        <v>28</v>
      </c>
      <c r="O143" s="16">
        <v>28.2</v>
      </c>
      <c r="P143" s="16">
        <v>27.1</v>
      </c>
      <c r="Q143" s="16">
        <v>24.2</v>
      </c>
      <c r="R143" s="16">
        <v>24.5</v>
      </c>
      <c r="S143" s="16">
        <v>26.8</v>
      </c>
      <c r="T143" s="16">
        <v>20.7</v>
      </c>
      <c r="U143" s="16">
        <v>27.2</v>
      </c>
    </row>
    <row r="144" spans="1:21" ht="16.5" customHeight="1" x14ac:dyDescent="0.25">
      <c r="A144" s="7"/>
      <c r="B144" s="7"/>
      <c r="C144" s="7" t="s">
        <v>759</v>
      </c>
      <c r="D144" s="7"/>
      <c r="E144" s="7"/>
      <c r="F144" s="7"/>
      <c r="G144" s="7"/>
      <c r="H144" s="7"/>
      <c r="I144" s="7"/>
      <c r="J144" s="7"/>
      <c r="K144" s="7"/>
      <c r="L144" s="9" t="s">
        <v>97</v>
      </c>
      <c r="M144" s="16">
        <v>22.3</v>
      </c>
      <c r="N144" s="16">
        <v>22</v>
      </c>
      <c r="O144" s="16">
        <v>25.7</v>
      </c>
      <c r="P144" s="16">
        <v>24.1</v>
      </c>
      <c r="Q144" s="16">
        <v>24</v>
      </c>
      <c r="R144" s="16">
        <v>29</v>
      </c>
      <c r="S144" s="16">
        <v>25.4</v>
      </c>
      <c r="T144" s="16">
        <v>24.3</v>
      </c>
      <c r="U144" s="16">
        <v>23.4</v>
      </c>
    </row>
    <row r="145" spans="1:21" ht="16.5" customHeight="1" x14ac:dyDescent="0.25">
      <c r="A145" s="7"/>
      <c r="B145" s="7"/>
      <c r="C145" s="7" t="s">
        <v>760</v>
      </c>
      <c r="D145" s="7"/>
      <c r="E145" s="7"/>
      <c r="F145" s="7"/>
      <c r="G145" s="7"/>
      <c r="H145" s="7"/>
      <c r="I145" s="7"/>
      <c r="J145" s="7"/>
      <c r="K145" s="7"/>
      <c r="L145" s="9" t="s">
        <v>97</v>
      </c>
      <c r="M145" s="16">
        <v>20.2</v>
      </c>
      <c r="N145" s="16">
        <v>19</v>
      </c>
      <c r="O145" s="16">
        <v>17.399999999999999</v>
      </c>
      <c r="P145" s="16">
        <v>21.3</v>
      </c>
      <c r="Q145" s="16">
        <v>19.600000000000001</v>
      </c>
      <c r="R145" s="16">
        <v>18.7</v>
      </c>
      <c r="S145" s="16">
        <v>19.399999999999999</v>
      </c>
      <c r="T145" s="16">
        <v>29.7</v>
      </c>
      <c r="U145" s="16">
        <v>19.5</v>
      </c>
    </row>
    <row r="146" spans="1:21" ht="16.5" customHeight="1" x14ac:dyDescent="0.25">
      <c r="A146" s="7"/>
      <c r="B146" s="7"/>
      <c r="C146" s="7" t="s">
        <v>761</v>
      </c>
      <c r="D146" s="7"/>
      <c r="E146" s="7"/>
      <c r="F146" s="7"/>
      <c r="G146" s="7"/>
      <c r="H146" s="7"/>
      <c r="I146" s="7"/>
      <c r="J146" s="7"/>
      <c r="K146" s="7"/>
      <c r="L146" s="9" t="s">
        <v>97</v>
      </c>
      <c r="M146" s="26">
        <v>7.4</v>
      </c>
      <c r="N146" s="26">
        <v>7.7</v>
      </c>
      <c r="O146" s="26">
        <v>5.6</v>
      </c>
      <c r="P146" s="26">
        <v>6.5</v>
      </c>
      <c r="Q146" s="26">
        <v>8.6999999999999993</v>
      </c>
      <c r="R146" s="26">
        <v>6.2</v>
      </c>
      <c r="S146" s="26">
        <v>5.9</v>
      </c>
      <c r="T146" s="26">
        <v>5.8</v>
      </c>
      <c r="U146" s="26">
        <v>7.1</v>
      </c>
    </row>
    <row r="147" spans="1:21" ht="16.5" customHeight="1" x14ac:dyDescent="0.25">
      <c r="A147" s="7"/>
      <c r="B147" s="7" t="s">
        <v>803</v>
      </c>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c r="C148" s="7" t="s">
        <v>800</v>
      </c>
      <c r="D148" s="7"/>
      <c r="E148" s="7"/>
      <c r="F148" s="7"/>
      <c r="G148" s="7"/>
      <c r="H148" s="7"/>
      <c r="I148" s="7"/>
      <c r="J148" s="7"/>
      <c r="K148" s="7"/>
      <c r="L148" s="9" t="s">
        <v>97</v>
      </c>
      <c r="M148" s="16">
        <v>51.8</v>
      </c>
      <c r="N148" s="16">
        <v>58.1</v>
      </c>
      <c r="O148" s="16">
        <v>55</v>
      </c>
      <c r="P148" s="16">
        <v>43.8</v>
      </c>
      <c r="Q148" s="16">
        <v>55.3</v>
      </c>
      <c r="R148" s="16">
        <v>13.6</v>
      </c>
      <c r="S148" s="16">
        <v>41.3</v>
      </c>
      <c r="T148" s="16">
        <v>41.2</v>
      </c>
      <c r="U148" s="16">
        <v>52.7</v>
      </c>
    </row>
    <row r="149" spans="1:21" ht="16.5" customHeight="1" x14ac:dyDescent="0.25">
      <c r="A149" s="7"/>
      <c r="B149" s="7"/>
      <c r="C149" s="7" t="s">
        <v>758</v>
      </c>
      <c r="D149" s="7"/>
      <c r="E149" s="7"/>
      <c r="F149" s="7"/>
      <c r="G149" s="7"/>
      <c r="H149" s="7"/>
      <c r="I149" s="7"/>
      <c r="J149" s="7"/>
      <c r="K149" s="7"/>
      <c r="L149" s="9" t="s">
        <v>97</v>
      </c>
      <c r="M149" s="16">
        <v>25.8</v>
      </c>
      <c r="N149" s="16">
        <v>18.600000000000001</v>
      </c>
      <c r="O149" s="16">
        <v>21.5</v>
      </c>
      <c r="P149" s="16">
        <v>23.6</v>
      </c>
      <c r="Q149" s="16">
        <v>21.8</v>
      </c>
      <c r="R149" s="16">
        <v>46.8</v>
      </c>
      <c r="S149" s="16">
        <v>19.7</v>
      </c>
      <c r="T149" s="26">
        <v>9.4</v>
      </c>
      <c r="U149" s="16">
        <v>22.3</v>
      </c>
    </row>
    <row r="150" spans="1:21" ht="16.5" customHeight="1" x14ac:dyDescent="0.25">
      <c r="A150" s="7"/>
      <c r="B150" s="7"/>
      <c r="C150" s="7" t="s">
        <v>759</v>
      </c>
      <c r="D150" s="7"/>
      <c r="E150" s="7"/>
      <c r="F150" s="7"/>
      <c r="G150" s="7"/>
      <c r="H150" s="7"/>
      <c r="I150" s="7"/>
      <c r="J150" s="7"/>
      <c r="K150" s="7"/>
      <c r="L150" s="9" t="s">
        <v>97</v>
      </c>
      <c r="M150" s="16">
        <v>15.1</v>
      </c>
      <c r="N150" s="16">
        <v>15.2</v>
      </c>
      <c r="O150" s="16">
        <v>15.6</v>
      </c>
      <c r="P150" s="16">
        <v>15.1</v>
      </c>
      <c r="Q150" s="16">
        <v>15.2</v>
      </c>
      <c r="R150" s="16">
        <v>23.5</v>
      </c>
      <c r="S150" s="16">
        <v>26.5</v>
      </c>
      <c r="T150" s="16">
        <v>10.199999999999999</v>
      </c>
      <c r="U150" s="16">
        <v>15.5</v>
      </c>
    </row>
    <row r="151" spans="1:21" ht="16.5" customHeight="1" x14ac:dyDescent="0.25">
      <c r="A151" s="7"/>
      <c r="B151" s="7"/>
      <c r="C151" s="7" t="s">
        <v>760</v>
      </c>
      <c r="D151" s="7"/>
      <c r="E151" s="7"/>
      <c r="F151" s="7"/>
      <c r="G151" s="7"/>
      <c r="H151" s="7"/>
      <c r="I151" s="7"/>
      <c r="J151" s="7"/>
      <c r="K151" s="7"/>
      <c r="L151" s="9" t="s">
        <v>97</v>
      </c>
      <c r="M151" s="26">
        <v>7.3</v>
      </c>
      <c r="N151" s="26">
        <v>7.3</v>
      </c>
      <c r="O151" s="26">
        <v>7.8</v>
      </c>
      <c r="P151" s="16">
        <v>13.7</v>
      </c>
      <c r="Q151" s="26">
        <v>6.8</v>
      </c>
      <c r="R151" s="16">
        <v>16.100000000000001</v>
      </c>
      <c r="S151" s="16">
        <v>12.6</v>
      </c>
      <c r="T151" s="16">
        <v>19.899999999999999</v>
      </c>
      <c r="U151" s="26">
        <v>8.5</v>
      </c>
    </row>
    <row r="152" spans="1:21" ht="16.5" customHeight="1" x14ac:dyDescent="0.25">
      <c r="A152" s="7"/>
      <c r="B152" s="7"/>
      <c r="C152" s="7" t="s">
        <v>761</v>
      </c>
      <c r="D152" s="7"/>
      <c r="E152" s="7"/>
      <c r="F152" s="7"/>
      <c r="G152" s="7"/>
      <c r="H152" s="7"/>
      <c r="I152" s="7"/>
      <c r="J152" s="7"/>
      <c r="K152" s="7"/>
      <c r="L152" s="9" t="s">
        <v>97</v>
      </c>
      <c r="M152" s="26">
        <v>0.1</v>
      </c>
      <c r="N152" s="26">
        <v>0.8</v>
      </c>
      <c r="O152" s="26" t="s">
        <v>123</v>
      </c>
      <c r="P152" s="26">
        <v>3.7</v>
      </c>
      <c r="Q152" s="26">
        <v>0.8</v>
      </c>
      <c r="R152" s="26" t="s">
        <v>123</v>
      </c>
      <c r="S152" s="26" t="s">
        <v>123</v>
      </c>
      <c r="T152" s="16">
        <v>19.2</v>
      </c>
      <c r="U152" s="26">
        <v>0.9</v>
      </c>
    </row>
    <row r="153" spans="1:21" ht="16.5" customHeight="1" x14ac:dyDescent="0.25">
      <c r="A153" s="7" t="s">
        <v>624</v>
      </c>
      <c r="B153" s="7"/>
      <c r="C153" s="7"/>
      <c r="D153" s="7"/>
      <c r="E153" s="7"/>
      <c r="F153" s="7"/>
      <c r="G153" s="7"/>
      <c r="H153" s="7"/>
      <c r="I153" s="7"/>
      <c r="J153" s="7"/>
      <c r="K153" s="7"/>
      <c r="L153" s="9"/>
      <c r="M153" s="10"/>
      <c r="N153" s="10"/>
      <c r="O153" s="10"/>
      <c r="P153" s="10"/>
      <c r="Q153" s="10"/>
      <c r="R153" s="10"/>
      <c r="S153" s="10"/>
      <c r="T153" s="10"/>
      <c r="U153" s="10"/>
    </row>
    <row r="154" spans="1:21" ht="16.5" customHeight="1" x14ac:dyDescent="0.25">
      <c r="A154" s="7"/>
      <c r="B154" s="7" t="s">
        <v>799</v>
      </c>
      <c r="C154" s="7"/>
      <c r="D154" s="7"/>
      <c r="E154" s="7"/>
      <c r="F154" s="7"/>
      <c r="G154" s="7"/>
      <c r="H154" s="7"/>
      <c r="I154" s="7"/>
      <c r="J154" s="7"/>
      <c r="K154" s="7"/>
      <c r="L154" s="9"/>
      <c r="M154" s="10"/>
      <c r="N154" s="10"/>
      <c r="O154" s="10"/>
      <c r="P154" s="10"/>
      <c r="Q154" s="10"/>
      <c r="R154" s="10"/>
      <c r="S154" s="10"/>
      <c r="T154" s="10"/>
      <c r="U154" s="10"/>
    </row>
    <row r="155" spans="1:21" ht="16.5" customHeight="1" x14ac:dyDescent="0.25">
      <c r="A155" s="7"/>
      <c r="B155" s="7"/>
      <c r="C155" s="7" t="s">
        <v>800</v>
      </c>
      <c r="D155" s="7"/>
      <c r="E155" s="7"/>
      <c r="F155" s="7"/>
      <c r="G155" s="7"/>
      <c r="H155" s="7"/>
      <c r="I155" s="7"/>
      <c r="J155" s="7"/>
      <c r="K155" s="7"/>
      <c r="L155" s="9" t="s">
        <v>97</v>
      </c>
      <c r="M155" s="26">
        <v>4.8</v>
      </c>
      <c r="N155" s="16">
        <v>11.9</v>
      </c>
      <c r="O155" s="16">
        <v>10.5</v>
      </c>
      <c r="P155" s="26">
        <v>9.1</v>
      </c>
      <c r="Q155" s="26">
        <v>9</v>
      </c>
      <c r="R155" s="26">
        <v>2.9</v>
      </c>
      <c r="S155" s="26">
        <v>9.6</v>
      </c>
      <c r="T155" s="16">
        <v>19.2</v>
      </c>
      <c r="U155" s="26">
        <v>9</v>
      </c>
    </row>
    <row r="156" spans="1:21" ht="16.5" customHeight="1" x14ac:dyDescent="0.25">
      <c r="A156" s="7"/>
      <c r="B156" s="7"/>
      <c r="C156" s="7" t="s">
        <v>758</v>
      </c>
      <c r="D156" s="7"/>
      <c r="E156" s="7"/>
      <c r="F156" s="7"/>
      <c r="G156" s="7"/>
      <c r="H156" s="7"/>
      <c r="I156" s="7"/>
      <c r="J156" s="7"/>
      <c r="K156" s="7"/>
      <c r="L156" s="9" t="s">
        <v>97</v>
      </c>
      <c r="M156" s="16">
        <v>26.2</v>
      </c>
      <c r="N156" s="16">
        <v>28.6</v>
      </c>
      <c r="O156" s="16">
        <v>28</v>
      </c>
      <c r="P156" s="16">
        <v>24.4</v>
      </c>
      <c r="Q156" s="16">
        <v>29.8</v>
      </c>
      <c r="R156" s="16">
        <v>26.1</v>
      </c>
      <c r="S156" s="16">
        <v>27.4</v>
      </c>
      <c r="T156" s="16">
        <v>12</v>
      </c>
      <c r="U156" s="16">
        <v>27.2</v>
      </c>
    </row>
    <row r="157" spans="1:21" ht="16.5" customHeight="1" x14ac:dyDescent="0.25">
      <c r="A157" s="7"/>
      <c r="B157" s="7"/>
      <c r="C157" s="7" t="s">
        <v>759</v>
      </c>
      <c r="D157" s="7"/>
      <c r="E157" s="7"/>
      <c r="F157" s="7"/>
      <c r="G157" s="7"/>
      <c r="H157" s="7"/>
      <c r="I157" s="7"/>
      <c r="J157" s="7"/>
      <c r="K157" s="7"/>
      <c r="L157" s="9" t="s">
        <v>97</v>
      </c>
      <c r="M157" s="16">
        <v>28.2</v>
      </c>
      <c r="N157" s="16">
        <v>25.3</v>
      </c>
      <c r="O157" s="16">
        <v>27.5</v>
      </c>
      <c r="P157" s="16">
        <v>35.5</v>
      </c>
      <c r="Q157" s="16">
        <v>20.6</v>
      </c>
      <c r="R157" s="16">
        <v>24.9</v>
      </c>
      <c r="S157" s="16">
        <v>30.4</v>
      </c>
      <c r="T157" s="16">
        <v>24.2</v>
      </c>
      <c r="U157" s="16">
        <v>27.3</v>
      </c>
    </row>
    <row r="158" spans="1:21" ht="16.5" customHeight="1" x14ac:dyDescent="0.25">
      <c r="A158" s="7"/>
      <c r="B158" s="7"/>
      <c r="C158" s="7" t="s">
        <v>760</v>
      </c>
      <c r="D158" s="7"/>
      <c r="E158" s="7"/>
      <c r="F158" s="7"/>
      <c r="G158" s="7"/>
      <c r="H158" s="7"/>
      <c r="I158" s="7"/>
      <c r="J158" s="7"/>
      <c r="K158" s="7"/>
      <c r="L158" s="9" t="s">
        <v>97</v>
      </c>
      <c r="M158" s="16">
        <v>24.6</v>
      </c>
      <c r="N158" s="16">
        <v>21.2</v>
      </c>
      <c r="O158" s="16">
        <v>22.1</v>
      </c>
      <c r="P158" s="16">
        <v>21.9</v>
      </c>
      <c r="Q158" s="16">
        <v>29.3</v>
      </c>
      <c r="R158" s="16">
        <v>25.2</v>
      </c>
      <c r="S158" s="16">
        <v>23.1</v>
      </c>
      <c r="T158" s="16">
        <v>32.4</v>
      </c>
      <c r="U158" s="16">
        <v>23.3</v>
      </c>
    </row>
    <row r="159" spans="1:21" ht="16.5" customHeight="1" x14ac:dyDescent="0.25">
      <c r="A159" s="7"/>
      <c r="B159" s="7"/>
      <c r="C159" s="7" t="s">
        <v>761</v>
      </c>
      <c r="D159" s="7"/>
      <c r="E159" s="7"/>
      <c r="F159" s="7"/>
      <c r="G159" s="7"/>
      <c r="H159" s="7"/>
      <c r="I159" s="7"/>
      <c r="J159" s="7"/>
      <c r="K159" s="7"/>
      <c r="L159" s="9" t="s">
        <v>97</v>
      </c>
      <c r="M159" s="16">
        <v>16.100000000000001</v>
      </c>
      <c r="N159" s="16">
        <v>13</v>
      </c>
      <c r="O159" s="16">
        <v>12</v>
      </c>
      <c r="P159" s="26">
        <v>9.1999999999999993</v>
      </c>
      <c r="Q159" s="16">
        <v>11.2</v>
      </c>
      <c r="R159" s="16">
        <v>21</v>
      </c>
      <c r="S159" s="26">
        <v>9.5</v>
      </c>
      <c r="T159" s="16">
        <v>12.2</v>
      </c>
      <c r="U159" s="16">
        <v>13.2</v>
      </c>
    </row>
    <row r="160" spans="1:21" ht="16.5" customHeight="1" x14ac:dyDescent="0.25">
      <c r="A160" s="7"/>
      <c r="B160" s="7" t="s">
        <v>801</v>
      </c>
      <c r="C160" s="7"/>
      <c r="D160" s="7"/>
      <c r="E160" s="7"/>
      <c r="F160" s="7"/>
      <c r="G160" s="7"/>
      <c r="H160" s="7"/>
      <c r="I160" s="7"/>
      <c r="J160" s="7"/>
      <c r="K160" s="7"/>
      <c r="L160" s="9"/>
      <c r="M160" s="10"/>
      <c r="N160" s="10"/>
      <c r="O160" s="10"/>
      <c r="P160" s="10"/>
      <c r="Q160" s="10"/>
      <c r="R160" s="10"/>
      <c r="S160" s="10"/>
      <c r="T160" s="10"/>
      <c r="U160" s="10"/>
    </row>
    <row r="161" spans="1:21" ht="16.5" customHeight="1" x14ac:dyDescent="0.25">
      <c r="A161" s="7"/>
      <c r="B161" s="7"/>
      <c r="C161" s="7" t="s">
        <v>800</v>
      </c>
      <c r="D161" s="7"/>
      <c r="E161" s="7"/>
      <c r="F161" s="7"/>
      <c r="G161" s="7"/>
      <c r="H161" s="7"/>
      <c r="I161" s="7"/>
      <c r="J161" s="7"/>
      <c r="K161" s="7"/>
      <c r="L161" s="9" t="s">
        <v>97</v>
      </c>
      <c r="M161" s="16">
        <v>22.7</v>
      </c>
      <c r="N161" s="16">
        <v>22.5</v>
      </c>
      <c r="O161" s="16">
        <v>14.5</v>
      </c>
      <c r="P161" s="16">
        <v>19.600000000000001</v>
      </c>
      <c r="Q161" s="26">
        <v>8.1999999999999993</v>
      </c>
      <c r="R161" s="16">
        <v>10.199999999999999</v>
      </c>
      <c r="S161" s="16">
        <v>18.5</v>
      </c>
      <c r="T161" s="16">
        <v>20</v>
      </c>
      <c r="U161" s="16">
        <v>19.3</v>
      </c>
    </row>
    <row r="162" spans="1:21" ht="16.5" customHeight="1" x14ac:dyDescent="0.25">
      <c r="A162" s="7"/>
      <c r="B162" s="7"/>
      <c r="C162" s="7" t="s">
        <v>758</v>
      </c>
      <c r="D162" s="7"/>
      <c r="E162" s="7"/>
      <c r="F162" s="7"/>
      <c r="G162" s="7"/>
      <c r="H162" s="7"/>
      <c r="I162" s="7"/>
      <c r="J162" s="7"/>
      <c r="K162" s="7"/>
      <c r="L162" s="9" t="s">
        <v>97</v>
      </c>
      <c r="M162" s="16">
        <v>20.8</v>
      </c>
      <c r="N162" s="16">
        <v>20.5</v>
      </c>
      <c r="O162" s="16">
        <v>20.8</v>
      </c>
      <c r="P162" s="16">
        <v>22.5</v>
      </c>
      <c r="Q162" s="16">
        <v>15.8</v>
      </c>
      <c r="R162" s="16">
        <v>17.8</v>
      </c>
      <c r="S162" s="16">
        <v>17.600000000000001</v>
      </c>
      <c r="T162" s="16">
        <v>17.7</v>
      </c>
      <c r="U162" s="16">
        <v>20.399999999999999</v>
      </c>
    </row>
    <row r="163" spans="1:21" ht="16.5" customHeight="1" x14ac:dyDescent="0.25">
      <c r="A163" s="7"/>
      <c r="B163" s="7"/>
      <c r="C163" s="7" t="s">
        <v>759</v>
      </c>
      <c r="D163" s="7"/>
      <c r="E163" s="7"/>
      <c r="F163" s="7"/>
      <c r="G163" s="7"/>
      <c r="H163" s="7"/>
      <c r="I163" s="7"/>
      <c r="J163" s="7"/>
      <c r="K163" s="7"/>
      <c r="L163" s="9" t="s">
        <v>97</v>
      </c>
      <c r="M163" s="16">
        <v>25.2</v>
      </c>
      <c r="N163" s="16">
        <v>28</v>
      </c>
      <c r="O163" s="16">
        <v>35.1</v>
      </c>
      <c r="P163" s="16">
        <v>29.9</v>
      </c>
      <c r="Q163" s="16">
        <v>36</v>
      </c>
      <c r="R163" s="16">
        <v>34.200000000000003</v>
      </c>
      <c r="S163" s="16">
        <v>27</v>
      </c>
      <c r="T163" s="16">
        <v>24.5</v>
      </c>
      <c r="U163" s="16">
        <v>29.3</v>
      </c>
    </row>
    <row r="164" spans="1:21" ht="16.5" customHeight="1" x14ac:dyDescent="0.25">
      <c r="A164" s="7"/>
      <c r="B164" s="7"/>
      <c r="C164" s="7" t="s">
        <v>760</v>
      </c>
      <c r="D164" s="7"/>
      <c r="E164" s="7"/>
      <c r="F164" s="7"/>
      <c r="G164" s="7"/>
      <c r="H164" s="7"/>
      <c r="I164" s="7"/>
      <c r="J164" s="7"/>
      <c r="K164" s="7"/>
      <c r="L164" s="9" t="s">
        <v>97</v>
      </c>
      <c r="M164" s="16">
        <v>26.9</v>
      </c>
      <c r="N164" s="16">
        <v>25.6</v>
      </c>
      <c r="O164" s="16">
        <v>25.8</v>
      </c>
      <c r="P164" s="16">
        <v>24</v>
      </c>
      <c r="Q164" s="16">
        <v>35</v>
      </c>
      <c r="R164" s="16">
        <v>32.6</v>
      </c>
      <c r="S164" s="16">
        <v>30.4</v>
      </c>
      <c r="T164" s="16">
        <v>33.200000000000003</v>
      </c>
      <c r="U164" s="16">
        <v>26.9</v>
      </c>
    </row>
    <row r="165" spans="1:21" ht="16.5" customHeight="1" x14ac:dyDescent="0.25">
      <c r="A165" s="7"/>
      <c r="B165" s="7"/>
      <c r="C165" s="7" t="s">
        <v>761</v>
      </c>
      <c r="D165" s="7"/>
      <c r="E165" s="7"/>
      <c r="F165" s="7"/>
      <c r="G165" s="7"/>
      <c r="H165" s="7"/>
      <c r="I165" s="7"/>
      <c r="J165" s="7"/>
      <c r="K165" s="7"/>
      <c r="L165" s="9" t="s">
        <v>97</v>
      </c>
      <c r="M165" s="26">
        <v>4.3</v>
      </c>
      <c r="N165" s="26">
        <v>3.5</v>
      </c>
      <c r="O165" s="26">
        <v>3.7</v>
      </c>
      <c r="P165" s="26">
        <v>4</v>
      </c>
      <c r="Q165" s="26">
        <v>5</v>
      </c>
      <c r="R165" s="26">
        <v>5.3</v>
      </c>
      <c r="S165" s="26">
        <v>6.5</v>
      </c>
      <c r="T165" s="26">
        <v>4.5</v>
      </c>
      <c r="U165" s="26">
        <v>4</v>
      </c>
    </row>
    <row r="166" spans="1:21" ht="16.5" customHeight="1" x14ac:dyDescent="0.25">
      <c r="A166" s="7"/>
      <c r="B166" s="7" t="s">
        <v>802</v>
      </c>
      <c r="C166" s="7"/>
      <c r="D166" s="7"/>
      <c r="E166" s="7"/>
      <c r="F166" s="7"/>
      <c r="G166" s="7"/>
      <c r="H166" s="7"/>
      <c r="I166" s="7"/>
      <c r="J166" s="7"/>
      <c r="K166" s="7"/>
      <c r="L166" s="9"/>
      <c r="M166" s="10"/>
      <c r="N166" s="10"/>
      <c r="O166" s="10"/>
      <c r="P166" s="10"/>
      <c r="Q166" s="10"/>
      <c r="R166" s="10"/>
      <c r="S166" s="10"/>
      <c r="T166" s="10"/>
      <c r="U166" s="10"/>
    </row>
    <row r="167" spans="1:21" ht="16.5" customHeight="1" x14ac:dyDescent="0.25">
      <c r="A167" s="7"/>
      <c r="B167" s="7"/>
      <c r="C167" s="7" t="s">
        <v>800</v>
      </c>
      <c r="D167" s="7"/>
      <c r="E167" s="7"/>
      <c r="F167" s="7"/>
      <c r="G167" s="7"/>
      <c r="H167" s="7"/>
      <c r="I167" s="7"/>
      <c r="J167" s="7"/>
      <c r="K167" s="7"/>
      <c r="L167" s="9" t="s">
        <v>97</v>
      </c>
      <c r="M167" s="16">
        <v>24</v>
      </c>
      <c r="N167" s="16">
        <v>23.9</v>
      </c>
      <c r="O167" s="16">
        <v>24</v>
      </c>
      <c r="P167" s="16">
        <v>21.1</v>
      </c>
      <c r="Q167" s="16">
        <v>23.5</v>
      </c>
      <c r="R167" s="16">
        <v>17.899999999999999</v>
      </c>
      <c r="S167" s="16">
        <v>26</v>
      </c>
      <c r="T167" s="16">
        <v>18.5</v>
      </c>
      <c r="U167" s="16">
        <v>23.6</v>
      </c>
    </row>
    <row r="168" spans="1:21" ht="16.5" customHeight="1" x14ac:dyDescent="0.25">
      <c r="A168" s="7"/>
      <c r="B168" s="7"/>
      <c r="C168" s="7" t="s">
        <v>758</v>
      </c>
      <c r="D168" s="7"/>
      <c r="E168" s="7"/>
      <c r="F168" s="7"/>
      <c r="G168" s="7"/>
      <c r="H168" s="7"/>
      <c r="I168" s="7"/>
      <c r="J168" s="7"/>
      <c r="K168" s="7"/>
      <c r="L168" s="9" t="s">
        <v>97</v>
      </c>
      <c r="M168" s="16">
        <v>26.7</v>
      </c>
      <c r="N168" s="16">
        <v>27.6</v>
      </c>
      <c r="O168" s="16">
        <v>28</v>
      </c>
      <c r="P168" s="16">
        <v>27.2</v>
      </c>
      <c r="Q168" s="16">
        <v>23.8</v>
      </c>
      <c r="R168" s="16">
        <v>25.5</v>
      </c>
      <c r="S168" s="16">
        <v>24.2</v>
      </c>
      <c r="T168" s="16">
        <v>15.8</v>
      </c>
      <c r="U168" s="16">
        <v>26.9</v>
      </c>
    </row>
    <row r="169" spans="1:21" ht="16.5" customHeight="1" x14ac:dyDescent="0.25">
      <c r="A169" s="7"/>
      <c r="B169" s="7"/>
      <c r="C169" s="7" t="s">
        <v>759</v>
      </c>
      <c r="D169" s="7"/>
      <c r="E169" s="7"/>
      <c r="F169" s="7"/>
      <c r="G169" s="7"/>
      <c r="H169" s="7"/>
      <c r="I169" s="7"/>
      <c r="J169" s="7"/>
      <c r="K169" s="7"/>
      <c r="L169" s="9" t="s">
        <v>97</v>
      </c>
      <c r="M169" s="16">
        <v>22.3</v>
      </c>
      <c r="N169" s="16">
        <v>22.5</v>
      </c>
      <c r="O169" s="16">
        <v>25.3</v>
      </c>
      <c r="P169" s="16">
        <v>24</v>
      </c>
      <c r="Q169" s="16">
        <v>24.2</v>
      </c>
      <c r="R169" s="16">
        <v>30.2</v>
      </c>
      <c r="S169" s="16">
        <v>24</v>
      </c>
      <c r="T169" s="16">
        <v>31.6</v>
      </c>
      <c r="U169" s="16">
        <v>23.5</v>
      </c>
    </row>
    <row r="170" spans="1:21" ht="16.5" customHeight="1" x14ac:dyDescent="0.25">
      <c r="A170" s="7"/>
      <c r="B170" s="7"/>
      <c r="C170" s="7" t="s">
        <v>760</v>
      </c>
      <c r="D170" s="7"/>
      <c r="E170" s="7"/>
      <c r="F170" s="7"/>
      <c r="G170" s="7"/>
      <c r="H170" s="7"/>
      <c r="I170" s="7"/>
      <c r="J170" s="7"/>
      <c r="K170" s="7"/>
      <c r="L170" s="9" t="s">
        <v>97</v>
      </c>
      <c r="M170" s="16">
        <v>20.5</v>
      </c>
      <c r="N170" s="16">
        <v>18.8</v>
      </c>
      <c r="O170" s="16">
        <v>17.899999999999999</v>
      </c>
      <c r="P170" s="16">
        <v>22</v>
      </c>
      <c r="Q170" s="16">
        <v>20.8</v>
      </c>
      <c r="R170" s="16">
        <v>21</v>
      </c>
      <c r="S170" s="16">
        <v>20.100000000000001</v>
      </c>
      <c r="T170" s="16">
        <v>28.1</v>
      </c>
      <c r="U170" s="16">
        <v>19.8</v>
      </c>
    </row>
    <row r="171" spans="1:21" ht="16.5" customHeight="1" x14ac:dyDescent="0.25">
      <c r="A171" s="7"/>
      <c r="B171" s="7"/>
      <c r="C171" s="7" t="s">
        <v>761</v>
      </c>
      <c r="D171" s="7"/>
      <c r="E171" s="7"/>
      <c r="F171" s="7"/>
      <c r="G171" s="7"/>
      <c r="H171" s="7"/>
      <c r="I171" s="7"/>
      <c r="J171" s="7"/>
      <c r="K171" s="7"/>
      <c r="L171" s="9" t="s">
        <v>97</v>
      </c>
      <c r="M171" s="26">
        <v>6.6</v>
      </c>
      <c r="N171" s="26">
        <v>7.1</v>
      </c>
      <c r="O171" s="26">
        <v>4.8</v>
      </c>
      <c r="P171" s="26">
        <v>5.8</v>
      </c>
      <c r="Q171" s="26">
        <v>7.7</v>
      </c>
      <c r="R171" s="26">
        <v>5.3</v>
      </c>
      <c r="S171" s="26">
        <v>5.8</v>
      </c>
      <c r="T171" s="26">
        <v>6</v>
      </c>
      <c r="U171" s="26">
        <v>6.3</v>
      </c>
    </row>
    <row r="172" spans="1:21" ht="16.5" customHeight="1" x14ac:dyDescent="0.25">
      <c r="A172" s="7"/>
      <c r="B172" s="7" t="s">
        <v>803</v>
      </c>
      <c r="C172" s="7"/>
      <c r="D172" s="7"/>
      <c r="E172" s="7"/>
      <c r="F172" s="7"/>
      <c r="G172" s="7"/>
      <c r="H172" s="7"/>
      <c r="I172" s="7"/>
      <c r="J172" s="7"/>
      <c r="K172" s="7"/>
      <c r="L172" s="9"/>
      <c r="M172" s="10"/>
      <c r="N172" s="10"/>
      <c r="O172" s="10"/>
      <c r="P172" s="10"/>
      <c r="Q172" s="10"/>
      <c r="R172" s="10"/>
      <c r="S172" s="10"/>
      <c r="T172" s="10"/>
      <c r="U172" s="10"/>
    </row>
    <row r="173" spans="1:21" ht="16.5" customHeight="1" x14ac:dyDescent="0.25">
      <c r="A173" s="7"/>
      <c r="B173" s="7"/>
      <c r="C173" s="7" t="s">
        <v>800</v>
      </c>
      <c r="D173" s="7"/>
      <c r="E173" s="7"/>
      <c r="F173" s="7"/>
      <c r="G173" s="7"/>
      <c r="H173" s="7"/>
      <c r="I173" s="7"/>
      <c r="J173" s="7"/>
      <c r="K173" s="7"/>
      <c r="L173" s="9" t="s">
        <v>97</v>
      </c>
      <c r="M173" s="16">
        <v>52</v>
      </c>
      <c r="N173" s="16">
        <v>58.1</v>
      </c>
      <c r="O173" s="16">
        <v>54.4</v>
      </c>
      <c r="P173" s="16">
        <v>45.4</v>
      </c>
      <c r="Q173" s="16">
        <v>52.1</v>
      </c>
      <c r="R173" s="16">
        <v>23.7</v>
      </c>
      <c r="S173" s="16">
        <v>43.7</v>
      </c>
      <c r="T173" s="16">
        <v>51.9</v>
      </c>
      <c r="U173" s="16">
        <v>52.8</v>
      </c>
    </row>
    <row r="174" spans="1:21" ht="16.5" customHeight="1" x14ac:dyDescent="0.25">
      <c r="A174" s="7"/>
      <c r="B174" s="7"/>
      <c r="C174" s="7" t="s">
        <v>758</v>
      </c>
      <c r="D174" s="7"/>
      <c r="E174" s="7"/>
      <c r="F174" s="7"/>
      <c r="G174" s="7"/>
      <c r="H174" s="7"/>
      <c r="I174" s="7"/>
      <c r="J174" s="7"/>
      <c r="K174" s="7"/>
      <c r="L174" s="9" t="s">
        <v>97</v>
      </c>
      <c r="M174" s="16">
        <v>24.6</v>
      </c>
      <c r="N174" s="16">
        <v>19.600000000000001</v>
      </c>
      <c r="O174" s="16">
        <v>24</v>
      </c>
      <c r="P174" s="16">
        <v>23.9</v>
      </c>
      <c r="Q174" s="16">
        <v>26</v>
      </c>
      <c r="R174" s="16">
        <v>40.1</v>
      </c>
      <c r="S174" s="26">
        <v>9.3000000000000007</v>
      </c>
      <c r="T174" s="16">
        <v>15.2</v>
      </c>
      <c r="U174" s="16">
        <v>22.9</v>
      </c>
    </row>
    <row r="175" spans="1:21" ht="16.5" customHeight="1" x14ac:dyDescent="0.25">
      <c r="A175" s="7"/>
      <c r="B175" s="7"/>
      <c r="C175" s="7" t="s">
        <v>759</v>
      </c>
      <c r="D175" s="7"/>
      <c r="E175" s="7"/>
      <c r="F175" s="7"/>
      <c r="G175" s="7"/>
      <c r="H175" s="7"/>
      <c r="I175" s="7"/>
      <c r="J175" s="7"/>
      <c r="K175" s="7"/>
      <c r="L175" s="9" t="s">
        <v>97</v>
      </c>
      <c r="M175" s="16">
        <v>17.600000000000001</v>
      </c>
      <c r="N175" s="16">
        <v>14.5</v>
      </c>
      <c r="O175" s="16">
        <v>12.6</v>
      </c>
      <c r="P175" s="16">
        <v>15.5</v>
      </c>
      <c r="Q175" s="16">
        <v>14.7</v>
      </c>
      <c r="R175" s="16">
        <v>18.8</v>
      </c>
      <c r="S175" s="16">
        <v>10.7</v>
      </c>
      <c r="T175" s="16">
        <v>11</v>
      </c>
      <c r="U175" s="16">
        <v>15</v>
      </c>
    </row>
    <row r="176" spans="1:21" ht="16.5" customHeight="1" x14ac:dyDescent="0.25">
      <c r="A176" s="7"/>
      <c r="B176" s="7"/>
      <c r="C176" s="7" t="s">
        <v>760</v>
      </c>
      <c r="D176" s="7"/>
      <c r="E176" s="7"/>
      <c r="F176" s="7"/>
      <c r="G176" s="7"/>
      <c r="H176" s="7"/>
      <c r="I176" s="7"/>
      <c r="J176" s="7"/>
      <c r="K176" s="7"/>
      <c r="L176" s="9" t="s">
        <v>97</v>
      </c>
      <c r="M176" s="26">
        <v>4.9000000000000004</v>
      </c>
      <c r="N176" s="26">
        <v>6.8</v>
      </c>
      <c r="O176" s="26">
        <v>9</v>
      </c>
      <c r="P176" s="16">
        <v>11.2</v>
      </c>
      <c r="Q176" s="26">
        <v>7.2</v>
      </c>
      <c r="R176" s="16">
        <v>13.8</v>
      </c>
      <c r="S176" s="16">
        <v>13.9</v>
      </c>
      <c r="T176" s="16">
        <v>11</v>
      </c>
      <c r="U176" s="26">
        <v>7.6</v>
      </c>
    </row>
    <row r="177" spans="1:21" ht="16.5" customHeight="1" x14ac:dyDescent="0.25">
      <c r="A177" s="7"/>
      <c r="B177" s="7"/>
      <c r="C177" s="7" t="s">
        <v>761</v>
      </c>
      <c r="D177" s="7"/>
      <c r="E177" s="7"/>
      <c r="F177" s="7"/>
      <c r="G177" s="7"/>
      <c r="H177" s="7"/>
      <c r="I177" s="7"/>
      <c r="J177" s="7"/>
      <c r="K177" s="7"/>
      <c r="L177" s="9" t="s">
        <v>97</v>
      </c>
      <c r="M177" s="26">
        <v>0.9</v>
      </c>
      <c r="N177" s="26">
        <v>1</v>
      </c>
      <c r="O177" s="26" t="s">
        <v>123</v>
      </c>
      <c r="P177" s="26">
        <v>4</v>
      </c>
      <c r="Q177" s="26" t="s">
        <v>123</v>
      </c>
      <c r="R177" s="26">
        <v>3.6</v>
      </c>
      <c r="S177" s="16">
        <v>22.4</v>
      </c>
      <c r="T177" s="16">
        <v>11</v>
      </c>
      <c r="U177" s="26">
        <v>1.6</v>
      </c>
    </row>
    <row r="178" spans="1:21" ht="16.5" customHeight="1" x14ac:dyDescent="0.25">
      <c r="A178" s="7" t="s">
        <v>625</v>
      </c>
      <c r="B178" s="7"/>
      <c r="C178" s="7"/>
      <c r="D178" s="7"/>
      <c r="E178" s="7"/>
      <c r="F178" s="7"/>
      <c r="G178" s="7"/>
      <c r="H178" s="7"/>
      <c r="I178" s="7"/>
      <c r="J178" s="7"/>
      <c r="K178" s="7"/>
      <c r="L178" s="9"/>
      <c r="M178" s="10"/>
      <c r="N178" s="10"/>
      <c r="O178" s="10"/>
      <c r="P178" s="10"/>
      <c r="Q178" s="10"/>
      <c r="R178" s="10"/>
      <c r="S178" s="10"/>
      <c r="T178" s="10"/>
      <c r="U178" s="10"/>
    </row>
    <row r="179" spans="1:21" ht="16.5" customHeight="1" x14ac:dyDescent="0.25">
      <c r="A179" s="7"/>
      <c r="B179" s="7" t="s">
        <v>799</v>
      </c>
      <c r="C179" s="7"/>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t="s">
        <v>800</v>
      </c>
      <c r="D180" s="7"/>
      <c r="E180" s="7"/>
      <c r="F180" s="7"/>
      <c r="G180" s="7"/>
      <c r="H180" s="7"/>
      <c r="I180" s="7"/>
      <c r="J180" s="7"/>
      <c r="K180" s="7"/>
      <c r="L180" s="9" t="s">
        <v>97</v>
      </c>
      <c r="M180" s="26">
        <v>5.2</v>
      </c>
      <c r="N180" s="16">
        <v>11.4</v>
      </c>
      <c r="O180" s="26">
        <v>6</v>
      </c>
      <c r="P180" s="16">
        <v>10.8</v>
      </c>
      <c r="Q180" s="16">
        <v>10.5</v>
      </c>
      <c r="R180" s="26">
        <v>6.4</v>
      </c>
      <c r="S180" s="26">
        <v>2.1</v>
      </c>
      <c r="T180" s="26">
        <v>8.3000000000000007</v>
      </c>
      <c r="U180" s="26">
        <v>8.1999999999999993</v>
      </c>
    </row>
    <row r="181" spans="1:21" ht="16.5" customHeight="1" x14ac:dyDescent="0.25">
      <c r="A181" s="7"/>
      <c r="B181" s="7"/>
      <c r="C181" s="7" t="s">
        <v>758</v>
      </c>
      <c r="D181" s="7"/>
      <c r="E181" s="7"/>
      <c r="F181" s="7"/>
      <c r="G181" s="7"/>
      <c r="H181" s="7"/>
      <c r="I181" s="7"/>
      <c r="J181" s="7"/>
      <c r="K181" s="7"/>
      <c r="L181" s="9" t="s">
        <v>97</v>
      </c>
      <c r="M181" s="16">
        <v>26.4</v>
      </c>
      <c r="N181" s="16">
        <v>29.3</v>
      </c>
      <c r="O181" s="16">
        <v>31.7</v>
      </c>
      <c r="P181" s="16">
        <v>27.9</v>
      </c>
      <c r="Q181" s="16">
        <v>22.6</v>
      </c>
      <c r="R181" s="16">
        <v>28.4</v>
      </c>
      <c r="S181" s="16">
        <v>32.4</v>
      </c>
      <c r="T181" s="26">
        <v>8.9</v>
      </c>
      <c r="U181" s="16">
        <v>28.1</v>
      </c>
    </row>
    <row r="182" spans="1:21" ht="16.5" customHeight="1" x14ac:dyDescent="0.25">
      <c r="A182" s="7"/>
      <c r="B182" s="7"/>
      <c r="C182" s="7" t="s">
        <v>759</v>
      </c>
      <c r="D182" s="7"/>
      <c r="E182" s="7"/>
      <c r="F182" s="7"/>
      <c r="G182" s="7"/>
      <c r="H182" s="7"/>
      <c r="I182" s="7"/>
      <c r="J182" s="7"/>
      <c r="K182" s="7"/>
      <c r="L182" s="9" t="s">
        <v>97</v>
      </c>
      <c r="M182" s="16">
        <v>28.8</v>
      </c>
      <c r="N182" s="16">
        <v>25.5</v>
      </c>
      <c r="O182" s="16">
        <v>30</v>
      </c>
      <c r="P182" s="16">
        <v>31.2</v>
      </c>
      <c r="Q182" s="16">
        <v>27.7</v>
      </c>
      <c r="R182" s="16">
        <v>24.2</v>
      </c>
      <c r="S182" s="16">
        <v>24.3</v>
      </c>
      <c r="T182" s="16">
        <v>44.1</v>
      </c>
      <c r="U182" s="16">
        <v>28.2</v>
      </c>
    </row>
    <row r="183" spans="1:21" ht="16.5" customHeight="1" x14ac:dyDescent="0.25">
      <c r="A183" s="7"/>
      <c r="B183" s="7"/>
      <c r="C183" s="7" t="s">
        <v>760</v>
      </c>
      <c r="D183" s="7"/>
      <c r="E183" s="7"/>
      <c r="F183" s="7"/>
      <c r="G183" s="7"/>
      <c r="H183" s="7"/>
      <c r="I183" s="7"/>
      <c r="J183" s="7"/>
      <c r="K183" s="7"/>
      <c r="L183" s="9" t="s">
        <v>97</v>
      </c>
      <c r="M183" s="16">
        <v>23.8</v>
      </c>
      <c r="N183" s="16">
        <v>22</v>
      </c>
      <c r="O183" s="16">
        <v>22.1</v>
      </c>
      <c r="P183" s="16">
        <v>23.8</v>
      </c>
      <c r="Q183" s="16">
        <v>27.7</v>
      </c>
      <c r="R183" s="16">
        <v>25.4</v>
      </c>
      <c r="S183" s="16">
        <v>23.6</v>
      </c>
      <c r="T183" s="16">
        <v>27.2</v>
      </c>
      <c r="U183" s="16">
        <v>23.3</v>
      </c>
    </row>
    <row r="184" spans="1:21" ht="16.5" customHeight="1" x14ac:dyDescent="0.25">
      <c r="A184" s="7"/>
      <c r="B184" s="7"/>
      <c r="C184" s="7" t="s">
        <v>761</v>
      </c>
      <c r="D184" s="7"/>
      <c r="E184" s="7"/>
      <c r="F184" s="7"/>
      <c r="G184" s="7"/>
      <c r="H184" s="7"/>
      <c r="I184" s="7"/>
      <c r="J184" s="7"/>
      <c r="K184" s="7"/>
      <c r="L184" s="9" t="s">
        <v>97</v>
      </c>
      <c r="M184" s="16">
        <v>15.8</v>
      </c>
      <c r="N184" s="16">
        <v>11.8</v>
      </c>
      <c r="O184" s="16">
        <v>10.1</v>
      </c>
      <c r="P184" s="26">
        <v>6.3</v>
      </c>
      <c r="Q184" s="16">
        <v>11.4</v>
      </c>
      <c r="R184" s="16">
        <v>15.7</v>
      </c>
      <c r="S184" s="16">
        <v>17.600000000000001</v>
      </c>
      <c r="T184" s="16">
        <v>11.5</v>
      </c>
      <c r="U184" s="16">
        <v>12.2</v>
      </c>
    </row>
    <row r="185" spans="1:21" ht="16.5" customHeight="1" x14ac:dyDescent="0.25">
      <c r="A185" s="7"/>
      <c r="B185" s="7" t="s">
        <v>801</v>
      </c>
      <c r="C185" s="7"/>
      <c r="D185" s="7"/>
      <c r="E185" s="7"/>
      <c r="F185" s="7"/>
      <c r="G185" s="7"/>
      <c r="H185" s="7"/>
      <c r="I185" s="7"/>
      <c r="J185" s="7"/>
      <c r="K185" s="7"/>
      <c r="L185" s="9"/>
      <c r="M185" s="10"/>
      <c r="N185" s="10"/>
      <c r="O185" s="10"/>
      <c r="P185" s="10"/>
      <c r="Q185" s="10"/>
      <c r="R185" s="10"/>
      <c r="S185" s="10"/>
      <c r="T185" s="10"/>
      <c r="U185" s="10"/>
    </row>
    <row r="186" spans="1:21" ht="16.5" customHeight="1" x14ac:dyDescent="0.25">
      <c r="A186" s="7"/>
      <c r="B186" s="7"/>
      <c r="C186" s="7" t="s">
        <v>800</v>
      </c>
      <c r="D186" s="7"/>
      <c r="E186" s="7"/>
      <c r="F186" s="7"/>
      <c r="G186" s="7"/>
      <c r="H186" s="7"/>
      <c r="I186" s="7"/>
      <c r="J186" s="7"/>
      <c r="K186" s="7"/>
      <c r="L186" s="9" t="s">
        <v>97</v>
      </c>
      <c r="M186" s="16">
        <v>22.1</v>
      </c>
      <c r="N186" s="16">
        <v>22</v>
      </c>
      <c r="O186" s="16">
        <v>15.8</v>
      </c>
      <c r="P186" s="16">
        <v>20.5</v>
      </c>
      <c r="Q186" s="26">
        <v>9</v>
      </c>
      <c r="R186" s="16">
        <v>10.4</v>
      </c>
      <c r="S186" s="16">
        <v>16.399999999999999</v>
      </c>
      <c r="T186" s="16">
        <v>18.899999999999999</v>
      </c>
      <c r="U186" s="16">
        <v>19.3</v>
      </c>
    </row>
    <row r="187" spans="1:21" ht="16.5" customHeight="1" x14ac:dyDescent="0.25">
      <c r="A187" s="7"/>
      <c r="B187" s="7"/>
      <c r="C187" s="7" t="s">
        <v>758</v>
      </c>
      <c r="D187" s="7"/>
      <c r="E187" s="7"/>
      <c r="F187" s="7"/>
      <c r="G187" s="7"/>
      <c r="H187" s="7"/>
      <c r="I187" s="7"/>
      <c r="J187" s="7"/>
      <c r="K187" s="7"/>
      <c r="L187" s="9" t="s">
        <v>97</v>
      </c>
      <c r="M187" s="16">
        <v>19.7</v>
      </c>
      <c r="N187" s="16">
        <v>22.2</v>
      </c>
      <c r="O187" s="16">
        <v>20.7</v>
      </c>
      <c r="P187" s="16">
        <v>22.6</v>
      </c>
      <c r="Q187" s="16">
        <v>16.399999999999999</v>
      </c>
      <c r="R187" s="16">
        <v>14.8</v>
      </c>
      <c r="S187" s="16">
        <v>16.399999999999999</v>
      </c>
      <c r="T187" s="16">
        <v>16.5</v>
      </c>
      <c r="U187" s="16">
        <v>20.399999999999999</v>
      </c>
    </row>
    <row r="188" spans="1:21" ht="16.5" customHeight="1" x14ac:dyDescent="0.25">
      <c r="A188" s="7"/>
      <c r="B188" s="7"/>
      <c r="C188" s="7" t="s">
        <v>759</v>
      </c>
      <c r="D188" s="7"/>
      <c r="E188" s="7"/>
      <c r="F188" s="7"/>
      <c r="G188" s="7"/>
      <c r="H188" s="7"/>
      <c r="I188" s="7"/>
      <c r="J188" s="7"/>
      <c r="K188" s="7"/>
      <c r="L188" s="9" t="s">
        <v>97</v>
      </c>
      <c r="M188" s="16">
        <v>27.4</v>
      </c>
      <c r="N188" s="16">
        <v>29.7</v>
      </c>
      <c r="O188" s="16">
        <v>36.299999999999997</v>
      </c>
      <c r="P188" s="16">
        <v>30.9</v>
      </c>
      <c r="Q188" s="16">
        <v>35.6</v>
      </c>
      <c r="R188" s="16">
        <v>38</v>
      </c>
      <c r="S188" s="16">
        <v>29.8</v>
      </c>
      <c r="T188" s="16">
        <v>32.1</v>
      </c>
      <c r="U188" s="16">
        <v>31</v>
      </c>
    </row>
    <row r="189" spans="1:21" ht="16.5" customHeight="1" x14ac:dyDescent="0.25">
      <c r="A189" s="7"/>
      <c r="B189" s="7"/>
      <c r="C189" s="7" t="s">
        <v>760</v>
      </c>
      <c r="D189" s="7"/>
      <c r="E189" s="7"/>
      <c r="F189" s="7"/>
      <c r="G189" s="7"/>
      <c r="H189" s="7"/>
      <c r="I189" s="7"/>
      <c r="J189" s="7"/>
      <c r="K189" s="7"/>
      <c r="L189" s="9" t="s">
        <v>97</v>
      </c>
      <c r="M189" s="16">
        <v>26.7</v>
      </c>
      <c r="N189" s="16">
        <v>22.9</v>
      </c>
      <c r="O189" s="16">
        <v>23.6</v>
      </c>
      <c r="P189" s="16">
        <v>22.6</v>
      </c>
      <c r="Q189" s="16">
        <v>35.1</v>
      </c>
      <c r="R189" s="16">
        <v>31.7</v>
      </c>
      <c r="S189" s="16">
        <v>31.8</v>
      </c>
      <c r="T189" s="16">
        <v>31.6</v>
      </c>
      <c r="U189" s="16">
        <v>25.5</v>
      </c>
    </row>
    <row r="190" spans="1:21" ht="16.5" customHeight="1" x14ac:dyDescent="0.25">
      <c r="A190" s="7"/>
      <c r="B190" s="7"/>
      <c r="C190" s="7" t="s">
        <v>761</v>
      </c>
      <c r="D190" s="7"/>
      <c r="E190" s="7"/>
      <c r="F190" s="7"/>
      <c r="G190" s="7"/>
      <c r="H190" s="7"/>
      <c r="I190" s="7"/>
      <c r="J190" s="7"/>
      <c r="K190" s="7"/>
      <c r="L190" s="9" t="s">
        <v>97</v>
      </c>
      <c r="M190" s="26">
        <v>4.0999999999999996</v>
      </c>
      <c r="N190" s="26">
        <v>3.2</v>
      </c>
      <c r="O190" s="26">
        <v>3.6</v>
      </c>
      <c r="P190" s="26">
        <v>3.4</v>
      </c>
      <c r="Q190" s="26">
        <v>3.9</v>
      </c>
      <c r="R190" s="26">
        <v>5.0999999999999996</v>
      </c>
      <c r="S190" s="26">
        <v>5.6</v>
      </c>
      <c r="T190" s="26">
        <v>0.8</v>
      </c>
      <c r="U190" s="26">
        <v>3.7</v>
      </c>
    </row>
    <row r="191" spans="1:21" ht="16.5" customHeight="1" x14ac:dyDescent="0.25">
      <c r="A191" s="7"/>
      <c r="B191" s="7" t="s">
        <v>802</v>
      </c>
      <c r="C191" s="7"/>
      <c r="D191" s="7"/>
      <c r="E191" s="7"/>
      <c r="F191" s="7"/>
      <c r="G191" s="7"/>
      <c r="H191" s="7"/>
      <c r="I191" s="7"/>
      <c r="J191" s="7"/>
      <c r="K191" s="7"/>
      <c r="L191" s="9"/>
      <c r="M191" s="10"/>
      <c r="N191" s="10"/>
      <c r="O191" s="10"/>
      <c r="P191" s="10"/>
      <c r="Q191" s="10"/>
      <c r="R191" s="10"/>
      <c r="S191" s="10"/>
      <c r="T191" s="10"/>
      <c r="U191" s="10"/>
    </row>
    <row r="192" spans="1:21" ht="16.5" customHeight="1" x14ac:dyDescent="0.25">
      <c r="A192" s="7"/>
      <c r="B192" s="7"/>
      <c r="C192" s="7" t="s">
        <v>800</v>
      </c>
      <c r="D192" s="7"/>
      <c r="E192" s="7"/>
      <c r="F192" s="7"/>
      <c r="G192" s="7"/>
      <c r="H192" s="7"/>
      <c r="I192" s="7"/>
      <c r="J192" s="7"/>
      <c r="K192" s="7"/>
      <c r="L192" s="9" t="s">
        <v>97</v>
      </c>
      <c r="M192" s="16">
        <v>24.3</v>
      </c>
      <c r="N192" s="16">
        <v>23.9</v>
      </c>
      <c r="O192" s="16">
        <v>24.3</v>
      </c>
      <c r="P192" s="16">
        <v>22.8</v>
      </c>
      <c r="Q192" s="16">
        <v>23.2</v>
      </c>
      <c r="R192" s="16">
        <v>19.3</v>
      </c>
      <c r="S192" s="16">
        <v>24.6</v>
      </c>
      <c r="T192" s="16">
        <v>21.3</v>
      </c>
      <c r="U192" s="16">
        <v>23.9</v>
      </c>
    </row>
    <row r="193" spans="1:21" ht="16.5" customHeight="1" x14ac:dyDescent="0.25">
      <c r="A193" s="7"/>
      <c r="B193" s="7"/>
      <c r="C193" s="7" t="s">
        <v>758</v>
      </c>
      <c r="D193" s="7"/>
      <c r="E193" s="7"/>
      <c r="F193" s="7"/>
      <c r="G193" s="7"/>
      <c r="H193" s="7"/>
      <c r="I193" s="7"/>
      <c r="J193" s="7"/>
      <c r="K193" s="7"/>
      <c r="L193" s="9" t="s">
        <v>97</v>
      </c>
      <c r="M193" s="16">
        <v>25.7</v>
      </c>
      <c r="N193" s="16">
        <v>26.5</v>
      </c>
      <c r="O193" s="16">
        <v>28.4</v>
      </c>
      <c r="P193" s="16">
        <v>26.6</v>
      </c>
      <c r="Q193" s="16">
        <v>25</v>
      </c>
      <c r="R193" s="16">
        <v>27</v>
      </c>
      <c r="S193" s="16">
        <v>24.5</v>
      </c>
      <c r="T193" s="16">
        <v>15.6</v>
      </c>
      <c r="U193" s="16">
        <v>26.3</v>
      </c>
    </row>
    <row r="194" spans="1:21" ht="16.5" customHeight="1" x14ac:dyDescent="0.25">
      <c r="A194" s="7"/>
      <c r="B194" s="7"/>
      <c r="C194" s="7" t="s">
        <v>759</v>
      </c>
      <c r="D194" s="7"/>
      <c r="E194" s="7"/>
      <c r="F194" s="7"/>
      <c r="G194" s="7"/>
      <c r="H194" s="7"/>
      <c r="I194" s="7"/>
      <c r="J194" s="7"/>
      <c r="K194" s="7"/>
      <c r="L194" s="9" t="s">
        <v>97</v>
      </c>
      <c r="M194" s="16">
        <v>23</v>
      </c>
      <c r="N194" s="16">
        <v>23.4</v>
      </c>
      <c r="O194" s="16">
        <v>24.9</v>
      </c>
      <c r="P194" s="16">
        <v>23.3</v>
      </c>
      <c r="Q194" s="16">
        <v>24.3</v>
      </c>
      <c r="R194" s="16">
        <v>27.6</v>
      </c>
      <c r="S194" s="16">
        <v>24.9</v>
      </c>
      <c r="T194" s="16">
        <v>31.1</v>
      </c>
      <c r="U194" s="16">
        <v>23.8</v>
      </c>
    </row>
    <row r="195" spans="1:21" ht="16.5" customHeight="1" x14ac:dyDescent="0.25">
      <c r="A195" s="7"/>
      <c r="B195" s="7"/>
      <c r="C195" s="7" t="s">
        <v>760</v>
      </c>
      <c r="D195" s="7"/>
      <c r="E195" s="7"/>
      <c r="F195" s="7"/>
      <c r="G195" s="7"/>
      <c r="H195" s="7"/>
      <c r="I195" s="7"/>
      <c r="J195" s="7"/>
      <c r="K195" s="7"/>
      <c r="L195" s="9" t="s">
        <v>97</v>
      </c>
      <c r="M195" s="16">
        <v>20.6</v>
      </c>
      <c r="N195" s="16">
        <v>19.2</v>
      </c>
      <c r="O195" s="16">
        <v>18.3</v>
      </c>
      <c r="P195" s="16">
        <v>21.4</v>
      </c>
      <c r="Q195" s="16">
        <v>20.7</v>
      </c>
      <c r="R195" s="16">
        <v>20.5</v>
      </c>
      <c r="S195" s="16">
        <v>20.7</v>
      </c>
      <c r="T195" s="16">
        <v>25.4</v>
      </c>
      <c r="U195" s="16">
        <v>20</v>
      </c>
    </row>
    <row r="196" spans="1:21" ht="16.5" customHeight="1" x14ac:dyDescent="0.25">
      <c r="A196" s="7"/>
      <c r="B196" s="7"/>
      <c r="C196" s="7" t="s">
        <v>761</v>
      </c>
      <c r="D196" s="7"/>
      <c r="E196" s="7"/>
      <c r="F196" s="7"/>
      <c r="G196" s="7"/>
      <c r="H196" s="7"/>
      <c r="I196" s="7"/>
      <c r="J196" s="7"/>
      <c r="K196" s="7"/>
      <c r="L196" s="9" t="s">
        <v>97</v>
      </c>
      <c r="M196" s="26">
        <v>6.2</v>
      </c>
      <c r="N196" s="26">
        <v>7</v>
      </c>
      <c r="O196" s="26">
        <v>4.0999999999999996</v>
      </c>
      <c r="P196" s="26">
        <v>5.9</v>
      </c>
      <c r="Q196" s="26">
        <v>6.7</v>
      </c>
      <c r="R196" s="26">
        <v>5.6</v>
      </c>
      <c r="S196" s="26">
        <v>5.4</v>
      </c>
      <c r="T196" s="26">
        <v>6.7</v>
      </c>
      <c r="U196" s="26">
        <v>6</v>
      </c>
    </row>
    <row r="197" spans="1:21" ht="16.5" customHeight="1" x14ac:dyDescent="0.25">
      <c r="A197" s="7"/>
      <c r="B197" s="7" t="s">
        <v>803</v>
      </c>
      <c r="C197" s="7"/>
      <c r="D197" s="7"/>
      <c r="E197" s="7"/>
      <c r="F197" s="7"/>
      <c r="G197" s="7"/>
      <c r="H197" s="7"/>
      <c r="I197" s="7"/>
      <c r="J197" s="7"/>
      <c r="K197" s="7"/>
      <c r="L197" s="9"/>
      <c r="M197" s="10"/>
      <c r="N197" s="10"/>
      <c r="O197" s="10"/>
      <c r="P197" s="10"/>
      <c r="Q197" s="10"/>
      <c r="R197" s="10"/>
      <c r="S197" s="10"/>
      <c r="T197" s="10"/>
      <c r="U197" s="10"/>
    </row>
    <row r="198" spans="1:21" ht="16.5" customHeight="1" x14ac:dyDescent="0.25">
      <c r="A198" s="7"/>
      <c r="B198" s="7"/>
      <c r="C198" s="7" t="s">
        <v>800</v>
      </c>
      <c r="D198" s="7"/>
      <c r="E198" s="7"/>
      <c r="F198" s="7"/>
      <c r="G198" s="7"/>
      <c r="H198" s="7"/>
      <c r="I198" s="7"/>
      <c r="J198" s="7"/>
      <c r="K198" s="7"/>
      <c r="L198" s="9" t="s">
        <v>97</v>
      </c>
      <c r="M198" s="16">
        <v>55.3</v>
      </c>
      <c r="N198" s="16">
        <v>58.8</v>
      </c>
      <c r="O198" s="16">
        <v>57.5</v>
      </c>
      <c r="P198" s="16">
        <v>45.4</v>
      </c>
      <c r="Q198" s="16">
        <v>54.9</v>
      </c>
      <c r="R198" s="16">
        <v>29</v>
      </c>
      <c r="S198" s="16">
        <v>55</v>
      </c>
      <c r="T198" s="16">
        <v>33.799999999999997</v>
      </c>
      <c r="U198" s="16">
        <v>54.8</v>
      </c>
    </row>
    <row r="199" spans="1:21" ht="16.5" customHeight="1" x14ac:dyDescent="0.25">
      <c r="A199" s="7"/>
      <c r="B199" s="7"/>
      <c r="C199" s="7" t="s">
        <v>758</v>
      </c>
      <c r="D199" s="7"/>
      <c r="E199" s="7"/>
      <c r="F199" s="7"/>
      <c r="G199" s="7"/>
      <c r="H199" s="7"/>
      <c r="I199" s="7"/>
      <c r="J199" s="7"/>
      <c r="K199" s="7"/>
      <c r="L199" s="9" t="s">
        <v>97</v>
      </c>
      <c r="M199" s="16">
        <v>24.4</v>
      </c>
      <c r="N199" s="16">
        <v>18.100000000000001</v>
      </c>
      <c r="O199" s="16">
        <v>23.2</v>
      </c>
      <c r="P199" s="16">
        <v>22.4</v>
      </c>
      <c r="Q199" s="16">
        <v>26.1</v>
      </c>
      <c r="R199" s="16">
        <v>30.5</v>
      </c>
      <c r="S199" s="16">
        <v>14.6</v>
      </c>
      <c r="T199" s="16">
        <v>35.4</v>
      </c>
      <c r="U199" s="16">
        <v>22.2</v>
      </c>
    </row>
    <row r="200" spans="1:21" ht="16.5" customHeight="1" x14ac:dyDescent="0.25">
      <c r="A200" s="7"/>
      <c r="B200" s="7"/>
      <c r="C200" s="7" t="s">
        <v>759</v>
      </c>
      <c r="D200" s="7"/>
      <c r="E200" s="7"/>
      <c r="F200" s="7"/>
      <c r="G200" s="7"/>
      <c r="H200" s="7"/>
      <c r="I200" s="7"/>
      <c r="J200" s="7"/>
      <c r="K200" s="7"/>
      <c r="L200" s="9" t="s">
        <v>97</v>
      </c>
      <c r="M200" s="16">
        <v>15.8</v>
      </c>
      <c r="N200" s="16">
        <v>14.7</v>
      </c>
      <c r="O200" s="16">
        <v>12.8</v>
      </c>
      <c r="P200" s="16">
        <v>18.100000000000001</v>
      </c>
      <c r="Q200" s="16">
        <v>12.3</v>
      </c>
      <c r="R200" s="16">
        <v>25.8</v>
      </c>
      <c r="S200" s="16">
        <v>14.6</v>
      </c>
      <c r="T200" s="16">
        <v>21.7</v>
      </c>
      <c r="U200" s="16">
        <v>15.1</v>
      </c>
    </row>
    <row r="201" spans="1:21" ht="16.5" customHeight="1" x14ac:dyDescent="0.25">
      <c r="A201" s="7"/>
      <c r="B201" s="7"/>
      <c r="C201" s="7" t="s">
        <v>760</v>
      </c>
      <c r="D201" s="7"/>
      <c r="E201" s="7"/>
      <c r="F201" s="7"/>
      <c r="G201" s="7"/>
      <c r="H201" s="7"/>
      <c r="I201" s="7"/>
      <c r="J201" s="7"/>
      <c r="K201" s="7"/>
      <c r="L201" s="9" t="s">
        <v>97</v>
      </c>
      <c r="M201" s="26">
        <v>3.8</v>
      </c>
      <c r="N201" s="26">
        <v>7.5</v>
      </c>
      <c r="O201" s="26">
        <v>6.5</v>
      </c>
      <c r="P201" s="16">
        <v>10.8</v>
      </c>
      <c r="Q201" s="26">
        <v>6.8</v>
      </c>
      <c r="R201" s="26">
        <v>8.6</v>
      </c>
      <c r="S201" s="16">
        <v>14</v>
      </c>
      <c r="T201" s="26" t="s">
        <v>123</v>
      </c>
      <c r="U201" s="26">
        <v>6.8</v>
      </c>
    </row>
    <row r="202" spans="1:21" ht="16.5" customHeight="1" x14ac:dyDescent="0.25">
      <c r="A202" s="14"/>
      <c r="B202" s="14"/>
      <c r="C202" s="14" t="s">
        <v>761</v>
      </c>
      <c r="D202" s="14"/>
      <c r="E202" s="14"/>
      <c r="F202" s="14"/>
      <c r="G202" s="14"/>
      <c r="H202" s="14"/>
      <c r="I202" s="14"/>
      <c r="J202" s="14"/>
      <c r="K202" s="14"/>
      <c r="L202" s="15" t="s">
        <v>97</v>
      </c>
      <c r="M202" s="28">
        <v>0.7</v>
      </c>
      <c r="N202" s="28">
        <v>0.9</v>
      </c>
      <c r="O202" s="28" t="s">
        <v>123</v>
      </c>
      <c r="P202" s="28">
        <v>3.4</v>
      </c>
      <c r="Q202" s="28" t="s">
        <v>123</v>
      </c>
      <c r="R202" s="28">
        <v>6.1</v>
      </c>
      <c r="S202" s="28">
        <v>1.8</v>
      </c>
      <c r="T202" s="28">
        <v>9.1999999999999993</v>
      </c>
      <c r="U202" s="28">
        <v>1.1000000000000001</v>
      </c>
    </row>
    <row r="203" spans="1:21" ht="4.5" customHeight="1" x14ac:dyDescent="0.25">
      <c r="A203" s="23"/>
      <c r="B203" s="23"/>
      <c r="C203" s="2"/>
      <c r="D203" s="2"/>
      <c r="E203" s="2"/>
      <c r="F203" s="2"/>
      <c r="G203" s="2"/>
      <c r="H203" s="2"/>
      <c r="I203" s="2"/>
      <c r="J203" s="2"/>
      <c r="K203" s="2"/>
      <c r="L203" s="2"/>
      <c r="M203" s="2"/>
      <c r="N203" s="2"/>
      <c r="O203" s="2"/>
      <c r="P203" s="2"/>
      <c r="Q203" s="2"/>
      <c r="R203" s="2"/>
      <c r="S203" s="2"/>
      <c r="T203" s="2"/>
      <c r="U203" s="2"/>
    </row>
    <row r="204" spans="1:21" ht="16.5" customHeight="1" x14ac:dyDescent="0.25">
      <c r="A204" s="23"/>
      <c r="B204" s="23"/>
      <c r="C204" s="87" t="s">
        <v>600</v>
      </c>
      <c r="D204" s="87"/>
      <c r="E204" s="87"/>
      <c r="F204" s="87"/>
      <c r="G204" s="87"/>
      <c r="H204" s="87"/>
      <c r="I204" s="87"/>
      <c r="J204" s="87"/>
      <c r="K204" s="87"/>
      <c r="L204" s="87"/>
      <c r="M204" s="87"/>
      <c r="N204" s="87"/>
      <c r="O204" s="87"/>
      <c r="P204" s="87"/>
      <c r="Q204" s="87"/>
      <c r="R204" s="87"/>
      <c r="S204" s="87"/>
      <c r="T204" s="87"/>
      <c r="U204" s="87"/>
    </row>
    <row r="205" spans="1:21" ht="4.5" customHeight="1" x14ac:dyDescent="0.25">
      <c r="A205" s="23"/>
      <c r="B205" s="23"/>
      <c r="C205" s="2"/>
      <c r="D205" s="2"/>
      <c r="E205" s="2"/>
      <c r="F205" s="2"/>
      <c r="G205" s="2"/>
      <c r="H205" s="2"/>
      <c r="I205" s="2"/>
      <c r="J205" s="2"/>
      <c r="K205" s="2"/>
      <c r="L205" s="2"/>
      <c r="M205" s="2"/>
      <c r="N205" s="2"/>
      <c r="O205" s="2"/>
      <c r="P205" s="2"/>
      <c r="Q205" s="2"/>
      <c r="R205" s="2"/>
      <c r="S205" s="2"/>
      <c r="T205" s="2"/>
      <c r="U205" s="2"/>
    </row>
    <row r="206" spans="1:21" ht="16.5" customHeight="1" x14ac:dyDescent="0.25">
      <c r="A206" s="40"/>
      <c r="B206" s="40"/>
      <c r="C206" s="87" t="s">
        <v>473</v>
      </c>
      <c r="D206" s="87"/>
      <c r="E206" s="87"/>
      <c r="F206" s="87"/>
      <c r="G206" s="87"/>
      <c r="H206" s="87"/>
      <c r="I206" s="87"/>
      <c r="J206" s="87"/>
      <c r="K206" s="87"/>
      <c r="L206" s="87"/>
      <c r="M206" s="87"/>
      <c r="N206" s="87"/>
      <c r="O206" s="87"/>
      <c r="P206" s="87"/>
      <c r="Q206" s="87"/>
      <c r="R206" s="87"/>
      <c r="S206" s="87"/>
      <c r="T206" s="87"/>
      <c r="U206" s="87"/>
    </row>
    <row r="207" spans="1:21" ht="16.5" customHeight="1" x14ac:dyDescent="0.25">
      <c r="A207" s="40"/>
      <c r="B207" s="40"/>
      <c r="C207" s="87" t="s">
        <v>474</v>
      </c>
      <c r="D207" s="87"/>
      <c r="E207" s="87"/>
      <c r="F207" s="87"/>
      <c r="G207" s="87"/>
      <c r="H207" s="87"/>
      <c r="I207" s="87"/>
      <c r="J207" s="87"/>
      <c r="K207" s="87"/>
      <c r="L207" s="87"/>
      <c r="M207" s="87"/>
      <c r="N207" s="87"/>
      <c r="O207" s="87"/>
      <c r="P207" s="87"/>
      <c r="Q207" s="87"/>
      <c r="R207" s="87"/>
      <c r="S207" s="87"/>
      <c r="T207" s="87"/>
      <c r="U207" s="87"/>
    </row>
    <row r="208" spans="1:21" ht="4.5" customHeight="1" x14ac:dyDescent="0.25">
      <c r="A208" s="23"/>
      <c r="B208" s="23"/>
      <c r="C208" s="2"/>
      <c r="D208" s="2"/>
      <c r="E208" s="2"/>
      <c r="F208" s="2"/>
      <c r="G208" s="2"/>
      <c r="H208" s="2"/>
      <c r="I208" s="2"/>
      <c r="J208" s="2"/>
      <c r="K208" s="2"/>
      <c r="L208" s="2"/>
      <c r="M208" s="2"/>
      <c r="N208" s="2"/>
      <c r="O208" s="2"/>
      <c r="P208" s="2"/>
      <c r="Q208" s="2"/>
      <c r="R208" s="2"/>
      <c r="S208" s="2"/>
      <c r="T208" s="2"/>
      <c r="U208" s="2"/>
    </row>
    <row r="209" spans="1:21" ht="29.4" customHeight="1" x14ac:dyDescent="0.25">
      <c r="A209" s="23" t="s">
        <v>99</v>
      </c>
      <c r="B209" s="23"/>
      <c r="C209" s="87" t="s">
        <v>804</v>
      </c>
      <c r="D209" s="87"/>
      <c r="E209" s="87"/>
      <c r="F209" s="87"/>
      <c r="G209" s="87"/>
      <c r="H209" s="87"/>
      <c r="I209" s="87"/>
      <c r="J209" s="87"/>
      <c r="K209" s="87"/>
      <c r="L209" s="87"/>
      <c r="M209" s="87"/>
      <c r="N209" s="87"/>
      <c r="O209" s="87"/>
      <c r="P209" s="87"/>
      <c r="Q209" s="87"/>
      <c r="R209" s="87"/>
      <c r="S209" s="87"/>
      <c r="T209" s="87"/>
      <c r="U209" s="87"/>
    </row>
    <row r="210" spans="1:21" ht="29.4" customHeight="1" x14ac:dyDescent="0.25">
      <c r="A210" s="23" t="s">
        <v>101</v>
      </c>
      <c r="B210" s="23"/>
      <c r="C210" s="87" t="s">
        <v>805</v>
      </c>
      <c r="D210" s="87"/>
      <c r="E210" s="87"/>
      <c r="F210" s="87"/>
      <c r="G210" s="87"/>
      <c r="H210" s="87"/>
      <c r="I210" s="87"/>
      <c r="J210" s="87"/>
      <c r="K210" s="87"/>
      <c r="L210" s="87"/>
      <c r="M210" s="87"/>
      <c r="N210" s="87"/>
      <c r="O210" s="87"/>
      <c r="P210" s="87"/>
      <c r="Q210" s="87"/>
      <c r="R210" s="87"/>
      <c r="S210" s="87"/>
      <c r="T210" s="87"/>
      <c r="U210" s="87"/>
    </row>
    <row r="211" spans="1:21" ht="16.5" customHeight="1" x14ac:dyDescent="0.25">
      <c r="A211" s="23" t="s">
        <v>103</v>
      </c>
      <c r="B211" s="23"/>
      <c r="C211" s="87" t="s">
        <v>806</v>
      </c>
      <c r="D211" s="87"/>
      <c r="E211" s="87"/>
      <c r="F211" s="87"/>
      <c r="G211" s="87"/>
      <c r="H211" s="87"/>
      <c r="I211" s="87"/>
      <c r="J211" s="87"/>
      <c r="K211" s="87"/>
      <c r="L211" s="87"/>
      <c r="M211" s="87"/>
      <c r="N211" s="87"/>
      <c r="O211" s="87"/>
      <c r="P211" s="87"/>
      <c r="Q211" s="87"/>
      <c r="R211" s="87"/>
      <c r="S211" s="87"/>
      <c r="T211" s="87"/>
      <c r="U211" s="87"/>
    </row>
    <row r="212" spans="1:21" ht="68.099999999999994" customHeight="1" x14ac:dyDescent="0.25">
      <c r="A212" s="23" t="s">
        <v>105</v>
      </c>
      <c r="B212" s="23"/>
      <c r="C212" s="87" t="s">
        <v>807</v>
      </c>
      <c r="D212" s="87"/>
      <c r="E212" s="87"/>
      <c r="F212" s="87"/>
      <c r="G212" s="87"/>
      <c r="H212" s="87"/>
      <c r="I212" s="87"/>
      <c r="J212" s="87"/>
      <c r="K212" s="87"/>
      <c r="L212" s="87"/>
      <c r="M212" s="87"/>
      <c r="N212" s="87"/>
      <c r="O212" s="87"/>
      <c r="P212" s="87"/>
      <c r="Q212" s="87"/>
      <c r="R212" s="87"/>
      <c r="S212" s="87"/>
      <c r="T212" s="87"/>
      <c r="U212" s="87"/>
    </row>
    <row r="213" spans="1:21" ht="55.2" customHeight="1" x14ac:dyDescent="0.25">
      <c r="A213" s="23" t="s">
        <v>142</v>
      </c>
      <c r="B213" s="23"/>
      <c r="C213" s="87" t="s">
        <v>808</v>
      </c>
      <c r="D213" s="87"/>
      <c r="E213" s="87"/>
      <c r="F213" s="87"/>
      <c r="G213" s="87"/>
      <c r="H213" s="87"/>
      <c r="I213" s="87"/>
      <c r="J213" s="87"/>
      <c r="K213" s="87"/>
      <c r="L213" s="87"/>
      <c r="M213" s="87"/>
      <c r="N213" s="87"/>
      <c r="O213" s="87"/>
      <c r="P213" s="87"/>
      <c r="Q213" s="87"/>
      <c r="R213" s="87"/>
      <c r="S213" s="87"/>
      <c r="T213" s="87"/>
      <c r="U213" s="87"/>
    </row>
    <row r="214" spans="1:21" ht="55.2" customHeight="1" x14ac:dyDescent="0.25">
      <c r="A214" s="23" t="s">
        <v>144</v>
      </c>
      <c r="B214" s="23"/>
      <c r="C214" s="87" t="s">
        <v>809</v>
      </c>
      <c r="D214" s="87"/>
      <c r="E214" s="87"/>
      <c r="F214" s="87"/>
      <c r="G214" s="87"/>
      <c r="H214" s="87"/>
      <c r="I214" s="87"/>
      <c r="J214" s="87"/>
      <c r="K214" s="87"/>
      <c r="L214" s="87"/>
      <c r="M214" s="87"/>
      <c r="N214" s="87"/>
      <c r="O214" s="87"/>
      <c r="P214" s="87"/>
      <c r="Q214" s="87"/>
      <c r="R214" s="87"/>
      <c r="S214" s="87"/>
      <c r="T214" s="87"/>
      <c r="U214" s="87"/>
    </row>
    <row r="215" spans="1:21" ht="16.5" customHeight="1" x14ac:dyDescent="0.25">
      <c r="A215" s="23" t="s">
        <v>146</v>
      </c>
      <c r="B215" s="23"/>
      <c r="C215" s="87" t="s">
        <v>810</v>
      </c>
      <c r="D215" s="87"/>
      <c r="E215" s="87"/>
      <c r="F215" s="87"/>
      <c r="G215" s="87"/>
      <c r="H215" s="87"/>
      <c r="I215" s="87"/>
      <c r="J215" s="87"/>
      <c r="K215" s="87"/>
      <c r="L215" s="87"/>
      <c r="M215" s="87"/>
      <c r="N215" s="87"/>
      <c r="O215" s="87"/>
      <c r="P215" s="87"/>
      <c r="Q215" s="87"/>
      <c r="R215" s="87"/>
      <c r="S215" s="87"/>
      <c r="T215" s="87"/>
      <c r="U215" s="87"/>
    </row>
    <row r="216" spans="1:21" ht="68.099999999999994" customHeight="1" x14ac:dyDescent="0.25">
      <c r="A216" s="23" t="s">
        <v>148</v>
      </c>
      <c r="B216" s="23"/>
      <c r="C216" s="87" t="s">
        <v>811</v>
      </c>
      <c r="D216" s="87"/>
      <c r="E216" s="87"/>
      <c r="F216" s="87"/>
      <c r="G216" s="87"/>
      <c r="H216" s="87"/>
      <c r="I216" s="87"/>
      <c r="J216" s="87"/>
      <c r="K216" s="87"/>
      <c r="L216" s="87"/>
      <c r="M216" s="87"/>
      <c r="N216" s="87"/>
      <c r="O216" s="87"/>
      <c r="P216" s="87"/>
      <c r="Q216" s="87"/>
      <c r="R216" s="87"/>
      <c r="S216" s="87"/>
      <c r="T216" s="87"/>
      <c r="U216" s="87"/>
    </row>
    <row r="217" spans="1:21" ht="4.5" customHeight="1" x14ac:dyDescent="0.25"/>
    <row r="218" spans="1:21" ht="55.2" customHeight="1" x14ac:dyDescent="0.25">
      <c r="A218" s="24" t="s">
        <v>107</v>
      </c>
      <c r="B218" s="23"/>
      <c r="C218" s="23"/>
      <c r="D218" s="23"/>
      <c r="E218" s="87" t="s">
        <v>812</v>
      </c>
      <c r="F218" s="87"/>
      <c r="G218" s="87"/>
      <c r="H218" s="87"/>
      <c r="I218" s="87"/>
      <c r="J218" s="87"/>
      <c r="K218" s="87"/>
      <c r="L218" s="87"/>
      <c r="M218" s="87"/>
      <c r="N218" s="87"/>
      <c r="O218" s="87"/>
      <c r="P218" s="87"/>
      <c r="Q218" s="87"/>
      <c r="R218" s="87"/>
      <c r="S218" s="87"/>
      <c r="T218" s="87"/>
      <c r="U218" s="87"/>
    </row>
  </sheetData>
  <mergeCells count="13">
    <mergeCell ref="C215:U215"/>
    <mergeCell ref="C216:U216"/>
    <mergeCell ref="E218:U218"/>
    <mergeCell ref="C210:U210"/>
    <mergeCell ref="C211:U211"/>
    <mergeCell ref="C212:U212"/>
    <mergeCell ref="C213:U213"/>
    <mergeCell ref="C214:U214"/>
    <mergeCell ref="K1:U1"/>
    <mergeCell ref="C204:U204"/>
    <mergeCell ref="C206:U206"/>
    <mergeCell ref="C207:U207"/>
    <mergeCell ref="C209:U209"/>
  </mergeCells>
  <pageMargins left="0.7" right="0.7" top="0.75" bottom="0.75" header="0.3" footer="0.3"/>
  <pageSetup paperSize="9" fitToHeight="0" orientation="landscape" horizontalDpi="300" verticalDpi="300"/>
  <headerFooter scaleWithDoc="0" alignWithMargins="0">
    <oddHeader>&amp;C&amp;"Arial"&amp;8TABLE 13A.36</oddHeader>
    <oddFooter>&amp;L&amp;"Arial"&amp;8REPORT ON
GOVERNMENT
SERVICES 2022&amp;R&amp;"Arial"&amp;8SERVICES FOR
MENTAL HEALTH
PAGE &amp;B&amp;P&amp;B</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U89"/>
  <sheetViews>
    <sheetView showGridLines="0" workbookViewId="0"/>
  </sheetViews>
  <sheetFormatPr defaultColWidth="11.44140625" defaultRowHeight="13.2" x14ac:dyDescent="0.25"/>
  <cols>
    <col min="1" max="11" width="1.88671875" customWidth="1"/>
    <col min="12" max="12" width="5.44140625" customWidth="1"/>
    <col min="13" max="21" width="11.33203125" customWidth="1"/>
  </cols>
  <sheetData>
    <row r="1" spans="1:21" ht="33.9" customHeight="1" x14ac:dyDescent="0.25">
      <c r="A1" s="8" t="s">
        <v>813</v>
      </c>
      <c r="B1" s="8"/>
      <c r="C1" s="8"/>
      <c r="D1" s="8"/>
      <c r="E1" s="8"/>
      <c r="F1" s="8"/>
      <c r="G1" s="8"/>
      <c r="H1" s="8"/>
      <c r="I1" s="8"/>
      <c r="J1" s="8"/>
      <c r="K1" s="91" t="s">
        <v>814</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815</v>
      </c>
      <c r="N2" s="13" t="s">
        <v>172</v>
      </c>
      <c r="O2" s="13" t="s">
        <v>816</v>
      </c>
      <c r="P2" s="13" t="s">
        <v>174</v>
      </c>
      <c r="Q2" s="13" t="s">
        <v>817</v>
      </c>
      <c r="R2" s="13" t="s">
        <v>818</v>
      </c>
      <c r="S2" s="13" t="s">
        <v>819</v>
      </c>
      <c r="T2" s="13" t="s">
        <v>820</v>
      </c>
      <c r="U2" s="13" t="s">
        <v>294</v>
      </c>
    </row>
    <row r="3" spans="1:21" ht="16.5" customHeight="1" x14ac:dyDescent="0.25">
      <c r="A3" s="7" t="s">
        <v>821</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95</v>
      </c>
      <c r="M4" s="59">
        <v>1489.02</v>
      </c>
      <c r="N4" s="59">
        <v>1524.92</v>
      </c>
      <c r="O4" s="58" t="s">
        <v>137</v>
      </c>
      <c r="P4" s="59">
        <v>1324.05</v>
      </c>
      <c r="Q4" s="59">
        <v>1482.7</v>
      </c>
      <c r="R4" s="58" t="s">
        <v>137</v>
      </c>
      <c r="S4" s="58" t="s">
        <v>137</v>
      </c>
      <c r="T4" s="58" t="s">
        <v>137</v>
      </c>
      <c r="U4" s="59">
        <v>1455.6</v>
      </c>
    </row>
    <row r="5" spans="1:21" ht="16.5" customHeight="1" x14ac:dyDescent="0.25">
      <c r="A5" s="7"/>
      <c r="B5" s="7" t="s">
        <v>85</v>
      </c>
      <c r="C5" s="7"/>
      <c r="D5" s="7"/>
      <c r="E5" s="7"/>
      <c r="F5" s="7"/>
      <c r="G5" s="7"/>
      <c r="H5" s="7"/>
      <c r="I5" s="7"/>
      <c r="J5" s="7"/>
      <c r="K5" s="7"/>
      <c r="L5" s="9" t="s">
        <v>95</v>
      </c>
      <c r="M5" s="59">
        <v>1493.92</v>
      </c>
      <c r="N5" s="59">
        <v>1628.02</v>
      </c>
      <c r="O5" s="58" t="s">
        <v>137</v>
      </c>
      <c r="P5" s="59">
        <v>1321.57</v>
      </c>
      <c r="Q5" s="59">
        <v>1553</v>
      </c>
      <c r="R5" s="58" t="s">
        <v>137</v>
      </c>
      <c r="S5" s="58" t="s">
        <v>137</v>
      </c>
      <c r="T5" s="58" t="s">
        <v>137</v>
      </c>
      <c r="U5" s="59">
        <v>1480.18</v>
      </c>
    </row>
    <row r="6" spans="1:21" ht="16.5" customHeight="1" x14ac:dyDescent="0.25">
      <c r="A6" s="7"/>
      <c r="B6" s="7" t="s">
        <v>86</v>
      </c>
      <c r="C6" s="7"/>
      <c r="D6" s="7"/>
      <c r="E6" s="7"/>
      <c r="F6" s="7"/>
      <c r="G6" s="7"/>
      <c r="H6" s="7"/>
      <c r="I6" s="7"/>
      <c r="J6" s="7"/>
      <c r="K6" s="7"/>
      <c r="L6" s="9" t="s">
        <v>95</v>
      </c>
      <c r="M6" s="59">
        <v>1418.81</v>
      </c>
      <c r="N6" s="59">
        <v>1461.14</v>
      </c>
      <c r="O6" s="58" t="s">
        <v>137</v>
      </c>
      <c r="P6" s="59">
        <v>1378.92</v>
      </c>
      <c r="Q6" s="59">
        <v>1480.53</v>
      </c>
      <c r="R6" s="58" t="s">
        <v>137</v>
      </c>
      <c r="S6" s="58" t="s">
        <v>137</v>
      </c>
      <c r="T6" s="58" t="s">
        <v>137</v>
      </c>
      <c r="U6" s="59">
        <v>1423.8</v>
      </c>
    </row>
    <row r="7" spans="1:21" ht="16.5" customHeight="1" x14ac:dyDescent="0.25">
      <c r="A7" s="7"/>
      <c r="B7" s="7" t="s">
        <v>87</v>
      </c>
      <c r="C7" s="7"/>
      <c r="D7" s="7"/>
      <c r="E7" s="7"/>
      <c r="F7" s="7"/>
      <c r="G7" s="7"/>
      <c r="H7" s="7"/>
      <c r="I7" s="7"/>
      <c r="J7" s="7"/>
      <c r="K7" s="7"/>
      <c r="L7" s="9" t="s">
        <v>95</v>
      </c>
      <c r="M7" s="59">
        <v>1380.49</v>
      </c>
      <c r="N7" s="59">
        <v>1010.3</v>
      </c>
      <c r="O7" s="58" t="s">
        <v>137</v>
      </c>
      <c r="P7" s="59">
        <v>1371.76</v>
      </c>
      <c r="Q7" s="59">
        <v>1405.39</v>
      </c>
      <c r="R7" s="58" t="s">
        <v>137</v>
      </c>
      <c r="S7" s="58" t="s">
        <v>137</v>
      </c>
      <c r="T7" s="58" t="s">
        <v>137</v>
      </c>
      <c r="U7" s="59">
        <v>1320.26</v>
      </c>
    </row>
    <row r="8" spans="1:21" ht="16.5" customHeight="1" x14ac:dyDescent="0.25">
      <c r="A8" s="7"/>
      <c r="B8" s="7" t="s">
        <v>88</v>
      </c>
      <c r="C8" s="7"/>
      <c r="D8" s="7"/>
      <c r="E8" s="7"/>
      <c r="F8" s="7"/>
      <c r="G8" s="7"/>
      <c r="H8" s="7"/>
      <c r="I8" s="7"/>
      <c r="J8" s="7"/>
      <c r="K8" s="7"/>
      <c r="L8" s="9" t="s">
        <v>95</v>
      </c>
      <c r="M8" s="59">
        <v>1398.92</v>
      </c>
      <c r="N8" s="20">
        <v>981.52</v>
      </c>
      <c r="O8" s="58" t="s">
        <v>137</v>
      </c>
      <c r="P8" s="59">
        <v>1300.5</v>
      </c>
      <c r="Q8" s="59">
        <v>1258.58</v>
      </c>
      <c r="R8" s="58" t="s">
        <v>137</v>
      </c>
      <c r="S8" s="58" t="s">
        <v>137</v>
      </c>
      <c r="T8" s="58" t="s">
        <v>137</v>
      </c>
      <c r="U8" s="59">
        <v>1287.48</v>
      </c>
    </row>
    <row r="9" spans="1:21" ht="16.5" customHeight="1" x14ac:dyDescent="0.25">
      <c r="A9" s="7"/>
      <c r="B9" s="7" t="s">
        <v>89</v>
      </c>
      <c r="C9" s="7"/>
      <c r="D9" s="7"/>
      <c r="E9" s="7"/>
      <c r="F9" s="7"/>
      <c r="G9" s="7"/>
      <c r="H9" s="7"/>
      <c r="I9" s="7"/>
      <c r="J9" s="7"/>
      <c r="K9" s="7"/>
      <c r="L9" s="9" t="s">
        <v>95</v>
      </c>
      <c r="M9" s="59">
        <v>1298.44</v>
      </c>
      <c r="N9" s="20">
        <v>969.52</v>
      </c>
      <c r="O9" s="58" t="s">
        <v>137</v>
      </c>
      <c r="P9" s="59">
        <v>1355.69</v>
      </c>
      <c r="Q9" s="59">
        <v>1341.34</v>
      </c>
      <c r="R9" s="58" t="s">
        <v>137</v>
      </c>
      <c r="S9" s="58" t="s">
        <v>137</v>
      </c>
      <c r="T9" s="58" t="s">
        <v>137</v>
      </c>
      <c r="U9" s="59">
        <v>1260.83</v>
      </c>
    </row>
    <row r="10" spans="1:21" ht="16.5" customHeight="1" x14ac:dyDescent="0.25">
      <c r="A10" s="7"/>
      <c r="B10" s="7" t="s">
        <v>90</v>
      </c>
      <c r="C10" s="7"/>
      <c r="D10" s="7"/>
      <c r="E10" s="7"/>
      <c r="F10" s="7"/>
      <c r="G10" s="7"/>
      <c r="H10" s="7"/>
      <c r="I10" s="7"/>
      <c r="J10" s="7"/>
      <c r="K10" s="7"/>
      <c r="L10" s="9" t="s">
        <v>95</v>
      </c>
      <c r="M10" s="59">
        <v>1355.13</v>
      </c>
      <c r="N10" s="20">
        <v>937.98</v>
      </c>
      <c r="O10" s="58" t="s">
        <v>137</v>
      </c>
      <c r="P10" s="59">
        <v>1472.75</v>
      </c>
      <c r="Q10" s="59">
        <v>1505.38</v>
      </c>
      <c r="R10" s="58" t="s">
        <v>137</v>
      </c>
      <c r="S10" s="58" t="s">
        <v>137</v>
      </c>
      <c r="T10" s="58" t="s">
        <v>137</v>
      </c>
      <c r="U10" s="59">
        <v>1325.8</v>
      </c>
    </row>
    <row r="11" spans="1:21" ht="16.5" customHeight="1" x14ac:dyDescent="0.25">
      <c r="A11" s="7"/>
      <c r="B11" s="7" t="s">
        <v>91</v>
      </c>
      <c r="C11" s="7"/>
      <c r="D11" s="7"/>
      <c r="E11" s="7"/>
      <c r="F11" s="7"/>
      <c r="G11" s="7"/>
      <c r="H11" s="7"/>
      <c r="I11" s="7"/>
      <c r="J11" s="7"/>
      <c r="K11" s="7"/>
      <c r="L11" s="9" t="s">
        <v>95</v>
      </c>
      <c r="M11" s="59">
        <v>1355.16</v>
      </c>
      <c r="N11" s="20">
        <v>948.55</v>
      </c>
      <c r="O11" s="58" t="s">
        <v>137</v>
      </c>
      <c r="P11" s="59">
        <v>1494.34</v>
      </c>
      <c r="Q11" s="59">
        <v>1228.08</v>
      </c>
      <c r="R11" s="58" t="s">
        <v>137</v>
      </c>
      <c r="S11" s="58" t="s">
        <v>137</v>
      </c>
      <c r="T11" s="58" t="s">
        <v>137</v>
      </c>
      <c r="U11" s="59">
        <v>1305.53</v>
      </c>
    </row>
    <row r="12" spans="1:21" ht="16.5" customHeight="1" x14ac:dyDescent="0.25">
      <c r="A12" s="7"/>
      <c r="B12" s="7" t="s">
        <v>92</v>
      </c>
      <c r="C12" s="7"/>
      <c r="D12" s="7"/>
      <c r="E12" s="7"/>
      <c r="F12" s="7"/>
      <c r="G12" s="7"/>
      <c r="H12" s="7"/>
      <c r="I12" s="7"/>
      <c r="J12" s="7"/>
      <c r="K12" s="7"/>
      <c r="L12" s="9" t="s">
        <v>95</v>
      </c>
      <c r="M12" s="59">
        <v>1288.21</v>
      </c>
      <c r="N12" s="20">
        <v>949.78</v>
      </c>
      <c r="O12" s="58" t="s">
        <v>137</v>
      </c>
      <c r="P12" s="59">
        <v>1425.7</v>
      </c>
      <c r="Q12" s="59">
        <v>1094.53</v>
      </c>
      <c r="R12" s="58" t="s">
        <v>137</v>
      </c>
      <c r="S12" s="58" t="s">
        <v>137</v>
      </c>
      <c r="T12" s="58" t="s">
        <v>137</v>
      </c>
      <c r="U12" s="59">
        <v>1236.52</v>
      </c>
    </row>
    <row r="13" spans="1:21" ht="16.5" customHeight="1" x14ac:dyDescent="0.25">
      <c r="A13" s="7"/>
      <c r="B13" s="7" t="s">
        <v>93</v>
      </c>
      <c r="C13" s="7"/>
      <c r="D13" s="7"/>
      <c r="E13" s="7"/>
      <c r="F13" s="7"/>
      <c r="G13" s="7"/>
      <c r="H13" s="7"/>
      <c r="I13" s="7"/>
      <c r="J13" s="7"/>
      <c r="K13" s="7"/>
      <c r="L13" s="9" t="s">
        <v>95</v>
      </c>
      <c r="M13" s="59">
        <v>1133.01</v>
      </c>
      <c r="N13" s="59">
        <v>1099.27</v>
      </c>
      <c r="O13" s="58" t="s">
        <v>137</v>
      </c>
      <c r="P13" s="59">
        <v>1380.98</v>
      </c>
      <c r="Q13" s="59">
        <v>1144.6300000000001</v>
      </c>
      <c r="R13" s="58" t="s">
        <v>137</v>
      </c>
      <c r="S13" s="58" t="s">
        <v>137</v>
      </c>
      <c r="T13" s="58" t="s">
        <v>137</v>
      </c>
      <c r="U13" s="59">
        <v>1181.8599999999999</v>
      </c>
    </row>
    <row r="14" spans="1:21" ht="16.5" customHeight="1" x14ac:dyDescent="0.25">
      <c r="A14" s="7" t="s">
        <v>822</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83</v>
      </c>
      <c r="C15" s="7"/>
      <c r="D15" s="7"/>
      <c r="E15" s="7"/>
      <c r="F15" s="7"/>
      <c r="G15" s="7"/>
      <c r="H15" s="7"/>
      <c r="I15" s="7"/>
      <c r="J15" s="7"/>
      <c r="K15" s="7"/>
      <c r="L15" s="9" t="s">
        <v>95</v>
      </c>
      <c r="M15" s="20">
        <v>874.8</v>
      </c>
      <c r="N15" s="59">
        <v>1081.27</v>
      </c>
      <c r="O15" s="59">
        <v>1038.9100000000001</v>
      </c>
      <c r="P15" s="59">
        <v>1219.6600000000001</v>
      </c>
      <c r="Q15" s="59">
        <v>1315.56</v>
      </c>
      <c r="R15" s="58" t="s">
        <v>137</v>
      </c>
      <c r="S15" s="58" t="s">
        <v>137</v>
      </c>
      <c r="T15" s="58" t="s">
        <v>137</v>
      </c>
      <c r="U15" s="20">
        <v>995.9</v>
      </c>
    </row>
    <row r="16" spans="1:21" ht="16.5" customHeight="1" x14ac:dyDescent="0.25">
      <c r="A16" s="7"/>
      <c r="B16" s="7" t="s">
        <v>85</v>
      </c>
      <c r="C16" s="7"/>
      <c r="D16" s="7"/>
      <c r="E16" s="7"/>
      <c r="F16" s="7"/>
      <c r="G16" s="7"/>
      <c r="H16" s="7"/>
      <c r="I16" s="7"/>
      <c r="J16" s="7"/>
      <c r="K16" s="7"/>
      <c r="L16" s="9" t="s">
        <v>95</v>
      </c>
      <c r="M16" s="20">
        <v>829.77</v>
      </c>
      <c r="N16" s="59">
        <v>1056.78</v>
      </c>
      <c r="O16" s="59">
        <v>1062.21</v>
      </c>
      <c r="P16" s="59">
        <v>1253.1099999999999</v>
      </c>
      <c r="Q16" s="59">
        <v>1389.25</v>
      </c>
      <c r="R16" s="58" t="s">
        <v>137</v>
      </c>
      <c r="S16" s="58" t="s">
        <v>137</v>
      </c>
      <c r="T16" s="58" t="s">
        <v>137</v>
      </c>
      <c r="U16" s="20">
        <v>976.87</v>
      </c>
    </row>
    <row r="17" spans="1:21" ht="16.5" customHeight="1" x14ac:dyDescent="0.25">
      <c r="A17" s="7"/>
      <c r="B17" s="7" t="s">
        <v>86</v>
      </c>
      <c r="C17" s="7"/>
      <c r="D17" s="7"/>
      <c r="E17" s="7"/>
      <c r="F17" s="7"/>
      <c r="G17" s="7"/>
      <c r="H17" s="7"/>
      <c r="I17" s="7"/>
      <c r="J17" s="7"/>
      <c r="K17" s="7"/>
      <c r="L17" s="9" t="s">
        <v>95</v>
      </c>
      <c r="M17" s="20">
        <v>860.35</v>
      </c>
      <c r="N17" s="59">
        <v>1056.42</v>
      </c>
      <c r="O17" s="59">
        <v>1035.1300000000001</v>
      </c>
      <c r="P17" s="59">
        <v>1311.22</v>
      </c>
      <c r="Q17" s="59">
        <v>1303.55</v>
      </c>
      <c r="R17" s="58" t="s">
        <v>137</v>
      </c>
      <c r="S17" s="58" t="s">
        <v>137</v>
      </c>
      <c r="T17" s="58" t="s">
        <v>137</v>
      </c>
      <c r="U17" s="20">
        <v>982.55</v>
      </c>
    </row>
    <row r="18" spans="1:21" ht="16.5" customHeight="1" x14ac:dyDescent="0.25">
      <c r="A18" s="7"/>
      <c r="B18" s="7" t="s">
        <v>87</v>
      </c>
      <c r="C18" s="7"/>
      <c r="D18" s="7"/>
      <c r="E18" s="7"/>
      <c r="F18" s="7"/>
      <c r="G18" s="7"/>
      <c r="H18" s="7"/>
      <c r="I18" s="7"/>
      <c r="J18" s="7"/>
      <c r="K18" s="7"/>
      <c r="L18" s="9" t="s">
        <v>95</v>
      </c>
      <c r="M18" s="20">
        <v>847.62</v>
      </c>
      <c r="N18" s="59">
        <v>1072.82</v>
      </c>
      <c r="O18" s="59">
        <v>1083.92</v>
      </c>
      <c r="P18" s="59">
        <v>1345.09</v>
      </c>
      <c r="Q18" s="59">
        <v>1116.8800000000001</v>
      </c>
      <c r="R18" s="58" t="s">
        <v>137</v>
      </c>
      <c r="S18" s="58" t="s">
        <v>137</v>
      </c>
      <c r="T18" s="58" t="s">
        <v>137</v>
      </c>
      <c r="U18" s="20">
        <v>981.04</v>
      </c>
    </row>
    <row r="19" spans="1:21" ht="16.5" customHeight="1" x14ac:dyDescent="0.25">
      <c r="A19" s="7"/>
      <c r="B19" s="7" t="s">
        <v>88</v>
      </c>
      <c r="C19" s="7"/>
      <c r="D19" s="7"/>
      <c r="E19" s="7"/>
      <c r="F19" s="7"/>
      <c r="G19" s="7"/>
      <c r="H19" s="7"/>
      <c r="I19" s="7"/>
      <c r="J19" s="7"/>
      <c r="K19" s="7"/>
      <c r="L19" s="9" t="s">
        <v>95</v>
      </c>
      <c r="M19" s="20">
        <v>922.2</v>
      </c>
      <c r="N19" s="59">
        <v>1101.76</v>
      </c>
      <c r="O19" s="59">
        <v>1149.32</v>
      </c>
      <c r="P19" s="59">
        <v>1317.6</v>
      </c>
      <c r="Q19" s="20">
        <v>924.65</v>
      </c>
      <c r="R19" s="58" t="s">
        <v>137</v>
      </c>
      <c r="S19" s="58" t="s">
        <v>137</v>
      </c>
      <c r="T19" s="58" t="s">
        <v>137</v>
      </c>
      <c r="U19" s="59">
        <v>1009.63</v>
      </c>
    </row>
    <row r="20" spans="1:21" ht="16.5" customHeight="1" x14ac:dyDescent="0.25">
      <c r="A20" s="7"/>
      <c r="B20" s="7" t="s">
        <v>89</v>
      </c>
      <c r="C20" s="7"/>
      <c r="D20" s="7"/>
      <c r="E20" s="7"/>
      <c r="F20" s="7"/>
      <c r="G20" s="7"/>
      <c r="H20" s="7"/>
      <c r="I20" s="7"/>
      <c r="J20" s="7"/>
      <c r="K20" s="7"/>
      <c r="L20" s="9" t="s">
        <v>95</v>
      </c>
      <c r="M20" s="20">
        <v>895.3</v>
      </c>
      <c r="N20" s="59">
        <v>1338</v>
      </c>
      <c r="O20" s="59">
        <v>1030.18</v>
      </c>
      <c r="P20" s="59">
        <v>1094.6099999999999</v>
      </c>
      <c r="Q20" s="20">
        <v>793.23</v>
      </c>
      <c r="R20" s="58" t="s">
        <v>137</v>
      </c>
      <c r="S20" s="58" t="s">
        <v>137</v>
      </c>
      <c r="T20" s="58" t="s">
        <v>137</v>
      </c>
      <c r="U20" s="20">
        <v>954.77</v>
      </c>
    </row>
    <row r="21" spans="1:21" ht="16.5" customHeight="1" x14ac:dyDescent="0.25">
      <c r="A21" s="7"/>
      <c r="B21" s="7" t="s">
        <v>90</v>
      </c>
      <c r="C21" s="7"/>
      <c r="D21" s="7"/>
      <c r="E21" s="7"/>
      <c r="F21" s="7"/>
      <c r="G21" s="7"/>
      <c r="H21" s="7"/>
      <c r="I21" s="7"/>
      <c r="J21" s="7"/>
      <c r="K21" s="7"/>
      <c r="L21" s="9" t="s">
        <v>95</v>
      </c>
      <c r="M21" s="20">
        <v>906.7</v>
      </c>
      <c r="N21" s="59">
        <v>1155.72</v>
      </c>
      <c r="O21" s="59">
        <v>1008.11</v>
      </c>
      <c r="P21" s="59">
        <v>1257.97</v>
      </c>
      <c r="Q21" s="20">
        <v>840.42</v>
      </c>
      <c r="R21" s="58" t="s">
        <v>137</v>
      </c>
      <c r="S21" s="58" t="s">
        <v>137</v>
      </c>
      <c r="T21" s="58" t="s">
        <v>137</v>
      </c>
      <c r="U21" s="20">
        <v>964.06</v>
      </c>
    </row>
    <row r="22" spans="1:21" ht="16.5" customHeight="1" x14ac:dyDescent="0.25">
      <c r="A22" s="7"/>
      <c r="B22" s="7" t="s">
        <v>91</v>
      </c>
      <c r="C22" s="7"/>
      <c r="D22" s="7"/>
      <c r="E22" s="7"/>
      <c r="F22" s="7"/>
      <c r="G22" s="7"/>
      <c r="H22" s="7"/>
      <c r="I22" s="7"/>
      <c r="J22" s="7"/>
      <c r="K22" s="7"/>
      <c r="L22" s="9" t="s">
        <v>95</v>
      </c>
      <c r="M22" s="20">
        <v>891.38</v>
      </c>
      <c r="N22" s="20">
        <v>977.92</v>
      </c>
      <c r="O22" s="59">
        <v>1038.97</v>
      </c>
      <c r="P22" s="59">
        <v>1195.49</v>
      </c>
      <c r="Q22" s="20">
        <v>847.56</v>
      </c>
      <c r="R22" s="58" t="s">
        <v>137</v>
      </c>
      <c r="S22" s="58" t="s">
        <v>137</v>
      </c>
      <c r="T22" s="58" t="s">
        <v>137</v>
      </c>
      <c r="U22" s="20">
        <v>955.51</v>
      </c>
    </row>
    <row r="23" spans="1:21" ht="16.5" customHeight="1" x14ac:dyDescent="0.25">
      <c r="A23" s="7"/>
      <c r="B23" s="7" t="s">
        <v>92</v>
      </c>
      <c r="C23" s="7"/>
      <c r="D23" s="7"/>
      <c r="E23" s="7"/>
      <c r="F23" s="7"/>
      <c r="G23" s="7"/>
      <c r="H23" s="7"/>
      <c r="I23" s="7"/>
      <c r="J23" s="7"/>
      <c r="K23" s="7"/>
      <c r="L23" s="9" t="s">
        <v>95</v>
      </c>
      <c r="M23" s="20">
        <v>890.49</v>
      </c>
      <c r="N23" s="59">
        <v>1012.36</v>
      </c>
      <c r="O23" s="59">
        <v>1071.01</v>
      </c>
      <c r="P23" s="59">
        <v>1149.5</v>
      </c>
      <c r="Q23" s="20">
        <v>964.63</v>
      </c>
      <c r="R23" s="58" t="s">
        <v>137</v>
      </c>
      <c r="S23" s="58" t="s">
        <v>137</v>
      </c>
      <c r="T23" s="58" t="s">
        <v>137</v>
      </c>
      <c r="U23" s="20">
        <v>975.41</v>
      </c>
    </row>
    <row r="24" spans="1:21" ht="16.5" customHeight="1" x14ac:dyDescent="0.25">
      <c r="A24" s="7"/>
      <c r="B24" s="7" t="s">
        <v>93</v>
      </c>
      <c r="C24" s="7"/>
      <c r="D24" s="7"/>
      <c r="E24" s="7"/>
      <c r="F24" s="7"/>
      <c r="G24" s="7"/>
      <c r="H24" s="7"/>
      <c r="I24" s="7"/>
      <c r="J24" s="7"/>
      <c r="K24" s="7"/>
      <c r="L24" s="9" t="s">
        <v>95</v>
      </c>
      <c r="M24" s="20">
        <v>829.61</v>
      </c>
      <c r="N24" s="20">
        <v>921.38</v>
      </c>
      <c r="O24" s="20">
        <v>970.58</v>
      </c>
      <c r="P24" s="59">
        <v>1108.18</v>
      </c>
      <c r="Q24" s="20">
        <v>868.6</v>
      </c>
      <c r="R24" s="58" t="s">
        <v>137</v>
      </c>
      <c r="S24" s="58" t="s">
        <v>137</v>
      </c>
      <c r="T24" s="58" t="s">
        <v>137</v>
      </c>
      <c r="U24" s="20">
        <v>897</v>
      </c>
    </row>
    <row r="25" spans="1:21" ht="16.5" customHeight="1" x14ac:dyDescent="0.25">
      <c r="A25" s="7" t="s">
        <v>823</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83</v>
      </c>
      <c r="C26" s="7"/>
      <c r="D26" s="7"/>
      <c r="E26" s="7"/>
      <c r="F26" s="7"/>
      <c r="G26" s="7"/>
      <c r="H26" s="7"/>
      <c r="I26" s="7"/>
      <c r="J26" s="7"/>
      <c r="K26" s="7"/>
      <c r="L26" s="9" t="s">
        <v>95</v>
      </c>
      <c r="M26" s="59">
        <v>1085.7</v>
      </c>
      <c r="N26" s="59">
        <v>1369.09</v>
      </c>
      <c r="O26" s="59">
        <v>1038.9100000000001</v>
      </c>
      <c r="P26" s="59">
        <v>1289.4000000000001</v>
      </c>
      <c r="Q26" s="59">
        <v>1380.21</v>
      </c>
      <c r="R26" s="58" t="s">
        <v>137</v>
      </c>
      <c r="S26" s="58" t="s">
        <v>137</v>
      </c>
      <c r="T26" s="58" t="s">
        <v>137</v>
      </c>
      <c r="U26" s="59">
        <v>1166.51</v>
      </c>
    </row>
    <row r="27" spans="1:21" ht="16.5" customHeight="1" x14ac:dyDescent="0.25">
      <c r="A27" s="7"/>
      <c r="B27" s="7" t="s">
        <v>85</v>
      </c>
      <c r="C27" s="7"/>
      <c r="D27" s="7"/>
      <c r="E27" s="7"/>
      <c r="F27" s="7"/>
      <c r="G27" s="7"/>
      <c r="H27" s="7"/>
      <c r="I27" s="7"/>
      <c r="J27" s="7"/>
      <c r="K27" s="7"/>
      <c r="L27" s="9" t="s">
        <v>95</v>
      </c>
      <c r="M27" s="59">
        <v>1047.1099999999999</v>
      </c>
      <c r="N27" s="59">
        <v>1406.05</v>
      </c>
      <c r="O27" s="59">
        <v>1062.21</v>
      </c>
      <c r="P27" s="59">
        <v>1298.67</v>
      </c>
      <c r="Q27" s="59">
        <v>1460.89</v>
      </c>
      <c r="R27" s="58" t="s">
        <v>137</v>
      </c>
      <c r="S27" s="58" t="s">
        <v>137</v>
      </c>
      <c r="T27" s="58" t="s">
        <v>137</v>
      </c>
      <c r="U27" s="59">
        <v>1157.6600000000001</v>
      </c>
    </row>
    <row r="28" spans="1:21" ht="16.5" customHeight="1" x14ac:dyDescent="0.25">
      <c r="A28" s="7"/>
      <c r="B28" s="7" t="s">
        <v>86</v>
      </c>
      <c r="C28" s="7"/>
      <c r="D28" s="7"/>
      <c r="E28" s="7"/>
      <c r="F28" s="7"/>
      <c r="G28" s="7"/>
      <c r="H28" s="7"/>
      <c r="I28" s="7"/>
      <c r="J28" s="7"/>
      <c r="K28" s="7"/>
      <c r="L28" s="9" t="s">
        <v>95</v>
      </c>
      <c r="M28" s="59">
        <v>1044.3599999999999</v>
      </c>
      <c r="N28" s="59">
        <v>1304.55</v>
      </c>
      <c r="O28" s="59">
        <v>1035.1300000000001</v>
      </c>
      <c r="P28" s="59">
        <v>1356.17</v>
      </c>
      <c r="Q28" s="59">
        <v>1383.79</v>
      </c>
      <c r="R28" s="58" t="s">
        <v>137</v>
      </c>
      <c r="S28" s="58" t="s">
        <v>137</v>
      </c>
      <c r="T28" s="58" t="s">
        <v>137</v>
      </c>
      <c r="U28" s="59">
        <v>1141.82</v>
      </c>
    </row>
    <row r="29" spans="1:21" ht="16.5" customHeight="1" x14ac:dyDescent="0.25">
      <c r="A29" s="7"/>
      <c r="B29" s="7" t="s">
        <v>87</v>
      </c>
      <c r="C29" s="7"/>
      <c r="D29" s="7"/>
      <c r="E29" s="7"/>
      <c r="F29" s="7"/>
      <c r="G29" s="7"/>
      <c r="H29" s="7"/>
      <c r="I29" s="7"/>
      <c r="J29" s="7"/>
      <c r="K29" s="7"/>
      <c r="L29" s="9" t="s">
        <v>95</v>
      </c>
      <c r="M29" s="59">
        <v>1027.74</v>
      </c>
      <c r="N29" s="59">
        <v>1033.07</v>
      </c>
      <c r="O29" s="59">
        <v>1083.92</v>
      </c>
      <c r="P29" s="59">
        <v>1362.73</v>
      </c>
      <c r="Q29" s="59">
        <v>1224.05</v>
      </c>
      <c r="R29" s="58" t="s">
        <v>137</v>
      </c>
      <c r="S29" s="58" t="s">
        <v>137</v>
      </c>
      <c r="T29" s="58" t="s">
        <v>137</v>
      </c>
      <c r="U29" s="59">
        <v>1104.53</v>
      </c>
    </row>
    <row r="30" spans="1:21" ht="16.5" customHeight="1" x14ac:dyDescent="0.25">
      <c r="A30" s="7"/>
      <c r="B30" s="7" t="s">
        <v>88</v>
      </c>
      <c r="C30" s="7"/>
      <c r="D30" s="7"/>
      <c r="E30" s="7"/>
      <c r="F30" s="7"/>
      <c r="G30" s="7"/>
      <c r="H30" s="7"/>
      <c r="I30" s="7"/>
      <c r="J30" s="7"/>
      <c r="K30" s="7"/>
      <c r="L30" s="9" t="s">
        <v>95</v>
      </c>
      <c r="M30" s="59">
        <v>1080.6099999999999</v>
      </c>
      <c r="N30" s="59">
        <v>1025.94</v>
      </c>
      <c r="O30" s="59">
        <v>1149.32</v>
      </c>
      <c r="P30" s="59">
        <v>1306.4100000000001</v>
      </c>
      <c r="Q30" s="59">
        <v>1046.78</v>
      </c>
      <c r="R30" s="58" t="s">
        <v>137</v>
      </c>
      <c r="S30" s="58" t="s">
        <v>137</v>
      </c>
      <c r="T30" s="58" t="s">
        <v>137</v>
      </c>
      <c r="U30" s="59">
        <v>1108.98</v>
      </c>
    </row>
    <row r="31" spans="1:21" ht="16.5" customHeight="1" x14ac:dyDescent="0.25">
      <c r="A31" s="7"/>
      <c r="B31" s="7" t="s">
        <v>89</v>
      </c>
      <c r="C31" s="7"/>
      <c r="D31" s="7"/>
      <c r="E31" s="7"/>
      <c r="F31" s="7"/>
      <c r="G31" s="7"/>
      <c r="H31" s="7"/>
      <c r="I31" s="7"/>
      <c r="J31" s="7"/>
      <c r="K31" s="7"/>
      <c r="L31" s="9" t="s">
        <v>95</v>
      </c>
      <c r="M31" s="59">
        <v>1029.5899999999999</v>
      </c>
      <c r="N31" s="59">
        <v>1106.56</v>
      </c>
      <c r="O31" s="59">
        <v>1030.18</v>
      </c>
      <c r="P31" s="59">
        <v>1249.46</v>
      </c>
      <c r="Q31" s="20">
        <v>977.51</v>
      </c>
      <c r="R31" s="58" t="s">
        <v>137</v>
      </c>
      <c r="S31" s="58" t="s">
        <v>137</v>
      </c>
      <c r="T31" s="58" t="s">
        <v>137</v>
      </c>
      <c r="U31" s="59">
        <v>1059.27</v>
      </c>
    </row>
    <row r="32" spans="1:21" ht="16.5" customHeight="1" x14ac:dyDescent="0.25">
      <c r="A32" s="7"/>
      <c r="B32" s="7" t="s">
        <v>90</v>
      </c>
      <c r="C32" s="7"/>
      <c r="D32" s="7"/>
      <c r="E32" s="7"/>
      <c r="F32" s="7"/>
      <c r="G32" s="7"/>
      <c r="H32" s="7"/>
      <c r="I32" s="7"/>
      <c r="J32" s="7"/>
      <c r="K32" s="7"/>
      <c r="L32" s="9" t="s">
        <v>95</v>
      </c>
      <c r="M32" s="59">
        <v>1054.75</v>
      </c>
      <c r="N32" s="59">
        <v>1017.53</v>
      </c>
      <c r="O32" s="59">
        <v>1008.11</v>
      </c>
      <c r="P32" s="59">
        <v>1386.94</v>
      </c>
      <c r="Q32" s="59">
        <v>1052.95</v>
      </c>
      <c r="R32" s="58" t="s">
        <v>137</v>
      </c>
      <c r="S32" s="58" t="s">
        <v>137</v>
      </c>
      <c r="T32" s="58" t="s">
        <v>137</v>
      </c>
      <c r="U32" s="59">
        <v>1084.0899999999999</v>
      </c>
    </row>
    <row r="33" spans="1:21" ht="16.5" customHeight="1" x14ac:dyDescent="0.25">
      <c r="A33" s="7"/>
      <c r="B33" s="7" t="s">
        <v>91</v>
      </c>
      <c r="C33" s="7"/>
      <c r="D33" s="7"/>
      <c r="E33" s="7"/>
      <c r="F33" s="7"/>
      <c r="G33" s="7"/>
      <c r="H33" s="7"/>
      <c r="I33" s="7"/>
      <c r="J33" s="7"/>
      <c r="K33" s="7"/>
      <c r="L33" s="9" t="s">
        <v>95</v>
      </c>
      <c r="M33" s="59">
        <v>1038.2</v>
      </c>
      <c r="N33" s="20">
        <v>960.13</v>
      </c>
      <c r="O33" s="59">
        <v>1038.97</v>
      </c>
      <c r="P33" s="59">
        <v>1369.12</v>
      </c>
      <c r="Q33" s="20">
        <v>990.74</v>
      </c>
      <c r="R33" s="58" t="s">
        <v>137</v>
      </c>
      <c r="S33" s="58" t="s">
        <v>137</v>
      </c>
      <c r="T33" s="58" t="s">
        <v>137</v>
      </c>
      <c r="U33" s="59">
        <v>1069.46</v>
      </c>
    </row>
    <row r="34" spans="1:21" ht="16.5" customHeight="1" x14ac:dyDescent="0.25">
      <c r="A34" s="7"/>
      <c r="B34" s="7" t="s">
        <v>92</v>
      </c>
      <c r="C34" s="7"/>
      <c r="D34" s="7"/>
      <c r="E34" s="7"/>
      <c r="F34" s="7"/>
      <c r="G34" s="7"/>
      <c r="H34" s="7"/>
      <c r="I34" s="7"/>
      <c r="J34" s="7"/>
      <c r="K34" s="7"/>
      <c r="L34" s="9" t="s">
        <v>95</v>
      </c>
      <c r="M34" s="59">
        <v>1011.79</v>
      </c>
      <c r="N34" s="20">
        <v>974.26</v>
      </c>
      <c r="O34" s="59">
        <v>1071.01</v>
      </c>
      <c r="P34" s="59">
        <v>1308.78</v>
      </c>
      <c r="Q34" s="59">
        <v>1017.16</v>
      </c>
      <c r="R34" s="58" t="s">
        <v>137</v>
      </c>
      <c r="S34" s="58" t="s">
        <v>137</v>
      </c>
      <c r="T34" s="58" t="s">
        <v>137</v>
      </c>
      <c r="U34" s="59">
        <v>1060.1099999999999</v>
      </c>
    </row>
    <row r="35" spans="1:21" ht="16.5" customHeight="1" x14ac:dyDescent="0.25">
      <c r="A35" s="7"/>
      <c r="B35" s="7" t="s">
        <v>93</v>
      </c>
      <c r="C35" s="7"/>
      <c r="D35" s="7"/>
      <c r="E35" s="7"/>
      <c r="F35" s="7"/>
      <c r="G35" s="7"/>
      <c r="H35" s="7"/>
      <c r="I35" s="7"/>
      <c r="J35" s="7"/>
      <c r="K35" s="7"/>
      <c r="L35" s="9" t="s">
        <v>95</v>
      </c>
      <c r="M35" s="20">
        <v>917.84</v>
      </c>
      <c r="N35" s="59">
        <v>1032.4000000000001</v>
      </c>
      <c r="O35" s="20">
        <v>970.58</v>
      </c>
      <c r="P35" s="59">
        <v>1249.82</v>
      </c>
      <c r="Q35" s="20">
        <v>967.36</v>
      </c>
      <c r="R35" s="58" t="s">
        <v>137</v>
      </c>
      <c r="S35" s="58" t="s">
        <v>137</v>
      </c>
      <c r="T35" s="58" t="s">
        <v>137</v>
      </c>
      <c r="U35" s="20">
        <v>983.17</v>
      </c>
    </row>
    <row r="36" spans="1:21" ht="16.5" customHeight="1" x14ac:dyDescent="0.25">
      <c r="A36" s="7" t="s">
        <v>824</v>
      </c>
      <c r="B36" s="7"/>
      <c r="C36" s="7"/>
      <c r="D36" s="7"/>
      <c r="E36" s="7"/>
      <c r="F36" s="7"/>
      <c r="G36" s="7"/>
      <c r="H36" s="7"/>
      <c r="I36" s="7"/>
      <c r="J36" s="7"/>
      <c r="K36" s="7"/>
      <c r="L36" s="9"/>
      <c r="M36" s="10"/>
      <c r="N36" s="10"/>
      <c r="O36" s="10"/>
      <c r="P36" s="10"/>
      <c r="Q36" s="10"/>
      <c r="R36" s="10"/>
      <c r="S36" s="10"/>
      <c r="T36" s="10"/>
      <c r="U36" s="10"/>
    </row>
    <row r="37" spans="1:21" ht="16.5" customHeight="1" x14ac:dyDescent="0.25">
      <c r="A37" s="7"/>
      <c r="B37" s="7" t="s">
        <v>83</v>
      </c>
      <c r="C37" s="7"/>
      <c r="D37" s="7"/>
      <c r="E37" s="7"/>
      <c r="F37" s="7"/>
      <c r="G37" s="7"/>
      <c r="H37" s="7"/>
      <c r="I37" s="7"/>
      <c r="J37" s="7"/>
      <c r="K37" s="7"/>
      <c r="L37" s="9" t="s">
        <v>95</v>
      </c>
      <c r="M37" s="59">
        <v>1375.21</v>
      </c>
      <c r="N37" s="59">
        <v>1229.6199999999999</v>
      </c>
      <c r="O37" s="59">
        <v>1155.68</v>
      </c>
      <c r="P37" s="59">
        <v>1676.72</v>
      </c>
      <c r="Q37" s="59">
        <v>1562.07</v>
      </c>
      <c r="R37" s="59">
        <v>1385.88</v>
      </c>
      <c r="S37" s="59">
        <v>1560.78</v>
      </c>
      <c r="T37" s="59">
        <v>1674.01</v>
      </c>
      <c r="U37" s="59">
        <v>1354.74</v>
      </c>
    </row>
    <row r="38" spans="1:21" ht="16.5" customHeight="1" x14ac:dyDescent="0.25">
      <c r="A38" s="7"/>
      <c r="B38" s="7" t="s">
        <v>85</v>
      </c>
      <c r="C38" s="7"/>
      <c r="D38" s="7"/>
      <c r="E38" s="7"/>
      <c r="F38" s="7"/>
      <c r="G38" s="7"/>
      <c r="H38" s="7"/>
      <c r="I38" s="7"/>
      <c r="J38" s="7"/>
      <c r="K38" s="7"/>
      <c r="L38" s="9" t="s">
        <v>95</v>
      </c>
      <c r="M38" s="59">
        <v>1399.64</v>
      </c>
      <c r="N38" s="59">
        <v>1252.75</v>
      </c>
      <c r="O38" s="59">
        <v>1167.6099999999999</v>
      </c>
      <c r="P38" s="59">
        <v>1633.04</v>
      </c>
      <c r="Q38" s="59">
        <v>1589.22</v>
      </c>
      <c r="R38" s="59">
        <v>1368.51</v>
      </c>
      <c r="S38" s="59">
        <v>1492.3</v>
      </c>
      <c r="T38" s="59">
        <v>1721.76</v>
      </c>
      <c r="U38" s="59">
        <v>1367.14</v>
      </c>
    </row>
    <row r="39" spans="1:21" ht="16.5" customHeight="1" x14ac:dyDescent="0.25">
      <c r="A39" s="7"/>
      <c r="B39" s="7" t="s">
        <v>86</v>
      </c>
      <c r="C39" s="7"/>
      <c r="D39" s="7"/>
      <c r="E39" s="7"/>
      <c r="F39" s="7"/>
      <c r="G39" s="7"/>
      <c r="H39" s="7"/>
      <c r="I39" s="7"/>
      <c r="J39" s="7"/>
      <c r="K39" s="7"/>
      <c r="L39" s="9" t="s">
        <v>95</v>
      </c>
      <c r="M39" s="59">
        <v>1326.16</v>
      </c>
      <c r="N39" s="59">
        <v>1178.08</v>
      </c>
      <c r="O39" s="59">
        <v>1144.9100000000001</v>
      </c>
      <c r="P39" s="59">
        <v>1608.56</v>
      </c>
      <c r="Q39" s="59">
        <v>1525.87</v>
      </c>
      <c r="R39" s="59">
        <v>1282.94</v>
      </c>
      <c r="S39" s="59">
        <v>1328.52</v>
      </c>
      <c r="T39" s="59">
        <v>1909.98</v>
      </c>
      <c r="U39" s="59">
        <v>1308.3699999999999</v>
      </c>
    </row>
    <row r="40" spans="1:21" ht="16.5" customHeight="1" x14ac:dyDescent="0.25">
      <c r="A40" s="7"/>
      <c r="B40" s="7" t="s">
        <v>87</v>
      </c>
      <c r="C40" s="7"/>
      <c r="D40" s="7"/>
      <c r="E40" s="7"/>
      <c r="F40" s="7"/>
      <c r="G40" s="7"/>
      <c r="H40" s="7"/>
      <c r="I40" s="7"/>
      <c r="J40" s="7"/>
      <c r="K40" s="7"/>
      <c r="L40" s="9" t="s">
        <v>95</v>
      </c>
      <c r="M40" s="59">
        <v>1378.11</v>
      </c>
      <c r="N40" s="59">
        <v>1117.8499999999999</v>
      </c>
      <c r="O40" s="59">
        <v>1147.9000000000001</v>
      </c>
      <c r="P40" s="59">
        <v>1632.4</v>
      </c>
      <c r="Q40" s="59">
        <v>1370.23</v>
      </c>
      <c r="R40" s="59">
        <v>1321.39</v>
      </c>
      <c r="S40" s="59">
        <v>1338.34</v>
      </c>
      <c r="T40" s="59">
        <v>2135.1999999999998</v>
      </c>
      <c r="U40" s="59">
        <v>1309.2</v>
      </c>
    </row>
    <row r="41" spans="1:21" ht="16.5" customHeight="1" x14ac:dyDescent="0.25">
      <c r="A41" s="7"/>
      <c r="B41" s="7" t="s">
        <v>88</v>
      </c>
      <c r="C41" s="7"/>
      <c r="D41" s="7"/>
      <c r="E41" s="7"/>
      <c r="F41" s="7"/>
      <c r="G41" s="7"/>
      <c r="H41" s="7"/>
      <c r="I41" s="7"/>
      <c r="J41" s="7"/>
      <c r="K41" s="7"/>
      <c r="L41" s="9" t="s">
        <v>95</v>
      </c>
      <c r="M41" s="59">
        <v>1325.33</v>
      </c>
      <c r="N41" s="59">
        <v>1044.5</v>
      </c>
      <c r="O41" s="59">
        <v>1123.54</v>
      </c>
      <c r="P41" s="59">
        <v>1628.69</v>
      </c>
      <c r="Q41" s="59">
        <v>1268.3800000000001</v>
      </c>
      <c r="R41" s="59">
        <v>1371.33</v>
      </c>
      <c r="S41" s="59">
        <v>1166.98</v>
      </c>
      <c r="T41" s="59">
        <v>2285.39</v>
      </c>
      <c r="U41" s="59">
        <v>1256.51</v>
      </c>
    </row>
    <row r="42" spans="1:21" ht="16.5" customHeight="1" x14ac:dyDescent="0.25">
      <c r="A42" s="7"/>
      <c r="B42" s="7" t="s">
        <v>89</v>
      </c>
      <c r="C42" s="7"/>
      <c r="D42" s="7"/>
      <c r="E42" s="7"/>
      <c r="F42" s="7"/>
      <c r="G42" s="7"/>
      <c r="H42" s="7"/>
      <c r="I42" s="7"/>
      <c r="J42" s="7"/>
      <c r="K42" s="7"/>
      <c r="L42" s="9" t="s">
        <v>95</v>
      </c>
      <c r="M42" s="59">
        <v>1291</v>
      </c>
      <c r="N42" s="59">
        <v>1036.02</v>
      </c>
      <c r="O42" s="59">
        <v>1149.3</v>
      </c>
      <c r="P42" s="59">
        <v>1484.9</v>
      </c>
      <c r="Q42" s="59">
        <v>1280.77</v>
      </c>
      <c r="R42" s="59">
        <v>1481.95</v>
      </c>
      <c r="S42" s="59">
        <v>1074.0899999999999</v>
      </c>
      <c r="T42" s="59">
        <v>2128.79</v>
      </c>
      <c r="U42" s="59">
        <v>1233.0999999999999</v>
      </c>
    </row>
    <row r="43" spans="1:21" ht="16.5" customHeight="1" x14ac:dyDescent="0.25">
      <c r="A43" s="7"/>
      <c r="B43" s="7" t="s">
        <v>90</v>
      </c>
      <c r="C43" s="7"/>
      <c r="D43" s="7"/>
      <c r="E43" s="7"/>
      <c r="F43" s="7"/>
      <c r="G43" s="7"/>
      <c r="H43" s="7"/>
      <c r="I43" s="7"/>
      <c r="J43" s="7"/>
      <c r="K43" s="7"/>
      <c r="L43" s="9" t="s">
        <v>95</v>
      </c>
      <c r="M43" s="59">
        <v>1268.08</v>
      </c>
      <c r="N43" s="59">
        <v>1021.86</v>
      </c>
      <c r="O43" s="59">
        <v>1163.31</v>
      </c>
      <c r="P43" s="59">
        <v>1419.34</v>
      </c>
      <c r="Q43" s="59">
        <v>1256.51</v>
      </c>
      <c r="R43" s="59">
        <v>1363.81</v>
      </c>
      <c r="S43" s="59">
        <v>1154.77</v>
      </c>
      <c r="T43" s="59">
        <v>1795.87</v>
      </c>
      <c r="U43" s="59">
        <v>1212.6600000000001</v>
      </c>
    </row>
    <row r="44" spans="1:21" ht="16.5" customHeight="1" x14ac:dyDescent="0.25">
      <c r="A44" s="7"/>
      <c r="B44" s="7" t="s">
        <v>91</v>
      </c>
      <c r="C44" s="7"/>
      <c r="D44" s="7"/>
      <c r="E44" s="7"/>
      <c r="F44" s="7"/>
      <c r="G44" s="7"/>
      <c r="H44" s="7"/>
      <c r="I44" s="7"/>
      <c r="J44" s="7"/>
      <c r="K44" s="7"/>
      <c r="L44" s="9" t="s">
        <v>95</v>
      </c>
      <c r="M44" s="59">
        <v>1201.1400000000001</v>
      </c>
      <c r="N44" s="59">
        <v>1003.48</v>
      </c>
      <c r="O44" s="59">
        <v>1113.94</v>
      </c>
      <c r="P44" s="59">
        <v>1397.24</v>
      </c>
      <c r="Q44" s="59">
        <v>1034.98</v>
      </c>
      <c r="R44" s="59">
        <v>1331.57</v>
      </c>
      <c r="S44" s="20">
        <v>967.61</v>
      </c>
      <c r="T44" s="59">
        <v>1621.67</v>
      </c>
      <c r="U44" s="59">
        <v>1152.6400000000001</v>
      </c>
    </row>
    <row r="45" spans="1:21" ht="16.5" customHeight="1" x14ac:dyDescent="0.25">
      <c r="A45" s="7"/>
      <c r="B45" s="7" t="s">
        <v>92</v>
      </c>
      <c r="C45" s="7"/>
      <c r="D45" s="7"/>
      <c r="E45" s="7"/>
      <c r="F45" s="7"/>
      <c r="G45" s="7"/>
      <c r="H45" s="7"/>
      <c r="I45" s="7"/>
      <c r="J45" s="7"/>
      <c r="K45" s="7"/>
      <c r="L45" s="9" t="s">
        <v>95</v>
      </c>
      <c r="M45" s="59">
        <v>1142.52</v>
      </c>
      <c r="N45" s="20">
        <v>984.54</v>
      </c>
      <c r="O45" s="59">
        <v>1083.8</v>
      </c>
      <c r="P45" s="59">
        <v>1329.83</v>
      </c>
      <c r="Q45" s="59">
        <v>1072.96</v>
      </c>
      <c r="R45" s="59">
        <v>1260.3599999999999</v>
      </c>
      <c r="S45" s="20">
        <v>997.81</v>
      </c>
      <c r="T45" s="59">
        <v>1845</v>
      </c>
      <c r="U45" s="59">
        <v>1115.83</v>
      </c>
    </row>
    <row r="46" spans="1:21" ht="16.5" customHeight="1" x14ac:dyDescent="0.25">
      <c r="A46" s="7"/>
      <c r="B46" s="7" t="s">
        <v>93</v>
      </c>
      <c r="C46" s="7"/>
      <c r="D46" s="7"/>
      <c r="E46" s="7"/>
      <c r="F46" s="7"/>
      <c r="G46" s="7"/>
      <c r="H46" s="7"/>
      <c r="I46" s="7"/>
      <c r="J46" s="7"/>
      <c r="K46" s="7"/>
      <c r="L46" s="9" t="s">
        <v>95</v>
      </c>
      <c r="M46" s="59">
        <v>1137.73</v>
      </c>
      <c r="N46" s="20">
        <v>993.12</v>
      </c>
      <c r="O46" s="59">
        <v>1070.9100000000001</v>
      </c>
      <c r="P46" s="59">
        <v>1299.74</v>
      </c>
      <c r="Q46" s="59">
        <v>1103.4000000000001</v>
      </c>
      <c r="R46" s="59">
        <v>1594.35</v>
      </c>
      <c r="S46" s="20">
        <v>988.07</v>
      </c>
      <c r="T46" s="59">
        <v>1542.36</v>
      </c>
      <c r="U46" s="59">
        <v>1116.3699999999999</v>
      </c>
    </row>
    <row r="47" spans="1:21" ht="16.5" customHeight="1" x14ac:dyDescent="0.25">
      <c r="A47" s="7" t="s">
        <v>825</v>
      </c>
      <c r="B47" s="7"/>
      <c r="C47" s="7"/>
      <c r="D47" s="7"/>
      <c r="E47" s="7"/>
      <c r="F47" s="7"/>
      <c r="G47" s="7"/>
      <c r="H47" s="7"/>
      <c r="I47" s="7"/>
      <c r="J47" s="7"/>
      <c r="K47" s="7"/>
      <c r="L47" s="9"/>
      <c r="M47" s="10"/>
      <c r="N47" s="10"/>
      <c r="O47" s="10"/>
      <c r="P47" s="10"/>
      <c r="Q47" s="10"/>
      <c r="R47" s="10"/>
      <c r="S47" s="10"/>
      <c r="T47" s="10"/>
      <c r="U47" s="10"/>
    </row>
    <row r="48" spans="1:21" ht="16.5" customHeight="1" x14ac:dyDescent="0.25">
      <c r="A48" s="7"/>
      <c r="B48" s="7" t="s">
        <v>83</v>
      </c>
      <c r="C48" s="7"/>
      <c r="D48" s="7"/>
      <c r="E48" s="7"/>
      <c r="F48" s="7"/>
      <c r="G48" s="7"/>
      <c r="H48" s="7"/>
      <c r="I48" s="7"/>
      <c r="J48" s="7"/>
      <c r="K48" s="7"/>
      <c r="L48" s="9" t="s">
        <v>95</v>
      </c>
      <c r="M48" s="59">
        <v>1069.83</v>
      </c>
      <c r="N48" s="20">
        <v>980.64</v>
      </c>
      <c r="O48" s="20">
        <v>857.93</v>
      </c>
      <c r="P48" s="59">
        <v>1552.15</v>
      </c>
      <c r="Q48" s="58" t="s">
        <v>137</v>
      </c>
      <c r="R48" s="58" t="s">
        <v>137</v>
      </c>
      <c r="S48" s="59">
        <v>1265.8499999999999</v>
      </c>
      <c r="T48" s="58" t="s">
        <v>137</v>
      </c>
      <c r="U48" s="59">
        <v>1005.6</v>
      </c>
    </row>
    <row r="49" spans="1:21" ht="16.5" customHeight="1" x14ac:dyDescent="0.25">
      <c r="A49" s="7"/>
      <c r="B49" s="7" t="s">
        <v>85</v>
      </c>
      <c r="C49" s="7"/>
      <c r="D49" s="7"/>
      <c r="E49" s="7"/>
      <c r="F49" s="7"/>
      <c r="G49" s="7"/>
      <c r="H49" s="7"/>
      <c r="I49" s="7"/>
      <c r="J49" s="7"/>
      <c r="K49" s="7"/>
      <c r="L49" s="9" t="s">
        <v>95</v>
      </c>
      <c r="M49" s="59">
        <v>1101.49</v>
      </c>
      <c r="N49" s="59">
        <v>1032.43</v>
      </c>
      <c r="O49" s="20">
        <v>871.12</v>
      </c>
      <c r="P49" s="59">
        <v>1288.8699999999999</v>
      </c>
      <c r="Q49" s="58" t="s">
        <v>137</v>
      </c>
      <c r="R49" s="58" t="s">
        <v>137</v>
      </c>
      <c r="S49" s="59">
        <v>1179.5999999999999</v>
      </c>
      <c r="T49" s="58" t="s">
        <v>137</v>
      </c>
      <c r="U49" s="59">
        <v>1033</v>
      </c>
    </row>
    <row r="50" spans="1:21" ht="16.5" customHeight="1" x14ac:dyDescent="0.25">
      <c r="A50" s="7"/>
      <c r="B50" s="7" t="s">
        <v>86</v>
      </c>
      <c r="C50" s="7"/>
      <c r="D50" s="7"/>
      <c r="E50" s="7"/>
      <c r="F50" s="7"/>
      <c r="G50" s="7"/>
      <c r="H50" s="7"/>
      <c r="I50" s="7"/>
      <c r="J50" s="7"/>
      <c r="K50" s="7"/>
      <c r="L50" s="9" t="s">
        <v>95</v>
      </c>
      <c r="M50" s="59">
        <v>1076.6099999999999</v>
      </c>
      <c r="N50" s="59">
        <v>1103.18</v>
      </c>
      <c r="O50" s="20">
        <v>865.16</v>
      </c>
      <c r="P50" s="59">
        <v>1335.15</v>
      </c>
      <c r="Q50" s="58" t="s">
        <v>137</v>
      </c>
      <c r="R50" s="58" t="s">
        <v>137</v>
      </c>
      <c r="S50" s="58" t="s">
        <v>137</v>
      </c>
      <c r="T50" s="58" t="s">
        <v>137</v>
      </c>
      <c r="U50" s="59">
        <v>1027.42</v>
      </c>
    </row>
    <row r="51" spans="1:21" ht="16.5" customHeight="1" x14ac:dyDescent="0.25">
      <c r="A51" s="7"/>
      <c r="B51" s="7" t="s">
        <v>87</v>
      </c>
      <c r="C51" s="7"/>
      <c r="D51" s="7"/>
      <c r="E51" s="7"/>
      <c r="F51" s="7"/>
      <c r="G51" s="7"/>
      <c r="H51" s="7"/>
      <c r="I51" s="7"/>
      <c r="J51" s="7"/>
      <c r="K51" s="7"/>
      <c r="L51" s="9" t="s">
        <v>95</v>
      </c>
      <c r="M51" s="59">
        <v>1035.8499999999999</v>
      </c>
      <c r="N51" s="20">
        <v>975.98</v>
      </c>
      <c r="O51" s="20">
        <v>759.23</v>
      </c>
      <c r="P51" s="59">
        <v>1335.87</v>
      </c>
      <c r="Q51" s="58" t="s">
        <v>137</v>
      </c>
      <c r="R51" s="58" t="s">
        <v>137</v>
      </c>
      <c r="S51" s="58" t="s">
        <v>137</v>
      </c>
      <c r="T51" s="58" t="s">
        <v>137</v>
      </c>
      <c r="U51" s="20">
        <v>904.43</v>
      </c>
    </row>
    <row r="52" spans="1:21" ht="16.5" customHeight="1" x14ac:dyDescent="0.25">
      <c r="A52" s="7"/>
      <c r="B52" s="7" t="s">
        <v>88</v>
      </c>
      <c r="C52" s="7"/>
      <c r="D52" s="7"/>
      <c r="E52" s="7"/>
      <c r="F52" s="7"/>
      <c r="G52" s="7"/>
      <c r="H52" s="7"/>
      <c r="I52" s="7"/>
      <c r="J52" s="7"/>
      <c r="K52" s="7"/>
      <c r="L52" s="9" t="s">
        <v>95</v>
      </c>
      <c r="M52" s="59">
        <v>1025.02</v>
      </c>
      <c r="N52" s="20">
        <v>885.37</v>
      </c>
      <c r="O52" s="20">
        <v>843.62</v>
      </c>
      <c r="P52" s="20">
        <v>985.95</v>
      </c>
      <c r="Q52" s="58" t="s">
        <v>137</v>
      </c>
      <c r="R52" s="58" t="s">
        <v>137</v>
      </c>
      <c r="S52" s="58" t="s">
        <v>137</v>
      </c>
      <c r="T52" s="58" t="s">
        <v>137</v>
      </c>
      <c r="U52" s="20">
        <v>928.3</v>
      </c>
    </row>
    <row r="53" spans="1:21" ht="16.5" customHeight="1" x14ac:dyDescent="0.25">
      <c r="A53" s="7"/>
      <c r="B53" s="7" t="s">
        <v>89</v>
      </c>
      <c r="C53" s="7"/>
      <c r="D53" s="7"/>
      <c r="E53" s="7"/>
      <c r="F53" s="7"/>
      <c r="G53" s="7"/>
      <c r="H53" s="7"/>
      <c r="I53" s="7"/>
      <c r="J53" s="7"/>
      <c r="K53" s="7"/>
      <c r="L53" s="9" t="s">
        <v>95</v>
      </c>
      <c r="M53" s="59">
        <v>1007.25</v>
      </c>
      <c r="N53" s="20">
        <v>879.81</v>
      </c>
      <c r="O53" s="20">
        <v>881.21</v>
      </c>
      <c r="P53" s="59">
        <v>1024.18</v>
      </c>
      <c r="Q53" s="58" t="s">
        <v>137</v>
      </c>
      <c r="R53" s="58" t="s">
        <v>137</v>
      </c>
      <c r="S53" s="58" t="s">
        <v>137</v>
      </c>
      <c r="T53" s="58" t="s">
        <v>137</v>
      </c>
      <c r="U53" s="20">
        <v>943.17</v>
      </c>
    </row>
    <row r="54" spans="1:21" ht="16.5" customHeight="1" x14ac:dyDescent="0.25">
      <c r="A54" s="7"/>
      <c r="B54" s="7" t="s">
        <v>90</v>
      </c>
      <c r="C54" s="7"/>
      <c r="D54" s="7"/>
      <c r="E54" s="7"/>
      <c r="F54" s="7"/>
      <c r="G54" s="7"/>
      <c r="H54" s="7"/>
      <c r="I54" s="7"/>
      <c r="J54" s="7"/>
      <c r="K54" s="7"/>
      <c r="L54" s="9" t="s">
        <v>95</v>
      </c>
      <c r="M54" s="59">
        <v>1034.96</v>
      </c>
      <c r="N54" s="20">
        <v>947.49</v>
      </c>
      <c r="O54" s="20">
        <v>764.4</v>
      </c>
      <c r="P54" s="20">
        <v>955.7</v>
      </c>
      <c r="Q54" s="58" t="s">
        <v>137</v>
      </c>
      <c r="R54" s="20">
        <v>818.96</v>
      </c>
      <c r="S54" s="58" t="s">
        <v>137</v>
      </c>
      <c r="T54" s="58" t="s">
        <v>137</v>
      </c>
      <c r="U54" s="20">
        <v>911</v>
      </c>
    </row>
    <row r="55" spans="1:21" ht="16.5" customHeight="1" x14ac:dyDescent="0.25">
      <c r="A55" s="7"/>
      <c r="B55" s="7" t="s">
        <v>91</v>
      </c>
      <c r="C55" s="7"/>
      <c r="D55" s="7"/>
      <c r="E55" s="7"/>
      <c r="F55" s="7"/>
      <c r="G55" s="7"/>
      <c r="H55" s="7"/>
      <c r="I55" s="7"/>
      <c r="J55" s="7"/>
      <c r="K55" s="7"/>
      <c r="L55" s="9" t="s">
        <v>95</v>
      </c>
      <c r="M55" s="59">
        <v>1073.3699999999999</v>
      </c>
      <c r="N55" s="20">
        <v>926.79</v>
      </c>
      <c r="O55" s="20">
        <v>672.06</v>
      </c>
      <c r="P55" s="20">
        <v>896.19</v>
      </c>
      <c r="Q55" s="58" t="s">
        <v>137</v>
      </c>
      <c r="R55" s="59">
        <v>1118.8800000000001</v>
      </c>
      <c r="S55" s="58" t="s">
        <v>137</v>
      </c>
      <c r="T55" s="58" t="s">
        <v>137</v>
      </c>
      <c r="U55" s="20">
        <v>874.64</v>
      </c>
    </row>
    <row r="56" spans="1:21" ht="16.5" customHeight="1" x14ac:dyDescent="0.25">
      <c r="A56" s="7"/>
      <c r="B56" s="7" t="s">
        <v>92</v>
      </c>
      <c r="C56" s="7"/>
      <c r="D56" s="7"/>
      <c r="E56" s="7"/>
      <c r="F56" s="7"/>
      <c r="G56" s="7"/>
      <c r="H56" s="7"/>
      <c r="I56" s="7"/>
      <c r="J56" s="7"/>
      <c r="K56" s="7"/>
      <c r="L56" s="9" t="s">
        <v>95</v>
      </c>
      <c r="M56" s="59">
        <v>1124.6400000000001</v>
      </c>
      <c r="N56" s="20">
        <v>944.84</v>
      </c>
      <c r="O56" s="20">
        <v>762.97</v>
      </c>
      <c r="P56" s="59">
        <v>1069.79</v>
      </c>
      <c r="Q56" s="58" t="s">
        <v>137</v>
      </c>
      <c r="R56" s="20">
        <v>881.47</v>
      </c>
      <c r="S56" s="58" t="s">
        <v>137</v>
      </c>
      <c r="T56" s="58" t="s">
        <v>137</v>
      </c>
      <c r="U56" s="20">
        <v>937.86</v>
      </c>
    </row>
    <row r="57" spans="1:21" ht="16.5" customHeight="1" x14ac:dyDescent="0.25">
      <c r="A57" s="7"/>
      <c r="B57" s="7" t="s">
        <v>93</v>
      </c>
      <c r="C57" s="7"/>
      <c r="D57" s="7"/>
      <c r="E57" s="7"/>
      <c r="F57" s="7"/>
      <c r="G57" s="7"/>
      <c r="H57" s="7"/>
      <c r="I57" s="7"/>
      <c r="J57" s="7"/>
      <c r="K57" s="7"/>
      <c r="L57" s="9" t="s">
        <v>95</v>
      </c>
      <c r="M57" s="59">
        <v>1071.6500000000001</v>
      </c>
      <c r="N57" s="20">
        <v>792.54</v>
      </c>
      <c r="O57" s="20">
        <v>724.87</v>
      </c>
      <c r="P57" s="59">
        <v>1070.75</v>
      </c>
      <c r="Q57" s="58" t="s">
        <v>137</v>
      </c>
      <c r="R57" s="20">
        <v>897.28</v>
      </c>
      <c r="S57" s="58" t="s">
        <v>137</v>
      </c>
      <c r="T57" s="58" t="s">
        <v>137</v>
      </c>
      <c r="U57" s="20">
        <v>851.81</v>
      </c>
    </row>
    <row r="58" spans="1:21" ht="16.5" customHeight="1" x14ac:dyDescent="0.25">
      <c r="A58" s="7" t="s">
        <v>826</v>
      </c>
      <c r="B58" s="7"/>
      <c r="C58" s="7"/>
      <c r="D58" s="7"/>
      <c r="E58" s="7"/>
      <c r="F58" s="7"/>
      <c r="G58" s="7"/>
      <c r="H58" s="7"/>
      <c r="I58" s="7"/>
      <c r="J58" s="7"/>
      <c r="K58" s="7"/>
      <c r="L58" s="9"/>
      <c r="M58" s="10"/>
      <c r="N58" s="10"/>
      <c r="O58" s="10"/>
      <c r="P58" s="10"/>
      <c r="Q58" s="10"/>
      <c r="R58" s="10"/>
      <c r="S58" s="10"/>
      <c r="T58" s="10"/>
      <c r="U58" s="10"/>
    </row>
    <row r="59" spans="1:21" ht="16.5" customHeight="1" x14ac:dyDescent="0.25">
      <c r="A59" s="7"/>
      <c r="B59" s="7" t="s">
        <v>83</v>
      </c>
      <c r="C59" s="7"/>
      <c r="D59" s="7"/>
      <c r="E59" s="7"/>
      <c r="F59" s="7"/>
      <c r="G59" s="7"/>
      <c r="H59" s="7"/>
      <c r="I59" s="7"/>
      <c r="J59" s="7"/>
      <c r="K59" s="7"/>
      <c r="L59" s="9" t="s">
        <v>95</v>
      </c>
      <c r="M59" s="59">
        <v>1319.86</v>
      </c>
      <c r="N59" s="59">
        <v>1198.45</v>
      </c>
      <c r="O59" s="59">
        <v>1105.42</v>
      </c>
      <c r="P59" s="59">
        <v>1674.93</v>
      </c>
      <c r="Q59" s="59">
        <v>1562.07</v>
      </c>
      <c r="R59" s="59">
        <v>1385.88</v>
      </c>
      <c r="S59" s="59">
        <v>1508.16</v>
      </c>
      <c r="T59" s="59">
        <v>1674.01</v>
      </c>
      <c r="U59" s="59">
        <v>1309.04</v>
      </c>
    </row>
    <row r="60" spans="1:21" ht="16.5" customHeight="1" x14ac:dyDescent="0.25">
      <c r="A60" s="7"/>
      <c r="B60" s="7" t="s">
        <v>85</v>
      </c>
      <c r="C60" s="7"/>
      <c r="D60" s="7"/>
      <c r="E60" s="7"/>
      <c r="F60" s="7"/>
      <c r="G60" s="7"/>
      <c r="H60" s="7"/>
      <c r="I60" s="7"/>
      <c r="J60" s="7"/>
      <c r="K60" s="7"/>
      <c r="L60" s="9" t="s">
        <v>95</v>
      </c>
      <c r="M60" s="59">
        <v>1345.15</v>
      </c>
      <c r="N60" s="59">
        <v>1225.6300000000001</v>
      </c>
      <c r="O60" s="59">
        <v>1117.3800000000001</v>
      </c>
      <c r="P60" s="59">
        <v>1626.51</v>
      </c>
      <c r="Q60" s="59">
        <v>1589.22</v>
      </c>
      <c r="R60" s="59">
        <v>1368.51</v>
      </c>
      <c r="S60" s="59">
        <v>1431.63</v>
      </c>
      <c r="T60" s="59">
        <v>1721.76</v>
      </c>
      <c r="U60" s="59">
        <v>1322.98</v>
      </c>
    </row>
    <row r="61" spans="1:21" ht="16.5" customHeight="1" x14ac:dyDescent="0.25">
      <c r="A61" s="7"/>
      <c r="B61" s="7" t="s">
        <v>86</v>
      </c>
      <c r="C61" s="7"/>
      <c r="D61" s="7"/>
      <c r="E61" s="7"/>
      <c r="F61" s="7"/>
      <c r="G61" s="7"/>
      <c r="H61" s="7"/>
      <c r="I61" s="7"/>
      <c r="J61" s="7"/>
      <c r="K61" s="7"/>
      <c r="L61" s="9" t="s">
        <v>95</v>
      </c>
      <c r="M61" s="59">
        <v>1283.8</v>
      </c>
      <c r="N61" s="59">
        <v>1169.4100000000001</v>
      </c>
      <c r="O61" s="59">
        <v>1096.71</v>
      </c>
      <c r="P61" s="59">
        <v>1603.43</v>
      </c>
      <c r="Q61" s="59">
        <v>1525.87</v>
      </c>
      <c r="R61" s="59">
        <v>1282.94</v>
      </c>
      <c r="S61" s="59">
        <v>1328.52</v>
      </c>
      <c r="T61" s="59">
        <v>1909.98</v>
      </c>
      <c r="U61" s="59">
        <v>1273.53</v>
      </c>
    </row>
    <row r="62" spans="1:21" ht="16.5" customHeight="1" x14ac:dyDescent="0.25">
      <c r="A62" s="7"/>
      <c r="B62" s="7" t="s">
        <v>87</v>
      </c>
      <c r="C62" s="7"/>
      <c r="D62" s="7"/>
      <c r="E62" s="7"/>
      <c r="F62" s="7"/>
      <c r="G62" s="7"/>
      <c r="H62" s="7"/>
      <c r="I62" s="7"/>
      <c r="J62" s="7"/>
      <c r="K62" s="7"/>
      <c r="L62" s="9" t="s">
        <v>95</v>
      </c>
      <c r="M62" s="59">
        <v>1316.58</v>
      </c>
      <c r="N62" s="59">
        <v>1100.5</v>
      </c>
      <c r="O62" s="59">
        <v>1019.06</v>
      </c>
      <c r="P62" s="59">
        <v>1625.55</v>
      </c>
      <c r="Q62" s="59">
        <v>1370.23</v>
      </c>
      <c r="R62" s="59">
        <v>1321.39</v>
      </c>
      <c r="S62" s="59">
        <v>1338.34</v>
      </c>
      <c r="T62" s="59">
        <v>2135.1999999999998</v>
      </c>
      <c r="U62" s="59">
        <v>1240.78</v>
      </c>
    </row>
    <row r="63" spans="1:21" ht="16.5" customHeight="1" x14ac:dyDescent="0.25">
      <c r="A63" s="7"/>
      <c r="B63" s="7" t="s">
        <v>88</v>
      </c>
      <c r="C63" s="7"/>
      <c r="D63" s="7"/>
      <c r="E63" s="7"/>
      <c r="F63" s="7"/>
      <c r="G63" s="7"/>
      <c r="H63" s="7"/>
      <c r="I63" s="7"/>
      <c r="J63" s="7"/>
      <c r="K63" s="7"/>
      <c r="L63" s="9" t="s">
        <v>95</v>
      </c>
      <c r="M63" s="59">
        <v>1268.46</v>
      </c>
      <c r="N63" s="59">
        <v>1026.53</v>
      </c>
      <c r="O63" s="59">
        <v>1038.46</v>
      </c>
      <c r="P63" s="59">
        <v>1584.21</v>
      </c>
      <c r="Q63" s="59">
        <v>1268.3800000000001</v>
      </c>
      <c r="R63" s="59">
        <v>1371.33</v>
      </c>
      <c r="S63" s="59">
        <v>1166.98</v>
      </c>
      <c r="T63" s="59">
        <v>2285.39</v>
      </c>
      <c r="U63" s="59">
        <v>1201.42</v>
      </c>
    </row>
    <row r="64" spans="1:21" ht="16.5" customHeight="1" x14ac:dyDescent="0.25">
      <c r="A64" s="7"/>
      <c r="B64" s="7" t="s">
        <v>89</v>
      </c>
      <c r="C64" s="7"/>
      <c r="D64" s="7"/>
      <c r="E64" s="7"/>
      <c r="F64" s="7"/>
      <c r="G64" s="7"/>
      <c r="H64" s="7"/>
      <c r="I64" s="7"/>
      <c r="J64" s="7"/>
      <c r="K64" s="7"/>
      <c r="L64" s="9" t="s">
        <v>95</v>
      </c>
      <c r="M64" s="59">
        <v>1237.6300000000001</v>
      </c>
      <c r="N64" s="59">
        <v>1018.18</v>
      </c>
      <c r="O64" s="59">
        <v>1079.43</v>
      </c>
      <c r="P64" s="59">
        <v>1453.06</v>
      </c>
      <c r="Q64" s="59">
        <v>1280.77</v>
      </c>
      <c r="R64" s="59">
        <v>1481.95</v>
      </c>
      <c r="S64" s="59">
        <v>1074.0899999999999</v>
      </c>
      <c r="T64" s="59">
        <v>2128.79</v>
      </c>
      <c r="U64" s="59">
        <v>1187.8399999999999</v>
      </c>
    </row>
    <row r="65" spans="1:21" ht="16.5" customHeight="1" x14ac:dyDescent="0.25">
      <c r="A65" s="7"/>
      <c r="B65" s="7" t="s">
        <v>90</v>
      </c>
      <c r="C65" s="7"/>
      <c r="D65" s="7"/>
      <c r="E65" s="7"/>
      <c r="F65" s="7"/>
      <c r="G65" s="7"/>
      <c r="H65" s="7"/>
      <c r="I65" s="7"/>
      <c r="J65" s="7"/>
      <c r="K65" s="7"/>
      <c r="L65" s="9" t="s">
        <v>95</v>
      </c>
      <c r="M65" s="59">
        <v>1227.19</v>
      </c>
      <c r="N65" s="59">
        <v>1015.02</v>
      </c>
      <c r="O65" s="59">
        <v>1049.8900000000001</v>
      </c>
      <c r="P65" s="59">
        <v>1383.43</v>
      </c>
      <c r="Q65" s="59">
        <v>1256.51</v>
      </c>
      <c r="R65" s="59">
        <v>1223.6600000000001</v>
      </c>
      <c r="S65" s="59">
        <v>1154.77</v>
      </c>
      <c r="T65" s="59">
        <v>1795.87</v>
      </c>
      <c r="U65" s="59">
        <v>1165.3699999999999</v>
      </c>
    </row>
    <row r="66" spans="1:21" ht="16.5" customHeight="1" x14ac:dyDescent="0.25">
      <c r="A66" s="7"/>
      <c r="B66" s="7" t="s">
        <v>91</v>
      </c>
      <c r="C66" s="7"/>
      <c r="D66" s="7"/>
      <c r="E66" s="7"/>
      <c r="F66" s="7"/>
      <c r="G66" s="7"/>
      <c r="H66" s="7"/>
      <c r="I66" s="7"/>
      <c r="J66" s="7"/>
      <c r="K66" s="7"/>
      <c r="L66" s="9" t="s">
        <v>95</v>
      </c>
      <c r="M66" s="59">
        <v>1179.77</v>
      </c>
      <c r="N66" s="20">
        <v>996.13</v>
      </c>
      <c r="O66" s="20">
        <v>968.76</v>
      </c>
      <c r="P66" s="59">
        <v>1360.25</v>
      </c>
      <c r="Q66" s="59">
        <v>1034.98</v>
      </c>
      <c r="R66" s="59">
        <v>1285.98</v>
      </c>
      <c r="S66" s="20">
        <v>967.61</v>
      </c>
      <c r="T66" s="59">
        <v>1621.67</v>
      </c>
      <c r="U66" s="59">
        <v>1106.8</v>
      </c>
    </row>
    <row r="67" spans="1:21" ht="16.5" customHeight="1" x14ac:dyDescent="0.25">
      <c r="A67" s="7"/>
      <c r="B67" s="7" t="s">
        <v>92</v>
      </c>
      <c r="C67" s="7"/>
      <c r="D67" s="7"/>
      <c r="E67" s="7"/>
      <c r="F67" s="7"/>
      <c r="G67" s="7"/>
      <c r="H67" s="7"/>
      <c r="I67" s="7"/>
      <c r="J67" s="7"/>
      <c r="K67" s="7"/>
      <c r="L67" s="9" t="s">
        <v>95</v>
      </c>
      <c r="M67" s="59">
        <v>1139.68</v>
      </c>
      <c r="N67" s="20">
        <v>980.97</v>
      </c>
      <c r="O67" s="20">
        <v>987.07</v>
      </c>
      <c r="P67" s="59">
        <v>1308.8399999999999</v>
      </c>
      <c r="Q67" s="59">
        <v>1072.96</v>
      </c>
      <c r="R67" s="59">
        <v>1170.3900000000001</v>
      </c>
      <c r="S67" s="20">
        <v>997.81</v>
      </c>
      <c r="T67" s="59">
        <v>1845</v>
      </c>
      <c r="U67" s="59">
        <v>1088.03</v>
      </c>
    </row>
    <row r="68" spans="1:21" ht="16.5" customHeight="1" x14ac:dyDescent="0.25">
      <c r="A68" s="14"/>
      <c r="B68" s="14" t="s">
        <v>93</v>
      </c>
      <c r="C68" s="14"/>
      <c r="D68" s="14"/>
      <c r="E68" s="14"/>
      <c r="F68" s="14"/>
      <c r="G68" s="14"/>
      <c r="H68" s="14"/>
      <c r="I68" s="14"/>
      <c r="J68" s="14"/>
      <c r="K68" s="14"/>
      <c r="L68" s="15" t="s">
        <v>95</v>
      </c>
      <c r="M68" s="60">
        <v>1130.6199999999999</v>
      </c>
      <c r="N68" s="29">
        <v>972.93</v>
      </c>
      <c r="O68" s="29">
        <v>965.48</v>
      </c>
      <c r="P68" s="60">
        <v>1280.8499999999999</v>
      </c>
      <c r="Q68" s="60">
        <v>1103.4000000000001</v>
      </c>
      <c r="R68" s="60">
        <v>1419.69</v>
      </c>
      <c r="S68" s="29">
        <v>988.07</v>
      </c>
      <c r="T68" s="60">
        <v>1542.36</v>
      </c>
      <c r="U68" s="60">
        <v>1078.72</v>
      </c>
    </row>
    <row r="69" spans="1:21" ht="4.5" customHeight="1" x14ac:dyDescent="0.25">
      <c r="A69" s="23"/>
      <c r="B69" s="23"/>
      <c r="C69" s="2"/>
      <c r="D69" s="2"/>
      <c r="E69" s="2"/>
      <c r="F69" s="2"/>
      <c r="G69" s="2"/>
      <c r="H69" s="2"/>
      <c r="I69" s="2"/>
      <c r="J69" s="2"/>
      <c r="K69" s="2"/>
      <c r="L69" s="2"/>
      <c r="M69" s="2"/>
      <c r="N69" s="2"/>
      <c r="O69" s="2"/>
      <c r="P69" s="2"/>
      <c r="Q69" s="2"/>
      <c r="R69" s="2"/>
      <c r="S69" s="2"/>
      <c r="T69" s="2"/>
      <c r="U69" s="2"/>
    </row>
    <row r="70" spans="1:21" ht="16.5" customHeight="1" x14ac:dyDescent="0.25">
      <c r="A70" s="23"/>
      <c r="B70" s="23"/>
      <c r="C70" s="87" t="s">
        <v>416</v>
      </c>
      <c r="D70" s="87"/>
      <c r="E70" s="87"/>
      <c r="F70" s="87"/>
      <c r="G70" s="87"/>
      <c r="H70" s="87"/>
      <c r="I70" s="87"/>
      <c r="J70" s="87"/>
      <c r="K70" s="87"/>
      <c r="L70" s="87"/>
      <c r="M70" s="87"/>
      <c r="N70" s="87"/>
      <c r="O70" s="87"/>
      <c r="P70" s="87"/>
      <c r="Q70" s="87"/>
      <c r="R70" s="87"/>
      <c r="S70" s="87"/>
      <c r="T70" s="87"/>
      <c r="U70" s="87"/>
    </row>
    <row r="71" spans="1:21" ht="4.5" customHeight="1" x14ac:dyDescent="0.25">
      <c r="A71" s="23"/>
      <c r="B71" s="23"/>
      <c r="C71" s="2"/>
      <c r="D71" s="2"/>
      <c r="E71" s="2"/>
      <c r="F71" s="2"/>
      <c r="G71" s="2"/>
      <c r="H71" s="2"/>
      <c r="I71" s="2"/>
      <c r="J71" s="2"/>
      <c r="K71" s="2"/>
      <c r="L71" s="2"/>
      <c r="M71" s="2"/>
      <c r="N71" s="2"/>
      <c r="O71" s="2"/>
      <c r="P71" s="2"/>
      <c r="Q71" s="2"/>
      <c r="R71" s="2"/>
      <c r="S71" s="2"/>
      <c r="T71" s="2"/>
      <c r="U71" s="2"/>
    </row>
    <row r="72" spans="1:21" ht="16.5" customHeight="1" x14ac:dyDescent="0.25">
      <c r="A72" s="40"/>
      <c r="B72" s="40"/>
      <c r="C72" s="87" t="s">
        <v>473</v>
      </c>
      <c r="D72" s="87"/>
      <c r="E72" s="87"/>
      <c r="F72" s="87"/>
      <c r="G72" s="87"/>
      <c r="H72" s="87"/>
      <c r="I72" s="87"/>
      <c r="J72" s="87"/>
      <c r="K72" s="87"/>
      <c r="L72" s="87"/>
      <c r="M72" s="87"/>
      <c r="N72" s="87"/>
      <c r="O72" s="87"/>
      <c r="P72" s="87"/>
      <c r="Q72" s="87"/>
      <c r="R72" s="87"/>
      <c r="S72" s="87"/>
      <c r="T72" s="87"/>
      <c r="U72" s="87"/>
    </row>
    <row r="73" spans="1:21" ht="16.5" customHeight="1" x14ac:dyDescent="0.25">
      <c r="A73" s="40"/>
      <c r="B73" s="40"/>
      <c r="C73" s="87" t="s">
        <v>474</v>
      </c>
      <c r="D73" s="87"/>
      <c r="E73" s="87"/>
      <c r="F73" s="87"/>
      <c r="G73" s="87"/>
      <c r="H73" s="87"/>
      <c r="I73" s="87"/>
      <c r="J73" s="87"/>
      <c r="K73" s="87"/>
      <c r="L73" s="87"/>
      <c r="M73" s="87"/>
      <c r="N73" s="87"/>
      <c r="O73" s="87"/>
      <c r="P73" s="87"/>
      <c r="Q73" s="87"/>
      <c r="R73" s="87"/>
      <c r="S73" s="87"/>
      <c r="T73" s="87"/>
      <c r="U73" s="87"/>
    </row>
    <row r="74" spans="1:21" ht="4.5" customHeight="1" x14ac:dyDescent="0.25">
      <c r="A74" s="23"/>
      <c r="B74" s="23"/>
      <c r="C74" s="2"/>
      <c r="D74" s="2"/>
      <c r="E74" s="2"/>
      <c r="F74" s="2"/>
      <c r="G74" s="2"/>
      <c r="H74" s="2"/>
      <c r="I74" s="2"/>
      <c r="J74" s="2"/>
      <c r="K74" s="2"/>
      <c r="L74" s="2"/>
      <c r="M74" s="2"/>
      <c r="N74" s="2"/>
      <c r="O74" s="2"/>
      <c r="P74" s="2"/>
      <c r="Q74" s="2"/>
      <c r="R74" s="2"/>
      <c r="S74" s="2"/>
      <c r="T74" s="2"/>
      <c r="U74" s="2"/>
    </row>
    <row r="75" spans="1:21" ht="16.5" customHeight="1" x14ac:dyDescent="0.25">
      <c r="A75" s="23" t="s">
        <v>99</v>
      </c>
      <c r="B75" s="23"/>
      <c r="C75" s="87" t="s">
        <v>139</v>
      </c>
      <c r="D75" s="87"/>
      <c r="E75" s="87"/>
      <c r="F75" s="87"/>
      <c r="G75" s="87"/>
      <c r="H75" s="87"/>
      <c r="I75" s="87"/>
      <c r="J75" s="87"/>
      <c r="K75" s="87"/>
      <c r="L75" s="87"/>
      <c r="M75" s="87"/>
      <c r="N75" s="87"/>
      <c r="O75" s="87"/>
      <c r="P75" s="87"/>
      <c r="Q75" s="87"/>
      <c r="R75" s="87"/>
      <c r="S75" s="87"/>
      <c r="T75" s="87"/>
      <c r="U75" s="87"/>
    </row>
    <row r="76" spans="1:21" ht="29.4" customHeight="1" x14ac:dyDescent="0.25">
      <c r="A76" s="23" t="s">
        <v>101</v>
      </c>
      <c r="B76" s="23"/>
      <c r="C76" s="87" t="s">
        <v>100</v>
      </c>
      <c r="D76" s="87"/>
      <c r="E76" s="87"/>
      <c r="F76" s="87"/>
      <c r="G76" s="87"/>
      <c r="H76" s="87"/>
      <c r="I76" s="87"/>
      <c r="J76" s="87"/>
      <c r="K76" s="87"/>
      <c r="L76" s="87"/>
      <c r="M76" s="87"/>
      <c r="N76" s="87"/>
      <c r="O76" s="87"/>
      <c r="P76" s="87"/>
      <c r="Q76" s="87"/>
      <c r="R76" s="87"/>
      <c r="S76" s="87"/>
      <c r="T76" s="87"/>
      <c r="U76" s="87"/>
    </row>
    <row r="77" spans="1:21" ht="16.5" customHeight="1" x14ac:dyDescent="0.25">
      <c r="A77" s="23" t="s">
        <v>103</v>
      </c>
      <c r="B77" s="23"/>
      <c r="C77" s="87" t="s">
        <v>102</v>
      </c>
      <c r="D77" s="87"/>
      <c r="E77" s="87"/>
      <c r="F77" s="87"/>
      <c r="G77" s="87"/>
      <c r="H77" s="87"/>
      <c r="I77" s="87"/>
      <c r="J77" s="87"/>
      <c r="K77" s="87"/>
      <c r="L77" s="87"/>
      <c r="M77" s="87"/>
      <c r="N77" s="87"/>
      <c r="O77" s="87"/>
      <c r="P77" s="87"/>
      <c r="Q77" s="87"/>
      <c r="R77" s="87"/>
      <c r="S77" s="87"/>
      <c r="T77" s="87"/>
      <c r="U77" s="87"/>
    </row>
    <row r="78" spans="1:21" ht="16.5" customHeight="1" x14ac:dyDescent="0.25">
      <c r="A78" s="23" t="s">
        <v>105</v>
      </c>
      <c r="B78" s="23"/>
      <c r="C78" s="87" t="s">
        <v>106</v>
      </c>
      <c r="D78" s="87"/>
      <c r="E78" s="87"/>
      <c r="F78" s="87"/>
      <c r="G78" s="87"/>
      <c r="H78" s="87"/>
      <c r="I78" s="87"/>
      <c r="J78" s="87"/>
      <c r="K78" s="87"/>
      <c r="L78" s="87"/>
      <c r="M78" s="87"/>
      <c r="N78" s="87"/>
      <c r="O78" s="87"/>
      <c r="P78" s="87"/>
      <c r="Q78" s="87"/>
      <c r="R78" s="87"/>
      <c r="S78" s="87"/>
      <c r="T78" s="87"/>
      <c r="U78" s="87"/>
    </row>
    <row r="79" spans="1:21" ht="29.4" customHeight="1" x14ac:dyDescent="0.25">
      <c r="A79" s="23" t="s">
        <v>142</v>
      </c>
      <c r="B79" s="23"/>
      <c r="C79" s="87" t="s">
        <v>827</v>
      </c>
      <c r="D79" s="87"/>
      <c r="E79" s="87"/>
      <c r="F79" s="87"/>
      <c r="G79" s="87"/>
      <c r="H79" s="87"/>
      <c r="I79" s="87"/>
      <c r="J79" s="87"/>
      <c r="K79" s="87"/>
      <c r="L79" s="87"/>
      <c r="M79" s="87"/>
      <c r="N79" s="87"/>
      <c r="O79" s="87"/>
      <c r="P79" s="87"/>
      <c r="Q79" s="87"/>
      <c r="R79" s="87"/>
      <c r="S79" s="87"/>
      <c r="T79" s="87"/>
      <c r="U79" s="87"/>
    </row>
    <row r="80" spans="1:21" ht="68.099999999999994" customHeight="1" x14ac:dyDescent="0.25">
      <c r="A80" s="23" t="s">
        <v>144</v>
      </c>
      <c r="B80" s="23"/>
      <c r="C80" s="87" t="s">
        <v>828</v>
      </c>
      <c r="D80" s="87"/>
      <c r="E80" s="87"/>
      <c r="F80" s="87"/>
      <c r="G80" s="87"/>
      <c r="H80" s="87"/>
      <c r="I80" s="87"/>
      <c r="J80" s="87"/>
      <c r="K80" s="87"/>
      <c r="L80" s="87"/>
      <c r="M80" s="87"/>
      <c r="N80" s="87"/>
      <c r="O80" s="87"/>
      <c r="P80" s="87"/>
      <c r="Q80" s="87"/>
      <c r="R80" s="87"/>
      <c r="S80" s="87"/>
      <c r="T80" s="87"/>
      <c r="U80" s="87"/>
    </row>
    <row r="81" spans="1:21" ht="42.45" customHeight="1" x14ac:dyDescent="0.25">
      <c r="A81" s="23" t="s">
        <v>146</v>
      </c>
      <c r="B81" s="23"/>
      <c r="C81" s="87" t="s">
        <v>189</v>
      </c>
      <c r="D81" s="87"/>
      <c r="E81" s="87"/>
      <c r="F81" s="87"/>
      <c r="G81" s="87"/>
      <c r="H81" s="87"/>
      <c r="I81" s="87"/>
      <c r="J81" s="87"/>
      <c r="K81" s="87"/>
      <c r="L81" s="87"/>
      <c r="M81" s="87"/>
      <c r="N81" s="87"/>
      <c r="O81" s="87"/>
      <c r="P81" s="87"/>
      <c r="Q81" s="87"/>
      <c r="R81" s="87"/>
      <c r="S81" s="87"/>
      <c r="T81" s="87"/>
      <c r="U81" s="87"/>
    </row>
    <row r="82" spans="1:21" ht="42.45" customHeight="1" x14ac:dyDescent="0.25">
      <c r="A82" s="23" t="s">
        <v>148</v>
      </c>
      <c r="B82" s="23"/>
      <c r="C82" s="87" t="s">
        <v>190</v>
      </c>
      <c r="D82" s="87"/>
      <c r="E82" s="87"/>
      <c r="F82" s="87"/>
      <c r="G82" s="87"/>
      <c r="H82" s="87"/>
      <c r="I82" s="87"/>
      <c r="J82" s="87"/>
      <c r="K82" s="87"/>
      <c r="L82" s="87"/>
      <c r="M82" s="87"/>
      <c r="N82" s="87"/>
      <c r="O82" s="87"/>
      <c r="P82" s="87"/>
      <c r="Q82" s="87"/>
      <c r="R82" s="87"/>
      <c r="S82" s="87"/>
      <c r="T82" s="87"/>
      <c r="U82" s="87"/>
    </row>
    <row r="83" spans="1:21" ht="29.4" customHeight="1" x14ac:dyDescent="0.25">
      <c r="A83" s="23"/>
      <c r="B83" s="23"/>
      <c r="C83" s="87" t="s">
        <v>829</v>
      </c>
      <c r="D83" s="87"/>
      <c r="E83" s="87"/>
      <c r="F83" s="87"/>
      <c r="G83" s="87"/>
      <c r="H83" s="87"/>
      <c r="I83" s="87"/>
      <c r="J83" s="87"/>
      <c r="K83" s="87"/>
      <c r="L83" s="87"/>
      <c r="M83" s="87"/>
      <c r="N83" s="87"/>
      <c r="O83" s="87"/>
      <c r="P83" s="87"/>
      <c r="Q83" s="87"/>
      <c r="R83" s="87"/>
      <c r="S83" s="87"/>
      <c r="T83" s="87"/>
      <c r="U83" s="87"/>
    </row>
    <row r="84" spans="1:21" ht="42.45" customHeight="1" x14ac:dyDescent="0.25">
      <c r="A84" s="23" t="s">
        <v>150</v>
      </c>
      <c r="B84" s="23"/>
      <c r="C84" s="87" t="s">
        <v>830</v>
      </c>
      <c r="D84" s="87"/>
      <c r="E84" s="87"/>
      <c r="F84" s="87"/>
      <c r="G84" s="87"/>
      <c r="H84" s="87"/>
      <c r="I84" s="87"/>
      <c r="J84" s="87"/>
      <c r="K84" s="87"/>
      <c r="L84" s="87"/>
      <c r="M84" s="87"/>
      <c r="N84" s="87"/>
      <c r="O84" s="87"/>
      <c r="P84" s="87"/>
      <c r="Q84" s="87"/>
      <c r="R84" s="87"/>
      <c r="S84" s="87"/>
      <c r="T84" s="87"/>
      <c r="U84" s="87"/>
    </row>
    <row r="85" spans="1:21" ht="16.5" customHeight="1" x14ac:dyDescent="0.25">
      <c r="A85" s="23" t="s">
        <v>152</v>
      </c>
      <c r="B85" s="23"/>
      <c r="C85" s="87" t="s">
        <v>831</v>
      </c>
      <c r="D85" s="87"/>
      <c r="E85" s="87"/>
      <c r="F85" s="87"/>
      <c r="G85" s="87"/>
      <c r="H85" s="87"/>
      <c r="I85" s="87"/>
      <c r="J85" s="87"/>
      <c r="K85" s="87"/>
      <c r="L85" s="87"/>
      <c r="M85" s="87"/>
      <c r="N85" s="87"/>
      <c r="O85" s="87"/>
      <c r="P85" s="87"/>
      <c r="Q85" s="87"/>
      <c r="R85" s="87"/>
      <c r="S85" s="87"/>
      <c r="T85" s="87"/>
      <c r="U85" s="87"/>
    </row>
    <row r="86" spans="1:21" ht="16.5" customHeight="1" x14ac:dyDescent="0.25">
      <c r="A86" s="23" t="s">
        <v>154</v>
      </c>
      <c r="B86" s="23"/>
      <c r="C86" s="87" t="s">
        <v>448</v>
      </c>
      <c r="D86" s="87"/>
      <c r="E86" s="87"/>
      <c r="F86" s="87"/>
      <c r="G86" s="87"/>
      <c r="H86" s="87"/>
      <c r="I86" s="87"/>
      <c r="J86" s="87"/>
      <c r="K86" s="87"/>
      <c r="L86" s="87"/>
      <c r="M86" s="87"/>
      <c r="N86" s="87"/>
      <c r="O86" s="87"/>
      <c r="P86" s="87"/>
      <c r="Q86" s="87"/>
      <c r="R86" s="87"/>
      <c r="S86" s="87"/>
      <c r="T86" s="87"/>
      <c r="U86" s="87"/>
    </row>
    <row r="87" spans="1:21" ht="16.5" customHeight="1" x14ac:dyDescent="0.25">
      <c r="A87" s="23" t="s">
        <v>156</v>
      </c>
      <c r="B87" s="23"/>
      <c r="C87" s="87" t="s">
        <v>431</v>
      </c>
      <c r="D87" s="87"/>
      <c r="E87" s="87"/>
      <c r="F87" s="87"/>
      <c r="G87" s="87"/>
      <c r="H87" s="87"/>
      <c r="I87" s="87"/>
      <c r="J87" s="87"/>
      <c r="K87" s="87"/>
      <c r="L87" s="87"/>
      <c r="M87" s="87"/>
      <c r="N87" s="87"/>
      <c r="O87" s="87"/>
      <c r="P87" s="87"/>
      <c r="Q87" s="87"/>
      <c r="R87" s="87"/>
      <c r="S87" s="87"/>
      <c r="T87" s="87"/>
      <c r="U87" s="87"/>
    </row>
    <row r="88" spans="1:21" ht="4.5" customHeight="1" x14ac:dyDescent="0.25"/>
    <row r="89" spans="1:21" ht="29.4" customHeight="1" x14ac:dyDescent="0.25">
      <c r="A89" s="24" t="s">
        <v>107</v>
      </c>
      <c r="B89" s="23"/>
      <c r="C89" s="23"/>
      <c r="D89" s="23"/>
      <c r="E89" s="87" t="s">
        <v>194</v>
      </c>
      <c r="F89" s="87"/>
      <c r="G89" s="87"/>
      <c r="H89" s="87"/>
      <c r="I89" s="87"/>
      <c r="J89" s="87"/>
      <c r="K89" s="87"/>
      <c r="L89" s="87"/>
      <c r="M89" s="87"/>
      <c r="N89" s="87"/>
      <c r="O89" s="87"/>
      <c r="P89" s="87"/>
      <c r="Q89" s="87"/>
      <c r="R89" s="87"/>
      <c r="S89" s="87"/>
      <c r="T89" s="87"/>
      <c r="U89" s="87"/>
    </row>
  </sheetData>
  <mergeCells count="18">
    <mergeCell ref="C86:U86"/>
    <mergeCell ref="C87:U87"/>
    <mergeCell ref="E89:U89"/>
    <mergeCell ref="C81:U81"/>
    <mergeCell ref="C82:U82"/>
    <mergeCell ref="C83:U83"/>
    <mergeCell ref="C84:U84"/>
    <mergeCell ref="C85:U85"/>
    <mergeCell ref="C76:U76"/>
    <mergeCell ref="C77:U77"/>
    <mergeCell ref="C78:U78"/>
    <mergeCell ref="C79:U79"/>
    <mergeCell ref="C80:U80"/>
    <mergeCell ref="K1:U1"/>
    <mergeCell ref="C70:U70"/>
    <mergeCell ref="C72:U72"/>
    <mergeCell ref="C73:U73"/>
    <mergeCell ref="C75:U75"/>
  </mergeCells>
  <pageMargins left="0.7" right="0.7" top="0.75" bottom="0.75" header="0.3" footer="0.3"/>
  <pageSetup paperSize="9" fitToHeight="0" orientation="landscape" horizontalDpi="300" verticalDpi="300"/>
  <headerFooter scaleWithDoc="0" alignWithMargins="0">
    <oddHeader>&amp;C&amp;"Arial"&amp;8TABLE 13A.37</oddHeader>
    <oddFooter>&amp;L&amp;"Arial"&amp;8REPORT ON
GOVERNMENT
SERVICES 2022&amp;R&amp;"Arial"&amp;8SERVICES FOR
MENTAL HEALTH
PAGE &amp;B&amp;P&amp;B</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U69"/>
  <sheetViews>
    <sheetView showGridLines="0" workbookViewId="0"/>
  </sheetViews>
  <sheetFormatPr defaultColWidth="11.44140625" defaultRowHeight="13.2" x14ac:dyDescent="0.25"/>
  <cols>
    <col min="1" max="11" width="1.88671875" customWidth="1"/>
    <col min="12" max="12" width="5.44140625" customWidth="1"/>
    <col min="13" max="21" width="13.5546875" customWidth="1"/>
  </cols>
  <sheetData>
    <row r="1" spans="1:21" ht="33.9" customHeight="1" x14ac:dyDescent="0.25">
      <c r="A1" s="8" t="s">
        <v>832</v>
      </c>
      <c r="B1" s="8"/>
      <c r="C1" s="8"/>
      <c r="D1" s="8"/>
      <c r="E1" s="8"/>
      <c r="F1" s="8"/>
      <c r="G1" s="8"/>
      <c r="H1" s="8"/>
      <c r="I1" s="8"/>
      <c r="J1" s="8"/>
      <c r="K1" s="91" t="s">
        <v>833</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171</v>
      </c>
      <c r="N2" s="13" t="s">
        <v>834</v>
      </c>
      <c r="O2" s="13" t="s">
        <v>835</v>
      </c>
      <c r="P2" s="13" t="s">
        <v>292</v>
      </c>
      <c r="Q2" s="13" t="s">
        <v>836</v>
      </c>
      <c r="R2" s="13" t="s">
        <v>837</v>
      </c>
      <c r="S2" s="13" t="s">
        <v>838</v>
      </c>
      <c r="T2" s="13" t="s">
        <v>839</v>
      </c>
      <c r="U2" s="13" t="s">
        <v>294</v>
      </c>
    </row>
    <row r="3" spans="1:21" ht="16.5" customHeight="1" x14ac:dyDescent="0.25">
      <c r="A3" s="7" t="s">
        <v>840</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95</v>
      </c>
      <c r="M4" s="59">
        <v>1228.49</v>
      </c>
      <c r="N4" s="59">
        <v>1170.6400000000001</v>
      </c>
      <c r="O4" s="59">
        <v>1056.99</v>
      </c>
      <c r="P4" s="59">
        <v>1599.7</v>
      </c>
      <c r="Q4" s="59">
        <v>1486.33</v>
      </c>
      <c r="R4" s="59">
        <v>1204.6099999999999</v>
      </c>
      <c r="S4" s="59">
        <v>1349.02</v>
      </c>
      <c r="T4" s="59">
        <v>1674.01</v>
      </c>
      <c r="U4" s="59">
        <v>1247.25</v>
      </c>
    </row>
    <row r="5" spans="1:21" ht="16.5" customHeight="1" x14ac:dyDescent="0.25">
      <c r="A5" s="7"/>
      <c r="B5" s="7" t="s">
        <v>85</v>
      </c>
      <c r="C5" s="7"/>
      <c r="D5" s="7"/>
      <c r="E5" s="7"/>
      <c r="F5" s="7"/>
      <c r="G5" s="7"/>
      <c r="H5" s="7"/>
      <c r="I5" s="7"/>
      <c r="J5" s="7"/>
      <c r="K5" s="7"/>
      <c r="L5" s="9" t="s">
        <v>95</v>
      </c>
      <c r="M5" s="59">
        <v>1233.42</v>
      </c>
      <c r="N5" s="59">
        <v>1224.3699999999999</v>
      </c>
      <c r="O5" s="59">
        <v>1072.8800000000001</v>
      </c>
      <c r="P5" s="59">
        <v>1552.28</v>
      </c>
      <c r="Q5" s="59">
        <v>1531.38</v>
      </c>
      <c r="R5" s="59">
        <v>1225.32</v>
      </c>
      <c r="S5" s="59">
        <v>1188.1199999999999</v>
      </c>
      <c r="T5" s="59">
        <v>1721.76</v>
      </c>
      <c r="U5" s="59">
        <v>1260.98</v>
      </c>
    </row>
    <row r="6" spans="1:21" ht="16.5" customHeight="1" x14ac:dyDescent="0.25">
      <c r="A6" s="7"/>
      <c r="B6" s="7" t="s">
        <v>86</v>
      </c>
      <c r="C6" s="7"/>
      <c r="D6" s="7"/>
      <c r="E6" s="7"/>
      <c r="F6" s="7"/>
      <c r="G6" s="7"/>
      <c r="H6" s="7"/>
      <c r="I6" s="7"/>
      <c r="J6" s="7"/>
      <c r="K6" s="7"/>
      <c r="L6" s="9" t="s">
        <v>95</v>
      </c>
      <c r="M6" s="59">
        <v>1189.75</v>
      </c>
      <c r="N6" s="59">
        <v>1176.8599999999999</v>
      </c>
      <c r="O6" s="59">
        <v>1059.73</v>
      </c>
      <c r="P6" s="59">
        <v>1535.66</v>
      </c>
      <c r="Q6" s="59">
        <v>1495.23</v>
      </c>
      <c r="R6" s="59">
        <v>1119.47</v>
      </c>
      <c r="S6" s="59">
        <v>1215.43</v>
      </c>
      <c r="T6" s="59">
        <v>1909.98</v>
      </c>
      <c r="U6" s="59">
        <v>1228.1400000000001</v>
      </c>
    </row>
    <row r="7" spans="1:21" ht="16.5" customHeight="1" x14ac:dyDescent="0.25">
      <c r="A7" s="7"/>
      <c r="B7" s="7" t="s">
        <v>87</v>
      </c>
      <c r="C7" s="7"/>
      <c r="D7" s="7"/>
      <c r="E7" s="7"/>
      <c r="F7" s="7"/>
      <c r="G7" s="7"/>
      <c r="H7" s="7"/>
      <c r="I7" s="7"/>
      <c r="J7" s="7"/>
      <c r="K7" s="7"/>
      <c r="L7" s="9" t="s">
        <v>95</v>
      </c>
      <c r="M7" s="59">
        <v>1218.1400000000001</v>
      </c>
      <c r="N7" s="59">
        <v>1089.24</v>
      </c>
      <c r="O7" s="20">
        <v>979.52</v>
      </c>
      <c r="P7" s="59">
        <v>1557.68</v>
      </c>
      <c r="Q7" s="59">
        <v>1351.41</v>
      </c>
      <c r="R7" s="59">
        <v>1143.02</v>
      </c>
      <c r="S7" s="59">
        <v>1301.8599999999999</v>
      </c>
      <c r="T7" s="59">
        <v>2135.1999999999998</v>
      </c>
      <c r="U7" s="59">
        <v>1195.4100000000001</v>
      </c>
    </row>
    <row r="8" spans="1:21" ht="16.5" customHeight="1" x14ac:dyDescent="0.25">
      <c r="A8" s="7"/>
      <c r="B8" s="7" t="s">
        <v>88</v>
      </c>
      <c r="C8" s="7"/>
      <c r="D8" s="7"/>
      <c r="E8" s="7"/>
      <c r="F8" s="7"/>
      <c r="G8" s="7"/>
      <c r="H8" s="7"/>
      <c r="I8" s="7"/>
      <c r="J8" s="7"/>
      <c r="K8" s="7"/>
      <c r="L8" s="9" t="s">
        <v>95</v>
      </c>
      <c r="M8" s="59">
        <v>1190.5999999999999</v>
      </c>
      <c r="N8" s="59">
        <v>1023.89</v>
      </c>
      <c r="O8" s="59">
        <v>1016.36</v>
      </c>
      <c r="P8" s="59">
        <v>1557.78</v>
      </c>
      <c r="Q8" s="59">
        <v>1279.99</v>
      </c>
      <c r="R8" s="59">
        <v>1155.83</v>
      </c>
      <c r="S8" s="59">
        <v>1267.9000000000001</v>
      </c>
      <c r="T8" s="59">
        <v>2285.39</v>
      </c>
      <c r="U8" s="59">
        <v>1177.5999999999999</v>
      </c>
    </row>
    <row r="9" spans="1:21" ht="16.5" customHeight="1" x14ac:dyDescent="0.25">
      <c r="A9" s="7"/>
      <c r="B9" s="7" t="s">
        <v>89</v>
      </c>
      <c r="C9" s="7"/>
      <c r="D9" s="7"/>
      <c r="E9" s="7"/>
      <c r="F9" s="7"/>
      <c r="G9" s="7"/>
      <c r="H9" s="7"/>
      <c r="I9" s="7"/>
      <c r="J9" s="7"/>
      <c r="K9" s="7"/>
      <c r="L9" s="9" t="s">
        <v>95</v>
      </c>
      <c r="M9" s="59">
        <v>1152.1099999999999</v>
      </c>
      <c r="N9" s="59">
        <v>1013.68</v>
      </c>
      <c r="O9" s="59">
        <v>1054.56</v>
      </c>
      <c r="P9" s="59">
        <v>1399.36</v>
      </c>
      <c r="Q9" s="59">
        <v>1265.28</v>
      </c>
      <c r="R9" s="59">
        <v>1224.99</v>
      </c>
      <c r="S9" s="59">
        <v>1149.1199999999999</v>
      </c>
      <c r="T9" s="59">
        <v>2128.79</v>
      </c>
      <c r="U9" s="59">
        <v>1152.79</v>
      </c>
    </row>
    <row r="10" spans="1:21" ht="16.5" customHeight="1" x14ac:dyDescent="0.25">
      <c r="A10" s="7"/>
      <c r="B10" s="7" t="s">
        <v>90</v>
      </c>
      <c r="C10" s="7"/>
      <c r="D10" s="7"/>
      <c r="E10" s="7"/>
      <c r="F10" s="7"/>
      <c r="G10" s="7"/>
      <c r="H10" s="7"/>
      <c r="I10" s="7"/>
      <c r="J10" s="7"/>
      <c r="K10" s="7"/>
      <c r="L10" s="9" t="s">
        <v>95</v>
      </c>
      <c r="M10" s="59">
        <v>1145.2</v>
      </c>
      <c r="N10" s="59">
        <v>1016.77</v>
      </c>
      <c r="O10" s="59">
        <v>1013.78</v>
      </c>
      <c r="P10" s="59">
        <v>1394.64</v>
      </c>
      <c r="Q10" s="59">
        <v>1307.67</v>
      </c>
      <c r="R10" s="59">
        <v>1037.6099999999999</v>
      </c>
      <c r="S10" s="59">
        <v>1198.17</v>
      </c>
      <c r="T10" s="59">
        <v>1795.87</v>
      </c>
      <c r="U10" s="59">
        <v>1138.1500000000001</v>
      </c>
    </row>
    <row r="11" spans="1:21" ht="16.5" customHeight="1" x14ac:dyDescent="0.25">
      <c r="A11" s="7"/>
      <c r="B11" s="7" t="s">
        <v>91</v>
      </c>
      <c r="C11" s="7"/>
      <c r="D11" s="7"/>
      <c r="E11" s="7"/>
      <c r="F11" s="7"/>
      <c r="G11" s="7"/>
      <c r="H11" s="7"/>
      <c r="I11" s="7"/>
      <c r="J11" s="7"/>
      <c r="K11" s="7"/>
      <c r="L11" s="9" t="s">
        <v>95</v>
      </c>
      <c r="M11" s="59">
        <v>1105.53</v>
      </c>
      <c r="N11" s="20">
        <v>987.12</v>
      </c>
      <c r="O11" s="20">
        <v>968.53</v>
      </c>
      <c r="P11" s="59">
        <v>1394.23</v>
      </c>
      <c r="Q11" s="59">
        <v>1044.97</v>
      </c>
      <c r="R11" s="59">
        <v>1074.8599999999999</v>
      </c>
      <c r="S11" s="20">
        <v>995.71</v>
      </c>
      <c r="T11" s="59">
        <v>1621.67</v>
      </c>
      <c r="U11" s="59">
        <v>1088.75</v>
      </c>
    </row>
    <row r="12" spans="1:21" ht="16.5" customHeight="1" x14ac:dyDescent="0.25">
      <c r="A12" s="7"/>
      <c r="B12" s="7" t="s">
        <v>92</v>
      </c>
      <c r="C12" s="7"/>
      <c r="D12" s="7"/>
      <c r="E12" s="7"/>
      <c r="F12" s="7"/>
      <c r="G12" s="7"/>
      <c r="H12" s="7"/>
      <c r="I12" s="7"/>
      <c r="J12" s="7"/>
      <c r="K12" s="7"/>
      <c r="L12" s="9" t="s">
        <v>95</v>
      </c>
      <c r="M12" s="59">
        <v>1076.3399999999999</v>
      </c>
      <c r="N12" s="20">
        <v>976.96</v>
      </c>
      <c r="O12" s="20">
        <v>981.11</v>
      </c>
      <c r="P12" s="59">
        <v>1324.63</v>
      </c>
      <c r="Q12" s="59">
        <v>1104.0999999999999</v>
      </c>
      <c r="R12" s="59">
        <v>1061.07</v>
      </c>
      <c r="S12" s="59">
        <v>1082.4100000000001</v>
      </c>
      <c r="T12" s="59">
        <v>1845</v>
      </c>
      <c r="U12" s="59">
        <v>1075.1300000000001</v>
      </c>
    </row>
    <row r="13" spans="1:21" ht="16.5" customHeight="1" x14ac:dyDescent="0.25">
      <c r="A13" s="7"/>
      <c r="B13" s="7" t="s">
        <v>93</v>
      </c>
      <c r="C13" s="7"/>
      <c r="D13" s="7"/>
      <c r="E13" s="7"/>
      <c r="F13" s="7"/>
      <c r="G13" s="7"/>
      <c r="H13" s="7"/>
      <c r="I13" s="7"/>
      <c r="J13" s="7"/>
      <c r="K13" s="7"/>
      <c r="L13" s="9" t="s">
        <v>95</v>
      </c>
      <c r="M13" s="59">
        <v>1016.85</v>
      </c>
      <c r="N13" s="20">
        <v>962.58</v>
      </c>
      <c r="O13" s="20">
        <v>942.29</v>
      </c>
      <c r="P13" s="59">
        <v>1322.62</v>
      </c>
      <c r="Q13" s="59">
        <v>1096.79</v>
      </c>
      <c r="R13" s="59">
        <v>1231.1300000000001</v>
      </c>
      <c r="S13" s="59">
        <v>1062</v>
      </c>
      <c r="T13" s="59">
        <v>1542.36</v>
      </c>
      <c r="U13" s="59">
        <v>1038.4100000000001</v>
      </c>
    </row>
    <row r="14" spans="1:21" ht="16.5" customHeight="1" x14ac:dyDescent="0.25">
      <c r="A14" s="7" t="s">
        <v>841</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83</v>
      </c>
      <c r="C15" s="7"/>
      <c r="D15" s="7"/>
      <c r="E15" s="7"/>
      <c r="F15" s="7"/>
      <c r="G15" s="7"/>
      <c r="H15" s="7"/>
      <c r="I15" s="7"/>
      <c r="J15" s="7"/>
      <c r="K15" s="7"/>
      <c r="L15" s="9" t="s">
        <v>95</v>
      </c>
      <c r="M15" s="59">
        <v>2793.65</v>
      </c>
      <c r="N15" s="59">
        <v>2161.86</v>
      </c>
      <c r="O15" s="59">
        <v>2219.11</v>
      </c>
      <c r="P15" s="59">
        <v>3000.76</v>
      </c>
      <c r="Q15" s="59">
        <v>4487.32</v>
      </c>
      <c r="R15" s="58" t="s">
        <v>137</v>
      </c>
      <c r="S15" s="58" t="s">
        <v>137</v>
      </c>
      <c r="T15" s="58" t="s">
        <v>137</v>
      </c>
      <c r="U15" s="59">
        <v>2547.81</v>
      </c>
    </row>
    <row r="16" spans="1:21" ht="16.5" customHeight="1" x14ac:dyDescent="0.25">
      <c r="A16" s="7"/>
      <c r="B16" s="7" t="s">
        <v>85</v>
      </c>
      <c r="C16" s="7"/>
      <c r="D16" s="7"/>
      <c r="E16" s="7"/>
      <c r="F16" s="7"/>
      <c r="G16" s="7"/>
      <c r="H16" s="7"/>
      <c r="I16" s="7"/>
      <c r="J16" s="7"/>
      <c r="K16" s="7"/>
      <c r="L16" s="9" t="s">
        <v>95</v>
      </c>
      <c r="M16" s="59">
        <v>2700.25</v>
      </c>
      <c r="N16" s="59">
        <v>2190.69</v>
      </c>
      <c r="O16" s="59">
        <v>1969.71</v>
      </c>
      <c r="P16" s="59">
        <v>2956.44</v>
      </c>
      <c r="Q16" s="59">
        <v>3520.84</v>
      </c>
      <c r="R16" s="58" t="s">
        <v>137</v>
      </c>
      <c r="S16" s="58" t="s">
        <v>137</v>
      </c>
      <c r="T16" s="58" t="s">
        <v>137</v>
      </c>
      <c r="U16" s="59">
        <v>2427.0500000000002</v>
      </c>
    </row>
    <row r="17" spans="1:21" ht="16.5" customHeight="1" x14ac:dyDescent="0.25">
      <c r="A17" s="7"/>
      <c r="B17" s="7" t="s">
        <v>86</v>
      </c>
      <c r="C17" s="7"/>
      <c r="D17" s="7"/>
      <c r="E17" s="7"/>
      <c r="F17" s="7"/>
      <c r="G17" s="7"/>
      <c r="H17" s="7"/>
      <c r="I17" s="7"/>
      <c r="J17" s="7"/>
      <c r="K17" s="7"/>
      <c r="L17" s="9" t="s">
        <v>95</v>
      </c>
      <c r="M17" s="59">
        <v>2531.7600000000002</v>
      </c>
      <c r="N17" s="59">
        <v>1823.78</v>
      </c>
      <c r="O17" s="59">
        <v>1795.6</v>
      </c>
      <c r="P17" s="59">
        <v>3450.16</v>
      </c>
      <c r="Q17" s="59">
        <v>2860.19</v>
      </c>
      <c r="R17" s="58" t="s">
        <v>137</v>
      </c>
      <c r="S17" s="58" t="s">
        <v>137</v>
      </c>
      <c r="T17" s="58" t="s">
        <v>137</v>
      </c>
      <c r="U17" s="59">
        <v>2226.5300000000002</v>
      </c>
    </row>
    <row r="18" spans="1:21" ht="16.5" customHeight="1" x14ac:dyDescent="0.25">
      <c r="A18" s="7"/>
      <c r="B18" s="7" t="s">
        <v>87</v>
      </c>
      <c r="C18" s="7"/>
      <c r="D18" s="7"/>
      <c r="E18" s="7"/>
      <c r="F18" s="7"/>
      <c r="G18" s="7"/>
      <c r="H18" s="7"/>
      <c r="I18" s="7"/>
      <c r="J18" s="7"/>
      <c r="K18" s="7"/>
      <c r="L18" s="9" t="s">
        <v>95</v>
      </c>
      <c r="M18" s="59">
        <v>2559.2399999999998</v>
      </c>
      <c r="N18" s="59">
        <v>1960.01</v>
      </c>
      <c r="O18" s="59">
        <v>1877.62</v>
      </c>
      <c r="P18" s="59">
        <v>4228.58</v>
      </c>
      <c r="Q18" s="59">
        <v>2603.5500000000002</v>
      </c>
      <c r="R18" s="58" t="s">
        <v>137</v>
      </c>
      <c r="S18" s="58" t="s">
        <v>137</v>
      </c>
      <c r="T18" s="58" t="s">
        <v>137</v>
      </c>
      <c r="U18" s="59">
        <v>2342.96</v>
      </c>
    </row>
    <row r="19" spans="1:21" ht="16.5" customHeight="1" x14ac:dyDescent="0.25">
      <c r="A19" s="7"/>
      <c r="B19" s="7" t="s">
        <v>88</v>
      </c>
      <c r="C19" s="7"/>
      <c r="D19" s="7"/>
      <c r="E19" s="7"/>
      <c r="F19" s="7"/>
      <c r="G19" s="7"/>
      <c r="H19" s="7"/>
      <c r="I19" s="7"/>
      <c r="J19" s="7"/>
      <c r="K19" s="7"/>
      <c r="L19" s="9" t="s">
        <v>95</v>
      </c>
      <c r="M19" s="59">
        <v>2864.21</v>
      </c>
      <c r="N19" s="59">
        <v>1684.48</v>
      </c>
      <c r="O19" s="59">
        <v>1801.12</v>
      </c>
      <c r="P19" s="59">
        <v>3271.84</v>
      </c>
      <c r="Q19" s="59">
        <v>2598.29</v>
      </c>
      <c r="R19" s="58" t="s">
        <v>137</v>
      </c>
      <c r="S19" s="58" t="s">
        <v>137</v>
      </c>
      <c r="T19" s="58" t="s">
        <v>137</v>
      </c>
      <c r="U19" s="59">
        <v>2335.17</v>
      </c>
    </row>
    <row r="20" spans="1:21" ht="16.5" customHeight="1" x14ac:dyDescent="0.25">
      <c r="A20" s="7"/>
      <c r="B20" s="7" t="s">
        <v>89</v>
      </c>
      <c r="C20" s="7"/>
      <c r="D20" s="7"/>
      <c r="E20" s="7"/>
      <c r="F20" s="7"/>
      <c r="G20" s="7"/>
      <c r="H20" s="7"/>
      <c r="I20" s="7"/>
      <c r="J20" s="7"/>
      <c r="K20" s="7"/>
      <c r="L20" s="9" t="s">
        <v>95</v>
      </c>
      <c r="M20" s="59">
        <v>2424.73</v>
      </c>
      <c r="N20" s="59">
        <v>1861.53</v>
      </c>
      <c r="O20" s="59">
        <v>1924.92</v>
      </c>
      <c r="P20" s="59">
        <v>3142.41</v>
      </c>
      <c r="Q20" s="59">
        <v>2148.5500000000002</v>
      </c>
      <c r="R20" s="58" t="s">
        <v>137</v>
      </c>
      <c r="S20" s="58" t="s">
        <v>137</v>
      </c>
      <c r="T20" s="58" t="s">
        <v>137</v>
      </c>
      <c r="U20" s="59">
        <v>2245.2800000000002</v>
      </c>
    </row>
    <row r="21" spans="1:21" ht="16.5" customHeight="1" x14ac:dyDescent="0.25">
      <c r="A21" s="7"/>
      <c r="B21" s="7" t="s">
        <v>90</v>
      </c>
      <c r="C21" s="7"/>
      <c r="D21" s="7"/>
      <c r="E21" s="7"/>
      <c r="F21" s="7"/>
      <c r="G21" s="7"/>
      <c r="H21" s="7"/>
      <c r="I21" s="7"/>
      <c r="J21" s="7"/>
      <c r="K21" s="7"/>
      <c r="L21" s="9" t="s">
        <v>95</v>
      </c>
      <c r="M21" s="59">
        <v>2062.65</v>
      </c>
      <c r="N21" s="59">
        <v>1642.23</v>
      </c>
      <c r="O21" s="59">
        <v>1703.5</v>
      </c>
      <c r="P21" s="59">
        <v>2521.33</v>
      </c>
      <c r="Q21" s="59">
        <v>2511.7800000000002</v>
      </c>
      <c r="R21" s="58" t="s">
        <v>137</v>
      </c>
      <c r="S21" s="58" t="s">
        <v>137</v>
      </c>
      <c r="T21" s="58" t="s">
        <v>137</v>
      </c>
      <c r="U21" s="59">
        <v>1942.11</v>
      </c>
    </row>
    <row r="22" spans="1:21" ht="16.5" customHeight="1" x14ac:dyDescent="0.25">
      <c r="A22" s="7"/>
      <c r="B22" s="7" t="s">
        <v>91</v>
      </c>
      <c r="C22" s="7"/>
      <c r="D22" s="7"/>
      <c r="E22" s="7"/>
      <c r="F22" s="7"/>
      <c r="G22" s="7"/>
      <c r="H22" s="7"/>
      <c r="I22" s="7"/>
      <c r="J22" s="7"/>
      <c r="K22" s="7"/>
      <c r="L22" s="9" t="s">
        <v>95</v>
      </c>
      <c r="M22" s="59">
        <v>1854.93</v>
      </c>
      <c r="N22" s="59">
        <v>1758.37</v>
      </c>
      <c r="O22" s="59">
        <v>1554.81</v>
      </c>
      <c r="P22" s="59">
        <v>2384.4699999999998</v>
      </c>
      <c r="Q22" s="59">
        <v>2514.88</v>
      </c>
      <c r="R22" s="58" t="s">
        <v>137</v>
      </c>
      <c r="S22" s="58" t="s">
        <v>137</v>
      </c>
      <c r="T22" s="58" t="s">
        <v>137</v>
      </c>
      <c r="U22" s="59">
        <v>1812.09</v>
      </c>
    </row>
    <row r="23" spans="1:21" ht="16.5" customHeight="1" x14ac:dyDescent="0.25">
      <c r="A23" s="7"/>
      <c r="B23" s="7" t="s">
        <v>92</v>
      </c>
      <c r="C23" s="7"/>
      <c r="D23" s="7"/>
      <c r="E23" s="7"/>
      <c r="F23" s="7"/>
      <c r="G23" s="7"/>
      <c r="H23" s="7"/>
      <c r="I23" s="7"/>
      <c r="J23" s="7"/>
      <c r="K23" s="7"/>
      <c r="L23" s="9" t="s">
        <v>95</v>
      </c>
      <c r="M23" s="59">
        <v>2087.38</v>
      </c>
      <c r="N23" s="59">
        <v>1737.09</v>
      </c>
      <c r="O23" s="59">
        <v>1937.26</v>
      </c>
      <c r="P23" s="59">
        <v>2569.61</v>
      </c>
      <c r="Q23" s="59">
        <v>2185.2399999999998</v>
      </c>
      <c r="R23" s="58" t="s">
        <v>137</v>
      </c>
      <c r="S23" s="58" t="s">
        <v>137</v>
      </c>
      <c r="T23" s="58" t="s">
        <v>137</v>
      </c>
      <c r="U23" s="59">
        <v>2019.64</v>
      </c>
    </row>
    <row r="24" spans="1:21" ht="16.5" customHeight="1" x14ac:dyDescent="0.25">
      <c r="A24" s="7"/>
      <c r="B24" s="7" t="s">
        <v>93</v>
      </c>
      <c r="C24" s="7"/>
      <c r="D24" s="7"/>
      <c r="E24" s="7"/>
      <c r="F24" s="7"/>
      <c r="G24" s="7"/>
      <c r="H24" s="7"/>
      <c r="I24" s="7"/>
      <c r="J24" s="7"/>
      <c r="K24" s="7"/>
      <c r="L24" s="9" t="s">
        <v>95</v>
      </c>
      <c r="M24" s="59">
        <v>2297.09</v>
      </c>
      <c r="N24" s="59">
        <v>1850.2</v>
      </c>
      <c r="O24" s="59">
        <v>1917.04</v>
      </c>
      <c r="P24" s="59">
        <v>2380.14</v>
      </c>
      <c r="Q24" s="59">
        <v>2182.6799999999998</v>
      </c>
      <c r="R24" s="58" t="s">
        <v>137</v>
      </c>
      <c r="S24" s="58" t="s">
        <v>137</v>
      </c>
      <c r="T24" s="58" t="s">
        <v>137</v>
      </c>
      <c r="U24" s="59">
        <v>2094.48</v>
      </c>
    </row>
    <row r="25" spans="1:21" ht="16.5" customHeight="1" x14ac:dyDescent="0.25">
      <c r="A25" s="7" t="s">
        <v>842</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83</v>
      </c>
      <c r="C26" s="7"/>
      <c r="D26" s="7"/>
      <c r="E26" s="7"/>
      <c r="F26" s="7"/>
      <c r="G26" s="7"/>
      <c r="H26" s="7"/>
      <c r="I26" s="7"/>
      <c r="J26" s="7"/>
      <c r="K26" s="7"/>
      <c r="L26" s="9" t="s">
        <v>95</v>
      </c>
      <c r="M26" s="59">
        <v>1134.19</v>
      </c>
      <c r="N26" s="59">
        <v>1090.42</v>
      </c>
      <c r="O26" s="20">
        <v>825.13</v>
      </c>
      <c r="P26" s="59">
        <v>1339.36</v>
      </c>
      <c r="Q26" s="59">
        <v>1350.77</v>
      </c>
      <c r="R26" s="58" t="s">
        <v>137</v>
      </c>
      <c r="S26" s="20">
        <v>880.14</v>
      </c>
      <c r="T26" s="58" t="s">
        <v>137</v>
      </c>
      <c r="U26" s="59">
        <v>1123.79</v>
      </c>
    </row>
    <row r="27" spans="1:21" ht="16.5" customHeight="1" x14ac:dyDescent="0.25">
      <c r="A27" s="7"/>
      <c r="B27" s="7" t="s">
        <v>85</v>
      </c>
      <c r="C27" s="7"/>
      <c r="D27" s="7"/>
      <c r="E27" s="7"/>
      <c r="F27" s="7"/>
      <c r="G27" s="7"/>
      <c r="H27" s="7"/>
      <c r="I27" s="7"/>
      <c r="J27" s="7"/>
      <c r="K27" s="7"/>
      <c r="L27" s="9" t="s">
        <v>95</v>
      </c>
      <c r="M27" s="59">
        <v>1149.78</v>
      </c>
      <c r="N27" s="59">
        <v>1029.54</v>
      </c>
      <c r="O27" s="20">
        <v>868.79</v>
      </c>
      <c r="P27" s="59">
        <v>1344.43</v>
      </c>
      <c r="Q27" s="59">
        <v>1415.72</v>
      </c>
      <c r="R27" s="58" t="s">
        <v>137</v>
      </c>
      <c r="S27" s="20">
        <v>874</v>
      </c>
      <c r="T27" s="58" t="s">
        <v>137</v>
      </c>
      <c r="U27" s="59">
        <v>1128.98</v>
      </c>
    </row>
    <row r="28" spans="1:21" ht="16.5" customHeight="1" x14ac:dyDescent="0.25">
      <c r="A28" s="7"/>
      <c r="B28" s="7" t="s">
        <v>86</v>
      </c>
      <c r="C28" s="7"/>
      <c r="D28" s="7"/>
      <c r="E28" s="7"/>
      <c r="F28" s="7"/>
      <c r="G28" s="7"/>
      <c r="H28" s="7"/>
      <c r="I28" s="7"/>
      <c r="J28" s="7"/>
      <c r="K28" s="7"/>
      <c r="L28" s="9" t="s">
        <v>95</v>
      </c>
      <c r="M28" s="59">
        <v>1053.97</v>
      </c>
      <c r="N28" s="20">
        <v>994.43</v>
      </c>
      <c r="O28" s="20">
        <v>862.85</v>
      </c>
      <c r="P28" s="59">
        <v>1354.26</v>
      </c>
      <c r="Q28" s="59">
        <v>1395.9</v>
      </c>
      <c r="R28" s="58" t="s">
        <v>137</v>
      </c>
      <c r="S28" s="20">
        <v>854.29</v>
      </c>
      <c r="T28" s="58" t="s">
        <v>137</v>
      </c>
      <c r="U28" s="59">
        <v>1088.19</v>
      </c>
    </row>
    <row r="29" spans="1:21" ht="16.5" customHeight="1" x14ac:dyDescent="0.25">
      <c r="A29" s="7"/>
      <c r="B29" s="7" t="s">
        <v>87</v>
      </c>
      <c r="C29" s="7"/>
      <c r="D29" s="7"/>
      <c r="E29" s="7"/>
      <c r="F29" s="7"/>
      <c r="G29" s="7"/>
      <c r="H29" s="7"/>
      <c r="I29" s="7"/>
      <c r="J29" s="7"/>
      <c r="K29" s="7"/>
      <c r="L29" s="9" t="s">
        <v>95</v>
      </c>
      <c r="M29" s="59">
        <v>1081.18</v>
      </c>
      <c r="N29" s="20">
        <v>968.45</v>
      </c>
      <c r="O29" s="20">
        <v>905.81</v>
      </c>
      <c r="P29" s="59">
        <v>1318.17</v>
      </c>
      <c r="Q29" s="59">
        <v>1137.8</v>
      </c>
      <c r="R29" s="58" t="s">
        <v>137</v>
      </c>
      <c r="S29" s="20">
        <v>848.26</v>
      </c>
      <c r="T29" s="58" t="s">
        <v>137</v>
      </c>
      <c r="U29" s="59">
        <v>1073.48</v>
      </c>
    </row>
    <row r="30" spans="1:21" ht="16.5" customHeight="1" x14ac:dyDescent="0.25">
      <c r="A30" s="7"/>
      <c r="B30" s="7" t="s">
        <v>88</v>
      </c>
      <c r="C30" s="7"/>
      <c r="D30" s="7"/>
      <c r="E30" s="7"/>
      <c r="F30" s="7"/>
      <c r="G30" s="7"/>
      <c r="H30" s="7"/>
      <c r="I30" s="7"/>
      <c r="J30" s="7"/>
      <c r="K30" s="7"/>
      <c r="L30" s="9" t="s">
        <v>95</v>
      </c>
      <c r="M30" s="59">
        <v>1032.55</v>
      </c>
      <c r="N30" s="20">
        <v>895.85</v>
      </c>
      <c r="O30" s="20">
        <v>894.86</v>
      </c>
      <c r="P30" s="59">
        <v>1178.19</v>
      </c>
      <c r="Q30" s="20">
        <v>812.08</v>
      </c>
      <c r="R30" s="58" t="s">
        <v>137</v>
      </c>
      <c r="S30" s="20">
        <v>766.78</v>
      </c>
      <c r="T30" s="58" t="s">
        <v>137</v>
      </c>
      <c r="U30" s="20">
        <v>975.33</v>
      </c>
    </row>
    <row r="31" spans="1:21" ht="16.5" customHeight="1" x14ac:dyDescent="0.25">
      <c r="A31" s="7"/>
      <c r="B31" s="7" t="s">
        <v>89</v>
      </c>
      <c r="C31" s="7"/>
      <c r="D31" s="7"/>
      <c r="E31" s="7"/>
      <c r="F31" s="7"/>
      <c r="G31" s="7"/>
      <c r="H31" s="7"/>
      <c r="I31" s="7"/>
      <c r="J31" s="7"/>
      <c r="K31" s="7"/>
      <c r="L31" s="9" t="s">
        <v>95</v>
      </c>
      <c r="M31" s="20">
        <v>996.2</v>
      </c>
      <c r="N31" s="20">
        <v>874.62</v>
      </c>
      <c r="O31" s="20">
        <v>760.4</v>
      </c>
      <c r="P31" s="59">
        <v>1193.1400000000001</v>
      </c>
      <c r="Q31" s="20">
        <v>835.75</v>
      </c>
      <c r="R31" s="58" t="s">
        <v>137</v>
      </c>
      <c r="S31" s="20">
        <v>779.71</v>
      </c>
      <c r="T31" s="58" t="s">
        <v>137</v>
      </c>
      <c r="U31" s="20">
        <v>945.98</v>
      </c>
    </row>
    <row r="32" spans="1:21" ht="16.5" customHeight="1" x14ac:dyDescent="0.25">
      <c r="A32" s="7"/>
      <c r="B32" s="7" t="s">
        <v>90</v>
      </c>
      <c r="C32" s="7"/>
      <c r="D32" s="7"/>
      <c r="E32" s="7"/>
      <c r="F32" s="7"/>
      <c r="G32" s="7"/>
      <c r="H32" s="7"/>
      <c r="I32" s="7"/>
      <c r="J32" s="7"/>
      <c r="K32" s="7"/>
      <c r="L32" s="9" t="s">
        <v>95</v>
      </c>
      <c r="M32" s="20">
        <v>965.8</v>
      </c>
      <c r="N32" s="20">
        <v>864.65</v>
      </c>
      <c r="O32" s="20">
        <v>784.7</v>
      </c>
      <c r="P32" s="59">
        <v>1179.74</v>
      </c>
      <c r="Q32" s="20">
        <v>856.8</v>
      </c>
      <c r="R32" s="58" t="s">
        <v>137</v>
      </c>
      <c r="S32" s="20">
        <v>984.5</v>
      </c>
      <c r="T32" s="58" t="s">
        <v>137</v>
      </c>
      <c r="U32" s="20">
        <v>939.17</v>
      </c>
    </row>
    <row r="33" spans="1:21" ht="16.5" customHeight="1" x14ac:dyDescent="0.25">
      <c r="A33" s="7"/>
      <c r="B33" s="7" t="s">
        <v>91</v>
      </c>
      <c r="C33" s="7"/>
      <c r="D33" s="7"/>
      <c r="E33" s="7"/>
      <c r="F33" s="7"/>
      <c r="G33" s="7"/>
      <c r="H33" s="7"/>
      <c r="I33" s="7"/>
      <c r="J33" s="7"/>
      <c r="K33" s="7"/>
      <c r="L33" s="9" t="s">
        <v>95</v>
      </c>
      <c r="M33" s="59">
        <v>1017.49</v>
      </c>
      <c r="N33" s="20">
        <v>860.24</v>
      </c>
      <c r="O33" s="20">
        <v>709.97</v>
      </c>
      <c r="P33" s="59">
        <v>1145.3699999999999</v>
      </c>
      <c r="Q33" s="20">
        <v>878.52</v>
      </c>
      <c r="R33" s="58" t="s">
        <v>137</v>
      </c>
      <c r="S33" s="20">
        <v>858.87</v>
      </c>
      <c r="T33" s="58" t="s">
        <v>137</v>
      </c>
      <c r="U33" s="20">
        <v>927.85</v>
      </c>
    </row>
    <row r="34" spans="1:21" ht="16.5" customHeight="1" x14ac:dyDescent="0.25">
      <c r="A34" s="7"/>
      <c r="B34" s="7" t="s">
        <v>92</v>
      </c>
      <c r="C34" s="7"/>
      <c r="D34" s="7"/>
      <c r="E34" s="7"/>
      <c r="F34" s="7"/>
      <c r="G34" s="7"/>
      <c r="H34" s="7"/>
      <c r="I34" s="7"/>
      <c r="J34" s="7"/>
      <c r="K34" s="7"/>
      <c r="L34" s="9" t="s">
        <v>95</v>
      </c>
      <c r="M34" s="20">
        <v>928.21</v>
      </c>
      <c r="N34" s="20">
        <v>834.58</v>
      </c>
      <c r="O34" s="20">
        <v>746.65</v>
      </c>
      <c r="P34" s="59">
        <v>1089.05</v>
      </c>
      <c r="Q34" s="20">
        <v>834.32</v>
      </c>
      <c r="R34" s="58" t="s">
        <v>137</v>
      </c>
      <c r="S34" s="20">
        <v>717.84</v>
      </c>
      <c r="T34" s="58" t="s">
        <v>137</v>
      </c>
      <c r="U34" s="20">
        <v>883.02</v>
      </c>
    </row>
    <row r="35" spans="1:21" ht="16.5" customHeight="1" x14ac:dyDescent="0.25">
      <c r="A35" s="7"/>
      <c r="B35" s="7" t="s">
        <v>93</v>
      </c>
      <c r="C35" s="7"/>
      <c r="D35" s="7"/>
      <c r="E35" s="7"/>
      <c r="F35" s="7"/>
      <c r="G35" s="7"/>
      <c r="H35" s="7"/>
      <c r="I35" s="7"/>
      <c r="J35" s="7"/>
      <c r="K35" s="7"/>
      <c r="L35" s="9" t="s">
        <v>95</v>
      </c>
      <c r="M35" s="20">
        <v>906.32</v>
      </c>
      <c r="N35" s="20">
        <v>835.56</v>
      </c>
      <c r="O35" s="20">
        <v>736.39</v>
      </c>
      <c r="P35" s="20">
        <v>973.63</v>
      </c>
      <c r="Q35" s="20">
        <v>812.87</v>
      </c>
      <c r="R35" s="58" t="s">
        <v>137</v>
      </c>
      <c r="S35" s="20">
        <v>735.52</v>
      </c>
      <c r="T35" s="58" t="s">
        <v>137</v>
      </c>
      <c r="U35" s="20">
        <v>854.29</v>
      </c>
    </row>
    <row r="36" spans="1:21" ht="16.5" customHeight="1" x14ac:dyDescent="0.25">
      <c r="A36" s="7" t="s">
        <v>843</v>
      </c>
      <c r="B36" s="7"/>
      <c r="C36" s="7"/>
      <c r="D36" s="7"/>
      <c r="E36" s="7"/>
      <c r="F36" s="7"/>
      <c r="G36" s="7"/>
      <c r="H36" s="7"/>
      <c r="I36" s="7"/>
      <c r="J36" s="7"/>
      <c r="K36" s="7"/>
      <c r="L36" s="9"/>
      <c r="M36" s="10"/>
      <c r="N36" s="10"/>
      <c r="O36" s="10"/>
      <c r="P36" s="10"/>
      <c r="Q36" s="10"/>
      <c r="R36" s="10"/>
      <c r="S36" s="10"/>
      <c r="T36" s="10"/>
      <c r="U36" s="10"/>
    </row>
    <row r="37" spans="1:21" ht="16.5" customHeight="1" x14ac:dyDescent="0.25">
      <c r="A37" s="7"/>
      <c r="B37" s="7" t="s">
        <v>83</v>
      </c>
      <c r="C37" s="7"/>
      <c r="D37" s="7"/>
      <c r="E37" s="7"/>
      <c r="F37" s="7"/>
      <c r="G37" s="7"/>
      <c r="H37" s="7"/>
      <c r="I37" s="7"/>
      <c r="J37" s="7"/>
      <c r="K37" s="7"/>
      <c r="L37" s="9" t="s">
        <v>95</v>
      </c>
      <c r="M37" s="59">
        <v>1077.6600000000001</v>
      </c>
      <c r="N37" s="59">
        <v>1369.09</v>
      </c>
      <c r="O37" s="59">
        <v>1316.81</v>
      </c>
      <c r="P37" s="59">
        <v>1500.96</v>
      </c>
      <c r="Q37" s="59">
        <v>1518.48</v>
      </c>
      <c r="R37" s="59">
        <v>2341.85</v>
      </c>
      <c r="S37" s="59">
        <v>2476.83</v>
      </c>
      <c r="T37" s="58" t="s">
        <v>137</v>
      </c>
      <c r="U37" s="59">
        <v>1317.57</v>
      </c>
    </row>
    <row r="38" spans="1:21" ht="16.5" customHeight="1" x14ac:dyDescent="0.25">
      <c r="A38" s="7"/>
      <c r="B38" s="7" t="s">
        <v>85</v>
      </c>
      <c r="C38" s="7"/>
      <c r="D38" s="7"/>
      <c r="E38" s="7"/>
      <c r="F38" s="7"/>
      <c r="G38" s="7"/>
      <c r="H38" s="7"/>
      <c r="I38" s="7"/>
      <c r="J38" s="7"/>
      <c r="K38" s="7"/>
      <c r="L38" s="9" t="s">
        <v>95</v>
      </c>
      <c r="M38" s="59">
        <v>1092.76</v>
      </c>
      <c r="N38" s="59">
        <v>1406.05</v>
      </c>
      <c r="O38" s="59">
        <v>1310.72</v>
      </c>
      <c r="P38" s="59">
        <v>1529</v>
      </c>
      <c r="Q38" s="59">
        <v>1642.32</v>
      </c>
      <c r="R38" s="59">
        <v>2059.04</v>
      </c>
      <c r="S38" s="59">
        <v>3385.27</v>
      </c>
      <c r="T38" s="58" t="s">
        <v>137</v>
      </c>
      <c r="U38" s="59">
        <v>1337.47</v>
      </c>
    </row>
    <row r="39" spans="1:21" ht="16.5" customHeight="1" x14ac:dyDescent="0.25">
      <c r="A39" s="7"/>
      <c r="B39" s="7" t="s">
        <v>86</v>
      </c>
      <c r="C39" s="7"/>
      <c r="D39" s="7"/>
      <c r="E39" s="7"/>
      <c r="F39" s="7"/>
      <c r="G39" s="7"/>
      <c r="H39" s="7"/>
      <c r="I39" s="7"/>
      <c r="J39" s="7"/>
      <c r="K39" s="7"/>
      <c r="L39" s="9" t="s">
        <v>95</v>
      </c>
      <c r="M39" s="59">
        <v>1130.6199999999999</v>
      </c>
      <c r="N39" s="59">
        <v>1304.55</v>
      </c>
      <c r="O39" s="59">
        <v>1238.69</v>
      </c>
      <c r="P39" s="59">
        <v>1616.18</v>
      </c>
      <c r="Q39" s="59">
        <v>1338.45</v>
      </c>
      <c r="R39" s="59">
        <v>1964.28</v>
      </c>
      <c r="S39" s="59">
        <v>2859.76</v>
      </c>
      <c r="T39" s="58" t="s">
        <v>137</v>
      </c>
      <c r="U39" s="59">
        <v>1276.94</v>
      </c>
    </row>
    <row r="40" spans="1:21" ht="16.5" customHeight="1" x14ac:dyDescent="0.25">
      <c r="A40" s="7"/>
      <c r="B40" s="7" t="s">
        <v>87</v>
      </c>
      <c r="C40" s="7"/>
      <c r="D40" s="7"/>
      <c r="E40" s="7"/>
      <c r="F40" s="7"/>
      <c r="G40" s="7"/>
      <c r="H40" s="7"/>
      <c r="I40" s="7"/>
      <c r="J40" s="7"/>
      <c r="K40" s="7"/>
      <c r="L40" s="9" t="s">
        <v>95</v>
      </c>
      <c r="M40" s="59">
        <v>1073.57</v>
      </c>
      <c r="N40" s="59">
        <v>1033.07</v>
      </c>
      <c r="O40" s="59">
        <v>1397.55</v>
      </c>
      <c r="P40" s="59">
        <v>1556.27</v>
      </c>
      <c r="Q40" s="59">
        <v>1280.76</v>
      </c>
      <c r="R40" s="59">
        <v>2072.62</v>
      </c>
      <c r="S40" s="59">
        <v>3445.12</v>
      </c>
      <c r="T40" s="58" t="s">
        <v>137</v>
      </c>
      <c r="U40" s="59">
        <v>1191.46</v>
      </c>
    </row>
    <row r="41" spans="1:21" ht="16.5" customHeight="1" x14ac:dyDescent="0.25">
      <c r="A41" s="7"/>
      <c r="B41" s="7" t="s">
        <v>88</v>
      </c>
      <c r="C41" s="7"/>
      <c r="D41" s="7"/>
      <c r="E41" s="7"/>
      <c r="F41" s="7"/>
      <c r="G41" s="7"/>
      <c r="H41" s="7"/>
      <c r="I41" s="7"/>
      <c r="J41" s="7"/>
      <c r="K41" s="7"/>
      <c r="L41" s="9" t="s">
        <v>95</v>
      </c>
      <c r="M41" s="59">
        <v>1086.0899999999999</v>
      </c>
      <c r="N41" s="59">
        <v>1025.94</v>
      </c>
      <c r="O41" s="59">
        <v>1399.2</v>
      </c>
      <c r="P41" s="59">
        <v>1411.11</v>
      </c>
      <c r="Q41" s="59">
        <v>1285.8900000000001</v>
      </c>
      <c r="R41" s="59">
        <v>2261.23</v>
      </c>
      <c r="S41" s="58" t="s">
        <v>137</v>
      </c>
      <c r="T41" s="58" t="s">
        <v>137</v>
      </c>
      <c r="U41" s="59">
        <v>1175.58</v>
      </c>
    </row>
    <row r="42" spans="1:21" ht="16.5" customHeight="1" x14ac:dyDescent="0.25">
      <c r="A42" s="7"/>
      <c r="B42" s="7" t="s">
        <v>89</v>
      </c>
      <c r="C42" s="7"/>
      <c r="D42" s="7"/>
      <c r="E42" s="7"/>
      <c r="F42" s="7"/>
      <c r="G42" s="7"/>
      <c r="H42" s="7"/>
      <c r="I42" s="7"/>
      <c r="J42" s="7"/>
      <c r="K42" s="7"/>
      <c r="L42" s="9" t="s">
        <v>95</v>
      </c>
      <c r="M42" s="59">
        <v>1123.49</v>
      </c>
      <c r="N42" s="59">
        <v>1106.56</v>
      </c>
      <c r="O42" s="59">
        <v>1236.5</v>
      </c>
      <c r="P42" s="59">
        <v>1314.94</v>
      </c>
      <c r="Q42" s="59">
        <v>1192.55</v>
      </c>
      <c r="R42" s="59">
        <v>2629.47</v>
      </c>
      <c r="S42" s="58" t="s">
        <v>137</v>
      </c>
      <c r="T42" s="58" t="s">
        <v>137</v>
      </c>
      <c r="U42" s="59">
        <v>1185.48</v>
      </c>
    </row>
    <row r="43" spans="1:21" ht="16.5" customHeight="1" x14ac:dyDescent="0.25">
      <c r="A43" s="7"/>
      <c r="B43" s="7" t="s">
        <v>90</v>
      </c>
      <c r="C43" s="7"/>
      <c r="D43" s="7"/>
      <c r="E43" s="7"/>
      <c r="F43" s="7"/>
      <c r="G43" s="7"/>
      <c r="H43" s="7"/>
      <c r="I43" s="7"/>
      <c r="J43" s="7"/>
      <c r="K43" s="7"/>
      <c r="L43" s="9" t="s">
        <v>95</v>
      </c>
      <c r="M43" s="59">
        <v>1259.0999999999999</v>
      </c>
      <c r="N43" s="59">
        <v>1017.53</v>
      </c>
      <c r="O43" s="59">
        <v>1332.87</v>
      </c>
      <c r="P43" s="59">
        <v>1480.81</v>
      </c>
      <c r="Q43" s="59">
        <v>1102.5999999999999</v>
      </c>
      <c r="R43" s="59">
        <v>2506.77</v>
      </c>
      <c r="S43" s="58" t="s">
        <v>137</v>
      </c>
      <c r="T43" s="58" t="s">
        <v>137</v>
      </c>
      <c r="U43" s="59">
        <v>1237.4000000000001</v>
      </c>
    </row>
    <row r="44" spans="1:21" ht="16.5" customHeight="1" x14ac:dyDescent="0.25">
      <c r="A44" s="7"/>
      <c r="B44" s="7" t="s">
        <v>91</v>
      </c>
      <c r="C44" s="7"/>
      <c r="D44" s="7"/>
      <c r="E44" s="7"/>
      <c r="F44" s="7"/>
      <c r="G44" s="7"/>
      <c r="H44" s="7"/>
      <c r="I44" s="7"/>
      <c r="J44" s="7"/>
      <c r="K44" s="7"/>
      <c r="L44" s="9" t="s">
        <v>95</v>
      </c>
      <c r="M44" s="59">
        <v>1178.25</v>
      </c>
      <c r="N44" s="20">
        <v>960.13</v>
      </c>
      <c r="O44" s="59">
        <v>1516.75</v>
      </c>
      <c r="P44" s="59">
        <v>1355.63</v>
      </c>
      <c r="Q44" s="59">
        <v>1043.6600000000001</v>
      </c>
      <c r="R44" s="59">
        <v>2822.66</v>
      </c>
      <c r="S44" s="58" t="s">
        <v>137</v>
      </c>
      <c r="T44" s="58" t="s">
        <v>137</v>
      </c>
      <c r="U44" s="59">
        <v>1201.3800000000001</v>
      </c>
    </row>
    <row r="45" spans="1:21" ht="16.5" customHeight="1" x14ac:dyDescent="0.25">
      <c r="A45" s="7"/>
      <c r="B45" s="7" t="s">
        <v>92</v>
      </c>
      <c r="C45" s="7"/>
      <c r="D45" s="7"/>
      <c r="E45" s="7"/>
      <c r="F45" s="7"/>
      <c r="G45" s="7"/>
      <c r="H45" s="7"/>
      <c r="I45" s="7"/>
      <c r="J45" s="7"/>
      <c r="K45" s="7"/>
      <c r="L45" s="9" t="s">
        <v>95</v>
      </c>
      <c r="M45" s="59">
        <v>1109.93</v>
      </c>
      <c r="N45" s="20">
        <v>974.26</v>
      </c>
      <c r="O45" s="59">
        <v>1525.06</v>
      </c>
      <c r="P45" s="59">
        <v>1390.33</v>
      </c>
      <c r="Q45" s="59">
        <v>1194.55</v>
      </c>
      <c r="R45" s="59">
        <v>1707.63</v>
      </c>
      <c r="S45" s="58" t="s">
        <v>137</v>
      </c>
      <c r="T45" s="58" t="s">
        <v>137</v>
      </c>
      <c r="U45" s="59">
        <v>1167.07</v>
      </c>
    </row>
    <row r="46" spans="1:21" ht="16.5" customHeight="1" x14ac:dyDescent="0.25">
      <c r="A46" s="14"/>
      <c r="B46" s="14" t="s">
        <v>93</v>
      </c>
      <c r="C46" s="14"/>
      <c r="D46" s="14"/>
      <c r="E46" s="14"/>
      <c r="F46" s="14"/>
      <c r="G46" s="14"/>
      <c r="H46" s="14"/>
      <c r="I46" s="14"/>
      <c r="J46" s="14"/>
      <c r="K46" s="14"/>
      <c r="L46" s="15" t="s">
        <v>95</v>
      </c>
      <c r="M46" s="60">
        <v>1124.74</v>
      </c>
      <c r="N46" s="60">
        <v>1032.4000000000001</v>
      </c>
      <c r="O46" s="60">
        <v>1371.55</v>
      </c>
      <c r="P46" s="60">
        <v>1195.72</v>
      </c>
      <c r="Q46" s="60">
        <v>1195.75</v>
      </c>
      <c r="R46" s="60">
        <v>2768.44</v>
      </c>
      <c r="S46" s="61" t="s">
        <v>137</v>
      </c>
      <c r="T46" s="61" t="s">
        <v>137</v>
      </c>
      <c r="U46" s="60">
        <v>1179.78</v>
      </c>
    </row>
    <row r="47" spans="1:21" ht="4.5" customHeight="1" x14ac:dyDescent="0.25">
      <c r="A47" s="23"/>
      <c r="B47" s="23"/>
      <c r="C47" s="2"/>
      <c r="D47" s="2"/>
      <c r="E47" s="2"/>
      <c r="F47" s="2"/>
      <c r="G47" s="2"/>
      <c r="H47" s="2"/>
      <c r="I47" s="2"/>
      <c r="J47" s="2"/>
      <c r="K47" s="2"/>
      <c r="L47" s="2"/>
      <c r="M47" s="2"/>
      <c r="N47" s="2"/>
      <c r="O47" s="2"/>
      <c r="P47" s="2"/>
      <c r="Q47" s="2"/>
      <c r="R47" s="2"/>
      <c r="S47" s="2"/>
      <c r="T47" s="2"/>
      <c r="U47" s="2"/>
    </row>
    <row r="48" spans="1:21" ht="16.5" customHeight="1" x14ac:dyDescent="0.25">
      <c r="A48" s="23"/>
      <c r="B48" s="23"/>
      <c r="C48" s="87" t="s">
        <v>416</v>
      </c>
      <c r="D48" s="87"/>
      <c r="E48" s="87"/>
      <c r="F48" s="87"/>
      <c r="G48" s="87"/>
      <c r="H48" s="87"/>
      <c r="I48" s="87"/>
      <c r="J48" s="87"/>
      <c r="K48" s="87"/>
      <c r="L48" s="87"/>
      <c r="M48" s="87"/>
      <c r="N48" s="87"/>
      <c r="O48" s="87"/>
      <c r="P48" s="87"/>
      <c r="Q48" s="87"/>
      <c r="R48" s="87"/>
      <c r="S48" s="87"/>
      <c r="T48" s="87"/>
      <c r="U48" s="87"/>
    </row>
    <row r="49" spans="1:21" ht="4.5" customHeight="1" x14ac:dyDescent="0.25">
      <c r="A49" s="23"/>
      <c r="B49" s="23"/>
      <c r="C49" s="2"/>
      <c r="D49" s="2"/>
      <c r="E49" s="2"/>
      <c r="F49" s="2"/>
      <c r="G49" s="2"/>
      <c r="H49" s="2"/>
      <c r="I49" s="2"/>
      <c r="J49" s="2"/>
      <c r="K49" s="2"/>
      <c r="L49" s="2"/>
      <c r="M49" s="2"/>
      <c r="N49" s="2"/>
      <c r="O49" s="2"/>
      <c r="P49" s="2"/>
      <c r="Q49" s="2"/>
      <c r="R49" s="2"/>
      <c r="S49" s="2"/>
      <c r="T49" s="2"/>
      <c r="U49" s="2"/>
    </row>
    <row r="50" spans="1:21" ht="16.5" customHeight="1" x14ac:dyDescent="0.25">
      <c r="A50" s="40"/>
      <c r="B50" s="40"/>
      <c r="C50" s="87" t="s">
        <v>473</v>
      </c>
      <c r="D50" s="87"/>
      <c r="E50" s="87"/>
      <c r="F50" s="87"/>
      <c r="G50" s="87"/>
      <c r="H50" s="87"/>
      <c r="I50" s="87"/>
      <c r="J50" s="87"/>
      <c r="K50" s="87"/>
      <c r="L50" s="87"/>
      <c r="M50" s="87"/>
      <c r="N50" s="87"/>
      <c r="O50" s="87"/>
      <c r="P50" s="87"/>
      <c r="Q50" s="87"/>
      <c r="R50" s="87"/>
      <c r="S50" s="87"/>
      <c r="T50" s="87"/>
      <c r="U50" s="87"/>
    </row>
    <row r="51" spans="1:21" ht="16.5" customHeight="1" x14ac:dyDescent="0.25">
      <c r="A51" s="40"/>
      <c r="B51" s="40"/>
      <c r="C51" s="87" t="s">
        <v>474</v>
      </c>
      <c r="D51" s="87"/>
      <c r="E51" s="87"/>
      <c r="F51" s="87"/>
      <c r="G51" s="87"/>
      <c r="H51" s="87"/>
      <c r="I51" s="87"/>
      <c r="J51" s="87"/>
      <c r="K51" s="87"/>
      <c r="L51" s="87"/>
      <c r="M51" s="87"/>
      <c r="N51" s="87"/>
      <c r="O51" s="87"/>
      <c r="P51" s="87"/>
      <c r="Q51" s="87"/>
      <c r="R51" s="87"/>
      <c r="S51" s="87"/>
      <c r="T51" s="87"/>
      <c r="U51" s="87"/>
    </row>
    <row r="52" spans="1:21" ht="4.5" customHeight="1" x14ac:dyDescent="0.25">
      <c r="A52" s="23"/>
      <c r="B52" s="23"/>
      <c r="C52" s="2"/>
      <c r="D52" s="2"/>
      <c r="E52" s="2"/>
      <c r="F52" s="2"/>
      <c r="G52" s="2"/>
      <c r="H52" s="2"/>
      <c r="I52" s="2"/>
      <c r="J52" s="2"/>
      <c r="K52" s="2"/>
      <c r="L52" s="2"/>
      <c r="M52" s="2"/>
      <c r="N52" s="2"/>
      <c r="O52" s="2"/>
      <c r="P52" s="2"/>
      <c r="Q52" s="2"/>
      <c r="R52" s="2"/>
      <c r="S52" s="2"/>
      <c r="T52" s="2"/>
      <c r="U52" s="2"/>
    </row>
    <row r="53" spans="1:21" ht="16.5" customHeight="1" x14ac:dyDescent="0.25">
      <c r="A53" s="23" t="s">
        <v>99</v>
      </c>
      <c r="B53" s="23"/>
      <c r="C53" s="87" t="s">
        <v>139</v>
      </c>
      <c r="D53" s="87"/>
      <c r="E53" s="87"/>
      <c r="F53" s="87"/>
      <c r="G53" s="87"/>
      <c r="H53" s="87"/>
      <c r="I53" s="87"/>
      <c r="J53" s="87"/>
      <c r="K53" s="87"/>
      <c r="L53" s="87"/>
      <c r="M53" s="87"/>
      <c r="N53" s="87"/>
      <c r="O53" s="87"/>
      <c r="P53" s="87"/>
      <c r="Q53" s="87"/>
      <c r="R53" s="87"/>
      <c r="S53" s="87"/>
      <c r="T53" s="87"/>
      <c r="U53" s="87"/>
    </row>
    <row r="54" spans="1:21" ht="29.4" customHeight="1" x14ac:dyDescent="0.25">
      <c r="A54" s="23" t="s">
        <v>101</v>
      </c>
      <c r="B54" s="23"/>
      <c r="C54" s="87" t="s">
        <v>100</v>
      </c>
      <c r="D54" s="87"/>
      <c r="E54" s="87"/>
      <c r="F54" s="87"/>
      <c r="G54" s="87"/>
      <c r="H54" s="87"/>
      <c r="I54" s="87"/>
      <c r="J54" s="87"/>
      <c r="K54" s="87"/>
      <c r="L54" s="87"/>
      <c r="M54" s="87"/>
      <c r="N54" s="87"/>
      <c r="O54" s="87"/>
      <c r="P54" s="87"/>
      <c r="Q54" s="87"/>
      <c r="R54" s="87"/>
      <c r="S54" s="87"/>
      <c r="T54" s="87"/>
      <c r="U54" s="87"/>
    </row>
    <row r="55" spans="1:21" ht="16.5" customHeight="1" x14ac:dyDescent="0.25">
      <c r="A55" s="23" t="s">
        <v>103</v>
      </c>
      <c r="B55" s="23"/>
      <c r="C55" s="87" t="s">
        <v>102</v>
      </c>
      <c r="D55" s="87"/>
      <c r="E55" s="87"/>
      <c r="F55" s="87"/>
      <c r="G55" s="87"/>
      <c r="H55" s="87"/>
      <c r="I55" s="87"/>
      <c r="J55" s="87"/>
      <c r="K55" s="87"/>
      <c r="L55" s="87"/>
      <c r="M55" s="87"/>
      <c r="N55" s="87"/>
      <c r="O55" s="87"/>
      <c r="P55" s="87"/>
      <c r="Q55" s="87"/>
      <c r="R55" s="87"/>
      <c r="S55" s="87"/>
      <c r="T55" s="87"/>
      <c r="U55" s="87"/>
    </row>
    <row r="56" spans="1:21" ht="16.5" customHeight="1" x14ac:dyDescent="0.25">
      <c r="A56" s="23" t="s">
        <v>105</v>
      </c>
      <c r="B56" s="23"/>
      <c r="C56" s="87" t="s">
        <v>106</v>
      </c>
      <c r="D56" s="87"/>
      <c r="E56" s="87"/>
      <c r="F56" s="87"/>
      <c r="G56" s="87"/>
      <c r="H56" s="87"/>
      <c r="I56" s="87"/>
      <c r="J56" s="87"/>
      <c r="K56" s="87"/>
      <c r="L56" s="87"/>
      <c r="M56" s="87"/>
      <c r="N56" s="87"/>
      <c r="O56" s="87"/>
      <c r="P56" s="87"/>
      <c r="Q56" s="87"/>
      <c r="R56" s="87"/>
      <c r="S56" s="87"/>
      <c r="T56" s="87"/>
      <c r="U56" s="87"/>
    </row>
    <row r="57" spans="1:21" ht="16.5" customHeight="1" x14ac:dyDescent="0.25">
      <c r="A57" s="23" t="s">
        <v>142</v>
      </c>
      <c r="B57" s="23"/>
      <c r="C57" s="87" t="s">
        <v>844</v>
      </c>
      <c r="D57" s="87"/>
      <c r="E57" s="87"/>
      <c r="F57" s="87"/>
      <c r="G57" s="87"/>
      <c r="H57" s="87"/>
      <c r="I57" s="87"/>
      <c r="J57" s="87"/>
      <c r="K57" s="87"/>
      <c r="L57" s="87"/>
      <c r="M57" s="87"/>
      <c r="N57" s="87"/>
      <c r="O57" s="87"/>
      <c r="P57" s="87"/>
      <c r="Q57" s="87"/>
      <c r="R57" s="87"/>
      <c r="S57" s="87"/>
      <c r="T57" s="87"/>
      <c r="U57" s="87"/>
    </row>
    <row r="58" spans="1:21" ht="29.4" customHeight="1" x14ac:dyDescent="0.25">
      <c r="A58" s="23" t="s">
        <v>144</v>
      </c>
      <c r="B58" s="23"/>
      <c r="C58" s="87" t="s">
        <v>189</v>
      </c>
      <c r="D58" s="87"/>
      <c r="E58" s="87"/>
      <c r="F58" s="87"/>
      <c r="G58" s="87"/>
      <c r="H58" s="87"/>
      <c r="I58" s="87"/>
      <c r="J58" s="87"/>
      <c r="K58" s="87"/>
      <c r="L58" s="87"/>
      <c r="M58" s="87"/>
      <c r="N58" s="87"/>
      <c r="O58" s="87"/>
      <c r="P58" s="87"/>
      <c r="Q58" s="87"/>
      <c r="R58" s="87"/>
      <c r="S58" s="87"/>
      <c r="T58" s="87"/>
      <c r="U58" s="87"/>
    </row>
    <row r="59" spans="1:21" ht="29.4" customHeight="1" x14ac:dyDescent="0.25">
      <c r="A59" s="23" t="s">
        <v>146</v>
      </c>
      <c r="B59" s="23"/>
      <c r="C59" s="87" t="s">
        <v>845</v>
      </c>
      <c r="D59" s="87"/>
      <c r="E59" s="87"/>
      <c r="F59" s="87"/>
      <c r="G59" s="87"/>
      <c r="H59" s="87"/>
      <c r="I59" s="87"/>
      <c r="J59" s="87"/>
      <c r="K59" s="87"/>
      <c r="L59" s="87"/>
      <c r="M59" s="87"/>
      <c r="N59" s="87"/>
      <c r="O59" s="87"/>
      <c r="P59" s="87"/>
      <c r="Q59" s="87"/>
      <c r="R59" s="87"/>
      <c r="S59" s="87"/>
      <c r="T59" s="87"/>
      <c r="U59" s="87"/>
    </row>
    <row r="60" spans="1:21" ht="29.4" customHeight="1" x14ac:dyDescent="0.25">
      <c r="A60" s="23" t="s">
        <v>148</v>
      </c>
      <c r="B60" s="23"/>
      <c r="C60" s="87" t="s">
        <v>190</v>
      </c>
      <c r="D60" s="87"/>
      <c r="E60" s="87"/>
      <c r="F60" s="87"/>
      <c r="G60" s="87"/>
      <c r="H60" s="87"/>
      <c r="I60" s="87"/>
      <c r="J60" s="87"/>
      <c r="K60" s="87"/>
      <c r="L60" s="87"/>
      <c r="M60" s="87"/>
      <c r="N60" s="87"/>
      <c r="O60" s="87"/>
      <c r="P60" s="87"/>
      <c r="Q60" s="87"/>
      <c r="R60" s="87"/>
      <c r="S60" s="87"/>
      <c r="T60" s="87"/>
      <c r="U60" s="87"/>
    </row>
    <row r="61" spans="1:21" ht="42.45" customHeight="1" x14ac:dyDescent="0.25">
      <c r="A61" s="23"/>
      <c r="B61" s="23"/>
      <c r="C61" s="87" t="s">
        <v>846</v>
      </c>
      <c r="D61" s="87"/>
      <c r="E61" s="87"/>
      <c r="F61" s="87"/>
      <c r="G61" s="87"/>
      <c r="H61" s="87"/>
      <c r="I61" s="87"/>
      <c r="J61" s="87"/>
      <c r="K61" s="87"/>
      <c r="L61" s="87"/>
      <c r="M61" s="87"/>
      <c r="N61" s="87"/>
      <c r="O61" s="87"/>
      <c r="P61" s="87"/>
      <c r="Q61" s="87"/>
      <c r="R61" s="87"/>
      <c r="S61" s="87"/>
      <c r="T61" s="87"/>
      <c r="U61" s="87"/>
    </row>
    <row r="62" spans="1:21" ht="42.45" customHeight="1" x14ac:dyDescent="0.25">
      <c r="A62" s="23" t="s">
        <v>150</v>
      </c>
      <c r="B62" s="23"/>
      <c r="C62" s="87" t="s">
        <v>830</v>
      </c>
      <c r="D62" s="87"/>
      <c r="E62" s="87"/>
      <c r="F62" s="87"/>
      <c r="G62" s="87"/>
      <c r="H62" s="87"/>
      <c r="I62" s="87"/>
      <c r="J62" s="87"/>
      <c r="K62" s="87"/>
      <c r="L62" s="87"/>
      <c r="M62" s="87"/>
      <c r="N62" s="87"/>
      <c r="O62" s="87"/>
      <c r="P62" s="87"/>
      <c r="Q62" s="87"/>
      <c r="R62" s="87"/>
      <c r="S62" s="87"/>
      <c r="T62" s="87"/>
      <c r="U62" s="87"/>
    </row>
    <row r="63" spans="1:21" ht="16.5" customHeight="1" x14ac:dyDescent="0.25">
      <c r="A63" s="23" t="s">
        <v>152</v>
      </c>
      <c r="B63" s="23"/>
      <c r="C63" s="87" t="s">
        <v>847</v>
      </c>
      <c r="D63" s="87"/>
      <c r="E63" s="87"/>
      <c r="F63" s="87"/>
      <c r="G63" s="87"/>
      <c r="H63" s="87"/>
      <c r="I63" s="87"/>
      <c r="J63" s="87"/>
      <c r="K63" s="87"/>
      <c r="L63" s="87"/>
      <c r="M63" s="87"/>
      <c r="N63" s="87"/>
      <c r="O63" s="87"/>
      <c r="P63" s="87"/>
      <c r="Q63" s="87"/>
      <c r="R63" s="87"/>
      <c r="S63" s="87"/>
      <c r="T63" s="87"/>
      <c r="U63" s="87"/>
    </row>
    <row r="64" spans="1:21" ht="16.5" customHeight="1" x14ac:dyDescent="0.25">
      <c r="A64" s="23" t="s">
        <v>154</v>
      </c>
      <c r="B64" s="23"/>
      <c r="C64" s="87" t="s">
        <v>848</v>
      </c>
      <c r="D64" s="87"/>
      <c r="E64" s="87"/>
      <c r="F64" s="87"/>
      <c r="G64" s="87"/>
      <c r="H64" s="87"/>
      <c r="I64" s="87"/>
      <c r="J64" s="87"/>
      <c r="K64" s="87"/>
      <c r="L64" s="87"/>
      <c r="M64" s="87"/>
      <c r="N64" s="87"/>
      <c r="O64" s="87"/>
      <c r="P64" s="87"/>
      <c r="Q64" s="87"/>
      <c r="R64" s="87"/>
      <c r="S64" s="87"/>
      <c r="T64" s="87"/>
      <c r="U64" s="87"/>
    </row>
    <row r="65" spans="1:21" ht="16.5" customHeight="1" x14ac:dyDescent="0.25">
      <c r="A65" s="23" t="s">
        <v>156</v>
      </c>
      <c r="B65" s="23"/>
      <c r="C65" s="87" t="s">
        <v>849</v>
      </c>
      <c r="D65" s="87"/>
      <c r="E65" s="87"/>
      <c r="F65" s="87"/>
      <c r="G65" s="87"/>
      <c r="H65" s="87"/>
      <c r="I65" s="87"/>
      <c r="J65" s="87"/>
      <c r="K65" s="87"/>
      <c r="L65" s="87"/>
      <c r="M65" s="87"/>
      <c r="N65" s="87"/>
      <c r="O65" s="87"/>
      <c r="P65" s="87"/>
      <c r="Q65" s="87"/>
      <c r="R65" s="87"/>
      <c r="S65" s="87"/>
      <c r="T65" s="87"/>
      <c r="U65" s="87"/>
    </row>
    <row r="66" spans="1:21" ht="16.5" customHeight="1" x14ac:dyDescent="0.25">
      <c r="A66" s="23" t="s">
        <v>158</v>
      </c>
      <c r="B66" s="23"/>
      <c r="C66" s="87" t="s">
        <v>670</v>
      </c>
      <c r="D66" s="87"/>
      <c r="E66" s="87"/>
      <c r="F66" s="87"/>
      <c r="G66" s="87"/>
      <c r="H66" s="87"/>
      <c r="I66" s="87"/>
      <c r="J66" s="87"/>
      <c r="K66" s="87"/>
      <c r="L66" s="87"/>
      <c r="M66" s="87"/>
      <c r="N66" s="87"/>
      <c r="O66" s="87"/>
      <c r="P66" s="87"/>
      <c r="Q66" s="87"/>
      <c r="R66" s="87"/>
      <c r="S66" s="87"/>
      <c r="T66" s="87"/>
      <c r="U66" s="87"/>
    </row>
    <row r="67" spans="1:21" ht="16.5" customHeight="1" x14ac:dyDescent="0.25">
      <c r="A67" s="23"/>
      <c r="B67" s="23"/>
      <c r="C67" s="87" t="s">
        <v>850</v>
      </c>
      <c r="D67" s="87"/>
      <c r="E67" s="87"/>
      <c r="F67" s="87"/>
      <c r="G67" s="87"/>
      <c r="H67" s="87"/>
      <c r="I67" s="87"/>
      <c r="J67" s="87"/>
      <c r="K67" s="87"/>
      <c r="L67" s="87"/>
      <c r="M67" s="87"/>
      <c r="N67" s="87"/>
      <c r="O67" s="87"/>
      <c r="P67" s="87"/>
      <c r="Q67" s="87"/>
      <c r="R67" s="87"/>
      <c r="S67" s="87"/>
      <c r="T67" s="87"/>
      <c r="U67" s="87"/>
    </row>
    <row r="68" spans="1:21" ht="4.5" customHeight="1" x14ac:dyDescent="0.25"/>
    <row r="69" spans="1:21" ht="29.4" customHeight="1" x14ac:dyDescent="0.25">
      <c r="A69" s="24" t="s">
        <v>107</v>
      </c>
      <c r="B69" s="23"/>
      <c r="C69" s="23"/>
      <c r="D69" s="23"/>
      <c r="E69" s="87" t="s">
        <v>194</v>
      </c>
      <c r="F69" s="87"/>
      <c r="G69" s="87"/>
      <c r="H69" s="87"/>
      <c r="I69" s="87"/>
      <c r="J69" s="87"/>
      <c r="K69" s="87"/>
      <c r="L69" s="87"/>
      <c r="M69" s="87"/>
      <c r="N69" s="87"/>
      <c r="O69" s="87"/>
      <c r="P69" s="87"/>
      <c r="Q69" s="87"/>
      <c r="R69" s="87"/>
      <c r="S69" s="87"/>
      <c r="T69" s="87"/>
      <c r="U69" s="87"/>
    </row>
  </sheetData>
  <mergeCells count="20">
    <mergeCell ref="C64:U64"/>
    <mergeCell ref="C65:U65"/>
    <mergeCell ref="C66:U66"/>
    <mergeCell ref="C67:U67"/>
    <mergeCell ref="E69:U69"/>
    <mergeCell ref="C59:U59"/>
    <mergeCell ref="C60:U60"/>
    <mergeCell ref="C61:U61"/>
    <mergeCell ref="C62:U62"/>
    <mergeCell ref="C63:U63"/>
    <mergeCell ref="C54:U54"/>
    <mergeCell ref="C55:U55"/>
    <mergeCell ref="C56:U56"/>
    <mergeCell ref="C57:U57"/>
    <mergeCell ref="C58:U58"/>
    <mergeCell ref="K1:U1"/>
    <mergeCell ref="C48:U48"/>
    <mergeCell ref="C50:U50"/>
    <mergeCell ref="C51:U51"/>
    <mergeCell ref="C53:U53"/>
  </mergeCells>
  <pageMargins left="0.7" right="0.7" top="0.75" bottom="0.75" header="0.3" footer="0.3"/>
  <pageSetup paperSize="9" fitToHeight="0" orientation="landscape" horizontalDpi="300" verticalDpi="300"/>
  <headerFooter scaleWithDoc="0" alignWithMargins="0">
    <oddHeader>&amp;C&amp;"Arial"&amp;8TABLE 13A.38</oddHeader>
    <oddFooter>&amp;L&amp;"Arial"&amp;8REPORT ON
GOVERNMENT
SERVICES 2022&amp;R&amp;"Arial"&amp;8SERVICES FOR
MENTAL HEALTH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07"/>
  <sheetViews>
    <sheetView showGridLines="0" workbookViewId="0"/>
  </sheetViews>
  <sheetFormatPr defaultColWidth="11.44140625" defaultRowHeight="13.2" x14ac:dyDescent="0.25"/>
  <cols>
    <col min="1" max="10" width="1.88671875" customWidth="1"/>
    <col min="11" max="11" width="12.33203125" customWidth="1"/>
    <col min="12" max="12" width="5.44140625" customWidth="1"/>
    <col min="13" max="21" width="8.88671875" customWidth="1"/>
  </cols>
  <sheetData>
    <row r="1" spans="1:21" ht="33.9" customHeight="1" x14ac:dyDescent="0.25">
      <c r="A1" s="8" t="s">
        <v>169</v>
      </c>
      <c r="B1" s="8"/>
      <c r="C1" s="8"/>
      <c r="D1" s="8"/>
      <c r="E1" s="8"/>
      <c r="F1" s="8"/>
      <c r="G1" s="8"/>
      <c r="H1" s="8"/>
      <c r="I1" s="8"/>
      <c r="J1" s="8"/>
      <c r="K1" s="91" t="s">
        <v>170</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171</v>
      </c>
      <c r="N2" s="13" t="s">
        <v>172</v>
      </c>
      <c r="O2" s="13" t="s">
        <v>173</v>
      </c>
      <c r="P2" s="13" t="s">
        <v>174</v>
      </c>
      <c r="Q2" s="13" t="s">
        <v>175</v>
      </c>
      <c r="R2" s="13" t="s">
        <v>176</v>
      </c>
      <c r="S2" s="13" t="s">
        <v>177</v>
      </c>
      <c r="T2" s="13" t="s">
        <v>178</v>
      </c>
      <c r="U2" s="13" t="s">
        <v>179</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180</v>
      </c>
      <c r="C4" s="7"/>
      <c r="D4" s="7"/>
      <c r="E4" s="7"/>
      <c r="F4" s="7"/>
      <c r="G4" s="7"/>
      <c r="H4" s="7"/>
      <c r="I4" s="7"/>
      <c r="J4" s="7"/>
      <c r="K4" s="7"/>
      <c r="L4" s="9"/>
      <c r="M4" s="10"/>
      <c r="N4" s="10"/>
      <c r="O4" s="10"/>
      <c r="P4" s="10"/>
      <c r="Q4" s="10"/>
      <c r="R4" s="10"/>
      <c r="S4" s="10"/>
      <c r="T4" s="10"/>
      <c r="U4" s="10"/>
    </row>
    <row r="5" spans="1:21" ht="16.5" customHeight="1" x14ac:dyDescent="0.25">
      <c r="A5" s="7"/>
      <c r="B5" s="7"/>
      <c r="C5" s="7" t="s">
        <v>181</v>
      </c>
      <c r="D5" s="7"/>
      <c r="E5" s="7"/>
      <c r="F5" s="7"/>
      <c r="G5" s="7"/>
      <c r="H5" s="7"/>
      <c r="I5" s="7"/>
      <c r="J5" s="7"/>
      <c r="K5" s="7"/>
      <c r="L5" s="9" t="s">
        <v>84</v>
      </c>
      <c r="M5" s="21">
        <v>279</v>
      </c>
      <c r="N5" s="16">
        <v>77.599999999999994</v>
      </c>
      <c r="O5" s="16">
        <v>83.5</v>
      </c>
      <c r="P5" s="16">
        <v>88.7</v>
      </c>
      <c r="Q5" s="16">
        <v>71.599999999999994</v>
      </c>
      <c r="R5" s="26" t="s">
        <v>123</v>
      </c>
      <c r="S5" s="26" t="s">
        <v>123</v>
      </c>
      <c r="T5" s="26" t="s">
        <v>123</v>
      </c>
      <c r="U5" s="21">
        <v>600.4</v>
      </c>
    </row>
    <row r="6" spans="1:21" ht="16.5" customHeight="1" x14ac:dyDescent="0.25">
      <c r="A6" s="7"/>
      <c r="B6" s="7"/>
      <c r="C6" s="7" t="s">
        <v>182</v>
      </c>
      <c r="D6" s="7"/>
      <c r="E6" s="7"/>
      <c r="F6" s="7"/>
      <c r="G6" s="7"/>
      <c r="H6" s="7"/>
      <c r="I6" s="7"/>
      <c r="J6" s="7"/>
      <c r="K6" s="7"/>
      <c r="L6" s="9" t="s">
        <v>84</v>
      </c>
      <c r="M6" s="21">
        <v>776.6</v>
      </c>
      <c r="N6" s="21">
        <v>512.20000000000005</v>
      </c>
      <c r="O6" s="21">
        <v>394.1</v>
      </c>
      <c r="P6" s="21">
        <v>314.8</v>
      </c>
      <c r="Q6" s="21">
        <v>170.3</v>
      </c>
      <c r="R6" s="16">
        <v>43.3</v>
      </c>
      <c r="S6" s="16">
        <v>61.5</v>
      </c>
      <c r="T6" s="16">
        <v>30.3</v>
      </c>
      <c r="U6" s="19">
        <v>2303.1</v>
      </c>
    </row>
    <row r="7" spans="1:21" ht="16.5" customHeight="1" x14ac:dyDescent="0.25">
      <c r="A7" s="7"/>
      <c r="B7" s="7"/>
      <c r="C7" s="7"/>
      <c r="D7" s="7" t="s">
        <v>183</v>
      </c>
      <c r="E7" s="7"/>
      <c r="F7" s="7"/>
      <c r="G7" s="7"/>
      <c r="H7" s="7"/>
      <c r="I7" s="7"/>
      <c r="J7" s="7"/>
      <c r="K7" s="7"/>
      <c r="L7" s="9" t="s">
        <v>84</v>
      </c>
      <c r="M7" s="19">
        <v>1055.5999999999999</v>
      </c>
      <c r="N7" s="21">
        <v>589.79999999999995</v>
      </c>
      <c r="O7" s="21">
        <v>477.5</v>
      </c>
      <c r="P7" s="21">
        <v>403.5</v>
      </c>
      <c r="Q7" s="21">
        <v>241.9</v>
      </c>
      <c r="R7" s="16">
        <v>43.3</v>
      </c>
      <c r="S7" s="16">
        <v>61.5</v>
      </c>
      <c r="T7" s="16">
        <v>30.3</v>
      </c>
      <c r="U7" s="19">
        <v>2903.5</v>
      </c>
    </row>
    <row r="8" spans="1:21" ht="16.5" customHeight="1" x14ac:dyDescent="0.25">
      <c r="A8" s="7"/>
      <c r="B8" s="7"/>
      <c r="C8" s="7" t="s">
        <v>184</v>
      </c>
      <c r="D8" s="7"/>
      <c r="E8" s="7"/>
      <c r="F8" s="7"/>
      <c r="G8" s="7"/>
      <c r="H8" s="7"/>
      <c r="I8" s="7"/>
      <c r="J8" s="7"/>
      <c r="K8" s="7"/>
      <c r="L8" s="9" t="s">
        <v>84</v>
      </c>
      <c r="M8" s="26">
        <v>6.5</v>
      </c>
      <c r="N8" s="21">
        <v>232</v>
      </c>
      <c r="O8" s="16">
        <v>70.900000000000006</v>
      </c>
      <c r="P8" s="16">
        <v>34.299999999999997</v>
      </c>
      <c r="Q8" s="16">
        <v>34.799999999999997</v>
      </c>
      <c r="R8" s="16">
        <v>31.3</v>
      </c>
      <c r="S8" s="26">
        <v>4</v>
      </c>
      <c r="T8" s="26">
        <v>6.6</v>
      </c>
      <c r="U8" s="21">
        <v>420.4</v>
      </c>
    </row>
    <row r="9" spans="1:21" ht="16.5" customHeight="1" x14ac:dyDescent="0.25">
      <c r="A9" s="7"/>
      <c r="B9" s="7"/>
      <c r="C9" s="7" t="s">
        <v>185</v>
      </c>
      <c r="D9" s="7"/>
      <c r="E9" s="7"/>
      <c r="F9" s="7"/>
      <c r="G9" s="7"/>
      <c r="H9" s="7"/>
      <c r="I9" s="7"/>
      <c r="J9" s="7"/>
      <c r="K9" s="7"/>
      <c r="L9" s="9" t="s">
        <v>84</v>
      </c>
      <c r="M9" s="21">
        <v>674</v>
      </c>
      <c r="N9" s="21">
        <v>652</v>
      </c>
      <c r="O9" s="21">
        <v>592.4</v>
      </c>
      <c r="P9" s="21">
        <v>329.5</v>
      </c>
      <c r="Q9" s="21">
        <v>194.4</v>
      </c>
      <c r="R9" s="16">
        <v>42.1</v>
      </c>
      <c r="S9" s="16">
        <v>49.7</v>
      </c>
      <c r="T9" s="16">
        <v>34.200000000000003</v>
      </c>
      <c r="U9" s="19">
        <v>2568.3000000000002</v>
      </c>
    </row>
    <row r="10" spans="1:21" ht="16.5" customHeight="1" x14ac:dyDescent="0.25">
      <c r="A10" s="7"/>
      <c r="B10" s="7"/>
      <c r="C10" s="7" t="s">
        <v>186</v>
      </c>
      <c r="D10" s="7"/>
      <c r="E10" s="7"/>
      <c r="F10" s="7"/>
      <c r="G10" s="7"/>
      <c r="H10" s="7"/>
      <c r="I10" s="7"/>
      <c r="J10" s="7"/>
      <c r="K10" s="7"/>
      <c r="L10" s="9" t="s">
        <v>84</v>
      </c>
      <c r="M10" s="21">
        <v>164.4</v>
      </c>
      <c r="N10" s="16">
        <v>60.2</v>
      </c>
      <c r="O10" s="16">
        <v>50.7</v>
      </c>
      <c r="P10" s="16">
        <v>49</v>
      </c>
      <c r="Q10" s="16">
        <v>31.9</v>
      </c>
      <c r="R10" s="16">
        <v>15.5</v>
      </c>
      <c r="S10" s="16">
        <v>11.9</v>
      </c>
      <c r="T10" s="26">
        <v>6.8</v>
      </c>
      <c r="U10" s="21">
        <v>390.4</v>
      </c>
    </row>
    <row r="11" spans="1:21" ht="16.5" customHeight="1" x14ac:dyDescent="0.25">
      <c r="A11" s="7"/>
      <c r="B11" s="7"/>
      <c r="C11" s="7" t="s">
        <v>187</v>
      </c>
      <c r="D11" s="7"/>
      <c r="E11" s="7"/>
      <c r="F11" s="7"/>
      <c r="G11" s="7"/>
      <c r="H11" s="7"/>
      <c r="I11" s="7"/>
      <c r="J11" s="7"/>
      <c r="K11" s="7"/>
      <c r="L11" s="9" t="s">
        <v>84</v>
      </c>
      <c r="M11" s="21">
        <v>110</v>
      </c>
      <c r="N11" s="21">
        <v>119.6</v>
      </c>
      <c r="O11" s="16">
        <v>76.599999999999994</v>
      </c>
      <c r="P11" s="16">
        <v>44.2</v>
      </c>
      <c r="Q11" s="16">
        <v>12.7</v>
      </c>
      <c r="R11" s="26">
        <v>4.7</v>
      </c>
      <c r="S11" s="26">
        <v>4.9000000000000004</v>
      </c>
      <c r="T11" s="26">
        <v>2.4</v>
      </c>
      <c r="U11" s="21">
        <v>375.1</v>
      </c>
    </row>
    <row r="12" spans="1:21" ht="16.5" customHeight="1" x14ac:dyDescent="0.25">
      <c r="A12" s="7"/>
      <c r="B12" s="7"/>
      <c r="C12" s="7" t="s">
        <v>79</v>
      </c>
      <c r="D12" s="7"/>
      <c r="E12" s="7"/>
      <c r="F12" s="7"/>
      <c r="G12" s="7"/>
      <c r="H12" s="7"/>
      <c r="I12" s="7"/>
      <c r="J12" s="7"/>
      <c r="K12" s="7"/>
      <c r="L12" s="9" t="s">
        <v>84</v>
      </c>
      <c r="M12" s="19">
        <v>2010.6</v>
      </c>
      <c r="N12" s="19">
        <v>1653.4</v>
      </c>
      <c r="O12" s="19">
        <v>1268.2</v>
      </c>
      <c r="P12" s="21">
        <v>860.5</v>
      </c>
      <c r="Q12" s="21">
        <v>515.70000000000005</v>
      </c>
      <c r="R12" s="21">
        <v>136.9</v>
      </c>
      <c r="S12" s="21">
        <v>132.1</v>
      </c>
      <c r="T12" s="16">
        <v>80.400000000000006</v>
      </c>
      <c r="U12" s="19">
        <v>6657.7</v>
      </c>
    </row>
    <row r="13" spans="1:21" ht="16.5" customHeight="1" x14ac:dyDescent="0.25">
      <c r="A13" s="7"/>
      <c r="B13" s="7" t="s">
        <v>96</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181</v>
      </c>
      <c r="D14" s="7"/>
      <c r="E14" s="7"/>
      <c r="F14" s="7"/>
      <c r="G14" s="7"/>
      <c r="H14" s="7"/>
      <c r="I14" s="7"/>
      <c r="J14" s="7"/>
      <c r="K14" s="7"/>
      <c r="L14" s="9" t="s">
        <v>97</v>
      </c>
      <c r="M14" s="16">
        <v>13.9</v>
      </c>
      <c r="N14" s="26">
        <v>4.7</v>
      </c>
      <c r="O14" s="26">
        <v>6.6</v>
      </c>
      <c r="P14" s="16">
        <v>10.3</v>
      </c>
      <c r="Q14" s="16">
        <v>13.9</v>
      </c>
      <c r="R14" s="26" t="s">
        <v>123</v>
      </c>
      <c r="S14" s="26" t="s">
        <v>123</v>
      </c>
      <c r="T14" s="26" t="s">
        <v>123</v>
      </c>
      <c r="U14" s="26">
        <v>9</v>
      </c>
    </row>
    <row r="15" spans="1:21" ht="16.5" customHeight="1" x14ac:dyDescent="0.25">
      <c r="A15" s="7"/>
      <c r="B15" s="7"/>
      <c r="C15" s="7" t="s">
        <v>182</v>
      </c>
      <c r="D15" s="7"/>
      <c r="E15" s="7"/>
      <c r="F15" s="7"/>
      <c r="G15" s="7"/>
      <c r="H15" s="7"/>
      <c r="I15" s="7"/>
      <c r="J15" s="7"/>
      <c r="K15" s="7"/>
      <c r="L15" s="9" t="s">
        <v>97</v>
      </c>
      <c r="M15" s="16">
        <v>38.6</v>
      </c>
      <c r="N15" s="16">
        <v>31</v>
      </c>
      <c r="O15" s="16">
        <v>31.1</v>
      </c>
      <c r="P15" s="16">
        <v>36.6</v>
      </c>
      <c r="Q15" s="16">
        <v>33</v>
      </c>
      <c r="R15" s="16">
        <v>31.6</v>
      </c>
      <c r="S15" s="16">
        <v>46.5</v>
      </c>
      <c r="T15" s="16">
        <v>37.799999999999997</v>
      </c>
      <c r="U15" s="16">
        <v>34.6</v>
      </c>
    </row>
    <row r="16" spans="1:21" ht="16.5" customHeight="1" x14ac:dyDescent="0.25">
      <c r="A16" s="7"/>
      <c r="B16" s="7"/>
      <c r="C16" s="7"/>
      <c r="D16" s="7" t="s">
        <v>183</v>
      </c>
      <c r="E16" s="7"/>
      <c r="F16" s="7"/>
      <c r="G16" s="7"/>
      <c r="H16" s="7"/>
      <c r="I16" s="7"/>
      <c r="J16" s="7"/>
      <c r="K16" s="7"/>
      <c r="L16" s="9" t="s">
        <v>97</v>
      </c>
      <c r="M16" s="16">
        <v>52.5</v>
      </c>
      <c r="N16" s="16">
        <v>35.700000000000003</v>
      </c>
      <c r="O16" s="16">
        <v>37.700000000000003</v>
      </c>
      <c r="P16" s="16">
        <v>46.9</v>
      </c>
      <c r="Q16" s="16">
        <v>46.9</v>
      </c>
      <c r="R16" s="16">
        <v>31.6</v>
      </c>
      <c r="S16" s="16">
        <v>46.5</v>
      </c>
      <c r="T16" s="16">
        <v>37.799999999999997</v>
      </c>
      <c r="U16" s="16">
        <v>43.6</v>
      </c>
    </row>
    <row r="17" spans="1:21" ht="16.5" customHeight="1" x14ac:dyDescent="0.25">
      <c r="A17" s="7"/>
      <c r="B17" s="7"/>
      <c r="C17" s="7" t="s">
        <v>184</v>
      </c>
      <c r="D17" s="7"/>
      <c r="E17" s="7"/>
      <c r="F17" s="7"/>
      <c r="G17" s="7"/>
      <c r="H17" s="7"/>
      <c r="I17" s="7"/>
      <c r="J17" s="7"/>
      <c r="K17" s="7"/>
      <c r="L17" s="9" t="s">
        <v>97</v>
      </c>
      <c r="M17" s="26">
        <v>0.3</v>
      </c>
      <c r="N17" s="16">
        <v>14</v>
      </c>
      <c r="O17" s="26">
        <v>5.6</v>
      </c>
      <c r="P17" s="26">
        <v>4</v>
      </c>
      <c r="Q17" s="26">
        <v>6.7</v>
      </c>
      <c r="R17" s="16">
        <v>22.8</v>
      </c>
      <c r="S17" s="26">
        <v>3</v>
      </c>
      <c r="T17" s="26">
        <v>8.1999999999999993</v>
      </c>
      <c r="U17" s="26">
        <v>6.3</v>
      </c>
    </row>
    <row r="18" spans="1:21" ht="16.5" customHeight="1" x14ac:dyDescent="0.25">
      <c r="A18" s="7"/>
      <c r="B18" s="7"/>
      <c r="C18" s="7" t="s">
        <v>185</v>
      </c>
      <c r="D18" s="7"/>
      <c r="E18" s="7"/>
      <c r="F18" s="7"/>
      <c r="G18" s="7"/>
      <c r="H18" s="7"/>
      <c r="I18" s="7"/>
      <c r="J18" s="7"/>
      <c r="K18" s="7"/>
      <c r="L18" s="9" t="s">
        <v>97</v>
      </c>
      <c r="M18" s="16">
        <v>33.5</v>
      </c>
      <c r="N18" s="16">
        <v>39.4</v>
      </c>
      <c r="O18" s="16">
        <v>46.7</v>
      </c>
      <c r="P18" s="16">
        <v>38.299999999999997</v>
      </c>
      <c r="Q18" s="16">
        <v>37.700000000000003</v>
      </c>
      <c r="R18" s="16">
        <v>30.8</v>
      </c>
      <c r="S18" s="16">
        <v>37.6</v>
      </c>
      <c r="T18" s="16">
        <v>42.6</v>
      </c>
      <c r="U18" s="16">
        <v>38.6</v>
      </c>
    </row>
    <row r="19" spans="1:21" ht="16.5" customHeight="1" x14ac:dyDescent="0.25">
      <c r="A19" s="7"/>
      <c r="B19" s="7"/>
      <c r="C19" s="7" t="s">
        <v>186</v>
      </c>
      <c r="D19" s="7"/>
      <c r="E19" s="7"/>
      <c r="F19" s="7"/>
      <c r="G19" s="7"/>
      <c r="H19" s="7"/>
      <c r="I19" s="7"/>
      <c r="J19" s="7"/>
      <c r="K19" s="7"/>
      <c r="L19" s="9" t="s">
        <v>97</v>
      </c>
      <c r="M19" s="26">
        <v>8.1999999999999993</v>
      </c>
      <c r="N19" s="26">
        <v>3.6</v>
      </c>
      <c r="O19" s="26">
        <v>4</v>
      </c>
      <c r="P19" s="26">
        <v>5.7</v>
      </c>
      <c r="Q19" s="26">
        <v>6.2</v>
      </c>
      <c r="R19" s="16">
        <v>11.3</v>
      </c>
      <c r="S19" s="26">
        <v>9</v>
      </c>
      <c r="T19" s="26">
        <v>8.5</v>
      </c>
      <c r="U19" s="26">
        <v>5.9</v>
      </c>
    </row>
    <row r="20" spans="1:21" ht="16.5" customHeight="1" x14ac:dyDescent="0.25">
      <c r="A20" s="7"/>
      <c r="B20" s="7"/>
      <c r="C20" s="7" t="s">
        <v>187</v>
      </c>
      <c r="D20" s="7"/>
      <c r="E20" s="7"/>
      <c r="F20" s="7"/>
      <c r="G20" s="7"/>
      <c r="H20" s="7"/>
      <c r="I20" s="7"/>
      <c r="J20" s="7"/>
      <c r="K20" s="7"/>
      <c r="L20" s="9" t="s">
        <v>97</v>
      </c>
      <c r="M20" s="26">
        <v>5.5</v>
      </c>
      <c r="N20" s="26">
        <v>7.2</v>
      </c>
      <c r="O20" s="26">
        <v>6</v>
      </c>
      <c r="P20" s="26">
        <v>5.0999999999999996</v>
      </c>
      <c r="Q20" s="26">
        <v>2.5</v>
      </c>
      <c r="R20" s="26">
        <v>3.5</v>
      </c>
      <c r="S20" s="26">
        <v>3.7</v>
      </c>
      <c r="T20" s="26">
        <v>3</v>
      </c>
      <c r="U20" s="26">
        <v>5.6</v>
      </c>
    </row>
    <row r="21" spans="1:21" ht="16.5" customHeight="1" x14ac:dyDescent="0.25">
      <c r="A21" s="7"/>
      <c r="B21" s="7"/>
      <c r="C21" s="7" t="s">
        <v>79</v>
      </c>
      <c r="D21" s="7"/>
      <c r="E21" s="7"/>
      <c r="F21" s="7"/>
      <c r="G21" s="7"/>
      <c r="H21" s="7"/>
      <c r="I21" s="7"/>
      <c r="J21" s="7"/>
      <c r="K21" s="7"/>
      <c r="L21" s="9" t="s">
        <v>97</v>
      </c>
      <c r="M21" s="21">
        <v>100</v>
      </c>
      <c r="N21" s="21">
        <v>100</v>
      </c>
      <c r="O21" s="21">
        <v>100</v>
      </c>
      <c r="P21" s="21">
        <v>100</v>
      </c>
      <c r="Q21" s="21">
        <v>100</v>
      </c>
      <c r="R21" s="21">
        <v>100</v>
      </c>
      <c r="S21" s="21">
        <v>100</v>
      </c>
      <c r="T21" s="21">
        <v>100</v>
      </c>
      <c r="U21" s="21">
        <v>100</v>
      </c>
    </row>
    <row r="22" spans="1:21" ht="16.5" customHeight="1" x14ac:dyDescent="0.25">
      <c r="A22" s="7" t="s">
        <v>85</v>
      </c>
      <c r="B22" s="7"/>
      <c r="C22" s="7"/>
      <c r="D22" s="7"/>
      <c r="E22" s="7"/>
      <c r="F22" s="7"/>
      <c r="G22" s="7"/>
      <c r="H22" s="7"/>
      <c r="I22" s="7"/>
      <c r="J22" s="7"/>
      <c r="K22" s="7"/>
      <c r="L22" s="9"/>
      <c r="M22" s="10"/>
      <c r="N22" s="10"/>
      <c r="O22" s="10"/>
      <c r="P22" s="10"/>
      <c r="Q22" s="10"/>
      <c r="R22" s="10"/>
      <c r="S22" s="10"/>
      <c r="T22" s="10"/>
      <c r="U22" s="10"/>
    </row>
    <row r="23" spans="1:21" ht="16.5" customHeight="1" x14ac:dyDescent="0.25">
      <c r="A23" s="7"/>
      <c r="B23" s="7" t="s">
        <v>180</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181</v>
      </c>
      <c r="D24" s="7"/>
      <c r="E24" s="7"/>
      <c r="F24" s="7"/>
      <c r="G24" s="7"/>
      <c r="H24" s="7"/>
      <c r="I24" s="7"/>
      <c r="J24" s="7"/>
      <c r="K24" s="7"/>
      <c r="L24" s="9" t="s">
        <v>84</v>
      </c>
      <c r="M24" s="21">
        <v>278.3</v>
      </c>
      <c r="N24" s="16">
        <v>68.900000000000006</v>
      </c>
      <c r="O24" s="16">
        <v>85</v>
      </c>
      <c r="P24" s="16">
        <v>88.8</v>
      </c>
      <c r="Q24" s="16">
        <v>73.2</v>
      </c>
      <c r="R24" s="26" t="s">
        <v>123</v>
      </c>
      <c r="S24" s="26" t="s">
        <v>123</v>
      </c>
      <c r="T24" s="26" t="s">
        <v>123</v>
      </c>
      <c r="U24" s="21">
        <v>595.20000000000005</v>
      </c>
    </row>
    <row r="25" spans="1:21" ht="16.5" customHeight="1" x14ac:dyDescent="0.25">
      <c r="A25" s="7"/>
      <c r="B25" s="7"/>
      <c r="C25" s="7" t="s">
        <v>182</v>
      </c>
      <c r="D25" s="7"/>
      <c r="E25" s="7"/>
      <c r="F25" s="7"/>
      <c r="G25" s="7"/>
      <c r="H25" s="7"/>
      <c r="I25" s="7"/>
      <c r="J25" s="7"/>
      <c r="K25" s="7"/>
      <c r="L25" s="9" t="s">
        <v>84</v>
      </c>
      <c r="M25" s="21">
        <v>802.9</v>
      </c>
      <c r="N25" s="21">
        <v>511.1</v>
      </c>
      <c r="O25" s="21">
        <v>386.9</v>
      </c>
      <c r="P25" s="21">
        <v>309.8</v>
      </c>
      <c r="Q25" s="21">
        <v>168.8</v>
      </c>
      <c r="R25" s="16">
        <v>40.700000000000003</v>
      </c>
      <c r="S25" s="16">
        <v>56.8</v>
      </c>
      <c r="T25" s="16">
        <v>29.4</v>
      </c>
      <c r="U25" s="19">
        <v>2307.4</v>
      </c>
    </row>
    <row r="26" spans="1:21" ht="16.5" customHeight="1" x14ac:dyDescent="0.25">
      <c r="A26" s="7"/>
      <c r="B26" s="7"/>
      <c r="C26" s="7"/>
      <c r="D26" s="7" t="s">
        <v>183</v>
      </c>
      <c r="E26" s="7"/>
      <c r="F26" s="7"/>
      <c r="G26" s="7"/>
      <c r="H26" s="7"/>
      <c r="I26" s="7"/>
      <c r="J26" s="7"/>
      <c r="K26" s="7"/>
      <c r="L26" s="9" t="s">
        <v>84</v>
      </c>
      <c r="M26" s="19">
        <v>1081.2</v>
      </c>
      <c r="N26" s="21">
        <v>580</v>
      </c>
      <c r="O26" s="21">
        <v>472</v>
      </c>
      <c r="P26" s="21">
        <v>398.7</v>
      </c>
      <c r="Q26" s="21">
        <v>242.1</v>
      </c>
      <c r="R26" s="16">
        <v>40.700000000000003</v>
      </c>
      <c r="S26" s="16">
        <v>56.8</v>
      </c>
      <c r="T26" s="16">
        <v>29.4</v>
      </c>
      <c r="U26" s="19">
        <v>2902.6</v>
      </c>
    </row>
    <row r="27" spans="1:21" ht="16.5" customHeight="1" x14ac:dyDescent="0.25">
      <c r="A27" s="7"/>
      <c r="B27" s="7"/>
      <c r="C27" s="7" t="s">
        <v>184</v>
      </c>
      <c r="D27" s="7"/>
      <c r="E27" s="7"/>
      <c r="F27" s="7"/>
      <c r="G27" s="7"/>
      <c r="H27" s="7"/>
      <c r="I27" s="7"/>
      <c r="J27" s="7"/>
      <c r="K27" s="7"/>
      <c r="L27" s="9" t="s">
        <v>84</v>
      </c>
      <c r="M27" s="26">
        <v>9.1999999999999993</v>
      </c>
      <c r="N27" s="21">
        <v>236.4</v>
      </c>
      <c r="O27" s="16">
        <v>57.6</v>
      </c>
      <c r="P27" s="16">
        <v>33.5</v>
      </c>
      <c r="Q27" s="16">
        <v>35.200000000000003</v>
      </c>
      <c r="R27" s="16">
        <v>32.799999999999997</v>
      </c>
      <c r="S27" s="26">
        <v>4</v>
      </c>
      <c r="T27" s="26">
        <v>7.2</v>
      </c>
      <c r="U27" s="21">
        <v>414.7</v>
      </c>
    </row>
    <row r="28" spans="1:21" ht="16.5" customHeight="1" x14ac:dyDescent="0.25">
      <c r="A28" s="7"/>
      <c r="B28" s="7"/>
      <c r="C28" s="7" t="s">
        <v>185</v>
      </c>
      <c r="D28" s="7"/>
      <c r="E28" s="7"/>
      <c r="F28" s="7"/>
      <c r="G28" s="7"/>
      <c r="H28" s="7"/>
      <c r="I28" s="7"/>
      <c r="J28" s="7"/>
      <c r="K28" s="7"/>
      <c r="L28" s="9" t="s">
        <v>84</v>
      </c>
      <c r="M28" s="21">
        <v>665.7</v>
      </c>
      <c r="N28" s="21">
        <v>616.79999999999995</v>
      </c>
      <c r="O28" s="21">
        <v>576.29999999999995</v>
      </c>
      <c r="P28" s="21">
        <v>330</v>
      </c>
      <c r="Q28" s="21">
        <v>195.8</v>
      </c>
      <c r="R28" s="16">
        <v>42.1</v>
      </c>
      <c r="S28" s="16">
        <v>49.5</v>
      </c>
      <c r="T28" s="16">
        <v>32.9</v>
      </c>
      <c r="U28" s="19">
        <v>2509.5</v>
      </c>
    </row>
    <row r="29" spans="1:21" ht="16.5" customHeight="1" x14ac:dyDescent="0.25">
      <c r="A29" s="7"/>
      <c r="B29" s="7"/>
      <c r="C29" s="7" t="s">
        <v>186</v>
      </c>
      <c r="D29" s="7"/>
      <c r="E29" s="7"/>
      <c r="F29" s="7"/>
      <c r="G29" s="7"/>
      <c r="H29" s="7"/>
      <c r="I29" s="7"/>
      <c r="J29" s="7"/>
      <c r="K29" s="7"/>
      <c r="L29" s="9" t="s">
        <v>84</v>
      </c>
      <c r="M29" s="21">
        <v>138.30000000000001</v>
      </c>
      <c r="N29" s="21">
        <v>112.6</v>
      </c>
      <c r="O29" s="16">
        <v>63.8</v>
      </c>
      <c r="P29" s="16">
        <v>48.8</v>
      </c>
      <c r="Q29" s="16">
        <v>33.299999999999997</v>
      </c>
      <c r="R29" s="16">
        <v>14.9</v>
      </c>
      <c r="S29" s="16">
        <v>10.199999999999999</v>
      </c>
      <c r="T29" s="26">
        <v>5.8</v>
      </c>
      <c r="U29" s="21">
        <v>427.7</v>
      </c>
    </row>
    <row r="30" spans="1:21" ht="16.5" customHeight="1" x14ac:dyDescent="0.25">
      <c r="A30" s="7"/>
      <c r="B30" s="7"/>
      <c r="C30" s="7" t="s">
        <v>187</v>
      </c>
      <c r="D30" s="7"/>
      <c r="E30" s="7"/>
      <c r="F30" s="7"/>
      <c r="G30" s="7"/>
      <c r="H30" s="7"/>
      <c r="I30" s="7"/>
      <c r="J30" s="7"/>
      <c r="K30" s="7"/>
      <c r="L30" s="9" t="s">
        <v>84</v>
      </c>
      <c r="M30" s="21">
        <v>110.6</v>
      </c>
      <c r="N30" s="21">
        <v>102.3</v>
      </c>
      <c r="O30" s="16">
        <v>78.900000000000006</v>
      </c>
      <c r="P30" s="16">
        <v>51.7</v>
      </c>
      <c r="Q30" s="16">
        <v>14.6</v>
      </c>
      <c r="R30" s="26">
        <v>5.3</v>
      </c>
      <c r="S30" s="26">
        <v>3.9</v>
      </c>
      <c r="T30" s="26">
        <v>2.5</v>
      </c>
      <c r="U30" s="21">
        <v>369.8</v>
      </c>
    </row>
    <row r="31" spans="1:21" ht="16.5" customHeight="1" x14ac:dyDescent="0.25">
      <c r="A31" s="7"/>
      <c r="B31" s="7"/>
      <c r="C31" s="7" t="s">
        <v>79</v>
      </c>
      <c r="D31" s="7"/>
      <c r="E31" s="7"/>
      <c r="F31" s="7"/>
      <c r="G31" s="7"/>
      <c r="H31" s="7"/>
      <c r="I31" s="7"/>
      <c r="J31" s="7"/>
      <c r="K31" s="7"/>
      <c r="L31" s="9" t="s">
        <v>84</v>
      </c>
      <c r="M31" s="19">
        <v>2005.1</v>
      </c>
      <c r="N31" s="19">
        <v>1648.1</v>
      </c>
      <c r="O31" s="19">
        <v>1248.5999999999999</v>
      </c>
      <c r="P31" s="21">
        <v>862.7</v>
      </c>
      <c r="Q31" s="21">
        <v>521</v>
      </c>
      <c r="R31" s="21">
        <v>135.80000000000001</v>
      </c>
      <c r="S31" s="21">
        <v>124.4</v>
      </c>
      <c r="T31" s="16">
        <v>77.7</v>
      </c>
      <c r="U31" s="19">
        <v>6624.3</v>
      </c>
    </row>
    <row r="32" spans="1:21" ht="16.5" customHeight="1" x14ac:dyDescent="0.25">
      <c r="A32" s="7"/>
      <c r="B32" s="7" t="s">
        <v>96</v>
      </c>
      <c r="C32" s="7"/>
      <c r="D32" s="7"/>
      <c r="E32" s="7"/>
      <c r="F32" s="7"/>
      <c r="G32" s="7"/>
      <c r="H32" s="7"/>
      <c r="I32" s="7"/>
      <c r="J32" s="7"/>
      <c r="K32" s="7"/>
      <c r="L32" s="9"/>
      <c r="M32" s="10"/>
      <c r="N32" s="10"/>
      <c r="O32" s="10"/>
      <c r="P32" s="10"/>
      <c r="Q32" s="10"/>
      <c r="R32" s="10"/>
      <c r="S32" s="10"/>
      <c r="T32" s="10"/>
      <c r="U32" s="10"/>
    </row>
    <row r="33" spans="1:21" ht="16.5" customHeight="1" x14ac:dyDescent="0.25">
      <c r="A33" s="7"/>
      <c r="B33" s="7"/>
      <c r="C33" s="7" t="s">
        <v>181</v>
      </c>
      <c r="D33" s="7"/>
      <c r="E33" s="7"/>
      <c r="F33" s="7"/>
      <c r="G33" s="7"/>
      <c r="H33" s="7"/>
      <c r="I33" s="7"/>
      <c r="J33" s="7"/>
      <c r="K33" s="7"/>
      <c r="L33" s="9" t="s">
        <v>97</v>
      </c>
      <c r="M33" s="16">
        <v>13.9</v>
      </c>
      <c r="N33" s="26">
        <v>4.2</v>
      </c>
      <c r="O33" s="26">
        <v>6.8</v>
      </c>
      <c r="P33" s="16">
        <v>10.3</v>
      </c>
      <c r="Q33" s="16">
        <v>14.1</v>
      </c>
      <c r="R33" s="26" t="s">
        <v>123</v>
      </c>
      <c r="S33" s="26" t="s">
        <v>123</v>
      </c>
      <c r="T33" s="26" t="s">
        <v>123</v>
      </c>
      <c r="U33" s="26">
        <v>9</v>
      </c>
    </row>
    <row r="34" spans="1:21" ht="16.5" customHeight="1" x14ac:dyDescent="0.25">
      <c r="A34" s="7"/>
      <c r="B34" s="7"/>
      <c r="C34" s="7" t="s">
        <v>182</v>
      </c>
      <c r="D34" s="7"/>
      <c r="E34" s="7"/>
      <c r="F34" s="7"/>
      <c r="G34" s="7"/>
      <c r="H34" s="7"/>
      <c r="I34" s="7"/>
      <c r="J34" s="7"/>
      <c r="K34" s="7"/>
      <c r="L34" s="9" t="s">
        <v>97</v>
      </c>
      <c r="M34" s="16">
        <v>40</v>
      </c>
      <c r="N34" s="16">
        <v>31</v>
      </c>
      <c r="O34" s="16">
        <v>31</v>
      </c>
      <c r="P34" s="16">
        <v>35.9</v>
      </c>
      <c r="Q34" s="16">
        <v>32.4</v>
      </c>
      <c r="R34" s="16">
        <v>30</v>
      </c>
      <c r="S34" s="16">
        <v>45.7</v>
      </c>
      <c r="T34" s="16">
        <v>37.799999999999997</v>
      </c>
      <c r="U34" s="16">
        <v>34.799999999999997</v>
      </c>
    </row>
    <row r="35" spans="1:21" ht="16.5" customHeight="1" x14ac:dyDescent="0.25">
      <c r="A35" s="7"/>
      <c r="B35" s="7"/>
      <c r="C35" s="7"/>
      <c r="D35" s="7" t="s">
        <v>183</v>
      </c>
      <c r="E35" s="7"/>
      <c r="F35" s="7"/>
      <c r="G35" s="7"/>
      <c r="H35" s="7"/>
      <c r="I35" s="7"/>
      <c r="J35" s="7"/>
      <c r="K35" s="7"/>
      <c r="L35" s="9" t="s">
        <v>97</v>
      </c>
      <c r="M35" s="16">
        <v>53.9</v>
      </c>
      <c r="N35" s="16">
        <v>35.200000000000003</v>
      </c>
      <c r="O35" s="16">
        <v>37.799999999999997</v>
      </c>
      <c r="P35" s="16">
        <v>46.2</v>
      </c>
      <c r="Q35" s="16">
        <v>46.5</v>
      </c>
      <c r="R35" s="16">
        <v>30</v>
      </c>
      <c r="S35" s="16">
        <v>45.7</v>
      </c>
      <c r="T35" s="16">
        <v>37.799999999999997</v>
      </c>
      <c r="U35" s="16">
        <v>43.8</v>
      </c>
    </row>
    <row r="36" spans="1:21" ht="16.5" customHeight="1" x14ac:dyDescent="0.25">
      <c r="A36" s="7"/>
      <c r="B36" s="7"/>
      <c r="C36" s="7" t="s">
        <v>184</v>
      </c>
      <c r="D36" s="7"/>
      <c r="E36" s="7"/>
      <c r="F36" s="7"/>
      <c r="G36" s="7"/>
      <c r="H36" s="7"/>
      <c r="I36" s="7"/>
      <c r="J36" s="7"/>
      <c r="K36" s="7"/>
      <c r="L36" s="9" t="s">
        <v>97</v>
      </c>
      <c r="M36" s="26">
        <v>0.5</v>
      </c>
      <c r="N36" s="16">
        <v>14.3</v>
      </c>
      <c r="O36" s="26">
        <v>4.5999999999999996</v>
      </c>
      <c r="P36" s="26">
        <v>3.9</v>
      </c>
      <c r="Q36" s="26">
        <v>6.8</v>
      </c>
      <c r="R36" s="16">
        <v>24.1</v>
      </c>
      <c r="S36" s="26">
        <v>3.2</v>
      </c>
      <c r="T36" s="26">
        <v>9.1999999999999993</v>
      </c>
      <c r="U36" s="26">
        <v>6.3</v>
      </c>
    </row>
    <row r="37" spans="1:21" ht="16.5" customHeight="1" x14ac:dyDescent="0.25">
      <c r="A37" s="7"/>
      <c r="B37" s="7"/>
      <c r="C37" s="7" t="s">
        <v>185</v>
      </c>
      <c r="D37" s="7"/>
      <c r="E37" s="7"/>
      <c r="F37" s="7"/>
      <c r="G37" s="7"/>
      <c r="H37" s="7"/>
      <c r="I37" s="7"/>
      <c r="J37" s="7"/>
      <c r="K37" s="7"/>
      <c r="L37" s="9" t="s">
        <v>97</v>
      </c>
      <c r="M37" s="16">
        <v>33.200000000000003</v>
      </c>
      <c r="N37" s="16">
        <v>37.4</v>
      </c>
      <c r="O37" s="16">
        <v>46.2</v>
      </c>
      <c r="P37" s="16">
        <v>38.299999999999997</v>
      </c>
      <c r="Q37" s="16">
        <v>37.6</v>
      </c>
      <c r="R37" s="16">
        <v>31</v>
      </c>
      <c r="S37" s="16">
        <v>39.799999999999997</v>
      </c>
      <c r="T37" s="16">
        <v>42.3</v>
      </c>
      <c r="U37" s="16">
        <v>37.9</v>
      </c>
    </row>
    <row r="38" spans="1:21" ht="16.5" customHeight="1" x14ac:dyDescent="0.25">
      <c r="A38" s="7"/>
      <c r="B38" s="7"/>
      <c r="C38" s="7" t="s">
        <v>186</v>
      </c>
      <c r="D38" s="7"/>
      <c r="E38" s="7"/>
      <c r="F38" s="7"/>
      <c r="G38" s="7"/>
      <c r="H38" s="7"/>
      <c r="I38" s="7"/>
      <c r="J38" s="7"/>
      <c r="K38" s="7"/>
      <c r="L38" s="9" t="s">
        <v>97</v>
      </c>
      <c r="M38" s="26">
        <v>6.9</v>
      </c>
      <c r="N38" s="26">
        <v>6.8</v>
      </c>
      <c r="O38" s="26">
        <v>5.0999999999999996</v>
      </c>
      <c r="P38" s="26">
        <v>5.7</v>
      </c>
      <c r="Q38" s="26">
        <v>6.4</v>
      </c>
      <c r="R38" s="16">
        <v>11</v>
      </c>
      <c r="S38" s="26">
        <v>8.1999999999999993</v>
      </c>
      <c r="T38" s="26">
        <v>7.5</v>
      </c>
      <c r="U38" s="26">
        <v>6.5</v>
      </c>
    </row>
    <row r="39" spans="1:21" ht="16.5" customHeight="1" x14ac:dyDescent="0.25">
      <c r="A39" s="7"/>
      <c r="B39" s="7"/>
      <c r="C39" s="7" t="s">
        <v>187</v>
      </c>
      <c r="D39" s="7"/>
      <c r="E39" s="7"/>
      <c r="F39" s="7"/>
      <c r="G39" s="7"/>
      <c r="H39" s="7"/>
      <c r="I39" s="7"/>
      <c r="J39" s="7"/>
      <c r="K39" s="7"/>
      <c r="L39" s="9" t="s">
        <v>97</v>
      </c>
      <c r="M39" s="26">
        <v>5.5</v>
      </c>
      <c r="N39" s="26">
        <v>6.2</v>
      </c>
      <c r="O39" s="26">
        <v>6.3</v>
      </c>
      <c r="P39" s="26">
        <v>6</v>
      </c>
      <c r="Q39" s="26">
        <v>2.8</v>
      </c>
      <c r="R39" s="26">
        <v>3.9</v>
      </c>
      <c r="S39" s="26">
        <v>3.1</v>
      </c>
      <c r="T39" s="26">
        <v>3.2</v>
      </c>
      <c r="U39" s="26">
        <v>5.6</v>
      </c>
    </row>
    <row r="40" spans="1:21" ht="16.5" customHeight="1" x14ac:dyDescent="0.25">
      <c r="A40" s="7"/>
      <c r="B40" s="7"/>
      <c r="C40" s="7" t="s">
        <v>79</v>
      </c>
      <c r="D40" s="7"/>
      <c r="E40" s="7"/>
      <c r="F40" s="7"/>
      <c r="G40" s="7"/>
      <c r="H40" s="7"/>
      <c r="I40" s="7"/>
      <c r="J40" s="7"/>
      <c r="K40" s="7"/>
      <c r="L40" s="9" t="s">
        <v>97</v>
      </c>
      <c r="M40" s="21">
        <v>100</v>
      </c>
      <c r="N40" s="21">
        <v>100</v>
      </c>
      <c r="O40" s="21">
        <v>100</v>
      </c>
      <c r="P40" s="21">
        <v>100</v>
      </c>
      <c r="Q40" s="21">
        <v>100</v>
      </c>
      <c r="R40" s="21">
        <v>100</v>
      </c>
      <c r="S40" s="21">
        <v>100</v>
      </c>
      <c r="T40" s="21">
        <v>100</v>
      </c>
      <c r="U40" s="21">
        <v>100</v>
      </c>
    </row>
    <row r="41" spans="1:21" ht="16.5" customHeight="1" x14ac:dyDescent="0.25">
      <c r="A41" s="7" t="s">
        <v>86</v>
      </c>
      <c r="B41" s="7"/>
      <c r="C41" s="7"/>
      <c r="D41" s="7"/>
      <c r="E41" s="7"/>
      <c r="F41" s="7"/>
      <c r="G41" s="7"/>
      <c r="H41" s="7"/>
      <c r="I41" s="7"/>
      <c r="J41" s="7"/>
      <c r="K41" s="7"/>
      <c r="L41" s="9"/>
      <c r="M41" s="10"/>
      <c r="N41" s="10"/>
      <c r="O41" s="10"/>
      <c r="P41" s="10"/>
      <c r="Q41" s="10"/>
      <c r="R41" s="10"/>
      <c r="S41" s="10"/>
      <c r="T41" s="10"/>
      <c r="U41" s="10"/>
    </row>
    <row r="42" spans="1:21" ht="16.5" customHeight="1" x14ac:dyDescent="0.25">
      <c r="A42" s="7"/>
      <c r="B42" s="7" t="s">
        <v>180</v>
      </c>
      <c r="C42" s="7"/>
      <c r="D42" s="7"/>
      <c r="E42" s="7"/>
      <c r="F42" s="7"/>
      <c r="G42" s="7"/>
      <c r="H42" s="7"/>
      <c r="I42" s="7"/>
      <c r="J42" s="7"/>
      <c r="K42" s="7"/>
      <c r="L42" s="9"/>
      <c r="M42" s="10"/>
      <c r="N42" s="10"/>
      <c r="O42" s="10"/>
      <c r="P42" s="10"/>
      <c r="Q42" s="10"/>
      <c r="R42" s="10"/>
      <c r="S42" s="10"/>
      <c r="T42" s="10"/>
      <c r="U42" s="10"/>
    </row>
    <row r="43" spans="1:21" ht="16.5" customHeight="1" x14ac:dyDescent="0.25">
      <c r="A43" s="7"/>
      <c r="B43" s="7"/>
      <c r="C43" s="7" t="s">
        <v>181</v>
      </c>
      <c r="D43" s="7"/>
      <c r="E43" s="7"/>
      <c r="F43" s="7"/>
      <c r="G43" s="7"/>
      <c r="H43" s="7"/>
      <c r="I43" s="7"/>
      <c r="J43" s="7"/>
      <c r="K43" s="7"/>
      <c r="L43" s="9" t="s">
        <v>84</v>
      </c>
      <c r="M43" s="21">
        <v>285.39999999999998</v>
      </c>
      <c r="N43" s="16">
        <v>62.5</v>
      </c>
      <c r="O43" s="16">
        <v>82.9</v>
      </c>
      <c r="P43" s="16">
        <v>91.8</v>
      </c>
      <c r="Q43" s="16">
        <v>73.599999999999994</v>
      </c>
      <c r="R43" s="26" t="s">
        <v>123</v>
      </c>
      <c r="S43" s="26" t="s">
        <v>123</v>
      </c>
      <c r="T43" s="26" t="s">
        <v>123</v>
      </c>
      <c r="U43" s="21">
        <v>597.79999999999995</v>
      </c>
    </row>
    <row r="44" spans="1:21" ht="16.5" customHeight="1" x14ac:dyDescent="0.25">
      <c r="A44" s="7"/>
      <c r="B44" s="7"/>
      <c r="C44" s="7" t="s">
        <v>182</v>
      </c>
      <c r="D44" s="7"/>
      <c r="E44" s="7"/>
      <c r="F44" s="7"/>
      <c r="G44" s="7"/>
      <c r="H44" s="7"/>
      <c r="I44" s="7"/>
      <c r="J44" s="7"/>
      <c r="K44" s="7"/>
      <c r="L44" s="9" t="s">
        <v>84</v>
      </c>
      <c r="M44" s="21">
        <v>778.4</v>
      </c>
      <c r="N44" s="21">
        <v>474.8</v>
      </c>
      <c r="O44" s="21">
        <v>380.3</v>
      </c>
      <c r="P44" s="21">
        <v>297.5</v>
      </c>
      <c r="Q44" s="21">
        <v>149.80000000000001</v>
      </c>
      <c r="R44" s="16">
        <v>37.799999999999997</v>
      </c>
      <c r="S44" s="16">
        <v>42</v>
      </c>
      <c r="T44" s="16">
        <v>28.1</v>
      </c>
      <c r="U44" s="19">
        <v>2192.1999999999998</v>
      </c>
    </row>
    <row r="45" spans="1:21" ht="16.5" customHeight="1" x14ac:dyDescent="0.25">
      <c r="A45" s="7"/>
      <c r="B45" s="7"/>
      <c r="C45" s="7"/>
      <c r="D45" s="7" t="s">
        <v>183</v>
      </c>
      <c r="E45" s="7"/>
      <c r="F45" s="7"/>
      <c r="G45" s="7"/>
      <c r="H45" s="7"/>
      <c r="I45" s="7"/>
      <c r="J45" s="7"/>
      <c r="K45" s="7"/>
      <c r="L45" s="9" t="s">
        <v>84</v>
      </c>
      <c r="M45" s="19">
        <v>1063.8</v>
      </c>
      <c r="N45" s="21">
        <v>537.29999999999995</v>
      </c>
      <c r="O45" s="21">
        <v>463.2</v>
      </c>
      <c r="P45" s="21">
        <v>389.3</v>
      </c>
      <c r="Q45" s="21">
        <v>223.4</v>
      </c>
      <c r="R45" s="16">
        <v>37.799999999999997</v>
      </c>
      <c r="S45" s="16">
        <v>42</v>
      </c>
      <c r="T45" s="16">
        <v>28.1</v>
      </c>
      <c r="U45" s="19">
        <v>2789.9</v>
      </c>
    </row>
    <row r="46" spans="1:21" ht="16.5" customHeight="1" x14ac:dyDescent="0.25">
      <c r="A46" s="7"/>
      <c r="B46" s="7"/>
      <c r="C46" s="7" t="s">
        <v>184</v>
      </c>
      <c r="D46" s="7"/>
      <c r="E46" s="7"/>
      <c r="F46" s="7"/>
      <c r="G46" s="7"/>
      <c r="H46" s="7"/>
      <c r="I46" s="7"/>
      <c r="J46" s="7"/>
      <c r="K46" s="7"/>
      <c r="L46" s="9" t="s">
        <v>84</v>
      </c>
      <c r="M46" s="26">
        <v>9.3000000000000007</v>
      </c>
      <c r="N46" s="21">
        <v>219.2</v>
      </c>
      <c r="O46" s="16">
        <v>48.2</v>
      </c>
      <c r="P46" s="16">
        <v>31.2</v>
      </c>
      <c r="Q46" s="16">
        <v>35.9</v>
      </c>
      <c r="R46" s="16">
        <v>33.299999999999997</v>
      </c>
      <c r="S46" s="16">
        <v>11.8</v>
      </c>
      <c r="T46" s="26">
        <v>7.6</v>
      </c>
      <c r="U46" s="21">
        <v>395.3</v>
      </c>
    </row>
    <row r="47" spans="1:21" ht="16.5" customHeight="1" x14ac:dyDescent="0.25">
      <c r="A47" s="7"/>
      <c r="B47" s="7"/>
      <c r="C47" s="7" t="s">
        <v>185</v>
      </c>
      <c r="D47" s="7"/>
      <c r="E47" s="7"/>
      <c r="F47" s="7"/>
      <c r="G47" s="7"/>
      <c r="H47" s="7"/>
      <c r="I47" s="7"/>
      <c r="J47" s="7"/>
      <c r="K47" s="7"/>
      <c r="L47" s="9" t="s">
        <v>84</v>
      </c>
      <c r="M47" s="21">
        <v>635.9</v>
      </c>
      <c r="N47" s="21">
        <v>576.20000000000005</v>
      </c>
      <c r="O47" s="21">
        <v>540.1</v>
      </c>
      <c r="P47" s="21">
        <v>326</v>
      </c>
      <c r="Q47" s="21">
        <v>184.1</v>
      </c>
      <c r="R47" s="16">
        <v>40.299999999999997</v>
      </c>
      <c r="S47" s="16">
        <v>46.5</v>
      </c>
      <c r="T47" s="16">
        <v>31.5</v>
      </c>
      <c r="U47" s="19">
        <v>2384.1999999999998</v>
      </c>
    </row>
    <row r="48" spans="1:21" ht="16.5" customHeight="1" x14ac:dyDescent="0.25">
      <c r="A48" s="7"/>
      <c r="B48" s="7"/>
      <c r="C48" s="7" t="s">
        <v>186</v>
      </c>
      <c r="D48" s="7"/>
      <c r="E48" s="7"/>
      <c r="F48" s="7"/>
      <c r="G48" s="7"/>
      <c r="H48" s="7"/>
      <c r="I48" s="7"/>
      <c r="J48" s="7"/>
      <c r="K48" s="7"/>
      <c r="L48" s="9" t="s">
        <v>84</v>
      </c>
      <c r="M48" s="21">
        <v>137.9</v>
      </c>
      <c r="N48" s="21">
        <v>124.8</v>
      </c>
      <c r="O48" s="16">
        <v>88.7</v>
      </c>
      <c r="P48" s="16">
        <v>49.2</v>
      </c>
      <c r="Q48" s="16">
        <v>33.299999999999997</v>
      </c>
      <c r="R48" s="16">
        <v>14.4</v>
      </c>
      <c r="S48" s="26">
        <v>8.9</v>
      </c>
      <c r="T48" s="26">
        <v>5.7</v>
      </c>
      <c r="U48" s="21">
        <v>463.1</v>
      </c>
    </row>
    <row r="49" spans="1:21" ht="16.5" customHeight="1" x14ac:dyDescent="0.25">
      <c r="A49" s="7"/>
      <c r="B49" s="7"/>
      <c r="C49" s="7" t="s">
        <v>187</v>
      </c>
      <c r="D49" s="7"/>
      <c r="E49" s="7"/>
      <c r="F49" s="7"/>
      <c r="G49" s="7"/>
      <c r="H49" s="7"/>
      <c r="I49" s="7"/>
      <c r="J49" s="7"/>
      <c r="K49" s="7"/>
      <c r="L49" s="9" t="s">
        <v>84</v>
      </c>
      <c r="M49" s="21">
        <v>114.5</v>
      </c>
      <c r="N49" s="16">
        <v>98.2</v>
      </c>
      <c r="O49" s="16">
        <v>68.099999999999994</v>
      </c>
      <c r="P49" s="16">
        <v>46.4</v>
      </c>
      <c r="Q49" s="16">
        <v>13.1</v>
      </c>
      <c r="R49" s="26">
        <v>4.9000000000000004</v>
      </c>
      <c r="S49" s="26">
        <v>3.3</v>
      </c>
      <c r="T49" s="26">
        <v>2.9</v>
      </c>
      <c r="U49" s="21">
        <v>351.6</v>
      </c>
    </row>
    <row r="50" spans="1:21" ht="16.5" customHeight="1" x14ac:dyDescent="0.25">
      <c r="A50" s="7"/>
      <c r="B50" s="7"/>
      <c r="C50" s="7" t="s">
        <v>79</v>
      </c>
      <c r="D50" s="7"/>
      <c r="E50" s="7"/>
      <c r="F50" s="7"/>
      <c r="G50" s="7"/>
      <c r="H50" s="7"/>
      <c r="I50" s="7"/>
      <c r="J50" s="7"/>
      <c r="K50" s="7"/>
      <c r="L50" s="9" t="s">
        <v>84</v>
      </c>
      <c r="M50" s="19">
        <v>1961.2</v>
      </c>
      <c r="N50" s="19">
        <v>1555.7</v>
      </c>
      <c r="O50" s="19">
        <v>1208.4000000000001</v>
      </c>
      <c r="P50" s="21">
        <v>842</v>
      </c>
      <c r="Q50" s="21">
        <v>489.9</v>
      </c>
      <c r="R50" s="21">
        <v>130.6</v>
      </c>
      <c r="S50" s="21">
        <v>112.5</v>
      </c>
      <c r="T50" s="16">
        <v>75.8</v>
      </c>
      <c r="U50" s="19">
        <v>6384.1</v>
      </c>
    </row>
    <row r="51" spans="1:21" ht="16.5" customHeight="1" x14ac:dyDescent="0.25">
      <c r="A51" s="7"/>
      <c r="B51" s="7" t="s">
        <v>96</v>
      </c>
      <c r="C51" s="7"/>
      <c r="D51" s="7"/>
      <c r="E51" s="7"/>
      <c r="F51" s="7"/>
      <c r="G51" s="7"/>
      <c r="H51" s="7"/>
      <c r="I51" s="7"/>
      <c r="J51" s="7"/>
      <c r="K51" s="7"/>
      <c r="L51" s="9"/>
      <c r="M51" s="10"/>
      <c r="N51" s="10"/>
      <c r="O51" s="10"/>
      <c r="P51" s="10"/>
      <c r="Q51" s="10"/>
      <c r="R51" s="10"/>
      <c r="S51" s="10"/>
      <c r="T51" s="10"/>
      <c r="U51" s="10"/>
    </row>
    <row r="52" spans="1:21" ht="16.5" customHeight="1" x14ac:dyDescent="0.25">
      <c r="A52" s="7"/>
      <c r="B52" s="7"/>
      <c r="C52" s="7" t="s">
        <v>181</v>
      </c>
      <c r="D52" s="7"/>
      <c r="E52" s="7"/>
      <c r="F52" s="7"/>
      <c r="G52" s="7"/>
      <c r="H52" s="7"/>
      <c r="I52" s="7"/>
      <c r="J52" s="7"/>
      <c r="K52" s="7"/>
      <c r="L52" s="9" t="s">
        <v>97</v>
      </c>
      <c r="M52" s="16">
        <v>14.6</v>
      </c>
      <c r="N52" s="26">
        <v>4</v>
      </c>
      <c r="O52" s="26">
        <v>6.9</v>
      </c>
      <c r="P52" s="16">
        <v>10.9</v>
      </c>
      <c r="Q52" s="16">
        <v>15</v>
      </c>
      <c r="R52" s="26" t="s">
        <v>123</v>
      </c>
      <c r="S52" s="26" t="s">
        <v>123</v>
      </c>
      <c r="T52" s="26" t="s">
        <v>123</v>
      </c>
      <c r="U52" s="26">
        <v>9.4</v>
      </c>
    </row>
    <row r="53" spans="1:21" ht="16.5" customHeight="1" x14ac:dyDescent="0.25">
      <c r="A53" s="7"/>
      <c r="B53" s="7"/>
      <c r="C53" s="7" t="s">
        <v>182</v>
      </c>
      <c r="D53" s="7"/>
      <c r="E53" s="7"/>
      <c r="F53" s="7"/>
      <c r="G53" s="7"/>
      <c r="H53" s="7"/>
      <c r="I53" s="7"/>
      <c r="J53" s="7"/>
      <c r="K53" s="7"/>
      <c r="L53" s="9" t="s">
        <v>97</v>
      </c>
      <c r="M53" s="16">
        <v>39.700000000000003</v>
      </c>
      <c r="N53" s="16">
        <v>30.5</v>
      </c>
      <c r="O53" s="16">
        <v>31.5</v>
      </c>
      <c r="P53" s="16">
        <v>35.299999999999997</v>
      </c>
      <c r="Q53" s="16">
        <v>30.6</v>
      </c>
      <c r="R53" s="16">
        <v>28.9</v>
      </c>
      <c r="S53" s="16">
        <v>37.299999999999997</v>
      </c>
      <c r="T53" s="16">
        <v>37.1</v>
      </c>
      <c r="U53" s="16">
        <v>34.299999999999997</v>
      </c>
    </row>
    <row r="54" spans="1:21" ht="16.5" customHeight="1" x14ac:dyDescent="0.25">
      <c r="A54" s="7"/>
      <c r="B54" s="7"/>
      <c r="C54" s="7"/>
      <c r="D54" s="7" t="s">
        <v>183</v>
      </c>
      <c r="E54" s="7"/>
      <c r="F54" s="7"/>
      <c r="G54" s="7"/>
      <c r="H54" s="7"/>
      <c r="I54" s="7"/>
      <c r="J54" s="7"/>
      <c r="K54" s="7"/>
      <c r="L54" s="9" t="s">
        <v>97</v>
      </c>
      <c r="M54" s="16">
        <v>54.2</v>
      </c>
      <c r="N54" s="16">
        <v>34.5</v>
      </c>
      <c r="O54" s="16">
        <v>38.299999999999997</v>
      </c>
      <c r="P54" s="16">
        <v>46.2</v>
      </c>
      <c r="Q54" s="16">
        <v>45.6</v>
      </c>
      <c r="R54" s="16">
        <v>28.9</v>
      </c>
      <c r="S54" s="16">
        <v>37.299999999999997</v>
      </c>
      <c r="T54" s="16">
        <v>37.1</v>
      </c>
      <c r="U54" s="16">
        <v>43.7</v>
      </c>
    </row>
    <row r="55" spans="1:21" ht="16.5" customHeight="1" x14ac:dyDescent="0.25">
      <c r="A55" s="7"/>
      <c r="B55" s="7"/>
      <c r="C55" s="7" t="s">
        <v>184</v>
      </c>
      <c r="D55" s="7"/>
      <c r="E55" s="7"/>
      <c r="F55" s="7"/>
      <c r="G55" s="7"/>
      <c r="H55" s="7"/>
      <c r="I55" s="7"/>
      <c r="J55" s="7"/>
      <c r="K55" s="7"/>
      <c r="L55" s="9" t="s">
        <v>97</v>
      </c>
      <c r="M55" s="26">
        <v>0.5</v>
      </c>
      <c r="N55" s="16">
        <v>14.1</v>
      </c>
      <c r="O55" s="26">
        <v>4</v>
      </c>
      <c r="P55" s="26">
        <v>3.7</v>
      </c>
      <c r="Q55" s="26">
        <v>7.3</v>
      </c>
      <c r="R55" s="16">
        <v>25.5</v>
      </c>
      <c r="S55" s="16">
        <v>10.5</v>
      </c>
      <c r="T55" s="16">
        <v>10</v>
      </c>
      <c r="U55" s="26">
        <v>6.2</v>
      </c>
    </row>
    <row r="56" spans="1:21" ht="16.5" customHeight="1" x14ac:dyDescent="0.25">
      <c r="A56" s="7"/>
      <c r="B56" s="7"/>
      <c r="C56" s="7" t="s">
        <v>185</v>
      </c>
      <c r="D56" s="7"/>
      <c r="E56" s="7"/>
      <c r="F56" s="7"/>
      <c r="G56" s="7"/>
      <c r="H56" s="7"/>
      <c r="I56" s="7"/>
      <c r="J56" s="7"/>
      <c r="K56" s="7"/>
      <c r="L56" s="9" t="s">
        <v>97</v>
      </c>
      <c r="M56" s="16">
        <v>32.4</v>
      </c>
      <c r="N56" s="16">
        <v>37</v>
      </c>
      <c r="O56" s="16">
        <v>44.7</v>
      </c>
      <c r="P56" s="16">
        <v>38.700000000000003</v>
      </c>
      <c r="Q56" s="16">
        <v>37.6</v>
      </c>
      <c r="R56" s="16">
        <v>30.8</v>
      </c>
      <c r="S56" s="16">
        <v>41.4</v>
      </c>
      <c r="T56" s="16">
        <v>41.6</v>
      </c>
      <c r="U56" s="16">
        <v>37.299999999999997</v>
      </c>
    </row>
    <row r="57" spans="1:21" ht="16.5" customHeight="1" x14ac:dyDescent="0.25">
      <c r="A57" s="7"/>
      <c r="B57" s="7"/>
      <c r="C57" s="7" t="s">
        <v>186</v>
      </c>
      <c r="D57" s="7"/>
      <c r="E57" s="7"/>
      <c r="F57" s="7"/>
      <c r="G57" s="7"/>
      <c r="H57" s="7"/>
      <c r="I57" s="7"/>
      <c r="J57" s="7"/>
      <c r="K57" s="7"/>
      <c r="L57" s="9" t="s">
        <v>97</v>
      </c>
      <c r="M57" s="26">
        <v>7</v>
      </c>
      <c r="N57" s="26">
        <v>8</v>
      </c>
      <c r="O57" s="26">
        <v>7.3</v>
      </c>
      <c r="P57" s="26">
        <v>5.8</v>
      </c>
      <c r="Q57" s="26">
        <v>6.8</v>
      </c>
      <c r="R57" s="16">
        <v>11</v>
      </c>
      <c r="S57" s="26">
        <v>7.9</v>
      </c>
      <c r="T57" s="26">
        <v>7.5</v>
      </c>
      <c r="U57" s="26">
        <v>7.3</v>
      </c>
    </row>
    <row r="58" spans="1:21" ht="16.5" customHeight="1" x14ac:dyDescent="0.25">
      <c r="A58" s="7"/>
      <c r="B58" s="7"/>
      <c r="C58" s="7" t="s">
        <v>187</v>
      </c>
      <c r="D58" s="7"/>
      <c r="E58" s="7"/>
      <c r="F58" s="7"/>
      <c r="G58" s="7"/>
      <c r="H58" s="7"/>
      <c r="I58" s="7"/>
      <c r="J58" s="7"/>
      <c r="K58" s="7"/>
      <c r="L58" s="9" t="s">
        <v>97</v>
      </c>
      <c r="M58" s="26">
        <v>5.8</v>
      </c>
      <c r="N58" s="26">
        <v>6.3</v>
      </c>
      <c r="O58" s="26">
        <v>5.6</v>
      </c>
      <c r="P58" s="26">
        <v>5.5</v>
      </c>
      <c r="Q58" s="26">
        <v>2.7</v>
      </c>
      <c r="R58" s="26">
        <v>3.8</v>
      </c>
      <c r="S58" s="26">
        <v>2.9</v>
      </c>
      <c r="T58" s="26">
        <v>3.9</v>
      </c>
      <c r="U58" s="26">
        <v>5.5</v>
      </c>
    </row>
    <row r="59" spans="1:21" ht="16.5" customHeight="1" x14ac:dyDescent="0.25">
      <c r="A59" s="7"/>
      <c r="B59" s="7"/>
      <c r="C59" s="7" t="s">
        <v>79</v>
      </c>
      <c r="D59" s="7"/>
      <c r="E59" s="7"/>
      <c r="F59" s="7"/>
      <c r="G59" s="7"/>
      <c r="H59" s="7"/>
      <c r="I59" s="7"/>
      <c r="J59" s="7"/>
      <c r="K59" s="7"/>
      <c r="L59" s="9" t="s">
        <v>97</v>
      </c>
      <c r="M59" s="21">
        <v>100</v>
      </c>
      <c r="N59" s="21">
        <v>100</v>
      </c>
      <c r="O59" s="21">
        <v>100</v>
      </c>
      <c r="P59" s="21">
        <v>100</v>
      </c>
      <c r="Q59" s="21">
        <v>100</v>
      </c>
      <c r="R59" s="21">
        <v>100</v>
      </c>
      <c r="S59" s="21">
        <v>100</v>
      </c>
      <c r="T59" s="21">
        <v>100</v>
      </c>
      <c r="U59" s="21">
        <v>100</v>
      </c>
    </row>
    <row r="60" spans="1:21" ht="16.5" customHeight="1" x14ac:dyDescent="0.25">
      <c r="A60" s="7" t="s">
        <v>87</v>
      </c>
      <c r="B60" s="7"/>
      <c r="C60" s="7"/>
      <c r="D60" s="7"/>
      <c r="E60" s="7"/>
      <c r="F60" s="7"/>
      <c r="G60" s="7"/>
      <c r="H60" s="7"/>
      <c r="I60" s="7"/>
      <c r="J60" s="7"/>
      <c r="K60" s="7"/>
      <c r="L60" s="9"/>
      <c r="M60" s="10"/>
      <c r="N60" s="10"/>
      <c r="O60" s="10"/>
      <c r="P60" s="10"/>
      <c r="Q60" s="10"/>
      <c r="R60" s="10"/>
      <c r="S60" s="10"/>
      <c r="T60" s="10"/>
      <c r="U60" s="10"/>
    </row>
    <row r="61" spans="1:21" ht="16.5" customHeight="1" x14ac:dyDescent="0.25">
      <c r="A61" s="7"/>
      <c r="B61" s="7" t="s">
        <v>180</v>
      </c>
      <c r="C61" s="7"/>
      <c r="D61" s="7"/>
      <c r="E61" s="7"/>
      <c r="F61" s="7"/>
      <c r="G61" s="7"/>
      <c r="H61" s="7"/>
      <c r="I61" s="7"/>
      <c r="J61" s="7"/>
      <c r="K61" s="7"/>
      <c r="L61" s="9"/>
      <c r="M61" s="10"/>
      <c r="N61" s="10"/>
      <c r="O61" s="10"/>
      <c r="P61" s="10"/>
      <c r="Q61" s="10"/>
      <c r="R61" s="10"/>
      <c r="S61" s="10"/>
      <c r="T61" s="10"/>
      <c r="U61" s="10"/>
    </row>
    <row r="62" spans="1:21" ht="16.5" customHeight="1" x14ac:dyDescent="0.25">
      <c r="A62" s="7"/>
      <c r="B62" s="7"/>
      <c r="C62" s="7" t="s">
        <v>181</v>
      </c>
      <c r="D62" s="7"/>
      <c r="E62" s="7"/>
      <c r="F62" s="7"/>
      <c r="G62" s="7"/>
      <c r="H62" s="7"/>
      <c r="I62" s="7"/>
      <c r="J62" s="7"/>
      <c r="K62" s="7"/>
      <c r="L62" s="9" t="s">
        <v>84</v>
      </c>
      <c r="M62" s="21">
        <v>281.7</v>
      </c>
      <c r="N62" s="16">
        <v>53.5</v>
      </c>
      <c r="O62" s="16">
        <v>82.7</v>
      </c>
      <c r="P62" s="16">
        <v>92.9</v>
      </c>
      <c r="Q62" s="16">
        <v>89.3</v>
      </c>
      <c r="R62" s="26" t="s">
        <v>123</v>
      </c>
      <c r="S62" s="26" t="s">
        <v>123</v>
      </c>
      <c r="T62" s="26" t="s">
        <v>123</v>
      </c>
      <c r="U62" s="21">
        <v>601.79999999999995</v>
      </c>
    </row>
    <row r="63" spans="1:21" ht="16.5" customHeight="1" x14ac:dyDescent="0.25">
      <c r="A63" s="7"/>
      <c r="B63" s="7"/>
      <c r="C63" s="7" t="s">
        <v>182</v>
      </c>
      <c r="D63" s="7"/>
      <c r="E63" s="7"/>
      <c r="F63" s="7"/>
      <c r="G63" s="7"/>
      <c r="H63" s="7"/>
      <c r="I63" s="7"/>
      <c r="J63" s="7"/>
      <c r="K63" s="7"/>
      <c r="L63" s="9" t="s">
        <v>84</v>
      </c>
      <c r="M63" s="21">
        <v>798.1</v>
      </c>
      <c r="N63" s="21">
        <v>424.6</v>
      </c>
      <c r="O63" s="21">
        <v>412.2</v>
      </c>
      <c r="P63" s="21">
        <v>288.7</v>
      </c>
      <c r="Q63" s="21">
        <v>132.69999999999999</v>
      </c>
      <c r="R63" s="16">
        <v>38.200000000000003</v>
      </c>
      <c r="S63" s="16">
        <v>37.799999999999997</v>
      </c>
      <c r="T63" s="16">
        <v>28.4</v>
      </c>
      <c r="U63" s="19">
        <v>2164.8000000000002</v>
      </c>
    </row>
    <row r="64" spans="1:21" ht="16.5" customHeight="1" x14ac:dyDescent="0.25">
      <c r="A64" s="7"/>
      <c r="B64" s="7"/>
      <c r="C64" s="7"/>
      <c r="D64" s="7" t="s">
        <v>183</v>
      </c>
      <c r="E64" s="7"/>
      <c r="F64" s="7"/>
      <c r="G64" s="7"/>
      <c r="H64" s="7"/>
      <c r="I64" s="7"/>
      <c r="J64" s="7"/>
      <c r="K64" s="7"/>
      <c r="L64" s="9" t="s">
        <v>84</v>
      </c>
      <c r="M64" s="19">
        <v>1079.8</v>
      </c>
      <c r="N64" s="21">
        <v>478.1</v>
      </c>
      <c r="O64" s="21">
        <v>494.9</v>
      </c>
      <c r="P64" s="21">
        <v>381.5</v>
      </c>
      <c r="Q64" s="21">
        <v>222</v>
      </c>
      <c r="R64" s="16">
        <v>38.200000000000003</v>
      </c>
      <c r="S64" s="16">
        <v>37.799999999999997</v>
      </c>
      <c r="T64" s="16">
        <v>28.4</v>
      </c>
      <c r="U64" s="19">
        <v>2766.6</v>
      </c>
    </row>
    <row r="65" spans="1:21" ht="16.5" customHeight="1" x14ac:dyDescent="0.25">
      <c r="A65" s="7"/>
      <c r="B65" s="7"/>
      <c r="C65" s="7" t="s">
        <v>184</v>
      </c>
      <c r="D65" s="7"/>
      <c r="E65" s="7"/>
      <c r="F65" s="7"/>
      <c r="G65" s="7"/>
      <c r="H65" s="7"/>
      <c r="I65" s="7"/>
      <c r="J65" s="7"/>
      <c r="K65" s="7"/>
      <c r="L65" s="9" t="s">
        <v>84</v>
      </c>
      <c r="M65" s="16">
        <v>12.4</v>
      </c>
      <c r="N65" s="21">
        <v>212.3</v>
      </c>
      <c r="O65" s="26" t="s">
        <v>123</v>
      </c>
      <c r="P65" s="16">
        <v>30.5</v>
      </c>
      <c r="Q65" s="16">
        <v>25.1</v>
      </c>
      <c r="R65" s="16">
        <v>30.1</v>
      </c>
      <c r="S65" s="16">
        <v>12</v>
      </c>
      <c r="T65" s="26">
        <v>7.5</v>
      </c>
      <c r="U65" s="21">
        <v>327.9</v>
      </c>
    </row>
    <row r="66" spans="1:21" ht="16.5" customHeight="1" x14ac:dyDescent="0.25">
      <c r="A66" s="7"/>
      <c r="B66" s="7"/>
      <c r="C66" s="7" t="s">
        <v>185</v>
      </c>
      <c r="D66" s="7"/>
      <c r="E66" s="7"/>
      <c r="F66" s="7"/>
      <c r="G66" s="7"/>
      <c r="H66" s="7"/>
      <c r="I66" s="7"/>
      <c r="J66" s="7"/>
      <c r="K66" s="7"/>
      <c r="L66" s="9" t="s">
        <v>84</v>
      </c>
      <c r="M66" s="21">
        <v>607.5</v>
      </c>
      <c r="N66" s="21">
        <v>519.20000000000005</v>
      </c>
      <c r="O66" s="21">
        <v>522.5</v>
      </c>
      <c r="P66" s="21">
        <v>316.2</v>
      </c>
      <c r="Q66" s="21">
        <v>184.5</v>
      </c>
      <c r="R66" s="16">
        <v>39.6</v>
      </c>
      <c r="S66" s="16">
        <v>43.8</v>
      </c>
      <c r="T66" s="16">
        <v>30.4</v>
      </c>
      <c r="U66" s="19">
        <v>2267.8000000000002</v>
      </c>
    </row>
    <row r="67" spans="1:21" ht="16.5" customHeight="1" x14ac:dyDescent="0.25">
      <c r="A67" s="7"/>
      <c r="B67" s="7"/>
      <c r="C67" s="7" t="s">
        <v>186</v>
      </c>
      <c r="D67" s="7"/>
      <c r="E67" s="7"/>
      <c r="F67" s="7"/>
      <c r="G67" s="7"/>
      <c r="H67" s="7"/>
      <c r="I67" s="7"/>
      <c r="J67" s="7"/>
      <c r="K67" s="7"/>
      <c r="L67" s="9" t="s">
        <v>84</v>
      </c>
      <c r="M67" s="21">
        <v>127.6</v>
      </c>
      <c r="N67" s="21">
        <v>125.4</v>
      </c>
      <c r="O67" s="16">
        <v>95.3</v>
      </c>
      <c r="P67" s="16">
        <v>50.5</v>
      </c>
      <c r="Q67" s="16">
        <v>33</v>
      </c>
      <c r="R67" s="16">
        <v>12.4</v>
      </c>
      <c r="S67" s="16">
        <v>10.1</v>
      </c>
      <c r="T67" s="26">
        <v>4.5999999999999996</v>
      </c>
      <c r="U67" s="21">
        <v>459</v>
      </c>
    </row>
    <row r="68" spans="1:21" ht="16.5" customHeight="1" x14ac:dyDescent="0.25">
      <c r="A68" s="7"/>
      <c r="B68" s="7"/>
      <c r="C68" s="7" t="s">
        <v>187</v>
      </c>
      <c r="D68" s="7"/>
      <c r="E68" s="7"/>
      <c r="F68" s="7"/>
      <c r="G68" s="7"/>
      <c r="H68" s="7"/>
      <c r="I68" s="7"/>
      <c r="J68" s="7"/>
      <c r="K68" s="7"/>
      <c r="L68" s="9" t="s">
        <v>84</v>
      </c>
      <c r="M68" s="21">
        <v>114.2</v>
      </c>
      <c r="N68" s="16">
        <v>82.6</v>
      </c>
      <c r="O68" s="16">
        <v>61.5</v>
      </c>
      <c r="P68" s="16">
        <v>43.3</v>
      </c>
      <c r="Q68" s="16">
        <v>13.5</v>
      </c>
      <c r="R68" s="26">
        <v>4.5</v>
      </c>
      <c r="S68" s="26">
        <v>4.3</v>
      </c>
      <c r="T68" s="26">
        <v>3</v>
      </c>
      <c r="U68" s="21">
        <v>327.2</v>
      </c>
    </row>
    <row r="69" spans="1:21" ht="16.5" customHeight="1" x14ac:dyDescent="0.25">
      <c r="A69" s="7"/>
      <c r="B69" s="7"/>
      <c r="C69" s="7" t="s">
        <v>79</v>
      </c>
      <c r="D69" s="7"/>
      <c r="E69" s="7"/>
      <c r="F69" s="7"/>
      <c r="G69" s="7"/>
      <c r="H69" s="7"/>
      <c r="I69" s="7"/>
      <c r="J69" s="7"/>
      <c r="K69" s="7"/>
      <c r="L69" s="9" t="s">
        <v>84</v>
      </c>
      <c r="M69" s="19">
        <v>1941.6</v>
      </c>
      <c r="N69" s="19">
        <v>1417.7</v>
      </c>
      <c r="O69" s="19">
        <v>1174.2</v>
      </c>
      <c r="P69" s="21">
        <v>822</v>
      </c>
      <c r="Q69" s="21">
        <v>478.1</v>
      </c>
      <c r="R69" s="21">
        <v>124.9</v>
      </c>
      <c r="S69" s="21">
        <v>108</v>
      </c>
      <c r="T69" s="16">
        <v>74</v>
      </c>
      <c r="U69" s="19">
        <v>6148.5</v>
      </c>
    </row>
    <row r="70" spans="1:21" ht="16.5" customHeight="1" x14ac:dyDescent="0.25">
      <c r="A70" s="7"/>
      <c r="B70" s="7" t="s">
        <v>96</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181</v>
      </c>
      <c r="D71" s="7"/>
      <c r="E71" s="7"/>
      <c r="F71" s="7"/>
      <c r="G71" s="7"/>
      <c r="H71" s="7"/>
      <c r="I71" s="7"/>
      <c r="J71" s="7"/>
      <c r="K71" s="7"/>
      <c r="L71" s="9" t="s">
        <v>97</v>
      </c>
      <c r="M71" s="16">
        <v>14.5</v>
      </c>
      <c r="N71" s="26">
        <v>3.8</v>
      </c>
      <c r="O71" s="26">
        <v>7</v>
      </c>
      <c r="P71" s="16">
        <v>11.3</v>
      </c>
      <c r="Q71" s="16">
        <v>18.7</v>
      </c>
      <c r="R71" s="26" t="s">
        <v>123</v>
      </c>
      <c r="S71" s="26" t="s">
        <v>123</v>
      </c>
      <c r="T71" s="26" t="s">
        <v>123</v>
      </c>
      <c r="U71" s="26">
        <v>9.8000000000000007</v>
      </c>
    </row>
    <row r="72" spans="1:21" ht="16.5" customHeight="1" x14ac:dyDescent="0.25">
      <c r="A72" s="7"/>
      <c r="B72" s="7"/>
      <c r="C72" s="7" t="s">
        <v>182</v>
      </c>
      <c r="D72" s="7"/>
      <c r="E72" s="7"/>
      <c r="F72" s="7"/>
      <c r="G72" s="7"/>
      <c r="H72" s="7"/>
      <c r="I72" s="7"/>
      <c r="J72" s="7"/>
      <c r="K72" s="7"/>
      <c r="L72" s="9" t="s">
        <v>97</v>
      </c>
      <c r="M72" s="16">
        <v>41.1</v>
      </c>
      <c r="N72" s="16">
        <v>29.9</v>
      </c>
      <c r="O72" s="16">
        <v>35.1</v>
      </c>
      <c r="P72" s="16">
        <v>35.1</v>
      </c>
      <c r="Q72" s="16">
        <v>27.7</v>
      </c>
      <c r="R72" s="16">
        <v>30.6</v>
      </c>
      <c r="S72" s="16">
        <v>35</v>
      </c>
      <c r="T72" s="16">
        <v>38.4</v>
      </c>
      <c r="U72" s="16">
        <v>35.200000000000003</v>
      </c>
    </row>
    <row r="73" spans="1:21" ht="16.5" customHeight="1" x14ac:dyDescent="0.25">
      <c r="A73" s="7"/>
      <c r="B73" s="7"/>
      <c r="C73" s="7"/>
      <c r="D73" s="7" t="s">
        <v>183</v>
      </c>
      <c r="E73" s="7"/>
      <c r="F73" s="7"/>
      <c r="G73" s="7"/>
      <c r="H73" s="7"/>
      <c r="I73" s="7"/>
      <c r="J73" s="7"/>
      <c r="K73" s="7"/>
      <c r="L73" s="9" t="s">
        <v>97</v>
      </c>
      <c r="M73" s="16">
        <v>55.6</v>
      </c>
      <c r="N73" s="16">
        <v>33.700000000000003</v>
      </c>
      <c r="O73" s="16">
        <v>42.1</v>
      </c>
      <c r="P73" s="16">
        <v>46.4</v>
      </c>
      <c r="Q73" s="16">
        <v>46.4</v>
      </c>
      <c r="R73" s="16">
        <v>30.6</v>
      </c>
      <c r="S73" s="16">
        <v>35</v>
      </c>
      <c r="T73" s="16">
        <v>38.4</v>
      </c>
      <c r="U73" s="16">
        <v>45</v>
      </c>
    </row>
    <row r="74" spans="1:21" ht="16.5" customHeight="1" x14ac:dyDescent="0.25">
      <c r="A74" s="7"/>
      <c r="B74" s="7"/>
      <c r="C74" s="7" t="s">
        <v>184</v>
      </c>
      <c r="D74" s="7"/>
      <c r="E74" s="7"/>
      <c r="F74" s="7"/>
      <c r="G74" s="7"/>
      <c r="H74" s="7"/>
      <c r="I74" s="7"/>
      <c r="J74" s="7"/>
      <c r="K74" s="7"/>
      <c r="L74" s="9" t="s">
        <v>97</v>
      </c>
      <c r="M74" s="26">
        <v>0.6</v>
      </c>
      <c r="N74" s="16">
        <v>15</v>
      </c>
      <c r="O74" s="26" t="s">
        <v>123</v>
      </c>
      <c r="P74" s="26">
        <v>3.7</v>
      </c>
      <c r="Q74" s="26">
        <v>5.2</v>
      </c>
      <c r="R74" s="16">
        <v>24.1</v>
      </c>
      <c r="S74" s="16">
        <v>11.2</v>
      </c>
      <c r="T74" s="16">
        <v>10.199999999999999</v>
      </c>
      <c r="U74" s="26">
        <v>5.3</v>
      </c>
    </row>
    <row r="75" spans="1:21" ht="16.5" customHeight="1" x14ac:dyDescent="0.25">
      <c r="A75" s="7"/>
      <c r="B75" s="7"/>
      <c r="C75" s="7" t="s">
        <v>185</v>
      </c>
      <c r="D75" s="7"/>
      <c r="E75" s="7"/>
      <c r="F75" s="7"/>
      <c r="G75" s="7"/>
      <c r="H75" s="7"/>
      <c r="I75" s="7"/>
      <c r="J75" s="7"/>
      <c r="K75" s="7"/>
      <c r="L75" s="9" t="s">
        <v>97</v>
      </c>
      <c r="M75" s="16">
        <v>31.3</v>
      </c>
      <c r="N75" s="16">
        <v>36.6</v>
      </c>
      <c r="O75" s="16">
        <v>44.5</v>
      </c>
      <c r="P75" s="16">
        <v>38.5</v>
      </c>
      <c r="Q75" s="16">
        <v>38.6</v>
      </c>
      <c r="R75" s="16">
        <v>31.8</v>
      </c>
      <c r="S75" s="16">
        <v>40.6</v>
      </c>
      <c r="T75" s="16">
        <v>41.1</v>
      </c>
      <c r="U75" s="16">
        <v>36.9</v>
      </c>
    </row>
    <row r="76" spans="1:21" ht="16.5" customHeight="1" x14ac:dyDescent="0.25">
      <c r="A76" s="7"/>
      <c r="B76" s="7"/>
      <c r="C76" s="7" t="s">
        <v>186</v>
      </c>
      <c r="D76" s="7"/>
      <c r="E76" s="7"/>
      <c r="F76" s="7"/>
      <c r="G76" s="7"/>
      <c r="H76" s="7"/>
      <c r="I76" s="7"/>
      <c r="J76" s="7"/>
      <c r="K76" s="7"/>
      <c r="L76" s="9" t="s">
        <v>97</v>
      </c>
      <c r="M76" s="26">
        <v>6.6</v>
      </c>
      <c r="N76" s="26">
        <v>8.8000000000000007</v>
      </c>
      <c r="O76" s="26">
        <v>8.1</v>
      </c>
      <c r="P76" s="26">
        <v>6.1</v>
      </c>
      <c r="Q76" s="26">
        <v>6.9</v>
      </c>
      <c r="R76" s="16">
        <v>10</v>
      </c>
      <c r="S76" s="26">
        <v>9.4</v>
      </c>
      <c r="T76" s="26">
        <v>6.2</v>
      </c>
      <c r="U76" s="26">
        <v>7.5</v>
      </c>
    </row>
    <row r="77" spans="1:21" ht="16.5" customHeight="1" x14ac:dyDescent="0.25">
      <c r="A77" s="7"/>
      <c r="B77" s="7"/>
      <c r="C77" s="7" t="s">
        <v>187</v>
      </c>
      <c r="D77" s="7"/>
      <c r="E77" s="7"/>
      <c r="F77" s="7"/>
      <c r="G77" s="7"/>
      <c r="H77" s="7"/>
      <c r="I77" s="7"/>
      <c r="J77" s="7"/>
      <c r="K77" s="7"/>
      <c r="L77" s="9" t="s">
        <v>97</v>
      </c>
      <c r="M77" s="26">
        <v>5.9</v>
      </c>
      <c r="N77" s="26">
        <v>5.8</v>
      </c>
      <c r="O77" s="26">
        <v>5.2</v>
      </c>
      <c r="P77" s="26">
        <v>5.3</v>
      </c>
      <c r="Q77" s="26">
        <v>2.8</v>
      </c>
      <c r="R77" s="26">
        <v>3.6</v>
      </c>
      <c r="S77" s="26">
        <v>3.9</v>
      </c>
      <c r="T77" s="26">
        <v>4</v>
      </c>
      <c r="U77" s="26">
        <v>5.3</v>
      </c>
    </row>
    <row r="78" spans="1:21" ht="16.5" customHeight="1" x14ac:dyDescent="0.25">
      <c r="A78" s="7"/>
      <c r="B78" s="7"/>
      <c r="C78" s="7" t="s">
        <v>79</v>
      </c>
      <c r="D78" s="7"/>
      <c r="E78" s="7"/>
      <c r="F78" s="7"/>
      <c r="G78" s="7"/>
      <c r="H78" s="7"/>
      <c r="I78" s="7"/>
      <c r="J78" s="7"/>
      <c r="K78" s="7"/>
      <c r="L78" s="9" t="s">
        <v>97</v>
      </c>
      <c r="M78" s="21">
        <v>100</v>
      </c>
      <c r="N78" s="21">
        <v>100</v>
      </c>
      <c r="O78" s="21">
        <v>100</v>
      </c>
      <c r="P78" s="21">
        <v>100</v>
      </c>
      <c r="Q78" s="21">
        <v>100</v>
      </c>
      <c r="R78" s="21">
        <v>100</v>
      </c>
      <c r="S78" s="21">
        <v>100</v>
      </c>
      <c r="T78" s="21">
        <v>100</v>
      </c>
      <c r="U78" s="21">
        <v>100</v>
      </c>
    </row>
    <row r="79" spans="1:21" ht="16.5" customHeight="1" x14ac:dyDescent="0.25">
      <c r="A79" s="7" t="s">
        <v>88</v>
      </c>
      <c r="B79" s="7"/>
      <c r="C79" s="7"/>
      <c r="D79" s="7"/>
      <c r="E79" s="7"/>
      <c r="F79" s="7"/>
      <c r="G79" s="7"/>
      <c r="H79" s="7"/>
      <c r="I79" s="7"/>
      <c r="J79" s="7"/>
      <c r="K79" s="7"/>
      <c r="L79" s="9"/>
      <c r="M79" s="10"/>
      <c r="N79" s="10"/>
      <c r="O79" s="10"/>
      <c r="P79" s="10"/>
      <c r="Q79" s="10"/>
      <c r="R79" s="10"/>
      <c r="S79" s="10"/>
      <c r="T79" s="10"/>
      <c r="U79" s="10"/>
    </row>
    <row r="80" spans="1:21" ht="16.5" customHeight="1" x14ac:dyDescent="0.25">
      <c r="A80" s="7"/>
      <c r="B80" s="7" t="s">
        <v>180</v>
      </c>
      <c r="C80" s="7"/>
      <c r="D80" s="7"/>
      <c r="E80" s="7"/>
      <c r="F80" s="7"/>
      <c r="G80" s="7"/>
      <c r="H80" s="7"/>
      <c r="I80" s="7"/>
      <c r="J80" s="7"/>
      <c r="K80" s="7"/>
      <c r="L80" s="9"/>
      <c r="M80" s="10"/>
      <c r="N80" s="10"/>
      <c r="O80" s="10"/>
      <c r="P80" s="10"/>
      <c r="Q80" s="10"/>
      <c r="R80" s="10"/>
      <c r="S80" s="10"/>
      <c r="T80" s="10"/>
      <c r="U80" s="10"/>
    </row>
    <row r="81" spans="1:21" ht="16.5" customHeight="1" x14ac:dyDescent="0.25">
      <c r="A81" s="7"/>
      <c r="B81" s="7"/>
      <c r="C81" s="7" t="s">
        <v>181</v>
      </c>
      <c r="D81" s="7"/>
      <c r="E81" s="7"/>
      <c r="F81" s="7"/>
      <c r="G81" s="7"/>
      <c r="H81" s="7"/>
      <c r="I81" s="7"/>
      <c r="J81" s="7"/>
      <c r="K81" s="7"/>
      <c r="L81" s="9" t="s">
        <v>84</v>
      </c>
      <c r="M81" s="21">
        <v>299.2</v>
      </c>
      <c r="N81" s="16">
        <v>53.4</v>
      </c>
      <c r="O81" s="16">
        <v>91.1</v>
      </c>
      <c r="P81" s="16">
        <v>90.4</v>
      </c>
      <c r="Q81" s="16">
        <v>78.7</v>
      </c>
      <c r="R81" s="26" t="s">
        <v>123</v>
      </c>
      <c r="S81" s="26" t="s">
        <v>123</v>
      </c>
      <c r="T81" s="26" t="s">
        <v>123</v>
      </c>
      <c r="U81" s="21">
        <v>615.20000000000005</v>
      </c>
    </row>
    <row r="82" spans="1:21" ht="16.5" customHeight="1" x14ac:dyDescent="0.25">
      <c r="A82" s="7"/>
      <c r="B82" s="7"/>
      <c r="C82" s="7" t="s">
        <v>182</v>
      </c>
      <c r="D82" s="7"/>
      <c r="E82" s="7"/>
      <c r="F82" s="7"/>
      <c r="G82" s="7"/>
      <c r="H82" s="7"/>
      <c r="I82" s="7"/>
      <c r="J82" s="7"/>
      <c r="K82" s="7"/>
      <c r="L82" s="9" t="s">
        <v>84</v>
      </c>
      <c r="M82" s="21">
        <v>755.1</v>
      </c>
      <c r="N82" s="21">
        <v>385.3</v>
      </c>
      <c r="O82" s="21">
        <v>394.3</v>
      </c>
      <c r="P82" s="21">
        <v>273.7</v>
      </c>
      <c r="Q82" s="21">
        <v>121.9</v>
      </c>
      <c r="R82" s="16">
        <v>38.1</v>
      </c>
      <c r="S82" s="16">
        <v>29.7</v>
      </c>
      <c r="T82" s="16">
        <v>23.6</v>
      </c>
      <c r="U82" s="19">
        <v>2026.1</v>
      </c>
    </row>
    <row r="83" spans="1:21" ht="16.5" customHeight="1" x14ac:dyDescent="0.25">
      <c r="A83" s="7"/>
      <c r="B83" s="7"/>
      <c r="C83" s="7"/>
      <c r="D83" s="7" t="s">
        <v>183</v>
      </c>
      <c r="E83" s="7"/>
      <c r="F83" s="7"/>
      <c r="G83" s="7"/>
      <c r="H83" s="7"/>
      <c r="I83" s="7"/>
      <c r="J83" s="7"/>
      <c r="K83" s="7"/>
      <c r="L83" s="9" t="s">
        <v>84</v>
      </c>
      <c r="M83" s="19">
        <v>1054.3</v>
      </c>
      <c r="N83" s="21">
        <v>438.7</v>
      </c>
      <c r="O83" s="21">
        <v>485.4</v>
      </c>
      <c r="P83" s="21">
        <v>364.1</v>
      </c>
      <c r="Q83" s="21">
        <v>200.6</v>
      </c>
      <c r="R83" s="16">
        <v>38.1</v>
      </c>
      <c r="S83" s="16">
        <v>29.7</v>
      </c>
      <c r="T83" s="16">
        <v>23.6</v>
      </c>
      <c r="U83" s="19">
        <v>2641.3</v>
      </c>
    </row>
    <row r="84" spans="1:21" ht="16.5" customHeight="1" x14ac:dyDescent="0.25">
      <c r="A84" s="7"/>
      <c r="B84" s="7"/>
      <c r="C84" s="7" t="s">
        <v>184</v>
      </c>
      <c r="D84" s="7"/>
      <c r="E84" s="7"/>
      <c r="F84" s="7"/>
      <c r="G84" s="7"/>
      <c r="H84" s="7"/>
      <c r="I84" s="7"/>
      <c r="J84" s="7"/>
      <c r="K84" s="7"/>
      <c r="L84" s="9" t="s">
        <v>84</v>
      </c>
      <c r="M84" s="16">
        <v>12.8</v>
      </c>
      <c r="N84" s="21">
        <v>211</v>
      </c>
      <c r="O84" s="26" t="s">
        <v>123</v>
      </c>
      <c r="P84" s="16">
        <v>29</v>
      </c>
      <c r="Q84" s="16">
        <v>32</v>
      </c>
      <c r="R84" s="16">
        <v>31.2</v>
      </c>
      <c r="S84" s="16">
        <v>13.7</v>
      </c>
      <c r="T84" s="26">
        <v>7.5</v>
      </c>
      <c r="U84" s="21">
        <v>334.6</v>
      </c>
    </row>
    <row r="85" spans="1:21" ht="16.5" customHeight="1" x14ac:dyDescent="0.25">
      <c r="A85" s="7"/>
      <c r="B85" s="7"/>
      <c r="C85" s="7" t="s">
        <v>185</v>
      </c>
      <c r="D85" s="7"/>
      <c r="E85" s="7"/>
      <c r="F85" s="7"/>
      <c r="G85" s="7"/>
      <c r="H85" s="7"/>
      <c r="I85" s="7"/>
      <c r="J85" s="7"/>
      <c r="K85" s="7"/>
      <c r="L85" s="9" t="s">
        <v>84</v>
      </c>
      <c r="M85" s="21">
        <v>620.29999999999995</v>
      </c>
      <c r="N85" s="21">
        <v>499</v>
      </c>
      <c r="O85" s="21">
        <v>507.8</v>
      </c>
      <c r="P85" s="21">
        <v>314.5</v>
      </c>
      <c r="Q85" s="21">
        <v>197.2</v>
      </c>
      <c r="R85" s="16">
        <v>39.299999999999997</v>
      </c>
      <c r="S85" s="16">
        <v>43.9</v>
      </c>
      <c r="T85" s="16">
        <v>31.2</v>
      </c>
      <c r="U85" s="19">
        <v>2257.4</v>
      </c>
    </row>
    <row r="86" spans="1:21" ht="16.5" customHeight="1" x14ac:dyDescent="0.25">
      <c r="A86" s="7"/>
      <c r="B86" s="7"/>
      <c r="C86" s="7" t="s">
        <v>186</v>
      </c>
      <c r="D86" s="7"/>
      <c r="E86" s="7"/>
      <c r="F86" s="7"/>
      <c r="G86" s="7"/>
      <c r="H86" s="7"/>
      <c r="I86" s="7"/>
      <c r="J86" s="7"/>
      <c r="K86" s="7"/>
      <c r="L86" s="9" t="s">
        <v>84</v>
      </c>
      <c r="M86" s="21">
        <v>108.8</v>
      </c>
      <c r="N86" s="21">
        <v>124.7</v>
      </c>
      <c r="O86" s="16">
        <v>90</v>
      </c>
      <c r="P86" s="16">
        <v>58.7</v>
      </c>
      <c r="Q86" s="16">
        <v>34.5</v>
      </c>
      <c r="R86" s="16">
        <v>12.4</v>
      </c>
      <c r="S86" s="16">
        <v>12.7</v>
      </c>
      <c r="T86" s="26">
        <v>4.9000000000000004</v>
      </c>
      <c r="U86" s="21">
        <v>447.1</v>
      </c>
    </row>
    <row r="87" spans="1:21" ht="16.5" customHeight="1" x14ac:dyDescent="0.25">
      <c r="A87" s="7"/>
      <c r="B87" s="7"/>
      <c r="C87" s="7" t="s">
        <v>187</v>
      </c>
      <c r="D87" s="7"/>
      <c r="E87" s="7"/>
      <c r="F87" s="7"/>
      <c r="G87" s="7"/>
      <c r="H87" s="7"/>
      <c r="I87" s="7"/>
      <c r="J87" s="7"/>
      <c r="K87" s="7"/>
      <c r="L87" s="9" t="s">
        <v>84</v>
      </c>
      <c r="M87" s="21">
        <v>104.7</v>
      </c>
      <c r="N87" s="16">
        <v>79.900000000000006</v>
      </c>
      <c r="O87" s="16">
        <v>48.3</v>
      </c>
      <c r="P87" s="16">
        <v>46.2</v>
      </c>
      <c r="Q87" s="16">
        <v>10.6</v>
      </c>
      <c r="R87" s="26">
        <v>5.0999999999999996</v>
      </c>
      <c r="S87" s="26">
        <v>2.4</v>
      </c>
      <c r="T87" s="26">
        <v>2.6</v>
      </c>
      <c r="U87" s="21">
        <v>300.2</v>
      </c>
    </row>
    <row r="88" spans="1:21" ht="16.5" customHeight="1" x14ac:dyDescent="0.25">
      <c r="A88" s="7"/>
      <c r="B88" s="7"/>
      <c r="C88" s="7" t="s">
        <v>79</v>
      </c>
      <c r="D88" s="7"/>
      <c r="E88" s="7"/>
      <c r="F88" s="7"/>
      <c r="G88" s="7"/>
      <c r="H88" s="7"/>
      <c r="I88" s="7"/>
      <c r="J88" s="7"/>
      <c r="K88" s="7"/>
      <c r="L88" s="9" t="s">
        <v>84</v>
      </c>
      <c r="M88" s="19">
        <v>1900.7</v>
      </c>
      <c r="N88" s="19">
        <v>1353.3</v>
      </c>
      <c r="O88" s="19">
        <v>1131.5</v>
      </c>
      <c r="P88" s="21">
        <v>812.5</v>
      </c>
      <c r="Q88" s="21">
        <v>474.9</v>
      </c>
      <c r="R88" s="21">
        <v>126.2</v>
      </c>
      <c r="S88" s="21">
        <v>102.5</v>
      </c>
      <c r="T88" s="16">
        <v>69.900000000000006</v>
      </c>
      <c r="U88" s="19">
        <v>5980.6</v>
      </c>
    </row>
    <row r="89" spans="1:21" ht="16.5" customHeight="1" x14ac:dyDescent="0.25">
      <c r="A89" s="7"/>
      <c r="B89" s="7" t="s">
        <v>96</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181</v>
      </c>
      <c r="D90" s="7"/>
      <c r="E90" s="7"/>
      <c r="F90" s="7"/>
      <c r="G90" s="7"/>
      <c r="H90" s="7"/>
      <c r="I90" s="7"/>
      <c r="J90" s="7"/>
      <c r="K90" s="7"/>
      <c r="L90" s="9" t="s">
        <v>97</v>
      </c>
      <c r="M90" s="16">
        <v>15.7</v>
      </c>
      <c r="N90" s="26">
        <v>3.9</v>
      </c>
      <c r="O90" s="26">
        <v>8.1</v>
      </c>
      <c r="P90" s="16">
        <v>11.1</v>
      </c>
      <c r="Q90" s="16">
        <v>16.600000000000001</v>
      </c>
      <c r="R90" s="26" t="s">
        <v>123</v>
      </c>
      <c r="S90" s="26" t="s">
        <v>123</v>
      </c>
      <c r="T90" s="26" t="s">
        <v>123</v>
      </c>
      <c r="U90" s="16">
        <v>10.3</v>
      </c>
    </row>
    <row r="91" spans="1:21" ht="16.5" customHeight="1" x14ac:dyDescent="0.25">
      <c r="A91" s="7"/>
      <c r="B91" s="7"/>
      <c r="C91" s="7" t="s">
        <v>182</v>
      </c>
      <c r="D91" s="7"/>
      <c r="E91" s="7"/>
      <c r="F91" s="7"/>
      <c r="G91" s="7"/>
      <c r="H91" s="7"/>
      <c r="I91" s="7"/>
      <c r="J91" s="7"/>
      <c r="K91" s="7"/>
      <c r="L91" s="9" t="s">
        <v>97</v>
      </c>
      <c r="M91" s="16">
        <v>39.700000000000003</v>
      </c>
      <c r="N91" s="16">
        <v>28.5</v>
      </c>
      <c r="O91" s="16">
        <v>34.799999999999997</v>
      </c>
      <c r="P91" s="16">
        <v>33.700000000000003</v>
      </c>
      <c r="Q91" s="16">
        <v>25.7</v>
      </c>
      <c r="R91" s="16">
        <v>30.2</v>
      </c>
      <c r="S91" s="16">
        <v>29</v>
      </c>
      <c r="T91" s="16">
        <v>33.799999999999997</v>
      </c>
      <c r="U91" s="16">
        <v>33.9</v>
      </c>
    </row>
    <row r="92" spans="1:21" ht="16.5" customHeight="1" x14ac:dyDescent="0.25">
      <c r="A92" s="7"/>
      <c r="B92" s="7"/>
      <c r="C92" s="7"/>
      <c r="D92" s="7" t="s">
        <v>183</v>
      </c>
      <c r="E92" s="7"/>
      <c r="F92" s="7"/>
      <c r="G92" s="7"/>
      <c r="H92" s="7"/>
      <c r="I92" s="7"/>
      <c r="J92" s="7"/>
      <c r="K92" s="7"/>
      <c r="L92" s="9" t="s">
        <v>97</v>
      </c>
      <c r="M92" s="16">
        <v>55.5</v>
      </c>
      <c r="N92" s="16">
        <v>32.4</v>
      </c>
      <c r="O92" s="16">
        <v>42.9</v>
      </c>
      <c r="P92" s="16">
        <v>44.8</v>
      </c>
      <c r="Q92" s="16">
        <v>42.2</v>
      </c>
      <c r="R92" s="16">
        <v>30.2</v>
      </c>
      <c r="S92" s="16">
        <v>29</v>
      </c>
      <c r="T92" s="16">
        <v>33.799999999999997</v>
      </c>
      <c r="U92" s="16">
        <v>44.2</v>
      </c>
    </row>
    <row r="93" spans="1:21" ht="16.5" customHeight="1" x14ac:dyDescent="0.25">
      <c r="A93" s="7"/>
      <c r="B93" s="7"/>
      <c r="C93" s="7" t="s">
        <v>184</v>
      </c>
      <c r="D93" s="7"/>
      <c r="E93" s="7"/>
      <c r="F93" s="7"/>
      <c r="G93" s="7"/>
      <c r="H93" s="7"/>
      <c r="I93" s="7"/>
      <c r="J93" s="7"/>
      <c r="K93" s="7"/>
      <c r="L93" s="9" t="s">
        <v>97</v>
      </c>
      <c r="M93" s="26">
        <v>0.7</v>
      </c>
      <c r="N93" s="16">
        <v>15.6</v>
      </c>
      <c r="O93" s="26" t="s">
        <v>123</v>
      </c>
      <c r="P93" s="26">
        <v>3.6</v>
      </c>
      <c r="Q93" s="26">
        <v>6.7</v>
      </c>
      <c r="R93" s="16">
        <v>24.7</v>
      </c>
      <c r="S93" s="16">
        <v>13.3</v>
      </c>
      <c r="T93" s="16">
        <v>10.8</v>
      </c>
      <c r="U93" s="26">
        <v>5.6</v>
      </c>
    </row>
    <row r="94" spans="1:21" ht="16.5" customHeight="1" x14ac:dyDescent="0.25">
      <c r="A94" s="7"/>
      <c r="B94" s="7"/>
      <c r="C94" s="7" t="s">
        <v>185</v>
      </c>
      <c r="D94" s="7"/>
      <c r="E94" s="7"/>
      <c r="F94" s="7"/>
      <c r="G94" s="7"/>
      <c r="H94" s="7"/>
      <c r="I94" s="7"/>
      <c r="J94" s="7"/>
      <c r="K94" s="7"/>
      <c r="L94" s="9" t="s">
        <v>97</v>
      </c>
      <c r="M94" s="16">
        <v>32.6</v>
      </c>
      <c r="N94" s="16">
        <v>36.9</v>
      </c>
      <c r="O94" s="16">
        <v>44.9</v>
      </c>
      <c r="P94" s="16">
        <v>38.700000000000003</v>
      </c>
      <c r="Q94" s="16">
        <v>41.5</v>
      </c>
      <c r="R94" s="16">
        <v>31.2</v>
      </c>
      <c r="S94" s="16">
        <v>42.9</v>
      </c>
      <c r="T94" s="16">
        <v>44.7</v>
      </c>
      <c r="U94" s="16">
        <v>37.700000000000003</v>
      </c>
    </row>
    <row r="95" spans="1:21" ht="16.5" customHeight="1" x14ac:dyDescent="0.25">
      <c r="A95" s="7"/>
      <c r="B95" s="7"/>
      <c r="C95" s="7" t="s">
        <v>186</v>
      </c>
      <c r="D95" s="7"/>
      <c r="E95" s="7"/>
      <c r="F95" s="7"/>
      <c r="G95" s="7"/>
      <c r="H95" s="7"/>
      <c r="I95" s="7"/>
      <c r="J95" s="7"/>
      <c r="K95" s="7"/>
      <c r="L95" s="9" t="s">
        <v>97</v>
      </c>
      <c r="M95" s="26">
        <v>5.7</v>
      </c>
      <c r="N95" s="26">
        <v>9.1999999999999993</v>
      </c>
      <c r="O95" s="26">
        <v>8</v>
      </c>
      <c r="P95" s="26">
        <v>7.2</v>
      </c>
      <c r="Q95" s="26">
        <v>7.3</v>
      </c>
      <c r="R95" s="26">
        <v>9.8000000000000007</v>
      </c>
      <c r="S95" s="16">
        <v>12.3</v>
      </c>
      <c r="T95" s="26">
        <v>7</v>
      </c>
      <c r="U95" s="26">
        <v>7.5</v>
      </c>
    </row>
    <row r="96" spans="1:21" ht="16.5" customHeight="1" x14ac:dyDescent="0.25">
      <c r="A96" s="7"/>
      <c r="B96" s="7"/>
      <c r="C96" s="7" t="s">
        <v>187</v>
      </c>
      <c r="D96" s="7"/>
      <c r="E96" s="7"/>
      <c r="F96" s="7"/>
      <c r="G96" s="7"/>
      <c r="H96" s="7"/>
      <c r="I96" s="7"/>
      <c r="J96" s="7"/>
      <c r="K96" s="7"/>
      <c r="L96" s="9" t="s">
        <v>97</v>
      </c>
      <c r="M96" s="26">
        <v>5.5</v>
      </c>
      <c r="N96" s="26">
        <v>5.9</v>
      </c>
      <c r="O96" s="26">
        <v>4.3</v>
      </c>
      <c r="P96" s="26">
        <v>5.7</v>
      </c>
      <c r="Q96" s="26">
        <v>2.2000000000000002</v>
      </c>
      <c r="R96" s="26">
        <v>4</v>
      </c>
      <c r="S96" s="26">
        <v>2.4</v>
      </c>
      <c r="T96" s="26">
        <v>3.7</v>
      </c>
      <c r="U96" s="26">
        <v>5</v>
      </c>
    </row>
    <row r="97" spans="1:21" ht="16.5" customHeight="1" x14ac:dyDescent="0.25">
      <c r="A97" s="7"/>
      <c r="B97" s="7"/>
      <c r="C97" s="7" t="s">
        <v>79</v>
      </c>
      <c r="D97" s="7"/>
      <c r="E97" s="7"/>
      <c r="F97" s="7"/>
      <c r="G97" s="7"/>
      <c r="H97" s="7"/>
      <c r="I97" s="7"/>
      <c r="J97" s="7"/>
      <c r="K97" s="7"/>
      <c r="L97" s="9" t="s">
        <v>97</v>
      </c>
      <c r="M97" s="21">
        <v>100</v>
      </c>
      <c r="N97" s="21">
        <v>100</v>
      </c>
      <c r="O97" s="21">
        <v>100</v>
      </c>
      <c r="P97" s="21">
        <v>100</v>
      </c>
      <c r="Q97" s="21">
        <v>100</v>
      </c>
      <c r="R97" s="21">
        <v>100</v>
      </c>
      <c r="S97" s="21">
        <v>100</v>
      </c>
      <c r="T97" s="21">
        <v>100</v>
      </c>
      <c r="U97" s="21">
        <v>100</v>
      </c>
    </row>
    <row r="98" spans="1:21" ht="16.5" customHeight="1" x14ac:dyDescent="0.25">
      <c r="A98" s="7" t="s">
        <v>89</v>
      </c>
      <c r="B98" s="7"/>
      <c r="C98" s="7"/>
      <c r="D98" s="7"/>
      <c r="E98" s="7"/>
      <c r="F98" s="7"/>
      <c r="G98" s="7"/>
      <c r="H98" s="7"/>
      <c r="I98" s="7"/>
      <c r="J98" s="7"/>
      <c r="K98" s="7"/>
      <c r="L98" s="9"/>
      <c r="M98" s="10"/>
      <c r="N98" s="10"/>
      <c r="O98" s="10"/>
      <c r="P98" s="10"/>
      <c r="Q98" s="10"/>
      <c r="R98" s="10"/>
      <c r="S98" s="10"/>
      <c r="T98" s="10"/>
      <c r="U98" s="10"/>
    </row>
    <row r="99" spans="1:21" ht="16.5" customHeight="1" x14ac:dyDescent="0.25">
      <c r="A99" s="7"/>
      <c r="B99" s="7" t="s">
        <v>180</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181</v>
      </c>
      <c r="D100" s="7"/>
      <c r="E100" s="7"/>
      <c r="F100" s="7"/>
      <c r="G100" s="7"/>
      <c r="H100" s="7"/>
      <c r="I100" s="7"/>
      <c r="J100" s="7"/>
      <c r="K100" s="7"/>
      <c r="L100" s="9" t="s">
        <v>84</v>
      </c>
      <c r="M100" s="21">
        <v>284.5</v>
      </c>
      <c r="N100" s="16">
        <v>57.2</v>
      </c>
      <c r="O100" s="16">
        <v>92.5</v>
      </c>
      <c r="P100" s="16">
        <v>91.8</v>
      </c>
      <c r="Q100" s="16">
        <v>67</v>
      </c>
      <c r="R100" s="26" t="s">
        <v>123</v>
      </c>
      <c r="S100" s="26" t="s">
        <v>123</v>
      </c>
      <c r="T100" s="26" t="s">
        <v>123</v>
      </c>
      <c r="U100" s="21">
        <v>595.5</v>
      </c>
    </row>
    <row r="101" spans="1:21" ht="16.5" customHeight="1" x14ac:dyDescent="0.25">
      <c r="A101" s="7"/>
      <c r="B101" s="7"/>
      <c r="C101" s="7" t="s">
        <v>182</v>
      </c>
      <c r="D101" s="7"/>
      <c r="E101" s="7"/>
      <c r="F101" s="7"/>
      <c r="G101" s="7"/>
      <c r="H101" s="7"/>
      <c r="I101" s="7"/>
      <c r="J101" s="7"/>
      <c r="K101" s="7"/>
      <c r="L101" s="9" t="s">
        <v>84</v>
      </c>
      <c r="M101" s="21">
        <v>731</v>
      </c>
      <c r="N101" s="21">
        <v>366.1</v>
      </c>
      <c r="O101" s="21">
        <v>365</v>
      </c>
      <c r="P101" s="21">
        <v>244.7</v>
      </c>
      <c r="Q101" s="21">
        <v>122.8</v>
      </c>
      <c r="R101" s="16">
        <v>39.299999999999997</v>
      </c>
      <c r="S101" s="16">
        <v>26.4</v>
      </c>
      <c r="T101" s="16">
        <v>21.9</v>
      </c>
      <c r="U101" s="19">
        <v>1921.7</v>
      </c>
    </row>
    <row r="102" spans="1:21" ht="16.5" customHeight="1" x14ac:dyDescent="0.25">
      <c r="A102" s="7"/>
      <c r="B102" s="7"/>
      <c r="C102" s="7"/>
      <c r="D102" s="7" t="s">
        <v>183</v>
      </c>
      <c r="E102" s="7"/>
      <c r="F102" s="7"/>
      <c r="G102" s="7"/>
      <c r="H102" s="7"/>
      <c r="I102" s="7"/>
      <c r="J102" s="7"/>
      <c r="K102" s="7"/>
      <c r="L102" s="9" t="s">
        <v>84</v>
      </c>
      <c r="M102" s="19">
        <v>1015.5</v>
      </c>
      <c r="N102" s="21">
        <v>423.2</v>
      </c>
      <c r="O102" s="21">
        <v>457.5</v>
      </c>
      <c r="P102" s="21">
        <v>336.5</v>
      </c>
      <c r="Q102" s="21">
        <v>189.9</v>
      </c>
      <c r="R102" s="16">
        <v>39.299999999999997</v>
      </c>
      <c r="S102" s="16">
        <v>26.4</v>
      </c>
      <c r="T102" s="16">
        <v>21.9</v>
      </c>
      <c r="U102" s="19">
        <v>2517.1999999999998</v>
      </c>
    </row>
    <row r="103" spans="1:21" ht="16.5" customHeight="1" x14ac:dyDescent="0.25">
      <c r="A103" s="7"/>
      <c r="B103" s="7"/>
      <c r="C103" s="7" t="s">
        <v>184</v>
      </c>
      <c r="D103" s="7"/>
      <c r="E103" s="7"/>
      <c r="F103" s="7"/>
      <c r="G103" s="7"/>
      <c r="H103" s="7"/>
      <c r="I103" s="7"/>
      <c r="J103" s="7"/>
      <c r="K103" s="7"/>
      <c r="L103" s="9" t="s">
        <v>84</v>
      </c>
      <c r="M103" s="16">
        <v>11.5</v>
      </c>
      <c r="N103" s="21">
        <v>217</v>
      </c>
      <c r="O103" s="26" t="s">
        <v>123</v>
      </c>
      <c r="P103" s="16">
        <v>29.2</v>
      </c>
      <c r="Q103" s="16">
        <v>32.700000000000003</v>
      </c>
      <c r="R103" s="16">
        <v>32.6</v>
      </c>
      <c r="S103" s="16">
        <v>14.4</v>
      </c>
      <c r="T103" s="26">
        <v>7.1</v>
      </c>
      <c r="U103" s="21">
        <v>342.3</v>
      </c>
    </row>
    <row r="104" spans="1:21" ht="16.5" customHeight="1" x14ac:dyDescent="0.25">
      <c r="A104" s="7"/>
      <c r="B104" s="7"/>
      <c r="C104" s="7" t="s">
        <v>185</v>
      </c>
      <c r="D104" s="7"/>
      <c r="E104" s="7"/>
      <c r="F104" s="7"/>
      <c r="G104" s="7"/>
      <c r="H104" s="7"/>
      <c r="I104" s="7"/>
      <c r="J104" s="7"/>
      <c r="K104" s="7"/>
      <c r="L104" s="9" t="s">
        <v>84</v>
      </c>
      <c r="M104" s="21">
        <v>592.1</v>
      </c>
      <c r="N104" s="21">
        <v>484.6</v>
      </c>
      <c r="O104" s="21">
        <v>476.9</v>
      </c>
      <c r="P104" s="21">
        <v>311.39999999999998</v>
      </c>
      <c r="Q104" s="21">
        <v>206.5</v>
      </c>
      <c r="R104" s="16">
        <v>40.1</v>
      </c>
      <c r="S104" s="16">
        <v>43.8</v>
      </c>
      <c r="T104" s="16">
        <v>30.5</v>
      </c>
      <c r="U104" s="19">
        <v>2191</v>
      </c>
    </row>
    <row r="105" spans="1:21" ht="16.5" customHeight="1" x14ac:dyDescent="0.25">
      <c r="A105" s="7"/>
      <c r="B105" s="7"/>
      <c r="C105" s="7" t="s">
        <v>186</v>
      </c>
      <c r="D105" s="7"/>
      <c r="E105" s="7"/>
      <c r="F105" s="7"/>
      <c r="G105" s="7"/>
      <c r="H105" s="7"/>
      <c r="I105" s="7"/>
      <c r="J105" s="7"/>
      <c r="K105" s="7"/>
      <c r="L105" s="9" t="s">
        <v>84</v>
      </c>
      <c r="M105" s="21">
        <v>102.7</v>
      </c>
      <c r="N105" s="21">
        <v>122</v>
      </c>
      <c r="O105" s="16">
        <v>86.5</v>
      </c>
      <c r="P105" s="16">
        <v>54.5</v>
      </c>
      <c r="Q105" s="16">
        <v>44.9</v>
      </c>
      <c r="R105" s="16">
        <v>11.9</v>
      </c>
      <c r="S105" s="16">
        <v>19.3</v>
      </c>
      <c r="T105" s="26">
        <v>4.5999999999999996</v>
      </c>
      <c r="U105" s="21">
        <v>447</v>
      </c>
    </row>
    <row r="106" spans="1:21" ht="16.5" customHeight="1" x14ac:dyDescent="0.25">
      <c r="A106" s="7"/>
      <c r="B106" s="7"/>
      <c r="C106" s="7" t="s">
        <v>187</v>
      </c>
      <c r="D106" s="7"/>
      <c r="E106" s="7"/>
      <c r="F106" s="7"/>
      <c r="G106" s="7"/>
      <c r="H106" s="7"/>
      <c r="I106" s="7"/>
      <c r="J106" s="7"/>
      <c r="K106" s="7"/>
      <c r="L106" s="9" t="s">
        <v>84</v>
      </c>
      <c r="M106" s="21">
        <v>116.5</v>
      </c>
      <c r="N106" s="16">
        <v>77.7</v>
      </c>
      <c r="O106" s="16">
        <v>46.5</v>
      </c>
      <c r="P106" s="16">
        <v>55.6</v>
      </c>
      <c r="Q106" s="16">
        <v>11.8</v>
      </c>
      <c r="R106" s="26">
        <v>6.2</v>
      </c>
      <c r="S106" s="26">
        <v>3.1</v>
      </c>
      <c r="T106" s="26">
        <v>3</v>
      </c>
      <c r="U106" s="21">
        <v>321.3</v>
      </c>
    </row>
    <row r="107" spans="1:21" ht="16.5" customHeight="1" x14ac:dyDescent="0.25">
      <c r="A107" s="7"/>
      <c r="B107" s="7"/>
      <c r="C107" s="7" t="s">
        <v>79</v>
      </c>
      <c r="D107" s="7"/>
      <c r="E107" s="7"/>
      <c r="F107" s="7"/>
      <c r="G107" s="7"/>
      <c r="H107" s="7"/>
      <c r="I107" s="7"/>
      <c r="J107" s="7"/>
      <c r="K107" s="7"/>
      <c r="L107" s="9" t="s">
        <v>84</v>
      </c>
      <c r="M107" s="19">
        <v>1838.4</v>
      </c>
      <c r="N107" s="19">
        <v>1324.6</v>
      </c>
      <c r="O107" s="19">
        <v>1067.3</v>
      </c>
      <c r="P107" s="21">
        <v>787.3</v>
      </c>
      <c r="Q107" s="21">
        <v>485.7</v>
      </c>
      <c r="R107" s="21">
        <v>130.1</v>
      </c>
      <c r="S107" s="21">
        <v>106.9</v>
      </c>
      <c r="T107" s="16">
        <v>67</v>
      </c>
      <c r="U107" s="19">
        <v>5818.8</v>
      </c>
    </row>
    <row r="108" spans="1:21" ht="16.5" customHeight="1" x14ac:dyDescent="0.25">
      <c r="A108" s="7"/>
      <c r="B108" s="7" t="s">
        <v>96</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181</v>
      </c>
      <c r="D109" s="7"/>
      <c r="E109" s="7"/>
      <c r="F109" s="7"/>
      <c r="G109" s="7"/>
      <c r="H109" s="7"/>
      <c r="I109" s="7"/>
      <c r="J109" s="7"/>
      <c r="K109" s="7"/>
      <c r="L109" s="9" t="s">
        <v>97</v>
      </c>
      <c r="M109" s="16">
        <v>15.5</v>
      </c>
      <c r="N109" s="26">
        <v>4.3</v>
      </c>
      <c r="O109" s="26">
        <v>8.6999999999999993</v>
      </c>
      <c r="P109" s="16">
        <v>11.7</v>
      </c>
      <c r="Q109" s="16">
        <v>13.8</v>
      </c>
      <c r="R109" s="26" t="s">
        <v>123</v>
      </c>
      <c r="S109" s="26" t="s">
        <v>123</v>
      </c>
      <c r="T109" s="26" t="s">
        <v>123</v>
      </c>
      <c r="U109" s="16">
        <v>10.199999999999999</v>
      </c>
    </row>
    <row r="110" spans="1:21" ht="16.5" customHeight="1" x14ac:dyDescent="0.25">
      <c r="A110" s="7"/>
      <c r="B110" s="7"/>
      <c r="C110" s="7" t="s">
        <v>182</v>
      </c>
      <c r="D110" s="7"/>
      <c r="E110" s="7"/>
      <c r="F110" s="7"/>
      <c r="G110" s="7"/>
      <c r="H110" s="7"/>
      <c r="I110" s="7"/>
      <c r="J110" s="7"/>
      <c r="K110" s="7"/>
      <c r="L110" s="9" t="s">
        <v>97</v>
      </c>
      <c r="M110" s="16">
        <v>39.799999999999997</v>
      </c>
      <c r="N110" s="16">
        <v>27.6</v>
      </c>
      <c r="O110" s="16">
        <v>34.200000000000003</v>
      </c>
      <c r="P110" s="16">
        <v>31.1</v>
      </c>
      <c r="Q110" s="16">
        <v>25.3</v>
      </c>
      <c r="R110" s="16">
        <v>30.2</v>
      </c>
      <c r="S110" s="16">
        <v>24.7</v>
      </c>
      <c r="T110" s="16">
        <v>32.700000000000003</v>
      </c>
      <c r="U110" s="16">
        <v>33</v>
      </c>
    </row>
    <row r="111" spans="1:21" ht="16.5" customHeight="1" x14ac:dyDescent="0.25">
      <c r="A111" s="7"/>
      <c r="B111" s="7"/>
      <c r="C111" s="7"/>
      <c r="D111" s="7" t="s">
        <v>183</v>
      </c>
      <c r="E111" s="7"/>
      <c r="F111" s="7"/>
      <c r="G111" s="7"/>
      <c r="H111" s="7"/>
      <c r="I111" s="7"/>
      <c r="J111" s="7"/>
      <c r="K111" s="7"/>
      <c r="L111" s="9" t="s">
        <v>97</v>
      </c>
      <c r="M111" s="16">
        <v>55.2</v>
      </c>
      <c r="N111" s="16">
        <v>32</v>
      </c>
      <c r="O111" s="16">
        <v>42.9</v>
      </c>
      <c r="P111" s="16">
        <v>42.7</v>
      </c>
      <c r="Q111" s="16">
        <v>39.1</v>
      </c>
      <c r="R111" s="16">
        <v>30.2</v>
      </c>
      <c r="S111" s="16">
        <v>24.7</v>
      </c>
      <c r="T111" s="16">
        <v>32.700000000000003</v>
      </c>
      <c r="U111" s="16">
        <v>43.3</v>
      </c>
    </row>
    <row r="112" spans="1:21" ht="16.5" customHeight="1" x14ac:dyDescent="0.25">
      <c r="A112" s="7"/>
      <c r="B112" s="7"/>
      <c r="C112" s="7" t="s">
        <v>184</v>
      </c>
      <c r="D112" s="7"/>
      <c r="E112" s="7"/>
      <c r="F112" s="7"/>
      <c r="G112" s="7"/>
      <c r="H112" s="7"/>
      <c r="I112" s="7"/>
      <c r="J112" s="7"/>
      <c r="K112" s="7"/>
      <c r="L112" s="9" t="s">
        <v>97</v>
      </c>
      <c r="M112" s="26">
        <v>0.6</v>
      </c>
      <c r="N112" s="16">
        <v>16.399999999999999</v>
      </c>
      <c r="O112" s="26" t="s">
        <v>123</v>
      </c>
      <c r="P112" s="26">
        <v>3.7</v>
      </c>
      <c r="Q112" s="26">
        <v>6.7</v>
      </c>
      <c r="R112" s="16">
        <v>25.1</v>
      </c>
      <c r="S112" s="16">
        <v>13.4</v>
      </c>
      <c r="T112" s="16">
        <v>10.6</v>
      </c>
      <c r="U112" s="26">
        <v>5.9</v>
      </c>
    </row>
    <row r="113" spans="1:21" ht="16.5" customHeight="1" x14ac:dyDescent="0.25">
      <c r="A113" s="7"/>
      <c r="B113" s="7"/>
      <c r="C113" s="7" t="s">
        <v>185</v>
      </c>
      <c r="D113" s="7"/>
      <c r="E113" s="7"/>
      <c r="F113" s="7"/>
      <c r="G113" s="7"/>
      <c r="H113" s="7"/>
      <c r="I113" s="7"/>
      <c r="J113" s="7"/>
      <c r="K113" s="7"/>
      <c r="L113" s="9" t="s">
        <v>97</v>
      </c>
      <c r="M113" s="16">
        <v>32.200000000000003</v>
      </c>
      <c r="N113" s="16">
        <v>36.6</v>
      </c>
      <c r="O113" s="16">
        <v>44.7</v>
      </c>
      <c r="P113" s="16">
        <v>39.6</v>
      </c>
      <c r="Q113" s="16">
        <v>42.5</v>
      </c>
      <c r="R113" s="16">
        <v>30.8</v>
      </c>
      <c r="S113" s="16">
        <v>40.9</v>
      </c>
      <c r="T113" s="16">
        <v>45.5</v>
      </c>
      <c r="U113" s="16">
        <v>37.700000000000003</v>
      </c>
    </row>
    <row r="114" spans="1:21" ht="16.5" customHeight="1" x14ac:dyDescent="0.25">
      <c r="A114" s="7"/>
      <c r="B114" s="7"/>
      <c r="C114" s="7" t="s">
        <v>186</v>
      </c>
      <c r="D114" s="7"/>
      <c r="E114" s="7"/>
      <c r="F114" s="7"/>
      <c r="G114" s="7"/>
      <c r="H114" s="7"/>
      <c r="I114" s="7"/>
      <c r="J114" s="7"/>
      <c r="K114" s="7"/>
      <c r="L114" s="9" t="s">
        <v>97</v>
      </c>
      <c r="M114" s="26">
        <v>5.6</v>
      </c>
      <c r="N114" s="26">
        <v>9.1999999999999993</v>
      </c>
      <c r="O114" s="26">
        <v>8.1</v>
      </c>
      <c r="P114" s="26">
        <v>6.9</v>
      </c>
      <c r="Q114" s="26">
        <v>9.1999999999999993</v>
      </c>
      <c r="R114" s="26">
        <v>9.1</v>
      </c>
      <c r="S114" s="16">
        <v>18.100000000000001</v>
      </c>
      <c r="T114" s="26">
        <v>6.8</v>
      </c>
      <c r="U114" s="26">
        <v>7.7</v>
      </c>
    </row>
    <row r="115" spans="1:21" ht="16.5" customHeight="1" x14ac:dyDescent="0.25">
      <c r="A115" s="7"/>
      <c r="B115" s="7"/>
      <c r="C115" s="7" t="s">
        <v>187</v>
      </c>
      <c r="D115" s="7"/>
      <c r="E115" s="7"/>
      <c r="F115" s="7"/>
      <c r="G115" s="7"/>
      <c r="H115" s="7"/>
      <c r="I115" s="7"/>
      <c r="J115" s="7"/>
      <c r="K115" s="7"/>
      <c r="L115" s="9" t="s">
        <v>97</v>
      </c>
      <c r="M115" s="26">
        <v>6.3</v>
      </c>
      <c r="N115" s="26">
        <v>5.9</v>
      </c>
      <c r="O115" s="26">
        <v>4.4000000000000004</v>
      </c>
      <c r="P115" s="26">
        <v>7.1</v>
      </c>
      <c r="Q115" s="26">
        <v>2.4</v>
      </c>
      <c r="R115" s="26">
        <v>4.8</v>
      </c>
      <c r="S115" s="26">
        <v>2.9</v>
      </c>
      <c r="T115" s="26">
        <v>4.4000000000000004</v>
      </c>
      <c r="U115" s="26">
        <v>5.5</v>
      </c>
    </row>
    <row r="116" spans="1:21" ht="16.5" customHeight="1" x14ac:dyDescent="0.25">
      <c r="A116" s="7"/>
      <c r="B116" s="7"/>
      <c r="C116" s="7" t="s">
        <v>79</v>
      </c>
      <c r="D116" s="7"/>
      <c r="E116" s="7"/>
      <c r="F116" s="7"/>
      <c r="G116" s="7"/>
      <c r="H116" s="7"/>
      <c r="I116" s="7"/>
      <c r="J116" s="7"/>
      <c r="K116" s="7"/>
      <c r="L116" s="9" t="s">
        <v>97</v>
      </c>
      <c r="M116" s="21">
        <v>100</v>
      </c>
      <c r="N116" s="21">
        <v>100</v>
      </c>
      <c r="O116" s="21">
        <v>100</v>
      </c>
      <c r="P116" s="21">
        <v>100</v>
      </c>
      <c r="Q116" s="21">
        <v>100</v>
      </c>
      <c r="R116" s="21">
        <v>100</v>
      </c>
      <c r="S116" s="21">
        <v>100</v>
      </c>
      <c r="T116" s="21">
        <v>100</v>
      </c>
      <c r="U116" s="21">
        <v>100</v>
      </c>
    </row>
    <row r="117" spans="1:21" ht="16.5" customHeight="1" x14ac:dyDescent="0.25">
      <c r="A117" s="7" t="s">
        <v>90</v>
      </c>
      <c r="B117" s="7"/>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t="s">
        <v>180</v>
      </c>
      <c r="C118" s="7"/>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t="s">
        <v>181</v>
      </c>
      <c r="D119" s="7"/>
      <c r="E119" s="7"/>
      <c r="F119" s="7"/>
      <c r="G119" s="7"/>
      <c r="H119" s="7"/>
      <c r="I119" s="7"/>
      <c r="J119" s="7"/>
      <c r="K119" s="7"/>
      <c r="L119" s="9" t="s">
        <v>84</v>
      </c>
      <c r="M119" s="21">
        <v>293.10000000000002</v>
      </c>
      <c r="N119" s="16">
        <v>51.9</v>
      </c>
      <c r="O119" s="21">
        <v>100</v>
      </c>
      <c r="P119" s="16">
        <v>96.7</v>
      </c>
      <c r="Q119" s="16">
        <v>68.2</v>
      </c>
      <c r="R119" s="26" t="s">
        <v>123</v>
      </c>
      <c r="S119" s="26" t="s">
        <v>123</v>
      </c>
      <c r="T119" s="26" t="s">
        <v>123</v>
      </c>
      <c r="U119" s="21">
        <v>611.9</v>
      </c>
    </row>
    <row r="120" spans="1:21" ht="16.5" customHeight="1" x14ac:dyDescent="0.25">
      <c r="A120" s="7"/>
      <c r="B120" s="7"/>
      <c r="C120" s="7" t="s">
        <v>182</v>
      </c>
      <c r="D120" s="7"/>
      <c r="E120" s="7"/>
      <c r="F120" s="7"/>
      <c r="G120" s="7"/>
      <c r="H120" s="7"/>
      <c r="I120" s="7"/>
      <c r="J120" s="7"/>
      <c r="K120" s="7"/>
      <c r="L120" s="9" t="s">
        <v>84</v>
      </c>
      <c r="M120" s="21">
        <v>707.6</v>
      </c>
      <c r="N120" s="21">
        <v>354.5</v>
      </c>
      <c r="O120" s="21">
        <v>337.6</v>
      </c>
      <c r="P120" s="21">
        <v>230.4</v>
      </c>
      <c r="Q120" s="21">
        <v>114.1</v>
      </c>
      <c r="R120" s="16">
        <v>45.8</v>
      </c>
      <c r="S120" s="16">
        <v>26.6</v>
      </c>
      <c r="T120" s="16">
        <v>21.2</v>
      </c>
      <c r="U120" s="19">
        <v>1840.3</v>
      </c>
    </row>
    <row r="121" spans="1:21" ht="16.5" customHeight="1" x14ac:dyDescent="0.25">
      <c r="A121" s="7"/>
      <c r="B121" s="7"/>
      <c r="C121" s="7"/>
      <c r="D121" s="7" t="s">
        <v>183</v>
      </c>
      <c r="E121" s="7"/>
      <c r="F121" s="7"/>
      <c r="G121" s="7"/>
      <c r="H121" s="7"/>
      <c r="I121" s="7"/>
      <c r="J121" s="7"/>
      <c r="K121" s="7"/>
      <c r="L121" s="9" t="s">
        <v>84</v>
      </c>
      <c r="M121" s="19">
        <v>1000.8</v>
      </c>
      <c r="N121" s="21">
        <v>406.4</v>
      </c>
      <c r="O121" s="21">
        <v>437.6</v>
      </c>
      <c r="P121" s="21">
        <v>327</v>
      </c>
      <c r="Q121" s="21">
        <v>182.3</v>
      </c>
      <c r="R121" s="16">
        <v>45.8</v>
      </c>
      <c r="S121" s="16">
        <v>26.6</v>
      </c>
      <c r="T121" s="16">
        <v>21.2</v>
      </c>
      <c r="U121" s="19">
        <v>2452.1999999999998</v>
      </c>
    </row>
    <row r="122" spans="1:21" ht="16.5" customHeight="1" x14ac:dyDescent="0.25">
      <c r="A122" s="7"/>
      <c r="B122" s="7"/>
      <c r="C122" s="7" t="s">
        <v>184</v>
      </c>
      <c r="D122" s="7"/>
      <c r="E122" s="7"/>
      <c r="F122" s="7"/>
      <c r="G122" s="7"/>
      <c r="H122" s="7"/>
      <c r="I122" s="7"/>
      <c r="J122" s="7"/>
      <c r="K122" s="7"/>
      <c r="L122" s="9" t="s">
        <v>84</v>
      </c>
      <c r="M122" s="16">
        <v>11.8</v>
      </c>
      <c r="N122" s="21">
        <v>222.9</v>
      </c>
      <c r="O122" s="26" t="s">
        <v>123</v>
      </c>
      <c r="P122" s="16">
        <v>29.9</v>
      </c>
      <c r="Q122" s="16">
        <v>26.7</v>
      </c>
      <c r="R122" s="16">
        <v>25.1</v>
      </c>
      <c r="S122" s="16">
        <v>13.8</v>
      </c>
      <c r="T122" s="26">
        <v>3.6</v>
      </c>
      <c r="U122" s="21">
        <v>331.4</v>
      </c>
    </row>
    <row r="123" spans="1:21" ht="16.5" customHeight="1" x14ac:dyDescent="0.25">
      <c r="A123" s="7"/>
      <c r="B123" s="7"/>
      <c r="C123" s="7" t="s">
        <v>185</v>
      </c>
      <c r="D123" s="7"/>
      <c r="E123" s="7"/>
      <c r="F123" s="7"/>
      <c r="G123" s="7"/>
      <c r="H123" s="7"/>
      <c r="I123" s="7"/>
      <c r="J123" s="7"/>
      <c r="K123" s="7"/>
      <c r="L123" s="9" t="s">
        <v>84</v>
      </c>
      <c r="M123" s="21">
        <v>596.4</v>
      </c>
      <c r="N123" s="21">
        <v>497.8</v>
      </c>
      <c r="O123" s="21">
        <v>462.1</v>
      </c>
      <c r="P123" s="21">
        <v>290.89999999999998</v>
      </c>
      <c r="Q123" s="21">
        <v>199.4</v>
      </c>
      <c r="R123" s="16">
        <v>43.2</v>
      </c>
      <c r="S123" s="16">
        <v>40.799999999999997</v>
      </c>
      <c r="T123" s="16">
        <v>29</v>
      </c>
      <c r="U123" s="19">
        <v>2161.5</v>
      </c>
    </row>
    <row r="124" spans="1:21" ht="16.5" customHeight="1" x14ac:dyDescent="0.25">
      <c r="A124" s="7"/>
      <c r="B124" s="7"/>
      <c r="C124" s="7" t="s">
        <v>186</v>
      </c>
      <c r="D124" s="7"/>
      <c r="E124" s="7"/>
      <c r="F124" s="7"/>
      <c r="G124" s="7"/>
      <c r="H124" s="7"/>
      <c r="I124" s="7"/>
      <c r="J124" s="7"/>
      <c r="K124" s="7"/>
      <c r="L124" s="9" t="s">
        <v>84</v>
      </c>
      <c r="M124" s="16">
        <v>96.9</v>
      </c>
      <c r="N124" s="21">
        <v>118.3</v>
      </c>
      <c r="O124" s="16">
        <v>76.3</v>
      </c>
      <c r="P124" s="16">
        <v>49.7</v>
      </c>
      <c r="Q124" s="16">
        <v>42.7</v>
      </c>
      <c r="R124" s="26">
        <v>9.6</v>
      </c>
      <c r="S124" s="16">
        <v>17.600000000000001</v>
      </c>
      <c r="T124" s="26">
        <v>4.8</v>
      </c>
      <c r="U124" s="21">
        <v>415.9</v>
      </c>
    </row>
    <row r="125" spans="1:21" ht="16.5" customHeight="1" x14ac:dyDescent="0.25">
      <c r="A125" s="7"/>
      <c r="B125" s="7"/>
      <c r="C125" s="7" t="s">
        <v>187</v>
      </c>
      <c r="D125" s="7"/>
      <c r="E125" s="7"/>
      <c r="F125" s="7"/>
      <c r="G125" s="7"/>
      <c r="H125" s="7"/>
      <c r="I125" s="7"/>
      <c r="J125" s="7"/>
      <c r="K125" s="7"/>
      <c r="L125" s="9" t="s">
        <v>84</v>
      </c>
      <c r="M125" s="16">
        <v>95.3</v>
      </c>
      <c r="N125" s="16">
        <v>68.7</v>
      </c>
      <c r="O125" s="16">
        <v>47</v>
      </c>
      <c r="P125" s="16">
        <v>48.8</v>
      </c>
      <c r="Q125" s="16">
        <v>11.9</v>
      </c>
      <c r="R125" s="26">
        <v>5.3</v>
      </c>
      <c r="S125" s="26">
        <v>3.3</v>
      </c>
      <c r="T125" s="26">
        <v>3.4</v>
      </c>
      <c r="U125" s="21">
        <v>284.2</v>
      </c>
    </row>
    <row r="126" spans="1:21" ht="16.5" customHeight="1" x14ac:dyDescent="0.25">
      <c r="A126" s="7"/>
      <c r="B126" s="7"/>
      <c r="C126" s="7" t="s">
        <v>79</v>
      </c>
      <c r="D126" s="7"/>
      <c r="E126" s="7"/>
      <c r="F126" s="7"/>
      <c r="G126" s="7"/>
      <c r="H126" s="7"/>
      <c r="I126" s="7"/>
      <c r="J126" s="7"/>
      <c r="K126" s="7"/>
      <c r="L126" s="9" t="s">
        <v>84</v>
      </c>
      <c r="M126" s="19">
        <v>1801.3</v>
      </c>
      <c r="N126" s="19">
        <v>1314.1</v>
      </c>
      <c r="O126" s="19">
        <v>1023</v>
      </c>
      <c r="P126" s="21">
        <v>746.4</v>
      </c>
      <c r="Q126" s="21">
        <v>462.9</v>
      </c>
      <c r="R126" s="21">
        <v>128.9</v>
      </c>
      <c r="S126" s="21">
        <v>102.2</v>
      </c>
      <c r="T126" s="16">
        <v>62</v>
      </c>
      <c r="U126" s="19">
        <v>5645.3</v>
      </c>
    </row>
    <row r="127" spans="1:21" ht="16.5" customHeight="1" x14ac:dyDescent="0.25">
      <c r="A127" s="7"/>
      <c r="B127" s="7" t="s">
        <v>96</v>
      </c>
      <c r="C127" s="7"/>
      <c r="D127" s="7"/>
      <c r="E127" s="7"/>
      <c r="F127" s="7"/>
      <c r="G127" s="7"/>
      <c r="H127" s="7"/>
      <c r="I127" s="7"/>
      <c r="J127" s="7"/>
      <c r="K127" s="7"/>
      <c r="L127" s="9"/>
      <c r="M127" s="10"/>
      <c r="N127" s="10"/>
      <c r="O127" s="10"/>
      <c r="P127" s="10"/>
      <c r="Q127" s="10"/>
      <c r="R127" s="10"/>
      <c r="S127" s="10"/>
      <c r="T127" s="10"/>
      <c r="U127" s="10"/>
    </row>
    <row r="128" spans="1:21" ht="16.5" customHeight="1" x14ac:dyDescent="0.25">
      <c r="A128" s="7"/>
      <c r="B128" s="7"/>
      <c r="C128" s="7" t="s">
        <v>181</v>
      </c>
      <c r="D128" s="7"/>
      <c r="E128" s="7"/>
      <c r="F128" s="7"/>
      <c r="G128" s="7"/>
      <c r="H128" s="7"/>
      <c r="I128" s="7"/>
      <c r="J128" s="7"/>
      <c r="K128" s="7"/>
      <c r="L128" s="9" t="s">
        <v>97</v>
      </c>
      <c r="M128" s="16">
        <v>16.3</v>
      </c>
      <c r="N128" s="26">
        <v>4</v>
      </c>
      <c r="O128" s="26">
        <v>9.8000000000000007</v>
      </c>
      <c r="P128" s="16">
        <v>13</v>
      </c>
      <c r="Q128" s="16">
        <v>14.7</v>
      </c>
      <c r="R128" s="26" t="s">
        <v>123</v>
      </c>
      <c r="S128" s="26" t="s">
        <v>123</v>
      </c>
      <c r="T128" s="26" t="s">
        <v>123</v>
      </c>
      <c r="U128" s="16">
        <v>10.8</v>
      </c>
    </row>
    <row r="129" spans="1:21" ht="16.5" customHeight="1" x14ac:dyDescent="0.25">
      <c r="A129" s="7"/>
      <c r="B129" s="7"/>
      <c r="C129" s="7" t="s">
        <v>182</v>
      </c>
      <c r="D129" s="7"/>
      <c r="E129" s="7"/>
      <c r="F129" s="7"/>
      <c r="G129" s="7"/>
      <c r="H129" s="7"/>
      <c r="I129" s="7"/>
      <c r="J129" s="7"/>
      <c r="K129" s="7"/>
      <c r="L129" s="9" t="s">
        <v>97</v>
      </c>
      <c r="M129" s="16">
        <v>39.299999999999997</v>
      </c>
      <c r="N129" s="16">
        <v>27</v>
      </c>
      <c r="O129" s="16">
        <v>33</v>
      </c>
      <c r="P129" s="16">
        <v>30.9</v>
      </c>
      <c r="Q129" s="16">
        <v>24.6</v>
      </c>
      <c r="R129" s="16">
        <v>35.5</v>
      </c>
      <c r="S129" s="16">
        <v>26.1</v>
      </c>
      <c r="T129" s="16">
        <v>34.299999999999997</v>
      </c>
      <c r="U129" s="16">
        <v>32.6</v>
      </c>
    </row>
    <row r="130" spans="1:21" ht="16.5" customHeight="1" x14ac:dyDescent="0.25">
      <c r="A130" s="7"/>
      <c r="B130" s="7"/>
      <c r="C130" s="7"/>
      <c r="D130" s="7" t="s">
        <v>183</v>
      </c>
      <c r="E130" s="7"/>
      <c r="F130" s="7"/>
      <c r="G130" s="7"/>
      <c r="H130" s="7"/>
      <c r="I130" s="7"/>
      <c r="J130" s="7"/>
      <c r="K130" s="7"/>
      <c r="L130" s="9" t="s">
        <v>97</v>
      </c>
      <c r="M130" s="16">
        <v>55.6</v>
      </c>
      <c r="N130" s="16">
        <v>30.9</v>
      </c>
      <c r="O130" s="16">
        <v>42.8</v>
      </c>
      <c r="P130" s="16">
        <v>43.8</v>
      </c>
      <c r="Q130" s="16">
        <v>39.4</v>
      </c>
      <c r="R130" s="16">
        <v>35.5</v>
      </c>
      <c r="S130" s="16">
        <v>26.1</v>
      </c>
      <c r="T130" s="16">
        <v>34.299999999999997</v>
      </c>
      <c r="U130" s="16">
        <v>43.4</v>
      </c>
    </row>
    <row r="131" spans="1:21" ht="16.5" customHeight="1" x14ac:dyDescent="0.25">
      <c r="A131" s="7"/>
      <c r="B131" s="7"/>
      <c r="C131" s="7" t="s">
        <v>184</v>
      </c>
      <c r="D131" s="7"/>
      <c r="E131" s="7"/>
      <c r="F131" s="7"/>
      <c r="G131" s="7"/>
      <c r="H131" s="7"/>
      <c r="I131" s="7"/>
      <c r="J131" s="7"/>
      <c r="K131" s="7"/>
      <c r="L131" s="9" t="s">
        <v>97</v>
      </c>
      <c r="M131" s="26">
        <v>0.7</v>
      </c>
      <c r="N131" s="16">
        <v>17</v>
      </c>
      <c r="O131" s="26" t="s">
        <v>123</v>
      </c>
      <c r="P131" s="26">
        <v>4</v>
      </c>
      <c r="Q131" s="26">
        <v>5.8</v>
      </c>
      <c r="R131" s="16">
        <v>19.5</v>
      </c>
      <c r="S131" s="16">
        <v>13.5</v>
      </c>
      <c r="T131" s="26">
        <v>5.8</v>
      </c>
      <c r="U131" s="26">
        <v>5.9</v>
      </c>
    </row>
    <row r="132" spans="1:21" ht="16.5" customHeight="1" x14ac:dyDescent="0.25">
      <c r="A132" s="7"/>
      <c r="B132" s="7"/>
      <c r="C132" s="7" t="s">
        <v>185</v>
      </c>
      <c r="D132" s="7"/>
      <c r="E132" s="7"/>
      <c r="F132" s="7"/>
      <c r="G132" s="7"/>
      <c r="H132" s="7"/>
      <c r="I132" s="7"/>
      <c r="J132" s="7"/>
      <c r="K132" s="7"/>
      <c r="L132" s="9" t="s">
        <v>97</v>
      </c>
      <c r="M132" s="16">
        <v>33.1</v>
      </c>
      <c r="N132" s="16">
        <v>37.9</v>
      </c>
      <c r="O132" s="16">
        <v>45.2</v>
      </c>
      <c r="P132" s="16">
        <v>39</v>
      </c>
      <c r="Q132" s="16">
        <v>43.1</v>
      </c>
      <c r="R132" s="16">
        <v>33.5</v>
      </c>
      <c r="S132" s="16">
        <v>39.9</v>
      </c>
      <c r="T132" s="16">
        <v>46.8</v>
      </c>
      <c r="U132" s="16">
        <v>38.299999999999997</v>
      </c>
    </row>
    <row r="133" spans="1:21" ht="16.5" customHeight="1" x14ac:dyDescent="0.25">
      <c r="A133" s="7"/>
      <c r="B133" s="7"/>
      <c r="C133" s="7" t="s">
        <v>186</v>
      </c>
      <c r="D133" s="7"/>
      <c r="E133" s="7"/>
      <c r="F133" s="7"/>
      <c r="G133" s="7"/>
      <c r="H133" s="7"/>
      <c r="I133" s="7"/>
      <c r="J133" s="7"/>
      <c r="K133" s="7"/>
      <c r="L133" s="9" t="s">
        <v>97</v>
      </c>
      <c r="M133" s="26">
        <v>5.4</v>
      </c>
      <c r="N133" s="26">
        <v>9</v>
      </c>
      <c r="O133" s="26">
        <v>7.5</v>
      </c>
      <c r="P133" s="26">
        <v>6.7</v>
      </c>
      <c r="Q133" s="26">
        <v>9.1999999999999993</v>
      </c>
      <c r="R133" s="26">
        <v>7.4</v>
      </c>
      <c r="S133" s="16">
        <v>17.2</v>
      </c>
      <c r="T133" s="26">
        <v>7.8</v>
      </c>
      <c r="U133" s="26">
        <v>7.4</v>
      </c>
    </row>
    <row r="134" spans="1:21" ht="16.5" customHeight="1" x14ac:dyDescent="0.25">
      <c r="A134" s="7"/>
      <c r="B134" s="7"/>
      <c r="C134" s="7" t="s">
        <v>187</v>
      </c>
      <c r="D134" s="7"/>
      <c r="E134" s="7"/>
      <c r="F134" s="7"/>
      <c r="G134" s="7"/>
      <c r="H134" s="7"/>
      <c r="I134" s="7"/>
      <c r="J134" s="7"/>
      <c r="K134" s="7"/>
      <c r="L134" s="9" t="s">
        <v>97</v>
      </c>
      <c r="M134" s="26">
        <v>5.3</v>
      </c>
      <c r="N134" s="26">
        <v>5.2</v>
      </c>
      <c r="O134" s="26">
        <v>4.5999999999999996</v>
      </c>
      <c r="P134" s="26">
        <v>6.5</v>
      </c>
      <c r="Q134" s="26">
        <v>2.6</v>
      </c>
      <c r="R134" s="26">
        <v>4.0999999999999996</v>
      </c>
      <c r="S134" s="26">
        <v>3.2</v>
      </c>
      <c r="T134" s="26">
        <v>5.4</v>
      </c>
      <c r="U134" s="26">
        <v>5</v>
      </c>
    </row>
    <row r="135" spans="1:21" ht="16.5" customHeight="1" x14ac:dyDescent="0.25">
      <c r="A135" s="7"/>
      <c r="B135" s="7"/>
      <c r="C135" s="7" t="s">
        <v>79</v>
      </c>
      <c r="D135" s="7"/>
      <c r="E135" s="7"/>
      <c r="F135" s="7"/>
      <c r="G135" s="7"/>
      <c r="H135" s="7"/>
      <c r="I135" s="7"/>
      <c r="J135" s="7"/>
      <c r="K135" s="7"/>
      <c r="L135" s="9" t="s">
        <v>97</v>
      </c>
      <c r="M135" s="21">
        <v>100</v>
      </c>
      <c r="N135" s="21">
        <v>100</v>
      </c>
      <c r="O135" s="21">
        <v>100</v>
      </c>
      <c r="P135" s="21">
        <v>100</v>
      </c>
      <c r="Q135" s="21">
        <v>100</v>
      </c>
      <c r="R135" s="21">
        <v>100</v>
      </c>
      <c r="S135" s="21">
        <v>100</v>
      </c>
      <c r="T135" s="21">
        <v>100</v>
      </c>
      <c r="U135" s="21">
        <v>100</v>
      </c>
    </row>
    <row r="136" spans="1:21" ht="16.5" customHeight="1" x14ac:dyDescent="0.25">
      <c r="A136" s="7" t="s">
        <v>91</v>
      </c>
      <c r="B136" s="7"/>
      <c r="C136" s="7"/>
      <c r="D136" s="7"/>
      <c r="E136" s="7"/>
      <c r="F136" s="7"/>
      <c r="G136" s="7"/>
      <c r="H136" s="7"/>
      <c r="I136" s="7"/>
      <c r="J136" s="7"/>
      <c r="K136" s="7"/>
      <c r="L136" s="9"/>
      <c r="M136" s="10"/>
      <c r="N136" s="10"/>
      <c r="O136" s="10"/>
      <c r="P136" s="10"/>
      <c r="Q136" s="10"/>
      <c r="R136" s="10"/>
      <c r="S136" s="10"/>
      <c r="T136" s="10"/>
      <c r="U136" s="10"/>
    </row>
    <row r="137" spans="1:21" ht="16.5" customHeight="1" x14ac:dyDescent="0.25">
      <c r="A137" s="7"/>
      <c r="B137" s="7" t="s">
        <v>180</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5">
      <c r="A138" s="7"/>
      <c r="B138" s="7"/>
      <c r="C138" s="7" t="s">
        <v>181</v>
      </c>
      <c r="D138" s="7"/>
      <c r="E138" s="7"/>
      <c r="F138" s="7"/>
      <c r="G138" s="7"/>
      <c r="H138" s="7"/>
      <c r="I138" s="7"/>
      <c r="J138" s="7"/>
      <c r="K138" s="7"/>
      <c r="L138" s="9" t="s">
        <v>84</v>
      </c>
      <c r="M138" s="21">
        <v>295.60000000000002</v>
      </c>
      <c r="N138" s="16">
        <v>48.5</v>
      </c>
      <c r="O138" s="21">
        <v>111.5</v>
      </c>
      <c r="P138" s="21">
        <v>106</v>
      </c>
      <c r="Q138" s="16">
        <v>69.3</v>
      </c>
      <c r="R138" s="26" t="s">
        <v>123</v>
      </c>
      <c r="S138" s="26" t="s">
        <v>123</v>
      </c>
      <c r="T138" s="26" t="s">
        <v>123</v>
      </c>
      <c r="U138" s="21">
        <v>633.29999999999995</v>
      </c>
    </row>
    <row r="139" spans="1:21" ht="16.5" customHeight="1" x14ac:dyDescent="0.25">
      <c r="A139" s="7"/>
      <c r="B139" s="7"/>
      <c r="C139" s="7" t="s">
        <v>182</v>
      </c>
      <c r="D139" s="7"/>
      <c r="E139" s="7"/>
      <c r="F139" s="7"/>
      <c r="G139" s="7"/>
      <c r="H139" s="7"/>
      <c r="I139" s="7"/>
      <c r="J139" s="7"/>
      <c r="K139" s="7"/>
      <c r="L139" s="9" t="s">
        <v>84</v>
      </c>
      <c r="M139" s="21">
        <v>661.6</v>
      </c>
      <c r="N139" s="21">
        <v>343.3</v>
      </c>
      <c r="O139" s="21">
        <v>327.9</v>
      </c>
      <c r="P139" s="21">
        <v>216.6</v>
      </c>
      <c r="Q139" s="16">
        <v>86.5</v>
      </c>
      <c r="R139" s="16">
        <v>47.1</v>
      </c>
      <c r="S139" s="16">
        <v>25.3</v>
      </c>
      <c r="T139" s="16">
        <v>21</v>
      </c>
      <c r="U139" s="19">
        <v>1732.9</v>
      </c>
    </row>
    <row r="140" spans="1:21" ht="16.5" customHeight="1" x14ac:dyDescent="0.25">
      <c r="A140" s="7"/>
      <c r="B140" s="7"/>
      <c r="C140" s="7"/>
      <c r="D140" s="7" t="s">
        <v>183</v>
      </c>
      <c r="E140" s="7"/>
      <c r="F140" s="7"/>
      <c r="G140" s="7"/>
      <c r="H140" s="7"/>
      <c r="I140" s="7"/>
      <c r="J140" s="7"/>
      <c r="K140" s="7"/>
      <c r="L140" s="9" t="s">
        <v>84</v>
      </c>
      <c r="M140" s="21">
        <v>957.3</v>
      </c>
      <c r="N140" s="21">
        <v>391.8</v>
      </c>
      <c r="O140" s="21">
        <v>439.4</v>
      </c>
      <c r="P140" s="21">
        <v>322.60000000000002</v>
      </c>
      <c r="Q140" s="21">
        <v>155.80000000000001</v>
      </c>
      <c r="R140" s="16">
        <v>47.1</v>
      </c>
      <c r="S140" s="16">
        <v>25.3</v>
      </c>
      <c r="T140" s="16">
        <v>21</v>
      </c>
      <c r="U140" s="19">
        <v>2366.1999999999998</v>
      </c>
    </row>
    <row r="141" spans="1:21" ht="16.5" customHeight="1" x14ac:dyDescent="0.25">
      <c r="A141" s="7"/>
      <c r="B141" s="7"/>
      <c r="C141" s="7" t="s">
        <v>184</v>
      </c>
      <c r="D141" s="7"/>
      <c r="E141" s="7"/>
      <c r="F141" s="7"/>
      <c r="G141" s="7"/>
      <c r="H141" s="7"/>
      <c r="I141" s="7"/>
      <c r="J141" s="7"/>
      <c r="K141" s="7"/>
      <c r="L141" s="9" t="s">
        <v>84</v>
      </c>
      <c r="M141" s="16">
        <v>12.9</v>
      </c>
      <c r="N141" s="21">
        <v>206.3</v>
      </c>
      <c r="O141" s="26" t="s">
        <v>123</v>
      </c>
      <c r="P141" s="16">
        <v>26.9</v>
      </c>
      <c r="Q141" s="16">
        <v>22.9</v>
      </c>
      <c r="R141" s="16">
        <v>26.3</v>
      </c>
      <c r="S141" s="16">
        <v>13.5</v>
      </c>
      <c r="T141" s="26">
        <v>2.5</v>
      </c>
      <c r="U141" s="21">
        <v>309.39999999999998</v>
      </c>
    </row>
    <row r="142" spans="1:21" ht="16.5" customHeight="1" x14ac:dyDescent="0.25">
      <c r="A142" s="7"/>
      <c r="B142" s="7"/>
      <c r="C142" s="7" t="s">
        <v>185</v>
      </c>
      <c r="D142" s="7"/>
      <c r="E142" s="7"/>
      <c r="F142" s="7"/>
      <c r="G142" s="7"/>
      <c r="H142" s="7"/>
      <c r="I142" s="7"/>
      <c r="J142" s="7"/>
      <c r="K142" s="7"/>
      <c r="L142" s="9" t="s">
        <v>84</v>
      </c>
      <c r="M142" s="21">
        <v>587.5</v>
      </c>
      <c r="N142" s="21">
        <v>481.5</v>
      </c>
      <c r="O142" s="21">
        <v>474.6</v>
      </c>
      <c r="P142" s="21">
        <v>287.7</v>
      </c>
      <c r="Q142" s="21">
        <v>188</v>
      </c>
      <c r="R142" s="16">
        <v>42.7</v>
      </c>
      <c r="S142" s="16">
        <v>40.9</v>
      </c>
      <c r="T142" s="16">
        <v>27.7</v>
      </c>
      <c r="U142" s="19">
        <v>2133.3000000000002</v>
      </c>
    </row>
    <row r="143" spans="1:21" ht="16.5" customHeight="1" x14ac:dyDescent="0.25">
      <c r="A143" s="7"/>
      <c r="B143" s="7"/>
      <c r="C143" s="7" t="s">
        <v>186</v>
      </c>
      <c r="D143" s="7"/>
      <c r="E143" s="7"/>
      <c r="F143" s="7"/>
      <c r="G143" s="7"/>
      <c r="H143" s="7"/>
      <c r="I143" s="7"/>
      <c r="J143" s="7"/>
      <c r="K143" s="7"/>
      <c r="L143" s="9" t="s">
        <v>84</v>
      </c>
      <c r="M143" s="16">
        <v>89.6</v>
      </c>
      <c r="N143" s="21">
        <v>107.2</v>
      </c>
      <c r="O143" s="16">
        <v>69.599999999999994</v>
      </c>
      <c r="P143" s="16">
        <v>48.3</v>
      </c>
      <c r="Q143" s="16">
        <v>38</v>
      </c>
      <c r="R143" s="26">
        <v>7.7</v>
      </c>
      <c r="S143" s="16">
        <v>15.2</v>
      </c>
      <c r="T143" s="26">
        <v>4.2</v>
      </c>
      <c r="U143" s="21">
        <v>380.1</v>
      </c>
    </row>
    <row r="144" spans="1:21" ht="16.5" customHeight="1" x14ac:dyDescent="0.25">
      <c r="A144" s="7"/>
      <c r="B144" s="7"/>
      <c r="C144" s="7" t="s">
        <v>187</v>
      </c>
      <c r="D144" s="7"/>
      <c r="E144" s="7"/>
      <c r="F144" s="7"/>
      <c r="G144" s="7"/>
      <c r="H144" s="7"/>
      <c r="I144" s="7"/>
      <c r="J144" s="7"/>
      <c r="K144" s="7"/>
      <c r="L144" s="9" t="s">
        <v>84</v>
      </c>
      <c r="M144" s="16">
        <v>85.1</v>
      </c>
      <c r="N144" s="16">
        <v>67.599999999999994</v>
      </c>
      <c r="O144" s="16">
        <v>49.5</v>
      </c>
      <c r="P144" s="16">
        <v>38</v>
      </c>
      <c r="Q144" s="16">
        <v>13.4</v>
      </c>
      <c r="R144" s="26">
        <v>8</v>
      </c>
      <c r="S144" s="26">
        <v>3.5</v>
      </c>
      <c r="T144" s="26">
        <v>3.8</v>
      </c>
      <c r="U144" s="21">
        <v>269.3</v>
      </c>
    </row>
    <row r="145" spans="1:21" ht="16.5" customHeight="1" x14ac:dyDescent="0.25">
      <c r="A145" s="7"/>
      <c r="B145" s="7"/>
      <c r="C145" s="7" t="s">
        <v>79</v>
      </c>
      <c r="D145" s="7"/>
      <c r="E145" s="7"/>
      <c r="F145" s="7"/>
      <c r="G145" s="7"/>
      <c r="H145" s="7"/>
      <c r="I145" s="7"/>
      <c r="J145" s="7"/>
      <c r="K145" s="7"/>
      <c r="L145" s="9" t="s">
        <v>84</v>
      </c>
      <c r="M145" s="19">
        <v>1732.4</v>
      </c>
      <c r="N145" s="19">
        <v>1254.5</v>
      </c>
      <c r="O145" s="19">
        <v>1033.0999999999999</v>
      </c>
      <c r="P145" s="21">
        <v>723.5</v>
      </c>
      <c r="Q145" s="21">
        <v>418.2</v>
      </c>
      <c r="R145" s="21">
        <v>131.80000000000001</v>
      </c>
      <c r="S145" s="16">
        <v>98.3</v>
      </c>
      <c r="T145" s="16">
        <v>59.2</v>
      </c>
      <c r="U145" s="19">
        <v>5458.2</v>
      </c>
    </row>
    <row r="146" spans="1:21" ht="16.5" customHeight="1" x14ac:dyDescent="0.25">
      <c r="A146" s="7"/>
      <c r="B146" s="7" t="s">
        <v>96</v>
      </c>
      <c r="C146" s="7"/>
      <c r="D146" s="7"/>
      <c r="E146" s="7"/>
      <c r="F146" s="7"/>
      <c r="G146" s="7"/>
      <c r="H146" s="7"/>
      <c r="I146" s="7"/>
      <c r="J146" s="7"/>
      <c r="K146" s="7"/>
      <c r="L146" s="9"/>
      <c r="M146" s="10"/>
      <c r="N146" s="10"/>
      <c r="O146" s="10"/>
      <c r="P146" s="10"/>
      <c r="Q146" s="10"/>
      <c r="R146" s="10"/>
      <c r="S146" s="10"/>
      <c r="T146" s="10"/>
      <c r="U146" s="10"/>
    </row>
    <row r="147" spans="1:21" ht="16.5" customHeight="1" x14ac:dyDescent="0.25">
      <c r="A147" s="7"/>
      <c r="B147" s="7"/>
      <c r="C147" s="7" t="s">
        <v>181</v>
      </c>
      <c r="D147" s="7"/>
      <c r="E147" s="7"/>
      <c r="F147" s="7"/>
      <c r="G147" s="7"/>
      <c r="H147" s="7"/>
      <c r="I147" s="7"/>
      <c r="J147" s="7"/>
      <c r="K147" s="7"/>
      <c r="L147" s="9" t="s">
        <v>97</v>
      </c>
      <c r="M147" s="16">
        <v>17.100000000000001</v>
      </c>
      <c r="N147" s="26">
        <v>3.9</v>
      </c>
      <c r="O147" s="16">
        <v>10.8</v>
      </c>
      <c r="P147" s="16">
        <v>14.7</v>
      </c>
      <c r="Q147" s="16">
        <v>16.600000000000001</v>
      </c>
      <c r="R147" s="26" t="s">
        <v>123</v>
      </c>
      <c r="S147" s="26" t="s">
        <v>123</v>
      </c>
      <c r="T147" s="26" t="s">
        <v>123</v>
      </c>
      <c r="U147" s="16">
        <v>11.6</v>
      </c>
    </row>
    <row r="148" spans="1:21" ht="16.5" customHeight="1" x14ac:dyDescent="0.25">
      <c r="A148" s="7"/>
      <c r="B148" s="7"/>
      <c r="C148" s="7" t="s">
        <v>182</v>
      </c>
      <c r="D148" s="7"/>
      <c r="E148" s="7"/>
      <c r="F148" s="7"/>
      <c r="G148" s="7"/>
      <c r="H148" s="7"/>
      <c r="I148" s="7"/>
      <c r="J148" s="7"/>
      <c r="K148" s="7"/>
      <c r="L148" s="9" t="s">
        <v>97</v>
      </c>
      <c r="M148" s="16">
        <v>38.200000000000003</v>
      </c>
      <c r="N148" s="16">
        <v>27.4</v>
      </c>
      <c r="O148" s="16">
        <v>31.7</v>
      </c>
      <c r="P148" s="16">
        <v>29.9</v>
      </c>
      <c r="Q148" s="16">
        <v>20.7</v>
      </c>
      <c r="R148" s="16">
        <v>35.700000000000003</v>
      </c>
      <c r="S148" s="16">
        <v>25.7</v>
      </c>
      <c r="T148" s="16">
        <v>35.4</v>
      </c>
      <c r="U148" s="16">
        <v>31.7</v>
      </c>
    </row>
    <row r="149" spans="1:21" ht="16.5" customHeight="1" x14ac:dyDescent="0.25">
      <c r="A149" s="7"/>
      <c r="B149" s="7"/>
      <c r="C149" s="7"/>
      <c r="D149" s="7" t="s">
        <v>183</v>
      </c>
      <c r="E149" s="7"/>
      <c r="F149" s="7"/>
      <c r="G149" s="7"/>
      <c r="H149" s="7"/>
      <c r="I149" s="7"/>
      <c r="J149" s="7"/>
      <c r="K149" s="7"/>
      <c r="L149" s="9" t="s">
        <v>97</v>
      </c>
      <c r="M149" s="16">
        <v>55.3</v>
      </c>
      <c r="N149" s="16">
        <v>31.2</v>
      </c>
      <c r="O149" s="16">
        <v>42.5</v>
      </c>
      <c r="P149" s="16">
        <v>44.6</v>
      </c>
      <c r="Q149" s="16">
        <v>37.299999999999997</v>
      </c>
      <c r="R149" s="16">
        <v>35.700000000000003</v>
      </c>
      <c r="S149" s="16">
        <v>25.7</v>
      </c>
      <c r="T149" s="16">
        <v>35.4</v>
      </c>
      <c r="U149" s="16">
        <v>43.4</v>
      </c>
    </row>
    <row r="150" spans="1:21" ht="16.5" customHeight="1" x14ac:dyDescent="0.25">
      <c r="A150" s="7"/>
      <c r="B150" s="7"/>
      <c r="C150" s="7" t="s">
        <v>184</v>
      </c>
      <c r="D150" s="7"/>
      <c r="E150" s="7"/>
      <c r="F150" s="7"/>
      <c r="G150" s="7"/>
      <c r="H150" s="7"/>
      <c r="I150" s="7"/>
      <c r="J150" s="7"/>
      <c r="K150" s="7"/>
      <c r="L150" s="9" t="s">
        <v>97</v>
      </c>
      <c r="M150" s="26">
        <v>0.7</v>
      </c>
      <c r="N150" s="16">
        <v>16.399999999999999</v>
      </c>
      <c r="O150" s="26" t="s">
        <v>123</v>
      </c>
      <c r="P150" s="26">
        <v>3.7</v>
      </c>
      <c r="Q150" s="26">
        <v>5.5</v>
      </c>
      <c r="R150" s="16">
        <v>20</v>
      </c>
      <c r="S150" s="16">
        <v>13.7</v>
      </c>
      <c r="T150" s="26">
        <v>4.2</v>
      </c>
      <c r="U150" s="26">
        <v>5.7</v>
      </c>
    </row>
    <row r="151" spans="1:21" ht="16.5" customHeight="1" x14ac:dyDescent="0.25">
      <c r="A151" s="7"/>
      <c r="B151" s="7"/>
      <c r="C151" s="7" t="s">
        <v>185</v>
      </c>
      <c r="D151" s="7"/>
      <c r="E151" s="7"/>
      <c r="F151" s="7"/>
      <c r="G151" s="7"/>
      <c r="H151" s="7"/>
      <c r="I151" s="7"/>
      <c r="J151" s="7"/>
      <c r="K151" s="7"/>
      <c r="L151" s="9" t="s">
        <v>97</v>
      </c>
      <c r="M151" s="16">
        <v>33.9</v>
      </c>
      <c r="N151" s="16">
        <v>38.4</v>
      </c>
      <c r="O151" s="16">
        <v>45.9</v>
      </c>
      <c r="P151" s="16">
        <v>39.799999999999997</v>
      </c>
      <c r="Q151" s="16">
        <v>45</v>
      </c>
      <c r="R151" s="16">
        <v>32.4</v>
      </c>
      <c r="S151" s="16">
        <v>41.6</v>
      </c>
      <c r="T151" s="16">
        <v>46.7</v>
      </c>
      <c r="U151" s="16">
        <v>39.1</v>
      </c>
    </row>
    <row r="152" spans="1:21" ht="16.5" customHeight="1" x14ac:dyDescent="0.25">
      <c r="A152" s="7"/>
      <c r="B152" s="7"/>
      <c r="C152" s="7" t="s">
        <v>186</v>
      </c>
      <c r="D152" s="7"/>
      <c r="E152" s="7"/>
      <c r="F152" s="7"/>
      <c r="G152" s="7"/>
      <c r="H152" s="7"/>
      <c r="I152" s="7"/>
      <c r="J152" s="7"/>
      <c r="K152" s="7"/>
      <c r="L152" s="9" t="s">
        <v>97</v>
      </c>
      <c r="M152" s="26">
        <v>5.2</v>
      </c>
      <c r="N152" s="26">
        <v>8.5</v>
      </c>
      <c r="O152" s="26">
        <v>6.7</v>
      </c>
      <c r="P152" s="26">
        <v>6.7</v>
      </c>
      <c r="Q152" s="26">
        <v>9.1</v>
      </c>
      <c r="R152" s="26">
        <v>5.8</v>
      </c>
      <c r="S152" s="16">
        <v>15.5</v>
      </c>
      <c r="T152" s="26">
        <v>7.1</v>
      </c>
      <c r="U152" s="26">
        <v>7</v>
      </c>
    </row>
    <row r="153" spans="1:21" ht="16.5" customHeight="1" x14ac:dyDescent="0.25">
      <c r="A153" s="7"/>
      <c r="B153" s="7"/>
      <c r="C153" s="7" t="s">
        <v>187</v>
      </c>
      <c r="D153" s="7"/>
      <c r="E153" s="7"/>
      <c r="F153" s="7"/>
      <c r="G153" s="7"/>
      <c r="H153" s="7"/>
      <c r="I153" s="7"/>
      <c r="J153" s="7"/>
      <c r="K153" s="7"/>
      <c r="L153" s="9" t="s">
        <v>97</v>
      </c>
      <c r="M153" s="26">
        <v>4.9000000000000004</v>
      </c>
      <c r="N153" s="26">
        <v>5.4</v>
      </c>
      <c r="O153" s="26">
        <v>4.8</v>
      </c>
      <c r="P153" s="26">
        <v>5.2</v>
      </c>
      <c r="Q153" s="26">
        <v>3.2</v>
      </c>
      <c r="R153" s="26">
        <v>6.1</v>
      </c>
      <c r="S153" s="26">
        <v>3.5</v>
      </c>
      <c r="T153" s="26">
        <v>6.5</v>
      </c>
      <c r="U153" s="26">
        <v>4.9000000000000004</v>
      </c>
    </row>
    <row r="154" spans="1:21" ht="16.5" customHeight="1" x14ac:dyDescent="0.25">
      <c r="A154" s="7"/>
      <c r="B154" s="7"/>
      <c r="C154" s="7" t="s">
        <v>79</v>
      </c>
      <c r="D154" s="7"/>
      <c r="E154" s="7"/>
      <c r="F154" s="7"/>
      <c r="G154" s="7"/>
      <c r="H154" s="7"/>
      <c r="I154" s="7"/>
      <c r="J154" s="7"/>
      <c r="K154" s="7"/>
      <c r="L154" s="9" t="s">
        <v>97</v>
      </c>
      <c r="M154" s="21">
        <v>100</v>
      </c>
      <c r="N154" s="21">
        <v>100</v>
      </c>
      <c r="O154" s="21">
        <v>100</v>
      </c>
      <c r="P154" s="21">
        <v>100</v>
      </c>
      <c r="Q154" s="21">
        <v>100</v>
      </c>
      <c r="R154" s="21">
        <v>100</v>
      </c>
      <c r="S154" s="21">
        <v>100</v>
      </c>
      <c r="T154" s="21">
        <v>100</v>
      </c>
      <c r="U154" s="21">
        <v>100</v>
      </c>
    </row>
    <row r="155" spans="1:21" ht="16.5" customHeight="1" x14ac:dyDescent="0.25">
      <c r="A155" s="7" t="s">
        <v>92</v>
      </c>
      <c r="B155" s="7"/>
      <c r="C155" s="7"/>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t="s">
        <v>180</v>
      </c>
      <c r="C156" s="7"/>
      <c r="D156" s="7"/>
      <c r="E156" s="7"/>
      <c r="F156" s="7"/>
      <c r="G156" s="7"/>
      <c r="H156" s="7"/>
      <c r="I156" s="7"/>
      <c r="J156" s="7"/>
      <c r="K156" s="7"/>
      <c r="L156" s="9"/>
      <c r="M156" s="10"/>
      <c r="N156" s="10"/>
      <c r="O156" s="10"/>
      <c r="P156" s="10"/>
      <c r="Q156" s="10"/>
      <c r="R156" s="10"/>
      <c r="S156" s="10"/>
      <c r="T156" s="10"/>
      <c r="U156" s="10"/>
    </row>
    <row r="157" spans="1:21" ht="16.5" customHeight="1" x14ac:dyDescent="0.25">
      <c r="A157" s="7"/>
      <c r="B157" s="7"/>
      <c r="C157" s="7" t="s">
        <v>181</v>
      </c>
      <c r="D157" s="7"/>
      <c r="E157" s="7"/>
      <c r="F157" s="7"/>
      <c r="G157" s="7"/>
      <c r="H157" s="7"/>
      <c r="I157" s="7"/>
      <c r="J157" s="7"/>
      <c r="K157" s="7"/>
      <c r="L157" s="9" t="s">
        <v>84</v>
      </c>
      <c r="M157" s="21">
        <v>288.7</v>
      </c>
      <c r="N157" s="16">
        <v>50.1</v>
      </c>
      <c r="O157" s="21">
        <v>118.5</v>
      </c>
      <c r="P157" s="21">
        <v>106.9</v>
      </c>
      <c r="Q157" s="16">
        <v>78.599999999999994</v>
      </c>
      <c r="R157" s="25" t="s">
        <v>137</v>
      </c>
      <c r="S157" s="25" t="s">
        <v>137</v>
      </c>
      <c r="T157" s="25" t="s">
        <v>137</v>
      </c>
      <c r="U157" s="21">
        <v>644.29999999999995</v>
      </c>
    </row>
    <row r="158" spans="1:21" ht="16.5" customHeight="1" x14ac:dyDescent="0.25">
      <c r="A158" s="7"/>
      <c r="B158" s="7"/>
      <c r="C158" s="7" t="s">
        <v>182</v>
      </c>
      <c r="D158" s="7"/>
      <c r="E158" s="7"/>
      <c r="F158" s="7"/>
      <c r="G158" s="7"/>
      <c r="H158" s="7"/>
      <c r="I158" s="7"/>
      <c r="J158" s="7"/>
      <c r="K158" s="7"/>
      <c r="L158" s="9" t="s">
        <v>84</v>
      </c>
      <c r="M158" s="21">
        <v>618.20000000000005</v>
      </c>
      <c r="N158" s="21">
        <v>336.9</v>
      </c>
      <c r="O158" s="21">
        <v>325.39999999999998</v>
      </c>
      <c r="P158" s="21">
        <v>201.5</v>
      </c>
      <c r="Q158" s="16">
        <v>90.7</v>
      </c>
      <c r="R158" s="16">
        <v>49.3</v>
      </c>
      <c r="S158" s="16">
        <v>23.1</v>
      </c>
      <c r="T158" s="16">
        <v>19.399999999999999</v>
      </c>
      <c r="U158" s="19">
        <v>1667.4</v>
      </c>
    </row>
    <row r="159" spans="1:21" ht="16.5" customHeight="1" x14ac:dyDescent="0.25">
      <c r="A159" s="7"/>
      <c r="B159" s="7"/>
      <c r="C159" s="7"/>
      <c r="D159" s="7" t="s">
        <v>183</v>
      </c>
      <c r="E159" s="7"/>
      <c r="F159" s="7"/>
      <c r="G159" s="7"/>
      <c r="H159" s="7"/>
      <c r="I159" s="7"/>
      <c r="J159" s="7"/>
      <c r="K159" s="7"/>
      <c r="L159" s="9" t="s">
        <v>84</v>
      </c>
      <c r="M159" s="21">
        <v>906.9</v>
      </c>
      <c r="N159" s="21">
        <v>387</v>
      </c>
      <c r="O159" s="21">
        <v>443.9</v>
      </c>
      <c r="P159" s="21">
        <v>308.39999999999998</v>
      </c>
      <c r="Q159" s="21">
        <v>169.3</v>
      </c>
      <c r="R159" s="16">
        <v>49.3</v>
      </c>
      <c r="S159" s="16">
        <v>23.1</v>
      </c>
      <c r="T159" s="16">
        <v>19.399999999999999</v>
      </c>
      <c r="U159" s="19">
        <v>2311.6999999999998</v>
      </c>
    </row>
    <row r="160" spans="1:21" ht="16.5" customHeight="1" x14ac:dyDescent="0.25">
      <c r="A160" s="7"/>
      <c r="B160" s="7"/>
      <c r="C160" s="7" t="s">
        <v>184</v>
      </c>
      <c r="D160" s="7"/>
      <c r="E160" s="7"/>
      <c r="F160" s="7"/>
      <c r="G160" s="7"/>
      <c r="H160" s="7"/>
      <c r="I160" s="7"/>
      <c r="J160" s="7"/>
      <c r="K160" s="7"/>
      <c r="L160" s="9" t="s">
        <v>84</v>
      </c>
      <c r="M160" s="16">
        <v>15.4</v>
      </c>
      <c r="N160" s="21">
        <v>201.4</v>
      </c>
      <c r="O160" s="25" t="s">
        <v>137</v>
      </c>
      <c r="P160" s="16">
        <v>26</v>
      </c>
      <c r="Q160" s="16">
        <v>22.7</v>
      </c>
      <c r="R160" s="16">
        <v>24.1</v>
      </c>
      <c r="S160" s="16">
        <v>13.1</v>
      </c>
      <c r="T160" s="26">
        <v>1.8</v>
      </c>
      <c r="U160" s="21">
        <v>303.5</v>
      </c>
    </row>
    <row r="161" spans="1:21" ht="16.5" customHeight="1" x14ac:dyDescent="0.25">
      <c r="A161" s="7"/>
      <c r="B161" s="7"/>
      <c r="C161" s="7" t="s">
        <v>185</v>
      </c>
      <c r="D161" s="7"/>
      <c r="E161" s="7"/>
      <c r="F161" s="7"/>
      <c r="G161" s="7"/>
      <c r="H161" s="7"/>
      <c r="I161" s="7"/>
      <c r="J161" s="7"/>
      <c r="K161" s="7"/>
      <c r="L161" s="9" t="s">
        <v>84</v>
      </c>
      <c r="M161" s="21">
        <v>605.4</v>
      </c>
      <c r="N161" s="21">
        <v>483.9</v>
      </c>
      <c r="O161" s="21">
        <v>488.4</v>
      </c>
      <c r="P161" s="21">
        <v>289.5</v>
      </c>
      <c r="Q161" s="21">
        <v>178</v>
      </c>
      <c r="R161" s="16">
        <v>41.7</v>
      </c>
      <c r="S161" s="16">
        <v>42.1</v>
      </c>
      <c r="T161" s="16">
        <v>28.2</v>
      </c>
      <c r="U161" s="19">
        <v>2159.6999999999998</v>
      </c>
    </row>
    <row r="162" spans="1:21" ht="16.5" customHeight="1" x14ac:dyDescent="0.25">
      <c r="A162" s="7"/>
      <c r="B162" s="7"/>
      <c r="C162" s="7" t="s">
        <v>186</v>
      </c>
      <c r="D162" s="7"/>
      <c r="E162" s="7"/>
      <c r="F162" s="7"/>
      <c r="G162" s="7"/>
      <c r="H162" s="7"/>
      <c r="I162" s="7"/>
      <c r="J162" s="7"/>
      <c r="K162" s="7"/>
      <c r="L162" s="9" t="s">
        <v>84</v>
      </c>
      <c r="M162" s="16">
        <v>85.3</v>
      </c>
      <c r="N162" s="21">
        <v>102.6</v>
      </c>
      <c r="O162" s="16">
        <v>84.4</v>
      </c>
      <c r="P162" s="16">
        <v>38.299999999999997</v>
      </c>
      <c r="Q162" s="16">
        <v>41.2</v>
      </c>
      <c r="R162" s="26">
        <v>7.9</v>
      </c>
      <c r="S162" s="16">
        <v>12.5</v>
      </c>
      <c r="T162" s="26">
        <v>4.3</v>
      </c>
      <c r="U162" s="21">
        <v>376.7</v>
      </c>
    </row>
    <row r="163" spans="1:21" ht="16.5" customHeight="1" x14ac:dyDescent="0.25">
      <c r="A163" s="7"/>
      <c r="B163" s="7"/>
      <c r="C163" s="7" t="s">
        <v>187</v>
      </c>
      <c r="D163" s="7"/>
      <c r="E163" s="7"/>
      <c r="F163" s="7"/>
      <c r="G163" s="7"/>
      <c r="H163" s="7"/>
      <c r="I163" s="7"/>
      <c r="J163" s="7"/>
      <c r="K163" s="7"/>
      <c r="L163" s="9" t="s">
        <v>84</v>
      </c>
      <c r="M163" s="16">
        <v>83</v>
      </c>
      <c r="N163" s="16">
        <v>68.8</v>
      </c>
      <c r="O163" s="16">
        <v>67.599999999999994</v>
      </c>
      <c r="P163" s="16">
        <v>38.4</v>
      </c>
      <c r="Q163" s="16">
        <v>10.6</v>
      </c>
      <c r="R163" s="26">
        <v>7.7</v>
      </c>
      <c r="S163" s="26">
        <v>3.3</v>
      </c>
      <c r="T163" s="26">
        <v>5.2</v>
      </c>
      <c r="U163" s="21">
        <v>284.89999999999998</v>
      </c>
    </row>
    <row r="164" spans="1:21" ht="16.5" customHeight="1" x14ac:dyDescent="0.25">
      <c r="A164" s="7"/>
      <c r="B164" s="7"/>
      <c r="C164" s="7" t="s">
        <v>79</v>
      </c>
      <c r="D164" s="7"/>
      <c r="E164" s="7"/>
      <c r="F164" s="7"/>
      <c r="G164" s="7"/>
      <c r="H164" s="7"/>
      <c r="I164" s="7"/>
      <c r="J164" s="7"/>
      <c r="K164" s="7"/>
      <c r="L164" s="9" t="s">
        <v>84</v>
      </c>
      <c r="M164" s="19">
        <v>1696</v>
      </c>
      <c r="N164" s="19">
        <v>1243.7</v>
      </c>
      <c r="O164" s="19">
        <v>1084.3</v>
      </c>
      <c r="P164" s="21">
        <v>700.6</v>
      </c>
      <c r="Q164" s="21">
        <v>421.8</v>
      </c>
      <c r="R164" s="21">
        <v>130.80000000000001</v>
      </c>
      <c r="S164" s="16">
        <v>94.2</v>
      </c>
      <c r="T164" s="16">
        <v>58.8</v>
      </c>
      <c r="U164" s="19">
        <v>5436.5</v>
      </c>
    </row>
    <row r="165" spans="1:21" ht="16.5" customHeight="1" x14ac:dyDescent="0.25">
      <c r="A165" s="7"/>
      <c r="B165" s="7" t="s">
        <v>96</v>
      </c>
      <c r="C165" s="7"/>
      <c r="D165" s="7"/>
      <c r="E165" s="7"/>
      <c r="F165" s="7"/>
      <c r="G165" s="7"/>
      <c r="H165" s="7"/>
      <c r="I165" s="7"/>
      <c r="J165" s="7"/>
      <c r="K165" s="7"/>
      <c r="L165" s="9"/>
      <c r="M165" s="10"/>
      <c r="N165" s="10"/>
      <c r="O165" s="10"/>
      <c r="P165" s="10"/>
      <c r="Q165" s="10"/>
      <c r="R165" s="10"/>
      <c r="S165" s="10"/>
      <c r="T165" s="10"/>
      <c r="U165" s="10"/>
    </row>
    <row r="166" spans="1:21" ht="16.5" customHeight="1" x14ac:dyDescent="0.25">
      <c r="A166" s="7"/>
      <c r="B166" s="7"/>
      <c r="C166" s="7" t="s">
        <v>181</v>
      </c>
      <c r="D166" s="7"/>
      <c r="E166" s="7"/>
      <c r="F166" s="7"/>
      <c r="G166" s="7"/>
      <c r="H166" s="7"/>
      <c r="I166" s="7"/>
      <c r="J166" s="7"/>
      <c r="K166" s="7"/>
      <c r="L166" s="9" t="s">
        <v>97</v>
      </c>
      <c r="M166" s="16">
        <v>17</v>
      </c>
      <c r="N166" s="26">
        <v>4</v>
      </c>
      <c r="O166" s="16">
        <v>10.9</v>
      </c>
      <c r="P166" s="16">
        <v>15.3</v>
      </c>
      <c r="Q166" s="16">
        <v>18.600000000000001</v>
      </c>
      <c r="R166" s="25" t="s">
        <v>137</v>
      </c>
      <c r="S166" s="25" t="s">
        <v>137</v>
      </c>
      <c r="T166" s="25" t="s">
        <v>137</v>
      </c>
      <c r="U166" s="16">
        <v>11.9</v>
      </c>
    </row>
    <row r="167" spans="1:21" ht="16.5" customHeight="1" x14ac:dyDescent="0.25">
      <c r="A167" s="7"/>
      <c r="B167" s="7"/>
      <c r="C167" s="7" t="s">
        <v>182</v>
      </c>
      <c r="D167" s="7"/>
      <c r="E167" s="7"/>
      <c r="F167" s="7"/>
      <c r="G167" s="7"/>
      <c r="H167" s="7"/>
      <c r="I167" s="7"/>
      <c r="J167" s="7"/>
      <c r="K167" s="7"/>
      <c r="L167" s="9" t="s">
        <v>97</v>
      </c>
      <c r="M167" s="16">
        <v>36.5</v>
      </c>
      <c r="N167" s="16">
        <v>27.1</v>
      </c>
      <c r="O167" s="16">
        <v>30</v>
      </c>
      <c r="P167" s="16">
        <v>28.8</v>
      </c>
      <c r="Q167" s="16">
        <v>21.5</v>
      </c>
      <c r="R167" s="16">
        <v>37.700000000000003</v>
      </c>
      <c r="S167" s="16">
        <v>24.5</v>
      </c>
      <c r="T167" s="16">
        <v>32.9</v>
      </c>
      <c r="U167" s="16">
        <v>30.7</v>
      </c>
    </row>
    <row r="168" spans="1:21" ht="16.5" customHeight="1" x14ac:dyDescent="0.25">
      <c r="A168" s="7"/>
      <c r="B168" s="7"/>
      <c r="C168" s="7"/>
      <c r="D168" s="7" t="s">
        <v>183</v>
      </c>
      <c r="E168" s="7"/>
      <c r="F168" s="7"/>
      <c r="G168" s="7"/>
      <c r="H168" s="7"/>
      <c r="I168" s="7"/>
      <c r="J168" s="7"/>
      <c r="K168" s="7"/>
      <c r="L168" s="9" t="s">
        <v>97</v>
      </c>
      <c r="M168" s="16">
        <v>53.5</v>
      </c>
      <c r="N168" s="16">
        <v>31.1</v>
      </c>
      <c r="O168" s="16">
        <v>40.9</v>
      </c>
      <c r="P168" s="16">
        <v>44</v>
      </c>
      <c r="Q168" s="16">
        <v>40.1</v>
      </c>
      <c r="R168" s="16">
        <v>37.700000000000003</v>
      </c>
      <c r="S168" s="16">
        <v>24.5</v>
      </c>
      <c r="T168" s="16">
        <v>32.9</v>
      </c>
      <c r="U168" s="16">
        <v>42.5</v>
      </c>
    </row>
    <row r="169" spans="1:21" ht="16.5" customHeight="1" x14ac:dyDescent="0.25">
      <c r="A169" s="7"/>
      <c r="B169" s="7"/>
      <c r="C169" s="7" t="s">
        <v>184</v>
      </c>
      <c r="D169" s="7"/>
      <c r="E169" s="7"/>
      <c r="F169" s="7"/>
      <c r="G169" s="7"/>
      <c r="H169" s="7"/>
      <c r="I169" s="7"/>
      <c r="J169" s="7"/>
      <c r="K169" s="7"/>
      <c r="L169" s="9" t="s">
        <v>97</v>
      </c>
      <c r="M169" s="26">
        <v>0.9</v>
      </c>
      <c r="N169" s="16">
        <v>16.2</v>
      </c>
      <c r="O169" s="25" t="s">
        <v>137</v>
      </c>
      <c r="P169" s="26">
        <v>3.7</v>
      </c>
      <c r="Q169" s="26">
        <v>5.4</v>
      </c>
      <c r="R169" s="16">
        <v>18.5</v>
      </c>
      <c r="S169" s="16">
        <v>13.9</v>
      </c>
      <c r="T169" s="26">
        <v>3.1</v>
      </c>
      <c r="U169" s="26">
        <v>5.6</v>
      </c>
    </row>
    <row r="170" spans="1:21" ht="16.5" customHeight="1" x14ac:dyDescent="0.25">
      <c r="A170" s="7"/>
      <c r="B170" s="7"/>
      <c r="C170" s="7" t="s">
        <v>185</v>
      </c>
      <c r="D170" s="7"/>
      <c r="E170" s="7"/>
      <c r="F170" s="7"/>
      <c r="G170" s="7"/>
      <c r="H170" s="7"/>
      <c r="I170" s="7"/>
      <c r="J170" s="7"/>
      <c r="K170" s="7"/>
      <c r="L170" s="9" t="s">
        <v>97</v>
      </c>
      <c r="M170" s="16">
        <v>35.700000000000003</v>
      </c>
      <c r="N170" s="16">
        <v>38.9</v>
      </c>
      <c r="O170" s="16">
        <v>45</v>
      </c>
      <c r="P170" s="16">
        <v>41.3</v>
      </c>
      <c r="Q170" s="16">
        <v>42.2</v>
      </c>
      <c r="R170" s="16">
        <v>31.9</v>
      </c>
      <c r="S170" s="16">
        <v>44.7</v>
      </c>
      <c r="T170" s="16">
        <v>47.9</v>
      </c>
      <c r="U170" s="16">
        <v>39.700000000000003</v>
      </c>
    </row>
    <row r="171" spans="1:21" ht="16.5" customHeight="1" x14ac:dyDescent="0.25">
      <c r="A171" s="7"/>
      <c r="B171" s="7"/>
      <c r="C171" s="7" t="s">
        <v>186</v>
      </c>
      <c r="D171" s="7"/>
      <c r="E171" s="7"/>
      <c r="F171" s="7"/>
      <c r="G171" s="7"/>
      <c r="H171" s="7"/>
      <c r="I171" s="7"/>
      <c r="J171" s="7"/>
      <c r="K171" s="7"/>
      <c r="L171" s="9" t="s">
        <v>97</v>
      </c>
      <c r="M171" s="26">
        <v>5</v>
      </c>
      <c r="N171" s="26">
        <v>8.3000000000000007</v>
      </c>
      <c r="O171" s="26">
        <v>7.8</v>
      </c>
      <c r="P171" s="26">
        <v>5.5</v>
      </c>
      <c r="Q171" s="26">
        <v>9.8000000000000007</v>
      </c>
      <c r="R171" s="26">
        <v>6.1</v>
      </c>
      <c r="S171" s="16">
        <v>13.3</v>
      </c>
      <c r="T171" s="26">
        <v>7.3</v>
      </c>
      <c r="U171" s="26">
        <v>6.9</v>
      </c>
    </row>
    <row r="172" spans="1:21" ht="16.5" customHeight="1" x14ac:dyDescent="0.25">
      <c r="A172" s="7"/>
      <c r="B172" s="7"/>
      <c r="C172" s="7" t="s">
        <v>187</v>
      </c>
      <c r="D172" s="7"/>
      <c r="E172" s="7"/>
      <c r="F172" s="7"/>
      <c r="G172" s="7"/>
      <c r="H172" s="7"/>
      <c r="I172" s="7"/>
      <c r="J172" s="7"/>
      <c r="K172" s="7"/>
      <c r="L172" s="9" t="s">
        <v>97</v>
      </c>
      <c r="M172" s="26">
        <v>4.9000000000000004</v>
      </c>
      <c r="N172" s="26">
        <v>5.5</v>
      </c>
      <c r="O172" s="26">
        <v>6.2</v>
      </c>
      <c r="P172" s="26">
        <v>5.5</v>
      </c>
      <c r="Q172" s="26">
        <v>2.5</v>
      </c>
      <c r="R172" s="26">
        <v>5.9</v>
      </c>
      <c r="S172" s="26">
        <v>3.5</v>
      </c>
      <c r="T172" s="26">
        <v>8.8000000000000007</v>
      </c>
      <c r="U172" s="26">
        <v>5.2</v>
      </c>
    </row>
    <row r="173" spans="1:21" ht="16.5" customHeight="1" x14ac:dyDescent="0.25">
      <c r="A173" s="7"/>
      <c r="B173" s="7"/>
      <c r="C173" s="7" t="s">
        <v>79</v>
      </c>
      <c r="D173" s="7"/>
      <c r="E173" s="7"/>
      <c r="F173" s="7"/>
      <c r="G173" s="7"/>
      <c r="H173" s="7"/>
      <c r="I173" s="7"/>
      <c r="J173" s="7"/>
      <c r="K173" s="7"/>
      <c r="L173" s="9" t="s">
        <v>97</v>
      </c>
      <c r="M173" s="21">
        <v>100</v>
      </c>
      <c r="N173" s="21">
        <v>100</v>
      </c>
      <c r="O173" s="21">
        <v>100</v>
      </c>
      <c r="P173" s="21">
        <v>100</v>
      </c>
      <c r="Q173" s="21">
        <v>100</v>
      </c>
      <c r="R173" s="21">
        <v>100</v>
      </c>
      <c r="S173" s="21">
        <v>100</v>
      </c>
      <c r="T173" s="21">
        <v>100</v>
      </c>
      <c r="U173" s="21">
        <v>100</v>
      </c>
    </row>
    <row r="174" spans="1:21" ht="16.5" customHeight="1" x14ac:dyDescent="0.25">
      <c r="A174" s="7" t="s">
        <v>93</v>
      </c>
      <c r="B174" s="7"/>
      <c r="C174" s="7"/>
      <c r="D174" s="7"/>
      <c r="E174" s="7"/>
      <c r="F174" s="7"/>
      <c r="G174" s="7"/>
      <c r="H174" s="7"/>
      <c r="I174" s="7"/>
      <c r="J174" s="7"/>
      <c r="K174" s="7"/>
      <c r="L174" s="9"/>
      <c r="M174" s="10"/>
      <c r="N174" s="10"/>
      <c r="O174" s="10"/>
      <c r="P174" s="10"/>
      <c r="Q174" s="10"/>
      <c r="R174" s="10"/>
      <c r="S174" s="10"/>
      <c r="T174" s="10"/>
      <c r="U174" s="10"/>
    </row>
    <row r="175" spans="1:21" ht="16.5" customHeight="1" x14ac:dyDescent="0.25">
      <c r="A175" s="7"/>
      <c r="B175" s="7" t="s">
        <v>180</v>
      </c>
      <c r="C175" s="7"/>
      <c r="D175" s="7"/>
      <c r="E175" s="7"/>
      <c r="F175" s="7"/>
      <c r="G175" s="7"/>
      <c r="H175" s="7"/>
      <c r="I175" s="7"/>
      <c r="J175" s="7"/>
      <c r="K175" s="7"/>
      <c r="L175" s="9"/>
      <c r="M175" s="10"/>
      <c r="N175" s="10"/>
      <c r="O175" s="10"/>
      <c r="P175" s="10"/>
      <c r="Q175" s="10"/>
      <c r="R175" s="10"/>
      <c r="S175" s="10"/>
      <c r="T175" s="10"/>
      <c r="U175" s="10"/>
    </row>
    <row r="176" spans="1:21" ht="16.5" customHeight="1" x14ac:dyDescent="0.25">
      <c r="A176" s="7"/>
      <c r="B176" s="7"/>
      <c r="C176" s="7" t="s">
        <v>181</v>
      </c>
      <c r="D176" s="7"/>
      <c r="E176" s="7"/>
      <c r="F176" s="7"/>
      <c r="G176" s="7"/>
      <c r="H176" s="7"/>
      <c r="I176" s="7"/>
      <c r="J176" s="7"/>
      <c r="K176" s="7"/>
      <c r="L176" s="9" t="s">
        <v>84</v>
      </c>
      <c r="M176" s="21">
        <v>302.7</v>
      </c>
      <c r="N176" s="16">
        <v>52.8</v>
      </c>
      <c r="O176" s="21">
        <v>112.9</v>
      </c>
      <c r="P176" s="21">
        <v>102.5</v>
      </c>
      <c r="Q176" s="16">
        <v>84.5</v>
      </c>
      <c r="R176" s="25" t="s">
        <v>137</v>
      </c>
      <c r="S176" s="25" t="s">
        <v>137</v>
      </c>
      <c r="T176" s="25" t="s">
        <v>137</v>
      </c>
      <c r="U176" s="21">
        <v>655.29999999999995</v>
      </c>
    </row>
    <row r="177" spans="1:21" ht="16.5" customHeight="1" x14ac:dyDescent="0.25">
      <c r="A177" s="7"/>
      <c r="B177" s="7"/>
      <c r="C177" s="7" t="s">
        <v>182</v>
      </c>
      <c r="D177" s="7"/>
      <c r="E177" s="7"/>
      <c r="F177" s="7"/>
      <c r="G177" s="7"/>
      <c r="H177" s="7"/>
      <c r="I177" s="7"/>
      <c r="J177" s="7"/>
      <c r="K177" s="7"/>
      <c r="L177" s="9" t="s">
        <v>84</v>
      </c>
      <c r="M177" s="21">
        <v>558</v>
      </c>
      <c r="N177" s="21">
        <v>339.1</v>
      </c>
      <c r="O177" s="21">
        <v>317.10000000000002</v>
      </c>
      <c r="P177" s="21">
        <v>188.7</v>
      </c>
      <c r="Q177" s="16">
        <v>94.8</v>
      </c>
      <c r="R177" s="16">
        <v>55.4</v>
      </c>
      <c r="S177" s="16">
        <v>22.7</v>
      </c>
      <c r="T177" s="16">
        <v>17.8</v>
      </c>
      <c r="U177" s="19">
        <v>1594.1</v>
      </c>
    </row>
    <row r="178" spans="1:21" ht="16.5" customHeight="1" x14ac:dyDescent="0.25">
      <c r="A178" s="7"/>
      <c r="B178" s="7"/>
      <c r="C178" s="7"/>
      <c r="D178" s="7" t="s">
        <v>183</v>
      </c>
      <c r="E178" s="7"/>
      <c r="F178" s="7"/>
      <c r="G178" s="7"/>
      <c r="H178" s="7"/>
      <c r="I178" s="7"/>
      <c r="J178" s="7"/>
      <c r="K178" s="7"/>
      <c r="L178" s="9" t="s">
        <v>84</v>
      </c>
      <c r="M178" s="21">
        <v>860.7</v>
      </c>
      <c r="N178" s="21">
        <v>391.9</v>
      </c>
      <c r="O178" s="21">
        <v>430</v>
      </c>
      <c r="P178" s="21">
        <v>291.2</v>
      </c>
      <c r="Q178" s="21">
        <v>179.2</v>
      </c>
      <c r="R178" s="16">
        <v>55.4</v>
      </c>
      <c r="S178" s="16">
        <v>22.7</v>
      </c>
      <c r="T178" s="16">
        <v>17.8</v>
      </c>
      <c r="U178" s="19">
        <v>2249.4</v>
      </c>
    </row>
    <row r="179" spans="1:21" ht="16.5" customHeight="1" x14ac:dyDescent="0.25">
      <c r="A179" s="7"/>
      <c r="B179" s="7"/>
      <c r="C179" s="7" t="s">
        <v>184</v>
      </c>
      <c r="D179" s="7"/>
      <c r="E179" s="7"/>
      <c r="F179" s="7"/>
      <c r="G179" s="7"/>
      <c r="H179" s="7"/>
      <c r="I179" s="7"/>
      <c r="J179" s="7"/>
      <c r="K179" s="7"/>
      <c r="L179" s="9" t="s">
        <v>84</v>
      </c>
      <c r="M179" s="16">
        <v>15.3</v>
      </c>
      <c r="N179" s="21">
        <v>205.5</v>
      </c>
      <c r="O179" s="25" t="s">
        <v>137</v>
      </c>
      <c r="P179" s="16">
        <v>22.2</v>
      </c>
      <c r="Q179" s="16">
        <v>14.9</v>
      </c>
      <c r="R179" s="16">
        <v>26.2</v>
      </c>
      <c r="S179" s="16">
        <v>12.2</v>
      </c>
      <c r="T179" s="26">
        <v>1.8</v>
      </c>
      <c r="U179" s="21">
        <v>297.60000000000002</v>
      </c>
    </row>
    <row r="180" spans="1:21" ht="16.5" customHeight="1" x14ac:dyDescent="0.25">
      <c r="A180" s="7"/>
      <c r="B180" s="7"/>
      <c r="C180" s="7" t="s">
        <v>185</v>
      </c>
      <c r="D180" s="7"/>
      <c r="E180" s="7"/>
      <c r="F180" s="7"/>
      <c r="G180" s="7"/>
      <c r="H180" s="7"/>
      <c r="I180" s="7"/>
      <c r="J180" s="7"/>
      <c r="K180" s="7"/>
      <c r="L180" s="9" t="s">
        <v>84</v>
      </c>
      <c r="M180" s="21">
        <v>579.9</v>
      </c>
      <c r="N180" s="21">
        <v>461</v>
      </c>
      <c r="O180" s="21">
        <v>454.9</v>
      </c>
      <c r="P180" s="21">
        <v>276.5</v>
      </c>
      <c r="Q180" s="21">
        <v>171.5</v>
      </c>
      <c r="R180" s="16">
        <v>45.1</v>
      </c>
      <c r="S180" s="16">
        <v>39.5</v>
      </c>
      <c r="T180" s="16">
        <v>26</v>
      </c>
      <c r="U180" s="19">
        <v>2053.8000000000002</v>
      </c>
    </row>
    <row r="181" spans="1:21" ht="16.5" customHeight="1" x14ac:dyDescent="0.25">
      <c r="A181" s="7"/>
      <c r="B181" s="7"/>
      <c r="C181" s="7" t="s">
        <v>186</v>
      </c>
      <c r="D181" s="7"/>
      <c r="E181" s="7"/>
      <c r="F181" s="7"/>
      <c r="G181" s="7"/>
      <c r="H181" s="7"/>
      <c r="I181" s="7"/>
      <c r="J181" s="7"/>
      <c r="K181" s="7"/>
      <c r="L181" s="9" t="s">
        <v>84</v>
      </c>
      <c r="M181" s="16">
        <v>90.1</v>
      </c>
      <c r="N181" s="21">
        <v>100.5</v>
      </c>
      <c r="O181" s="16">
        <v>81.900000000000006</v>
      </c>
      <c r="P181" s="16">
        <v>35.5</v>
      </c>
      <c r="Q181" s="16">
        <v>46.1</v>
      </c>
      <c r="R181" s="26">
        <v>9.6</v>
      </c>
      <c r="S181" s="16">
        <v>10.5</v>
      </c>
      <c r="T181" s="26">
        <v>4.2</v>
      </c>
      <c r="U181" s="21">
        <v>378.1</v>
      </c>
    </row>
    <row r="182" spans="1:21" ht="16.5" customHeight="1" x14ac:dyDescent="0.25">
      <c r="A182" s="7"/>
      <c r="B182" s="7"/>
      <c r="C182" s="7" t="s">
        <v>187</v>
      </c>
      <c r="D182" s="7"/>
      <c r="E182" s="7"/>
      <c r="F182" s="7"/>
      <c r="G182" s="7"/>
      <c r="H182" s="7"/>
      <c r="I182" s="7"/>
      <c r="J182" s="7"/>
      <c r="K182" s="7"/>
      <c r="L182" s="9" t="s">
        <v>84</v>
      </c>
      <c r="M182" s="16">
        <v>85.8</v>
      </c>
      <c r="N182" s="16">
        <v>72.900000000000006</v>
      </c>
      <c r="O182" s="16">
        <v>75.7</v>
      </c>
      <c r="P182" s="16">
        <v>30.7</v>
      </c>
      <c r="Q182" s="26">
        <v>7.9</v>
      </c>
      <c r="R182" s="26">
        <v>8.6999999999999993</v>
      </c>
      <c r="S182" s="26">
        <v>3.6</v>
      </c>
      <c r="T182" s="26">
        <v>4.0999999999999996</v>
      </c>
      <c r="U182" s="21">
        <v>289.60000000000002</v>
      </c>
    </row>
    <row r="183" spans="1:21" ht="16.5" customHeight="1" x14ac:dyDescent="0.25">
      <c r="A183" s="7"/>
      <c r="B183" s="7"/>
      <c r="C183" s="7" t="s">
        <v>79</v>
      </c>
      <c r="D183" s="7"/>
      <c r="E183" s="7"/>
      <c r="F183" s="7"/>
      <c r="G183" s="7"/>
      <c r="H183" s="7"/>
      <c r="I183" s="7"/>
      <c r="J183" s="7"/>
      <c r="K183" s="7"/>
      <c r="L183" s="9" t="s">
        <v>84</v>
      </c>
      <c r="M183" s="19">
        <v>1631.8</v>
      </c>
      <c r="N183" s="19">
        <v>1231.7</v>
      </c>
      <c r="O183" s="19">
        <v>1042.5</v>
      </c>
      <c r="P183" s="21">
        <v>656.1</v>
      </c>
      <c r="Q183" s="21">
        <v>419.6</v>
      </c>
      <c r="R183" s="21">
        <v>145</v>
      </c>
      <c r="S183" s="16">
        <v>88.5</v>
      </c>
      <c r="T183" s="16">
        <v>53.8</v>
      </c>
      <c r="U183" s="19">
        <v>5268.6</v>
      </c>
    </row>
    <row r="184" spans="1:21" ht="16.5" customHeight="1" x14ac:dyDescent="0.25">
      <c r="A184" s="7"/>
      <c r="B184" s="7" t="s">
        <v>96</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181</v>
      </c>
      <c r="D185" s="7"/>
      <c r="E185" s="7"/>
      <c r="F185" s="7"/>
      <c r="G185" s="7"/>
      <c r="H185" s="7"/>
      <c r="I185" s="7"/>
      <c r="J185" s="7"/>
      <c r="K185" s="7"/>
      <c r="L185" s="9" t="s">
        <v>97</v>
      </c>
      <c r="M185" s="16">
        <v>18.600000000000001</v>
      </c>
      <c r="N185" s="26">
        <v>4.3</v>
      </c>
      <c r="O185" s="16">
        <v>10.8</v>
      </c>
      <c r="P185" s="16">
        <v>15.6</v>
      </c>
      <c r="Q185" s="16">
        <v>20.100000000000001</v>
      </c>
      <c r="R185" s="25" t="s">
        <v>137</v>
      </c>
      <c r="S185" s="25" t="s">
        <v>137</v>
      </c>
      <c r="T185" s="25" t="s">
        <v>137</v>
      </c>
      <c r="U185" s="16">
        <v>12.4</v>
      </c>
    </row>
    <row r="186" spans="1:21" ht="16.5" customHeight="1" x14ac:dyDescent="0.25">
      <c r="A186" s="7"/>
      <c r="B186" s="7"/>
      <c r="C186" s="7" t="s">
        <v>182</v>
      </c>
      <c r="D186" s="7"/>
      <c r="E186" s="7"/>
      <c r="F186" s="7"/>
      <c r="G186" s="7"/>
      <c r="H186" s="7"/>
      <c r="I186" s="7"/>
      <c r="J186" s="7"/>
      <c r="K186" s="7"/>
      <c r="L186" s="9" t="s">
        <v>97</v>
      </c>
      <c r="M186" s="16">
        <v>34.200000000000003</v>
      </c>
      <c r="N186" s="16">
        <v>27.5</v>
      </c>
      <c r="O186" s="16">
        <v>30.4</v>
      </c>
      <c r="P186" s="16">
        <v>28.8</v>
      </c>
      <c r="Q186" s="16">
        <v>22.6</v>
      </c>
      <c r="R186" s="16">
        <v>38.200000000000003</v>
      </c>
      <c r="S186" s="16">
        <v>25.6</v>
      </c>
      <c r="T186" s="16">
        <v>33</v>
      </c>
      <c r="U186" s="16">
        <v>30.3</v>
      </c>
    </row>
    <row r="187" spans="1:21" ht="16.5" customHeight="1" x14ac:dyDescent="0.25">
      <c r="A187" s="7"/>
      <c r="B187" s="7"/>
      <c r="C187" s="7"/>
      <c r="D187" s="7" t="s">
        <v>183</v>
      </c>
      <c r="E187" s="7"/>
      <c r="F187" s="7"/>
      <c r="G187" s="7"/>
      <c r="H187" s="7"/>
      <c r="I187" s="7"/>
      <c r="J187" s="7"/>
      <c r="K187" s="7"/>
      <c r="L187" s="9" t="s">
        <v>97</v>
      </c>
      <c r="M187" s="16">
        <v>52.7</v>
      </c>
      <c r="N187" s="16">
        <v>31.8</v>
      </c>
      <c r="O187" s="16">
        <v>41.2</v>
      </c>
      <c r="P187" s="16">
        <v>44.4</v>
      </c>
      <c r="Q187" s="16">
        <v>42.7</v>
      </c>
      <c r="R187" s="16">
        <v>38.200000000000003</v>
      </c>
      <c r="S187" s="16">
        <v>25.6</v>
      </c>
      <c r="T187" s="16">
        <v>33</v>
      </c>
      <c r="U187" s="16">
        <v>42.7</v>
      </c>
    </row>
    <row r="188" spans="1:21" ht="16.5" customHeight="1" x14ac:dyDescent="0.25">
      <c r="A188" s="7"/>
      <c r="B188" s="7"/>
      <c r="C188" s="7" t="s">
        <v>184</v>
      </c>
      <c r="D188" s="7"/>
      <c r="E188" s="7"/>
      <c r="F188" s="7"/>
      <c r="G188" s="7"/>
      <c r="H188" s="7"/>
      <c r="I188" s="7"/>
      <c r="J188" s="7"/>
      <c r="K188" s="7"/>
      <c r="L188" s="9" t="s">
        <v>97</v>
      </c>
      <c r="M188" s="26">
        <v>0.9</v>
      </c>
      <c r="N188" s="16">
        <v>16.7</v>
      </c>
      <c r="O188" s="25" t="s">
        <v>137</v>
      </c>
      <c r="P188" s="26">
        <v>3.4</v>
      </c>
      <c r="Q188" s="26">
        <v>3.5</v>
      </c>
      <c r="R188" s="16">
        <v>18.100000000000001</v>
      </c>
      <c r="S188" s="16">
        <v>13.8</v>
      </c>
      <c r="T188" s="26">
        <v>3.4</v>
      </c>
      <c r="U188" s="26">
        <v>5.6</v>
      </c>
    </row>
    <row r="189" spans="1:21" ht="16.5" customHeight="1" x14ac:dyDescent="0.25">
      <c r="A189" s="7"/>
      <c r="B189" s="7"/>
      <c r="C189" s="7" t="s">
        <v>185</v>
      </c>
      <c r="D189" s="7"/>
      <c r="E189" s="7"/>
      <c r="F189" s="7"/>
      <c r="G189" s="7"/>
      <c r="H189" s="7"/>
      <c r="I189" s="7"/>
      <c r="J189" s="7"/>
      <c r="K189" s="7"/>
      <c r="L189" s="9" t="s">
        <v>97</v>
      </c>
      <c r="M189" s="16">
        <v>35.5</v>
      </c>
      <c r="N189" s="16">
        <v>37.4</v>
      </c>
      <c r="O189" s="16">
        <v>43.6</v>
      </c>
      <c r="P189" s="16">
        <v>42.1</v>
      </c>
      <c r="Q189" s="16">
        <v>40.9</v>
      </c>
      <c r="R189" s="16">
        <v>31.1</v>
      </c>
      <c r="S189" s="16">
        <v>44.6</v>
      </c>
      <c r="T189" s="16">
        <v>48.3</v>
      </c>
      <c r="U189" s="16">
        <v>39</v>
      </c>
    </row>
    <row r="190" spans="1:21" ht="16.5" customHeight="1" x14ac:dyDescent="0.25">
      <c r="A190" s="7"/>
      <c r="B190" s="7"/>
      <c r="C190" s="7" t="s">
        <v>186</v>
      </c>
      <c r="D190" s="7"/>
      <c r="E190" s="7"/>
      <c r="F190" s="7"/>
      <c r="G190" s="7"/>
      <c r="H190" s="7"/>
      <c r="I190" s="7"/>
      <c r="J190" s="7"/>
      <c r="K190" s="7"/>
      <c r="L190" s="9" t="s">
        <v>97</v>
      </c>
      <c r="M190" s="26">
        <v>5.5</v>
      </c>
      <c r="N190" s="26">
        <v>8.1999999999999993</v>
      </c>
      <c r="O190" s="26">
        <v>7.9</v>
      </c>
      <c r="P190" s="26">
        <v>5.4</v>
      </c>
      <c r="Q190" s="16">
        <v>11</v>
      </c>
      <c r="R190" s="26">
        <v>6.6</v>
      </c>
      <c r="S190" s="16">
        <v>11.9</v>
      </c>
      <c r="T190" s="26">
        <v>7.8</v>
      </c>
      <c r="U190" s="26">
        <v>7.2</v>
      </c>
    </row>
    <row r="191" spans="1:21" ht="16.5" customHeight="1" x14ac:dyDescent="0.25">
      <c r="A191" s="7"/>
      <c r="B191" s="7"/>
      <c r="C191" s="7" t="s">
        <v>187</v>
      </c>
      <c r="D191" s="7"/>
      <c r="E191" s="7"/>
      <c r="F191" s="7"/>
      <c r="G191" s="7"/>
      <c r="H191" s="7"/>
      <c r="I191" s="7"/>
      <c r="J191" s="7"/>
      <c r="K191" s="7"/>
      <c r="L191" s="9" t="s">
        <v>97</v>
      </c>
      <c r="M191" s="26">
        <v>5.3</v>
      </c>
      <c r="N191" s="26">
        <v>5.9</v>
      </c>
      <c r="O191" s="26">
        <v>7.3</v>
      </c>
      <c r="P191" s="26">
        <v>4.7</v>
      </c>
      <c r="Q191" s="26">
        <v>1.9</v>
      </c>
      <c r="R191" s="26">
        <v>6</v>
      </c>
      <c r="S191" s="26">
        <v>4.0999999999999996</v>
      </c>
      <c r="T191" s="26">
        <v>7.5</v>
      </c>
      <c r="U191" s="26">
        <v>5.5</v>
      </c>
    </row>
    <row r="192" spans="1:21" ht="16.5" customHeight="1" x14ac:dyDescent="0.25">
      <c r="A192" s="14"/>
      <c r="B192" s="14"/>
      <c r="C192" s="14" t="s">
        <v>79</v>
      </c>
      <c r="D192" s="14"/>
      <c r="E192" s="14"/>
      <c r="F192" s="14"/>
      <c r="G192" s="14"/>
      <c r="H192" s="14"/>
      <c r="I192" s="14"/>
      <c r="J192" s="14"/>
      <c r="K192" s="14"/>
      <c r="L192" s="15" t="s">
        <v>97</v>
      </c>
      <c r="M192" s="22">
        <v>100</v>
      </c>
      <c r="N192" s="22">
        <v>100</v>
      </c>
      <c r="O192" s="22">
        <v>100</v>
      </c>
      <c r="P192" s="22">
        <v>100</v>
      </c>
      <c r="Q192" s="22">
        <v>100</v>
      </c>
      <c r="R192" s="22">
        <v>100</v>
      </c>
      <c r="S192" s="22">
        <v>100</v>
      </c>
      <c r="T192" s="22">
        <v>100</v>
      </c>
      <c r="U192" s="22">
        <v>100</v>
      </c>
    </row>
    <row r="193" spans="1:21" ht="4.5" customHeight="1" x14ac:dyDescent="0.25">
      <c r="A193" s="23"/>
      <c r="B193" s="23"/>
      <c r="C193" s="2"/>
      <c r="D193" s="2"/>
      <c r="E193" s="2"/>
      <c r="F193" s="2"/>
      <c r="G193" s="2"/>
      <c r="H193" s="2"/>
      <c r="I193" s="2"/>
      <c r="J193" s="2"/>
      <c r="K193" s="2"/>
      <c r="L193" s="2"/>
      <c r="M193" s="2"/>
      <c r="N193" s="2"/>
      <c r="O193" s="2"/>
      <c r="P193" s="2"/>
      <c r="Q193" s="2"/>
      <c r="R193" s="2"/>
      <c r="S193" s="2"/>
      <c r="T193" s="2"/>
      <c r="U193" s="2"/>
    </row>
    <row r="194" spans="1:21" ht="16.5" customHeight="1" x14ac:dyDescent="0.25">
      <c r="A194" s="23"/>
      <c r="B194" s="23"/>
      <c r="C194" s="87" t="s">
        <v>138</v>
      </c>
      <c r="D194" s="87"/>
      <c r="E194" s="87"/>
      <c r="F194" s="87"/>
      <c r="G194" s="87"/>
      <c r="H194" s="87"/>
      <c r="I194" s="87"/>
      <c r="J194" s="87"/>
      <c r="K194" s="87"/>
      <c r="L194" s="87"/>
      <c r="M194" s="87"/>
      <c r="N194" s="87"/>
      <c r="O194" s="87"/>
      <c r="P194" s="87"/>
      <c r="Q194" s="87"/>
      <c r="R194" s="87"/>
      <c r="S194" s="87"/>
      <c r="T194" s="87"/>
      <c r="U194" s="87"/>
    </row>
    <row r="195" spans="1:21" ht="4.5" customHeight="1" x14ac:dyDescent="0.25">
      <c r="A195" s="23"/>
      <c r="B195" s="23"/>
      <c r="C195" s="2"/>
      <c r="D195" s="2"/>
      <c r="E195" s="2"/>
      <c r="F195" s="2"/>
      <c r="G195" s="2"/>
      <c r="H195" s="2"/>
      <c r="I195" s="2"/>
      <c r="J195" s="2"/>
      <c r="K195" s="2"/>
      <c r="L195" s="2"/>
      <c r="M195" s="2"/>
      <c r="N195" s="2"/>
      <c r="O195" s="2"/>
      <c r="P195" s="2"/>
      <c r="Q195" s="2"/>
      <c r="R195" s="2"/>
      <c r="S195" s="2"/>
      <c r="T195" s="2"/>
      <c r="U195" s="2"/>
    </row>
    <row r="196" spans="1:21" ht="16.5" customHeight="1" x14ac:dyDescent="0.25">
      <c r="A196" s="23" t="s">
        <v>99</v>
      </c>
      <c r="B196" s="23"/>
      <c r="C196" s="87" t="s">
        <v>139</v>
      </c>
      <c r="D196" s="87"/>
      <c r="E196" s="87"/>
      <c r="F196" s="87"/>
      <c r="G196" s="87"/>
      <c r="H196" s="87"/>
      <c r="I196" s="87"/>
      <c r="J196" s="87"/>
      <c r="K196" s="87"/>
      <c r="L196" s="87"/>
      <c r="M196" s="87"/>
      <c r="N196" s="87"/>
      <c r="O196" s="87"/>
      <c r="P196" s="87"/>
      <c r="Q196" s="87"/>
      <c r="R196" s="87"/>
      <c r="S196" s="87"/>
      <c r="T196" s="87"/>
      <c r="U196" s="87"/>
    </row>
    <row r="197" spans="1:21" ht="16.5" customHeight="1" x14ac:dyDescent="0.25">
      <c r="A197" s="23" t="s">
        <v>101</v>
      </c>
      <c r="B197" s="23"/>
      <c r="C197" s="87" t="s">
        <v>188</v>
      </c>
      <c r="D197" s="87"/>
      <c r="E197" s="87"/>
      <c r="F197" s="87"/>
      <c r="G197" s="87"/>
      <c r="H197" s="87"/>
      <c r="I197" s="87"/>
      <c r="J197" s="87"/>
      <c r="K197" s="87"/>
      <c r="L197" s="87"/>
      <c r="M197" s="87"/>
      <c r="N197" s="87"/>
      <c r="O197" s="87"/>
      <c r="P197" s="87"/>
      <c r="Q197" s="87"/>
      <c r="R197" s="87"/>
      <c r="S197" s="87"/>
      <c r="T197" s="87"/>
      <c r="U197" s="87"/>
    </row>
    <row r="198" spans="1:21" ht="29.4" customHeight="1" x14ac:dyDescent="0.25">
      <c r="A198" s="23" t="s">
        <v>103</v>
      </c>
      <c r="B198" s="23"/>
      <c r="C198" s="87" t="s">
        <v>100</v>
      </c>
      <c r="D198" s="87"/>
      <c r="E198" s="87"/>
      <c r="F198" s="87"/>
      <c r="G198" s="87"/>
      <c r="H198" s="87"/>
      <c r="I198" s="87"/>
      <c r="J198" s="87"/>
      <c r="K198" s="87"/>
      <c r="L198" s="87"/>
      <c r="M198" s="87"/>
      <c r="N198" s="87"/>
      <c r="O198" s="87"/>
      <c r="P198" s="87"/>
      <c r="Q198" s="87"/>
      <c r="R198" s="87"/>
      <c r="S198" s="87"/>
      <c r="T198" s="87"/>
      <c r="U198" s="87"/>
    </row>
    <row r="199" spans="1:21" ht="16.5" customHeight="1" x14ac:dyDescent="0.25">
      <c r="A199" s="23" t="s">
        <v>105</v>
      </c>
      <c r="B199" s="23"/>
      <c r="C199" s="87" t="s">
        <v>102</v>
      </c>
      <c r="D199" s="87"/>
      <c r="E199" s="87"/>
      <c r="F199" s="87"/>
      <c r="G199" s="87"/>
      <c r="H199" s="87"/>
      <c r="I199" s="87"/>
      <c r="J199" s="87"/>
      <c r="K199" s="87"/>
      <c r="L199" s="87"/>
      <c r="M199" s="87"/>
      <c r="N199" s="87"/>
      <c r="O199" s="87"/>
      <c r="P199" s="87"/>
      <c r="Q199" s="87"/>
      <c r="R199" s="87"/>
      <c r="S199" s="87"/>
      <c r="T199" s="87"/>
      <c r="U199" s="87"/>
    </row>
    <row r="200" spans="1:21" ht="16.5" customHeight="1" x14ac:dyDescent="0.25">
      <c r="A200" s="23" t="s">
        <v>142</v>
      </c>
      <c r="B200" s="23"/>
      <c r="C200" s="87" t="s">
        <v>106</v>
      </c>
      <c r="D200" s="87"/>
      <c r="E200" s="87"/>
      <c r="F200" s="87"/>
      <c r="G200" s="87"/>
      <c r="H200" s="87"/>
      <c r="I200" s="87"/>
      <c r="J200" s="87"/>
      <c r="K200" s="87"/>
      <c r="L200" s="87"/>
      <c r="M200" s="87"/>
      <c r="N200" s="87"/>
      <c r="O200" s="87"/>
      <c r="P200" s="87"/>
      <c r="Q200" s="87"/>
      <c r="R200" s="87"/>
      <c r="S200" s="87"/>
      <c r="T200" s="87"/>
      <c r="U200" s="87"/>
    </row>
    <row r="201" spans="1:21" ht="42.45" customHeight="1" x14ac:dyDescent="0.25">
      <c r="A201" s="23" t="s">
        <v>144</v>
      </c>
      <c r="B201" s="23"/>
      <c r="C201" s="87" t="s">
        <v>189</v>
      </c>
      <c r="D201" s="87"/>
      <c r="E201" s="87"/>
      <c r="F201" s="87"/>
      <c r="G201" s="87"/>
      <c r="H201" s="87"/>
      <c r="I201" s="87"/>
      <c r="J201" s="87"/>
      <c r="K201" s="87"/>
      <c r="L201" s="87"/>
      <c r="M201" s="87"/>
      <c r="N201" s="87"/>
      <c r="O201" s="87"/>
      <c r="P201" s="87"/>
      <c r="Q201" s="87"/>
      <c r="R201" s="87"/>
      <c r="S201" s="87"/>
      <c r="T201" s="87"/>
      <c r="U201" s="87"/>
    </row>
    <row r="202" spans="1:21" ht="42.45" customHeight="1" x14ac:dyDescent="0.25">
      <c r="A202" s="23" t="s">
        <v>146</v>
      </c>
      <c r="B202" s="23"/>
      <c r="C202" s="87" t="s">
        <v>190</v>
      </c>
      <c r="D202" s="87"/>
      <c r="E202" s="87"/>
      <c r="F202" s="87"/>
      <c r="G202" s="87"/>
      <c r="H202" s="87"/>
      <c r="I202" s="87"/>
      <c r="J202" s="87"/>
      <c r="K202" s="87"/>
      <c r="L202" s="87"/>
      <c r="M202" s="87"/>
      <c r="N202" s="87"/>
      <c r="O202" s="87"/>
      <c r="P202" s="87"/>
      <c r="Q202" s="87"/>
      <c r="R202" s="87"/>
      <c r="S202" s="87"/>
      <c r="T202" s="87"/>
      <c r="U202" s="87"/>
    </row>
    <row r="203" spans="1:21" ht="29.4" customHeight="1" x14ac:dyDescent="0.25">
      <c r="A203" s="23"/>
      <c r="B203" s="23"/>
      <c r="C203" s="87" t="s">
        <v>191</v>
      </c>
      <c r="D203" s="87"/>
      <c r="E203" s="87"/>
      <c r="F203" s="87"/>
      <c r="G203" s="87"/>
      <c r="H203" s="87"/>
      <c r="I203" s="87"/>
      <c r="J203" s="87"/>
      <c r="K203" s="87"/>
      <c r="L203" s="87"/>
      <c r="M203" s="87"/>
      <c r="N203" s="87"/>
      <c r="O203" s="87"/>
      <c r="P203" s="87"/>
      <c r="Q203" s="87"/>
      <c r="R203" s="87"/>
      <c r="S203" s="87"/>
      <c r="T203" s="87"/>
      <c r="U203" s="87"/>
    </row>
    <row r="204" spans="1:21" ht="42.45" customHeight="1" x14ac:dyDescent="0.25">
      <c r="A204" s="23" t="s">
        <v>148</v>
      </c>
      <c r="B204" s="23"/>
      <c r="C204" s="87" t="s">
        <v>192</v>
      </c>
      <c r="D204" s="87"/>
      <c r="E204" s="87"/>
      <c r="F204" s="87"/>
      <c r="G204" s="87"/>
      <c r="H204" s="87"/>
      <c r="I204" s="87"/>
      <c r="J204" s="87"/>
      <c r="K204" s="87"/>
      <c r="L204" s="87"/>
      <c r="M204" s="87"/>
      <c r="N204" s="87"/>
      <c r="O204" s="87"/>
      <c r="P204" s="87"/>
      <c r="Q204" s="87"/>
      <c r="R204" s="87"/>
      <c r="S204" s="87"/>
      <c r="T204" s="87"/>
      <c r="U204" s="87"/>
    </row>
    <row r="205" spans="1:21" ht="16.5" customHeight="1" x14ac:dyDescent="0.25">
      <c r="A205" s="23" t="s">
        <v>150</v>
      </c>
      <c r="B205" s="23"/>
      <c r="C205" s="87" t="s">
        <v>193</v>
      </c>
      <c r="D205" s="87"/>
      <c r="E205" s="87"/>
      <c r="F205" s="87"/>
      <c r="G205" s="87"/>
      <c r="H205" s="87"/>
      <c r="I205" s="87"/>
      <c r="J205" s="87"/>
      <c r="K205" s="87"/>
      <c r="L205" s="87"/>
      <c r="M205" s="87"/>
      <c r="N205" s="87"/>
      <c r="O205" s="87"/>
      <c r="P205" s="87"/>
      <c r="Q205" s="87"/>
      <c r="R205" s="87"/>
      <c r="S205" s="87"/>
      <c r="T205" s="87"/>
      <c r="U205" s="87"/>
    </row>
    <row r="206" spans="1:21" ht="4.5" customHeight="1" x14ac:dyDescent="0.25"/>
    <row r="207" spans="1:21" ht="29.4" customHeight="1" x14ac:dyDescent="0.25">
      <c r="A207" s="24" t="s">
        <v>107</v>
      </c>
      <c r="B207" s="23"/>
      <c r="C207" s="23"/>
      <c r="D207" s="23"/>
      <c r="E207" s="87" t="s">
        <v>194</v>
      </c>
      <c r="F207" s="87"/>
      <c r="G207" s="87"/>
      <c r="H207" s="87"/>
      <c r="I207" s="87"/>
      <c r="J207" s="87"/>
      <c r="K207" s="87"/>
      <c r="L207" s="87"/>
      <c r="M207" s="87"/>
      <c r="N207" s="87"/>
      <c r="O207" s="87"/>
      <c r="P207" s="87"/>
      <c r="Q207" s="87"/>
      <c r="R207" s="87"/>
      <c r="S207" s="87"/>
      <c r="T207" s="87"/>
      <c r="U207" s="87"/>
    </row>
  </sheetData>
  <mergeCells count="13">
    <mergeCell ref="C204:U204"/>
    <mergeCell ref="C205:U205"/>
    <mergeCell ref="E207:U207"/>
    <mergeCell ref="C199:U199"/>
    <mergeCell ref="C200:U200"/>
    <mergeCell ref="C201:U201"/>
    <mergeCell ref="C202:U202"/>
    <mergeCell ref="C203:U203"/>
    <mergeCell ref="K1:U1"/>
    <mergeCell ref="C194:U194"/>
    <mergeCell ref="C196:U196"/>
    <mergeCell ref="C197:U197"/>
    <mergeCell ref="C198:U198"/>
  </mergeCells>
  <pageMargins left="0.7" right="0.7" top="0.75" bottom="0.75" header="0.3" footer="0.3"/>
  <pageSetup paperSize="9" fitToHeight="0" orientation="landscape" horizontalDpi="300" verticalDpi="300"/>
  <headerFooter scaleWithDoc="0" alignWithMargins="0">
    <oddHeader>&amp;C&amp;"Arial"&amp;8TABLE 13A.3</oddHeader>
    <oddFooter>&amp;L&amp;"Arial"&amp;8REPORT ON
GOVERNMENT
SERVICES 2022&amp;R&amp;"Arial"&amp;8SERVICES FOR
MENTAL HEALTH
PAGE &amp;B&amp;P&amp;B</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U121"/>
  <sheetViews>
    <sheetView showGridLines="0" workbookViewId="0"/>
  </sheetViews>
  <sheetFormatPr defaultColWidth="11.44140625" defaultRowHeight="13.2" x14ac:dyDescent="0.25"/>
  <cols>
    <col min="1" max="11" width="1.88671875" customWidth="1"/>
    <col min="12" max="12" width="5.44140625" customWidth="1"/>
    <col min="13" max="21" width="15.33203125" customWidth="1"/>
  </cols>
  <sheetData>
    <row r="1" spans="1:21" ht="33.9" customHeight="1" x14ac:dyDescent="0.25">
      <c r="A1" s="8" t="s">
        <v>851</v>
      </c>
      <c r="B1" s="8"/>
      <c r="C1" s="8"/>
      <c r="D1" s="8"/>
      <c r="E1" s="8"/>
      <c r="F1" s="8"/>
      <c r="G1" s="8"/>
      <c r="H1" s="8"/>
      <c r="I1" s="8"/>
      <c r="J1" s="8"/>
      <c r="K1" s="91" t="s">
        <v>852</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171</v>
      </c>
      <c r="N2" s="13" t="s">
        <v>853</v>
      </c>
      <c r="O2" s="13" t="s">
        <v>854</v>
      </c>
      <c r="P2" s="13" t="s">
        <v>855</v>
      </c>
      <c r="Q2" s="13" t="s">
        <v>856</v>
      </c>
      <c r="R2" s="13" t="s">
        <v>857</v>
      </c>
      <c r="S2" s="13" t="s">
        <v>858</v>
      </c>
      <c r="T2" s="13" t="s">
        <v>859</v>
      </c>
      <c r="U2" s="13" t="s">
        <v>294</v>
      </c>
    </row>
    <row r="3" spans="1:21" ht="16.5" customHeight="1" x14ac:dyDescent="0.25">
      <c r="A3" s="7" t="s">
        <v>840</v>
      </c>
      <c r="B3" s="7"/>
      <c r="C3" s="7"/>
      <c r="D3" s="7"/>
      <c r="E3" s="7"/>
      <c r="F3" s="7"/>
      <c r="G3" s="7"/>
      <c r="H3" s="7"/>
      <c r="I3" s="7"/>
      <c r="J3" s="7"/>
      <c r="K3" s="7"/>
      <c r="L3" s="9"/>
      <c r="M3" s="10"/>
      <c r="N3" s="10"/>
      <c r="O3" s="10"/>
      <c r="P3" s="10"/>
      <c r="Q3" s="10"/>
      <c r="R3" s="10"/>
      <c r="S3" s="10"/>
      <c r="T3" s="10"/>
      <c r="U3" s="10"/>
    </row>
    <row r="4" spans="1:21" ht="16.5" customHeight="1" x14ac:dyDescent="0.25">
      <c r="A4" s="7"/>
      <c r="B4" s="7" t="s">
        <v>860</v>
      </c>
      <c r="C4" s="7"/>
      <c r="D4" s="7"/>
      <c r="E4" s="7"/>
      <c r="F4" s="7"/>
      <c r="G4" s="7"/>
      <c r="H4" s="7"/>
      <c r="I4" s="7"/>
      <c r="J4" s="7"/>
      <c r="K4" s="7"/>
      <c r="L4" s="9"/>
      <c r="M4" s="10"/>
      <c r="N4" s="10"/>
      <c r="O4" s="10"/>
      <c r="P4" s="10"/>
      <c r="Q4" s="10"/>
      <c r="R4" s="10"/>
      <c r="S4" s="10"/>
      <c r="T4" s="10"/>
      <c r="U4" s="10"/>
    </row>
    <row r="5" spans="1:21" ht="16.5" customHeight="1" x14ac:dyDescent="0.25">
      <c r="A5" s="7"/>
      <c r="B5" s="7"/>
      <c r="C5" s="7" t="s">
        <v>83</v>
      </c>
      <c r="D5" s="7"/>
      <c r="E5" s="7"/>
      <c r="F5" s="7"/>
      <c r="G5" s="7"/>
      <c r="H5" s="7"/>
      <c r="I5" s="7"/>
      <c r="J5" s="7"/>
      <c r="K5" s="7"/>
      <c r="L5" s="9" t="s">
        <v>95</v>
      </c>
      <c r="M5" s="59">
        <v>1399.07</v>
      </c>
      <c r="N5" s="59">
        <v>1205.95</v>
      </c>
      <c r="O5" s="59">
        <v>1108.93</v>
      </c>
      <c r="P5" s="59">
        <v>1653.19</v>
      </c>
      <c r="Q5" s="59">
        <v>1520.92</v>
      </c>
      <c r="R5" s="59">
        <v>1204.6099999999999</v>
      </c>
      <c r="S5" s="59">
        <v>1470.49</v>
      </c>
      <c r="T5" s="59">
        <v>1674.01</v>
      </c>
      <c r="U5" s="59">
        <v>1342.08</v>
      </c>
    </row>
    <row r="6" spans="1:21" ht="16.5" customHeight="1" x14ac:dyDescent="0.25">
      <c r="A6" s="7"/>
      <c r="B6" s="7"/>
      <c r="C6" s="7" t="s">
        <v>85</v>
      </c>
      <c r="D6" s="7"/>
      <c r="E6" s="7"/>
      <c r="F6" s="7"/>
      <c r="G6" s="7"/>
      <c r="H6" s="7"/>
      <c r="I6" s="7"/>
      <c r="J6" s="7"/>
      <c r="K6" s="7"/>
      <c r="L6" s="9" t="s">
        <v>95</v>
      </c>
      <c r="M6" s="59">
        <v>1421.36</v>
      </c>
      <c r="N6" s="59">
        <v>1259.77</v>
      </c>
      <c r="O6" s="59">
        <v>1117.49</v>
      </c>
      <c r="P6" s="59">
        <v>1598.81</v>
      </c>
      <c r="Q6" s="59">
        <v>1570.5</v>
      </c>
      <c r="R6" s="59">
        <v>1225.32</v>
      </c>
      <c r="S6" s="59">
        <v>1295.73</v>
      </c>
      <c r="T6" s="59">
        <v>1721.76</v>
      </c>
      <c r="U6" s="59">
        <v>1360.66</v>
      </c>
    </row>
    <row r="7" spans="1:21" ht="16.5" customHeight="1" x14ac:dyDescent="0.25">
      <c r="A7" s="7"/>
      <c r="B7" s="7"/>
      <c r="C7" s="7" t="s">
        <v>86</v>
      </c>
      <c r="D7" s="7"/>
      <c r="E7" s="7"/>
      <c r="F7" s="7"/>
      <c r="G7" s="7"/>
      <c r="H7" s="7"/>
      <c r="I7" s="7"/>
      <c r="J7" s="7"/>
      <c r="K7" s="7"/>
      <c r="L7" s="9" t="s">
        <v>95</v>
      </c>
      <c r="M7" s="59">
        <v>1347.84</v>
      </c>
      <c r="N7" s="59">
        <v>1189.3800000000001</v>
      </c>
      <c r="O7" s="59">
        <v>1106.69</v>
      </c>
      <c r="P7" s="59">
        <v>1570.96</v>
      </c>
      <c r="Q7" s="59">
        <v>1533.41</v>
      </c>
      <c r="R7" s="59">
        <v>1119.47</v>
      </c>
      <c r="S7" s="59">
        <v>1215.43</v>
      </c>
      <c r="T7" s="59">
        <v>1909.98</v>
      </c>
      <c r="U7" s="59">
        <v>1310.2</v>
      </c>
    </row>
    <row r="8" spans="1:21" ht="16.5" customHeight="1" x14ac:dyDescent="0.25">
      <c r="A8" s="7"/>
      <c r="B8" s="7"/>
      <c r="C8" s="7" t="s">
        <v>87</v>
      </c>
      <c r="D8" s="7"/>
      <c r="E8" s="7"/>
      <c r="F8" s="7"/>
      <c r="G8" s="7"/>
      <c r="H8" s="7"/>
      <c r="I8" s="7"/>
      <c r="J8" s="7"/>
      <c r="K8" s="7"/>
      <c r="L8" s="9" t="s">
        <v>95</v>
      </c>
      <c r="M8" s="59">
        <v>1393.64</v>
      </c>
      <c r="N8" s="59">
        <v>1109.03</v>
      </c>
      <c r="O8" s="59">
        <v>1094.1400000000001</v>
      </c>
      <c r="P8" s="59">
        <v>1594.85</v>
      </c>
      <c r="Q8" s="59">
        <v>1364.96</v>
      </c>
      <c r="R8" s="59">
        <v>1143.02</v>
      </c>
      <c r="S8" s="59">
        <v>1301.8599999999999</v>
      </c>
      <c r="T8" s="59">
        <v>2135.1999999999998</v>
      </c>
      <c r="U8" s="59">
        <v>1303.5899999999999</v>
      </c>
    </row>
    <row r="9" spans="1:21" ht="16.5" customHeight="1" x14ac:dyDescent="0.25">
      <c r="A9" s="7"/>
      <c r="B9" s="7"/>
      <c r="C9" s="7" t="s">
        <v>88</v>
      </c>
      <c r="D9" s="7"/>
      <c r="E9" s="7"/>
      <c r="F9" s="7"/>
      <c r="G9" s="7"/>
      <c r="H9" s="7"/>
      <c r="I9" s="7"/>
      <c r="J9" s="7"/>
      <c r="K9" s="7"/>
      <c r="L9" s="9" t="s">
        <v>95</v>
      </c>
      <c r="M9" s="59">
        <v>1336.59</v>
      </c>
      <c r="N9" s="59">
        <v>1047.43</v>
      </c>
      <c r="O9" s="59">
        <v>1082.0999999999999</v>
      </c>
      <c r="P9" s="59">
        <v>1608.79</v>
      </c>
      <c r="Q9" s="59">
        <v>1316.25</v>
      </c>
      <c r="R9" s="59">
        <v>1155.83</v>
      </c>
      <c r="S9" s="59">
        <v>1267.9000000000001</v>
      </c>
      <c r="T9" s="59">
        <v>2285.39</v>
      </c>
      <c r="U9" s="59">
        <v>1263.94</v>
      </c>
    </row>
    <row r="10" spans="1:21" ht="16.5" customHeight="1" x14ac:dyDescent="0.25">
      <c r="A10" s="7"/>
      <c r="B10" s="7"/>
      <c r="C10" s="7" t="s">
        <v>89</v>
      </c>
      <c r="D10" s="7"/>
      <c r="E10" s="7"/>
      <c r="F10" s="7"/>
      <c r="G10" s="7"/>
      <c r="H10" s="7"/>
      <c r="I10" s="7"/>
      <c r="J10" s="7"/>
      <c r="K10" s="7"/>
      <c r="L10" s="9" t="s">
        <v>95</v>
      </c>
      <c r="M10" s="59">
        <v>1275.52</v>
      </c>
      <c r="N10" s="59">
        <v>1036.98</v>
      </c>
      <c r="O10" s="59">
        <v>1114.69</v>
      </c>
      <c r="P10" s="59">
        <v>1458.78</v>
      </c>
      <c r="Q10" s="59">
        <v>1306.02</v>
      </c>
      <c r="R10" s="59">
        <v>1224.99</v>
      </c>
      <c r="S10" s="59">
        <v>1149.1199999999999</v>
      </c>
      <c r="T10" s="59">
        <v>2128.79</v>
      </c>
      <c r="U10" s="59">
        <v>1226.95</v>
      </c>
    </row>
    <row r="11" spans="1:21" ht="16.5" customHeight="1" x14ac:dyDescent="0.25">
      <c r="A11" s="7"/>
      <c r="B11" s="7"/>
      <c r="C11" s="7" t="s">
        <v>90</v>
      </c>
      <c r="D11" s="7"/>
      <c r="E11" s="7"/>
      <c r="F11" s="7"/>
      <c r="G11" s="7"/>
      <c r="H11" s="7"/>
      <c r="I11" s="7"/>
      <c r="J11" s="7"/>
      <c r="K11" s="7"/>
      <c r="L11" s="9" t="s">
        <v>95</v>
      </c>
      <c r="M11" s="59">
        <v>1254.8499999999999</v>
      </c>
      <c r="N11" s="59">
        <v>1026.32</v>
      </c>
      <c r="O11" s="59">
        <v>1139.9000000000001</v>
      </c>
      <c r="P11" s="59">
        <v>1441.33</v>
      </c>
      <c r="Q11" s="59">
        <v>1324.05</v>
      </c>
      <c r="R11" s="59">
        <v>1128.9000000000001</v>
      </c>
      <c r="S11" s="59">
        <v>1198.17</v>
      </c>
      <c r="T11" s="59">
        <v>1795.87</v>
      </c>
      <c r="U11" s="59">
        <v>1217.8900000000001</v>
      </c>
    </row>
    <row r="12" spans="1:21" ht="16.5" customHeight="1" x14ac:dyDescent="0.25">
      <c r="A12" s="7"/>
      <c r="B12" s="7"/>
      <c r="C12" s="7" t="s">
        <v>91</v>
      </c>
      <c r="D12" s="7"/>
      <c r="E12" s="7"/>
      <c r="F12" s="7"/>
      <c r="G12" s="7"/>
      <c r="H12" s="7"/>
      <c r="I12" s="7"/>
      <c r="J12" s="7"/>
      <c r="K12" s="7"/>
      <c r="L12" s="9" t="s">
        <v>95</v>
      </c>
      <c r="M12" s="59">
        <v>1209.32</v>
      </c>
      <c r="N12" s="20">
        <v>995.77</v>
      </c>
      <c r="O12" s="59">
        <v>1091.29</v>
      </c>
      <c r="P12" s="59">
        <v>1436.99</v>
      </c>
      <c r="Q12" s="59">
        <v>1077.31</v>
      </c>
      <c r="R12" s="59">
        <v>1060.67</v>
      </c>
      <c r="S12" s="20">
        <v>995.71</v>
      </c>
      <c r="T12" s="59">
        <v>1621.67</v>
      </c>
      <c r="U12" s="59">
        <v>1160.79</v>
      </c>
    </row>
    <row r="13" spans="1:21" ht="16.5" customHeight="1" x14ac:dyDescent="0.25">
      <c r="A13" s="7"/>
      <c r="B13" s="7"/>
      <c r="C13" s="7" t="s">
        <v>92</v>
      </c>
      <c r="D13" s="7"/>
      <c r="E13" s="7"/>
      <c r="F13" s="7"/>
      <c r="G13" s="7"/>
      <c r="H13" s="7"/>
      <c r="I13" s="7"/>
      <c r="J13" s="7"/>
      <c r="K13" s="7"/>
      <c r="L13" s="9" t="s">
        <v>95</v>
      </c>
      <c r="M13" s="59">
        <v>1160.3399999999999</v>
      </c>
      <c r="N13" s="20">
        <v>981.24</v>
      </c>
      <c r="O13" s="59">
        <v>1045.4000000000001</v>
      </c>
      <c r="P13" s="59">
        <v>1352.84</v>
      </c>
      <c r="Q13" s="59">
        <v>1064.72</v>
      </c>
      <c r="R13" s="59">
        <v>1132.94</v>
      </c>
      <c r="S13" s="59">
        <v>1082.4100000000001</v>
      </c>
      <c r="T13" s="59">
        <v>1845</v>
      </c>
      <c r="U13" s="59">
        <v>1123.0899999999999</v>
      </c>
    </row>
    <row r="14" spans="1:21" ht="16.5" customHeight="1" x14ac:dyDescent="0.25">
      <c r="A14" s="7"/>
      <c r="B14" s="7"/>
      <c r="C14" s="7" t="s">
        <v>93</v>
      </c>
      <c r="D14" s="7"/>
      <c r="E14" s="7"/>
      <c r="F14" s="7"/>
      <c r="G14" s="7"/>
      <c r="H14" s="7"/>
      <c r="I14" s="7"/>
      <c r="J14" s="7"/>
      <c r="K14" s="7"/>
      <c r="L14" s="9" t="s">
        <v>95</v>
      </c>
      <c r="M14" s="59">
        <v>1109.0999999999999</v>
      </c>
      <c r="N14" s="20">
        <v>988.11</v>
      </c>
      <c r="O14" s="59">
        <v>1030.93</v>
      </c>
      <c r="P14" s="59">
        <v>1375.02</v>
      </c>
      <c r="Q14" s="59">
        <v>1120.06</v>
      </c>
      <c r="R14" s="59">
        <v>1364.59</v>
      </c>
      <c r="S14" s="59">
        <v>1062</v>
      </c>
      <c r="T14" s="59">
        <v>1542.36</v>
      </c>
      <c r="U14" s="59">
        <v>1109.5</v>
      </c>
    </row>
    <row r="15" spans="1:21" ht="16.5" customHeight="1" x14ac:dyDescent="0.25">
      <c r="A15" s="7"/>
      <c r="B15" s="7" t="s">
        <v>861</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83</v>
      </c>
      <c r="D16" s="7"/>
      <c r="E16" s="7"/>
      <c r="F16" s="7"/>
      <c r="G16" s="7"/>
      <c r="H16" s="7"/>
      <c r="I16" s="7"/>
      <c r="J16" s="7"/>
      <c r="K16" s="7"/>
      <c r="L16" s="9" t="s">
        <v>95</v>
      </c>
      <c r="M16" s="20">
        <v>853.84</v>
      </c>
      <c r="N16" s="20">
        <v>964.01</v>
      </c>
      <c r="O16" s="20">
        <v>909.1</v>
      </c>
      <c r="P16" s="59">
        <v>1253.24</v>
      </c>
      <c r="Q16" s="59">
        <v>1224.79</v>
      </c>
      <c r="R16" s="58" t="s">
        <v>137</v>
      </c>
      <c r="S16" s="20">
        <v>832.86</v>
      </c>
      <c r="T16" s="58" t="s">
        <v>137</v>
      </c>
      <c r="U16" s="20">
        <v>920.53</v>
      </c>
    </row>
    <row r="17" spans="1:21" ht="16.5" customHeight="1" x14ac:dyDescent="0.25">
      <c r="A17" s="7"/>
      <c r="B17" s="7"/>
      <c r="C17" s="7" t="s">
        <v>85</v>
      </c>
      <c r="D17" s="7"/>
      <c r="E17" s="7"/>
      <c r="F17" s="7"/>
      <c r="G17" s="7"/>
      <c r="H17" s="7"/>
      <c r="I17" s="7"/>
      <c r="J17" s="7"/>
      <c r="K17" s="7"/>
      <c r="L17" s="9" t="s">
        <v>95</v>
      </c>
      <c r="M17" s="20">
        <v>826.41</v>
      </c>
      <c r="N17" s="59">
        <v>1017.93</v>
      </c>
      <c r="O17" s="20">
        <v>946.87</v>
      </c>
      <c r="P17" s="59">
        <v>1252.01</v>
      </c>
      <c r="Q17" s="59">
        <v>1237.8599999999999</v>
      </c>
      <c r="R17" s="58" t="s">
        <v>137</v>
      </c>
      <c r="S17" s="20">
        <v>787.2</v>
      </c>
      <c r="T17" s="58" t="s">
        <v>137</v>
      </c>
      <c r="U17" s="20">
        <v>920.16</v>
      </c>
    </row>
    <row r="18" spans="1:21" ht="16.5" customHeight="1" x14ac:dyDescent="0.25">
      <c r="A18" s="7"/>
      <c r="B18" s="7"/>
      <c r="C18" s="7" t="s">
        <v>86</v>
      </c>
      <c r="D18" s="7"/>
      <c r="E18" s="7"/>
      <c r="F18" s="7"/>
      <c r="G18" s="7"/>
      <c r="H18" s="7"/>
      <c r="I18" s="7"/>
      <c r="J18" s="7"/>
      <c r="K18" s="7"/>
      <c r="L18" s="9" t="s">
        <v>95</v>
      </c>
      <c r="M18" s="20">
        <v>829.22</v>
      </c>
      <c r="N18" s="59">
        <v>1097.9100000000001</v>
      </c>
      <c r="O18" s="20">
        <v>930.63</v>
      </c>
      <c r="P18" s="59">
        <v>1301.3900000000001</v>
      </c>
      <c r="Q18" s="59">
        <v>1222.28</v>
      </c>
      <c r="R18" s="58" t="s">
        <v>137</v>
      </c>
      <c r="S18" s="58" t="s">
        <v>137</v>
      </c>
      <c r="T18" s="58" t="s">
        <v>137</v>
      </c>
      <c r="U18" s="20">
        <v>930.41</v>
      </c>
    </row>
    <row r="19" spans="1:21" ht="16.5" customHeight="1" x14ac:dyDescent="0.25">
      <c r="A19" s="7"/>
      <c r="B19" s="7"/>
      <c r="C19" s="7" t="s">
        <v>87</v>
      </c>
      <c r="D19" s="7"/>
      <c r="E19" s="7"/>
      <c r="F19" s="7"/>
      <c r="G19" s="7"/>
      <c r="H19" s="7"/>
      <c r="I19" s="7"/>
      <c r="J19" s="7"/>
      <c r="K19" s="7"/>
      <c r="L19" s="9" t="s">
        <v>95</v>
      </c>
      <c r="M19" s="20">
        <v>816.3</v>
      </c>
      <c r="N19" s="20">
        <v>972.07</v>
      </c>
      <c r="O19" s="20">
        <v>803.91</v>
      </c>
      <c r="P19" s="59">
        <v>1330.73</v>
      </c>
      <c r="Q19" s="59">
        <v>1255.99</v>
      </c>
      <c r="R19" s="58" t="s">
        <v>137</v>
      </c>
      <c r="S19" s="58" t="s">
        <v>137</v>
      </c>
      <c r="T19" s="58" t="s">
        <v>137</v>
      </c>
      <c r="U19" s="20">
        <v>871.44</v>
      </c>
    </row>
    <row r="20" spans="1:21" ht="16.5" customHeight="1" x14ac:dyDescent="0.25">
      <c r="A20" s="7"/>
      <c r="B20" s="7"/>
      <c r="C20" s="7" t="s">
        <v>88</v>
      </c>
      <c r="D20" s="7"/>
      <c r="E20" s="7"/>
      <c r="F20" s="7"/>
      <c r="G20" s="7"/>
      <c r="H20" s="7"/>
      <c r="I20" s="7"/>
      <c r="J20" s="7"/>
      <c r="K20" s="7"/>
      <c r="L20" s="9" t="s">
        <v>95</v>
      </c>
      <c r="M20" s="20">
        <v>855.74</v>
      </c>
      <c r="N20" s="20">
        <v>885.37</v>
      </c>
      <c r="O20" s="20">
        <v>908.01</v>
      </c>
      <c r="P20" s="59">
        <v>1297.58</v>
      </c>
      <c r="Q20" s="59">
        <v>1033.79</v>
      </c>
      <c r="R20" s="58" t="s">
        <v>137</v>
      </c>
      <c r="S20" s="58" t="s">
        <v>137</v>
      </c>
      <c r="T20" s="58" t="s">
        <v>137</v>
      </c>
      <c r="U20" s="20">
        <v>912.71</v>
      </c>
    </row>
    <row r="21" spans="1:21" ht="16.5" customHeight="1" x14ac:dyDescent="0.25">
      <c r="A21" s="7"/>
      <c r="B21" s="7"/>
      <c r="C21" s="7" t="s">
        <v>89</v>
      </c>
      <c r="D21" s="7"/>
      <c r="E21" s="7"/>
      <c r="F21" s="7"/>
      <c r="G21" s="7"/>
      <c r="H21" s="7"/>
      <c r="I21" s="7"/>
      <c r="J21" s="7"/>
      <c r="K21" s="7"/>
      <c r="L21" s="9" t="s">
        <v>95</v>
      </c>
      <c r="M21" s="20">
        <v>857.55</v>
      </c>
      <c r="N21" s="20">
        <v>879.81</v>
      </c>
      <c r="O21" s="20">
        <v>943.48</v>
      </c>
      <c r="P21" s="59">
        <v>1141.26</v>
      </c>
      <c r="Q21" s="20">
        <v>989.97</v>
      </c>
      <c r="R21" s="58" t="s">
        <v>137</v>
      </c>
      <c r="S21" s="58" t="s">
        <v>137</v>
      </c>
      <c r="T21" s="58" t="s">
        <v>137</v>
      </c>
      <c r="U21" s="20">
        <v>914.38</v>
      </c>
    </row>
    <row r="22" spans="1:21" ht="16.5" customHeight="1" x14ac:dyDescent="0.25">
      <c r="A22" s="7"/>
      <c r="B22" s="7"/>
      <c r="C22" s="7" t="s">
        <v>90</v>
      </c>
      <c r="D22" s="7"/>
      <c r="E22" s="7"/>
      <c r="F22" s="7"/>
      <c r="G22" s="7"/>
      <c r="H22" s="7"/>
      <c r="I22" s="7"/>
      <c r="J22" s="7"/>
      <c r="K22" s="7"/>
      <c r="L22" s="9" t="s">
        <v>95</v>
      </c>
      <c r="M22" s="20">
        <v>867.92</v>
      </c>
      <c r="N22" s="20">
        <v>947.49</v>
      </c>
      <c r="O22" s="20">
        <v>823.1</v>
      </c>
      <c r="P22" s="59">
        <v>1197.33</v>
      </c>
      <c r="Q22" s="59">
        <v>1196.6500000000001</v>
      </c>
      <c r="R22" s="20">
        <v>818.96</v>
      </c>
      <c r="S22" s="58" t="s">
        <v>137</v>
      </c>
      <c r="T22" s="58" t="s">
        <v>137</v>
      </c>
      <c r="U22" s="20">
        <v>895.65</v>
      </c>
    </row>
    <row r="23" spans="1:21" ht="16.5" customHeight="1" x14ac:dyDescent="0.25">
      <c r="A23" s="7"/>
      <c r="B23" s="7"/>
      <c r="C23" s="7" t="s">
        <v>91</v>
      </c>
      <c r="D23" s="7"/>
      <c r="E23" s="7"/>
      <c r="F23" s="7"/>
      <c r="G23" s="7"/>
      <c r="H23" s="7"/>
      <c r="I23" s="7"/>
      <c r="J23" s="7"/>
      <c r="K23" s="7"/>
      <c r="L23" s="9" t="s">
        <v>95</v>
      </c>
      <c r="M23" s="20">
        <v>850.51</v>
      </c>
      <c r="N23" s="20">
        <v>926.79</v>
      </c>
      <c r="O23" s="20">
        <v>802.35</v>
      </c>
      <c r="P23" s="59">
        <v>1229.6600000000001</v>
      </c>
      <c r="Q23" s="20">
        <v>840.64</v>
      </c>
      <c r="R23" s="59">
        <v>1118.8800000000001</v>
      </c>
      <c r="S23" s="58" t="s">
        <v>137</v>
      </c>
      <c r="T23" s="58" t="s">
        <v>137</v>
      </c>
      <c r="U23" s="20">
        <v>877.17</v>
      </c>
    </row>
    <row r="24" spans="1:21" ht="16.5" customHeight="1" x14ac:dyDescent="0.25">
      <c r="A24" s="7"/>
      <c r="B24" s="7"/>
      <c r="C24" s="7" t="s">
        <v>92</v>
      </c>
      <c r="D24" s="7"/>
      <c r="E24" s="7"/>
      <c r="F24" s="7"/>
      <c r="G24" s="7"/>
      <c r="H24" s="7"/>
      <c r="I24" s="7"/>
      <c r="J24" s="7"/>
      <c r="K24" s="7"/>
      <c r="L24" s="9" t="s">
        <v>95</v>
      </c>
      <c r="M24" s="20">
        <v>873.6</v>
      </c>
      <c r="N24" s="20">
        <v>944.84</v>
      </c>
      <c r="O24" s="20">
        <v>888.31</v>
      </c>
      <c r="P24" s="59">
        <v>1224.1500000000001</v>
      </c>
      <c r="Q24" s="59">
        <v>1345.14</v>
      </c>
      <c r="R24" s="20">
        <v>881.47</v>
      </c>
      <c r="S24" s="58" t="s">
        <v>137</v>
      </c>
      <c r="T24" s="58" t="s">
        <v>137</v>
      </c>
      <c r="U24" s="20">
        <v>933.18</v>
      </c>
    </row>
    <row r="25" spans="1:21" ht="16.5" customHeight="1" x14ac:dyDescent="0.25">
      <c r="A25" s="7"/>
      <c r="B25" s="7"/>
      <c r="C25" s="7" t="s">
        <v>93</v>
      </c>
      <c r="D25" s="7"/>
      <c r="E25" s="7"/>
      <c r="F25" s="7"/>
      <c r="G25" s="7"/>
      <c r="H25" s="7"/>
      <c r="I25" s="7"/>
      <c r="J25" s="7"/>
      <c r="K25" s="7"/>
      <c r="L25" s="9" t="s">
        <v>95</v>
      </c>
      <c r="M25" s="20">
        <v>807.99</v>
      </c>
      <c r="N25" s="20">
        <v>792.54</v>
      </c>
      <c r="O25" s="20">
        <v>823.45</v>
      </c>
      <c r="P25" s="59">
        <v>1168.69</v>
      </c>
      <c r="Q25" s="20">
        <v>995.13</v>
      </c>
      <c r="R25" s="20">
        <v>897.28</v>
      </c>
      <c r="S25" s="58" t="s">
        <v>137</v>
      </c>
      <c r="T25" s="58" t="s">
        <v>137</v>
      </c>
      <c r="U25" s="20">
        <v>856.87</v>
      </c>
    </row>
    <row r="26" spans="1:21" ht="16.5" customHeight="1" x14ac:dyDescent="0.25">
      <c r="A26" s="7" t="s">
        <v>841</v>
      </c>
      <c r="B26" s="7"/>
      <c r="C26" s="7"/>
      <c r="D26" s="7"/>
      <c r="E26" s="7"/>
      <c r="F26" s="7"/>
      <c r="G26" s="7"/>
      <c r="H26" s="7"/>
      <c r="I26" s="7"/>
      <c r="J26" s="7"/>
      <c r="K26" s="7"/>
      <c r="L26" s="9"/>
      <c r="M26" s="10"/>
      <c r="N26" s="10"/>
      <c r="O26" s="10"/>
      <c r="P26" s="10"/>
      <c r="Q26" s="10"/>
      <c r="R26" s="10"/>
      <c r="S26" s="10"/>
      <c r="T26" s="10"/>
      <c r="U26" s="10"/>
    </row>
    <row r="27" spans="1:21" ht="16.5" customHeight="1" x14ac:dyDescent="0.25">
      <c r="A27" s="7"/>
      <c r="B27" s="7" t="s">
        <v>860</v>
      </c>
      <c r="C27" s="7"/>
      <c r="D27" s="7"/>
      <c r="E27" s="7"/>
      <c r="F27" s="7"/>
      <c r="G27" s="7"/>
      <c r="H27" s="7"/>
      <c r="I27" s="7"/>
      <c r="J27" s="7"/>
      <c r="K27" s="7"/>
      <c r="L27" s="9"/>
      <c r="M27" s="10"/>
      <c r="N27" s="10"/>
      <c r="O27" s="10"/>
      <c r="P27" s="10"/>
      <c r="Q27" s="10"/>
      <c r="R27" s="10"/>
      <c r="S27" s="10"/>
      <c r="T27" s="10"/>
      <c r="U27" s="10"/>
    </row>
    <row r="28" spans="1:21" ht="16.5" customHeight="1" x14ac:dyDescent="0.25">
      <c r="A28" s="7"/>
      <c r="B28" s="7"/>
      <c r="C28" s="7" t="s">
        <v>83</v>
      </c>
      <c r="D28" s="7"/>
      <c r="E28" s="7"/>
      <c r="F28" s="7"/>
      <c r="G28" s="7"/>
      <c r="H28" s="7"/>
      <c r="I28" s="7"/>
      <c r="J28" s="7"/>
      <c r="K28" s="7"/>
      <c r="L28" s="9" t="s">
        <v>95</v>
      </c>
      <c r="M28" s="59">
        <v>2917.83</v>
      </c>
      <c r="N28" s="59">
        <v>2161.86</v>
      </c>
      <c r="O28" s="59">
        <v>2152.9699999999998</v>
      </c>
      <c r="P28" s="59">
        <v>3000.76</v>
      </c>
      <c r="Q28" s="59">
        <v>4487.32</v>
      </c>
      <c r="R28" s="58" t="s">
        <v>137</v>
      </c>
      <c r="S28" s="58" t="s">
        <v>137</v>
      </c>
      <c r="T28" s="58" t="s">
        <v>137</v>
      </c>
      <c r="U28" s="59">
        <v>2552.54</v>
      </c>
    </row>
    <row r="29" spans="1:21" ht="16.5" customHeight="1" x14ac:dyDescent="0.25">
      <c r="A29" s="7"/>
      <c r="B29" s="7"/>
      <c r="C29" s="7" t="s">
        <v>85</v>
      </c>
      <c r="D29" s="7"/>
      <c r="E29" s="7"/>
      <c r="F29" s="7"/>
      <c r="G29" s="7"/>
      <c r="H29" s="7"/>
      <c r="I29" s="7"/>
      <c r="J29" s="7"/>
      <c r="K29" s="7"/>
      <c r="L29" s="9" t="s">
        <v>95</v>
      </c>
      <c r="M29" s="59">
        <v>2837.22</v>
      </c>
      <c r="N29" s="59">
        <v>2190.69</v>
      </c>
      <c r="O29" s="59">
        <v>1969.71</v>
      </c>
      <c r="P29" s="59">
        <v>2956.44</v>
      </c>
      <c r="Q29" s="59">
        <v>3520.84</v>
      </c>
      <c r="R29" s="58" t="s">
        <v>137</v>
      </c>
      <c r="S29" s="58" t="s">
        <v>137</v>
      </c>
      <c r="T29" s="58" t="s">
        <v>137</v>
      </c>
      <c r="U29" s="59">
        <v>2447.16</v>
      </c>
    </row>
    <row r="30" spans="1:21" ht="16.5" customHeight="1" x14ac:dyDescent="0.25">
      <c r="A30" s="7"/>
      <c r="B30" s="7"/>
      <c r="C30" s="7" t="s">
        <v>86</v>
      </c>
      <c r="D30" s="7"/>
      <c r="E30" s="7"/>
      <c r="F30" s="7"/>
      <c r="G30" s="7"/>
      <c r="H30" s="7"/>
      <c r="I30" s="7"/>
      <c r="J30" s="7"/>
      <c r="K30" s="7"/>
      <c r="L30" s="9" t="s">
        <v>95</v>
      </c>
      <c r="M30" s="59">
        <v>2641.03</v>
      </c>
      <c r="N30" s="59">
        <v>1823.78</v>
      </c>
      <c r="O30" s="59">
        <v>1795.6</v>
      </c>
      <c r="P30" s="59">
        <v>3450.16</v>
      </c>
      <c r="Q30" s="59">
        <v>2860.19</v>
      </c>
      <c r="R30" s="58" t="s">
        <v>137</v>
      </c>
      <c r="S30" s="58" t="s">
        <v>137</v>
      </c>
      <c r="T30" s="58" t="s">
        <v>137</v>
      </c>
      <c r="U30" s="59">
        <v>2235.35</v>
      </c>
    </row>
    <row r="31" spans="1:21" ht="16.5" customHeight="1" x14ac:dyDescent="0.25">
      <c r="A31" s="7"/>
      <c r="B31" s="7"/>
      <c r="C31" s="7" t="s">
        <v>87</v>
      </c>
      <c r="D31" s="7"/>
      <c r="E31" s="7"/>
      <c r="F31" s="7"/>
      <c r="G31" s="7"/>
      <c r="H31" s="7"/>
      <c r="I31" s="7"/>
      <c r="J31" s="7"/>
      <c r="K31" s="7"/>
      <c r="L31" s="9" t="s">
        <v>95</v>
      </c>
      <c r="M31" s="59">
        <v>2679.71</v>
      </c>
      <c r="N31" s="59">
        <v>1960.01</v>
      </c>
      <c r="O31" s="59">
        <v>1877.62</v>
      </c>
      <c r="P31" s="59">
        <v>4228.58</v>
      </c>
      <c r="Q31" s="59">
        <v>2603.5500000000002</v>
      </c>
      <c r="R31" s="58" t="s">
        <v>137</v>
      </c>
      <c r="S31" s="58" t="s">
        <v>137</v>
      </c>
      <c r="T31" s="58" t="s">
        <v>137</v>
      </c>
      <c r="U31" s="59">
        <v>2364.8200000000002</v>
      </c>
    </row>
    <row r="32" spans="1:21" ht="16.5" customHeight="1" x14ac:dyDescent="0.25">
      <c r="A32" s="7"/>
      <c r="B32" s="7"/>
      <c r="C32" s="7" t="s">
        <v>88</v>
      </c>
      <c r="D32" s="7"/>
      <c r="E32" s="7"/>
      <c r="F32" s="7"/>
      <c r="G32" s="7"/>
      <c r="H32" s="7"/>
      <c r="I32" s="7"/>
      <c r="J32" s="7"/>
      <c r="K32" s="7"/>
      <c r="L32" s="9" t="s">
        <v>95</v>
      </c>
      <c r="M32" s="59">
        <v>2967.04</v>
      </c>
      <c r="N32" s="59">
        <v>1684.48</v>
      </c>
      <c r="O32" s="59">
        <v>1801.12</v>
      </c>
      <c r="P32" s="59">
        <v>3271.84</v>
      </c>
      <c r="Q32" s="59">
        <v>2598.29</v>
      </c>
      <c r="R32" s="58" t="s">
        <v>137</v>
      </c>
      <c r="S32" s="58" t="s">
        <v>137</v>
      </c>
      <c r="T32" s="58" t="s">
        <v>137</v>
      </c>
      <c r="U32" s="59">
        <v>2312.14</v>
      </c>
    </row>
    <row r="33" spans="1:21" ht="16.5" customHeight="1" x14ac:dyDescent="0.25">
      <c r="A33" s="7"/>
      <c r="B33" s="7"/>
      <c r="C33" s="7" t="s">
        <v>89</v>
      </c>
      <c r="D33" s="7"/>
      <c r="E33" s="7"/>
      <c r="F33" s="7"/>
      <c r="G33" s="7"/>
      <c r="H33" s="7"/>
      <c r="I33" s="7"/>
      <c r="J33" s="7"/>
      <c r="K33" s="7"/>
      <c r="L33" s="9" t="s">
        <v>95</v>
      </c>
      <c r="M33" s="59">
        <v>2609.9299999999998</v>
      </c>
      <c r="N33" s="59">
        <v>1861.53</v>
      </c>
      <c r="O33" s="59">
        <v>1924.92</v>
      </c>
      <c r="P33" s="59">
        <v>3037.75</v>
      </c>
      <c r="Q33" s="59">
        <v>2148.5500000000002</v>
      </c>
      <c r="R33" s="58" t="s">
        <v>137</v>
      </c>
      <c r="S33" s="58" t="s">
        <v>137</v>
      </c>
      <c r="T33" s="58" t="s">
        <v>137</v>
      </c>
      <c r="U33" s="59">
        <v>2280.88</v>
      </c>
    </row>
    <row r="34" spans="1:21" ht="16.5" customHeight="1" x14ac:dyDescent="0.25">
      <c r="A34" s="7"/>
      <c r="B34" s="7"/>
      <c r="C34" s="7" t="s">
        <v>90</v>
      </c>
      <c r="D34" s="7"/>
      <c r="E34" s="7"/>
      <c r="F34" s="7"/>
      <c r="G34" s="7"/>
      <c r="H34" s="7"/>
      <c r="I34" s="7"/>
      <c r="J34" s="7"/>
      <c r="K34" s="7"/>
      <c r="L34" s="9" t="s">
        <v>95</v>
      </c>
      <c r="M34" s="59">
        <v>2366.6999999999998</v>
      </c>
      <c r="N34" s="59">
        <v>1642.23</v>
      </c>
      <c r="O34" s="59">
        <v>1608.06</v>
      </c>
      <c r="P34" s="59">
        <v>2289.86</v>
      </c>
      <c r="Q34" s="59">
        <v>2511.7800000000002</v>
      </c>
      <c r="R34" s="58" t="s">
        <v>137</v>
      </c>
      <c r="S34" s="58" t="s">
        <v>137</v>
      </c>
      <c r="T34" s="58" t="s">
        <v>137</v>
      </c>
      <c r="U34" s="59">
        <v>1995.66</v>
      </c>
    </row>
    <row r="35" spans="1:21" ht="16.5" customHeight="1" x14ac:dyDescent="0.25">
      <c r="A35" s="7"/>
      <c r="B35" s="7"/>
      <c r="C35" s="7" t="s">
        <v>91</v>
      </c>
      <c r="D35" s="7"/>
      <c r="E35" s="7"/>
      <c r="F35" s="7"/>
      <c r="G35" s="7"/>
      <c r="H35" s="7"/>
      <c r="I35" s="7"/>
      <c r="J35" s="7"/>
      <c r="K35" s="7"/>
      <c r="L35" s="9" t="s">
        <v>95</v>
      </c>
      <c r="M35" s="59">
        <v>2106.77</v>
      </c>
      <c r="N35" s="59">
        <v>1758.37</v>
      </c>
      <c r="O35" s="59">
        <v>1489.24</v>
      </c>
      <c r="P35" s="59">
        <v>2384.4699999999998</v>
      </c>
      <c r="Q35" s="59">
        <v>2514.88</v>
      </c>
      <c r="R35" s="58" t="s">
        <v>137</v>
      </c>
      <c r="S35" s="58" t="s">
        <v>137</v>
      </c>
      <c r="T35" s="58" t="s">
        <v>137</v>
      </c>
      <c r="U35" s="59">
        <v>1898.45</v>
      </c>
    </row>
    <row r="36" spans="1:21" ht="16.5" customHeight="1" x14ac:dyDescent="0.25">
      <c r="A36" s="7"/>
      <c r="B36" s="7"/>
      <c r="C36" s="7" t="s">
        <v>92</v>
      </c>
      <c r="D36" s="7"/>
      <c r="E36" s="7"/>
      <c r="F36" s="7"/>
      <c r="G36" s="7"/>
      <c r="H36" s="7"/>
      <c r="I36" s="7"/>
      <c r="J36" s="7"/>
      <c r="K36" s="7"/>
      <c r="L36" s="9" t="s">
        <v>95</v>
      </c>
      <c r="M36" s="59">
        <v>2159.1999999999998</v>
      </c>
      <c r="N36" s="59">
        <v>1737.09</v>
      </c>
      <c r="O36" s="59">
        <v>1762.17</v>
      </c>
      <c r="P36" s="59">
        <v>2436.5100000000002</v>
      </c>
      <c r="Q36" s="59">
        <v>2185.2399999999998</v>
      </c>
      <c r="R36" s="58" t="s">
        <v>137</v>
      </c>
      <c r="S36" s="58" t="s">
        <v>137</v>
      </c>
      <c r="T36" s="58" t="s">
        <v>137</v>
      </c>
      <c r="U36" s="59">
        <v>1982.92</v>
      </c>
    </row>
    <row r="37" spans="1:21" ht="16.5" customHeight="1" x14ac:dyDescent="0.25">
      <c r="A37" s="7"/>
      <c r="B37" s="7"/>
      <c r="C37" s="7" t="s">
        <v>93</v>
      </c>
      <c r="D37" s="7"/>
      <c r="E37" s="7"/>
      <c r="F37" s="7"/>
      <c r="G37" s="7"/>
      <c r="H37" s="7"/>
      <c r="I37" s="7"/>
      <c r="J37" s="7"/>
      <c r="K37" s="7"/>
      <c r="L37" s="9" t="s">
        <v>95</v>
      </c>
      <c r="M37" s="59">
        <v>2251.91</v>
      </c>
      <c r="N37" s="59">
        <v>1850.2</v>
      </c>
      <c r="O37" s="59">
        <v>1816.28</v>
      </c>
      <c r="P37" s="59">
        <v>2147.89</v>
      </c>
      <c r="Q37" s="59">
        <v>2182.6799999999998</v>
      </c>
      <c r="R37" s="58" t="s">
        <v>137</v>
      </c>
      <c r="S37" s="58" t="s">
        <v>137</v>
      </c>
      <c r="T37" s="58" t="s">
        <v>137</v>
      </c>
      <c r="U37" s="59">
        <v>2021.44</v>
      </c>
    </row>
    <row r="38" spans="1:21" ht="16.5" customHeight="1" x14ac:dyDescent="0.25">
      <c r="A38" s="7"/>
      <c r="B38" s="7" t="s">
        <v>861</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83</v>
      </c>
      <c r="D39" s="7"/>
      <c r="E39" s="7"/>
      <c r="F39" s="7"/>
      <c r="G39" s="7"/>
      <c r="H39" s="7"/>
      <c r="I39" s="7"/>
      <c r="J39" s="7"/>
      <c r="K39" s="7"/>
      <c r="L39" s="9" t="s">
        <v>95</v>
      </c>
      <c r="M39" s="59">
        <v>2280.31</v>
      </c>
      <c r="N39" s="58" t="s">
        <v>137</v>
      </c>
      <c r="O39" s="62">
        <v>21414.79</v>
      </c>
      <c r="P39" s="58" t="s">
        <v>137</v>
      </c>
      <c r="Q39" s="58" t="s">
        <v>137</v>
      </c>
      <c r="R39" s="58" t="s">
        <v>137</v>
      </c>
      <c r="S39" s="58" t="s">
        <v>137</v>
      </c>
      <c r="T39" s="58" t="s">
        <v>137</v>
      </c>
      <c r="U39" s="59">
        <v>2490.62</v>
      </c>
    </row>
    <row r="40" spans="1:21" ht="16.5" customHeight="1" x14ac:dyDescent="0.25">
      <c r="A40" s="7"/>
      <c r="B40" s="7"/>
      <c r="C40" s="7" t="s">
        <v>85</v>
      </c>
      <c r="D40" s="7"/>
      <c r="E40" s="7"/>
      <c r="F40" s="7"/>
      <c r="G40" s="7"/>
      <c r="H40" s="7"/>
      <c r="I40" s="7"/>
      <c r="J40" s="7"/>
      <c r="K40" s="7"/>
      <c r="L40" s="9" t="s">
        <v>95</v>
      </c>
      <c r="M40" s="59">
        <v>2215</v>
      </c>
      <c r="N40" s="58" t="s">
        <v>137</v>
      </c>
      <c r="O40" s="58" t="s">
        <v>137</v>
      </c>
      <c r="P40" s="58" t="s">
        <v>137</v>
      </c>
      <c r="Q40" s="58" t="s">
        <v>137</v>
      </c>
      <c r="R40" s="58" t="s">
        <v>137</v>
      </c>
      <c r="S40" s="58" t="s">
        <v>137</v>
      </c>
      <c r="T40" s="58" t="s">
        <v>137</v>
      </c>
      <c r="U40" s="59">
        <v>2215</v>
      </c>
    </row>
    <row r="41" spans="1:21" ht="16.5" customHeight="1" x14ac:dyDescent="0.25">
      <c r="A41" s="7"/>
      <c r="B41" s="7"/>
      <c r="C41" s="7" t="s">
        <v>86</v>
      </c>
      <c r="D41" s="7"/>
      <c r="E41" s="7"/>
      <c r="F41" s="7"/>
      <c r="G41" s="7"/>
      <c r="H41" s="7"/>
      <c r="I41" s="7"/>
      <c r="J41" s="7"/>
      <c r="K41" s="7"/>
      <c r="L41" s="9" t="s">
        <v>95</v>
      </c>
      <c r="M41" s="59">
        <v>2111.39</v>
      </c>
      <c r="N41" s="58" t="s">
        <v>137</v>
      </c>
      <c r="O41" s="58" t="s">
        <v>137</v>
      </c>
      <c r="P41" s="58" t="s">
        <v>137</v>
      </c>
      <c r="Q41" s="58" t="s">
        <v>137</v>
      </c>
      <c r="R41" s="58" t="s">
        <v>137</v>
      </c>
      <c r="S41" s="58" t="s">
        <v>137</v>
      </c>
      <c r="T41" s="58" t="s">
        <v>137</v>
      </c>
      <c r="U41" s="59">
        <v>2111.39</v>
      </c>
    </row>
    <row r="42" spans="1:21" ht="16.5" customHeight="1" x14ac:dyDescent="0.25">
      <c r="A42" s="7"/>
      <c r="B42" s="7"/>
      <c r="C42" s="7" t="s">
        <v>87</v>
      </c>
      <c r="D42" s="7"/>
      <c r="E42" s="7"/>
      <c r="F42" s="7"/>
      <c r="G42" s="7"/>
      <c r="H42" s="7"/>
      <c r="I42" s="7"/>
      <c r="J42" s="7"/>
      <c r="K42" s="7"/>
      <c r="L42" s="9" t="s">
        <v>95</v>
      </c>
      <c r="M42" s="59">
        <v>2095.04</v>
      </c>
      <c r="N42" s="58" t="s">
        <v>137</v>
      </c>
      <c r="O42" s="58" t="s">
        <v>137</v>
      </c>
      <c r="P42" s="58" t="s">
        <v>137</v>
      </c>
      <c r="Q42" s="58" t="s">
        <v>137</v>
      </c>
      <c r="R42" s="58" t="s">
        <v>137</v>
      </c>
      <c r="S42" s="58" t="s">
        <v>137</v>
      </c>
      <c r="T42" s="58" t="s">
        <v>137</v>
      </c>
      <c r="U42" s="59">
        <v>2095.04</v>
      </c>
    </row>
    <row r="43" spans="1:21" ht="16.5" customHeight="1" x14ac:dyDescent="0.25">
      <c r="A43" s="7"/>
      <c r="B43" s="7"/>
      <c r="C43" s="7" t="s">
        <v>88</v>
      </c>
      <c r="D43" s="7"/>
      <c r="E43" s="7"/>
      <c r="F43" s="7"/>
      <c r="G43" s="7"/>
      <c r="H43" s="7"/>
      <c r="I43" s="7"/>
      <c r="J43" s="7"/>
      <c r="K43" s="7"/>
      <c r="L43" s="9" t="s">
        <v>95</v>
      </c>
      <c r="M43" s="59">
        <v>2531.3000000000002</v>
      </c>
      <c r="N43" s="58" t="s">
        <v>137</v>
      </c>
      <c r="O43" s="58" t="s">
        <v>137</v>
      </c>
      <c r="P43" s="58" t="s">
        <v>137</v>
      </c>
      <c r="Q43" s="58" t="s">
        <v>137</v>
      </c>
      <c r="R43" s="58" t="s">
        <v>137</v>
      </c>
      <c r="S43" s="58" t="s">
        <v>137</v>
      </c>
      <c r="T43" s="58" t="s">
        <v>137</v>
      </c>
      <c r="U43" s="59">
        <v>2531.3000000000002</v>
      </c>
    </row>
    <row r="44" spans="1:21" ht="16.5" customHeight="1" x14ac:dyDescent="0.25">
      <c r="A44" s="7"/>
      <c r="B44" s="7"/>
      <c r="C44" s="7" t="s">
        <v>89</v>
      </c>
      <c r="D44" s="7"/>
      <c r="E44" s="7"/>
      <c r="F44" s="7"/>
      <c r="G44" s="7"/>
      <c r="H44" s="7"/>
      <c r="I44" s="7"/>
      <c r="J44" s="7"/>
      <c r="K44" s="7"/>
      <c r="L44" s="9" t="s">
        <v>95</v>
      </c>
      <c r="M44" s="59">
        <v>1745.9</v>
      </c>
      <c r="N44" s="58" t="s">
        <v>137</v>
      </c>
      <c r="O44" s="58" t="s">
        <v>137</v>
      </c>
      <c r="P44" s="59">
        <v>5266.33</v>
      </c>
      <c r="Q44" s="58" t="s">
        <v>137</v>
      </c>
      <c r="R44" s="58" t="s">
        <v>137</v>
      </c>
      <c r="S44" s="58" t="s">
        <v>137</v>
      </c>
      <c r="T44" s="58" t="s">
        <v>137</v>
      </c>
      <c r="U44" s="59">
        <v>1877.55</v>
      </c>
    </row>
    <row r="45" spans="1:21" ht="16.5" customHeight="1" x14ac:dyDescent="0.25">
      <c r="A45" s="7"/>
      <c r="B45" s="7"/>
      <c r="C45" s="7" t="s">
        <v>90</v>
      </c>
      <c r="D45" s="7"/>
      <c r="E45" s="7"/>
      <c r="F45" s="7"/>
      <c r="G45" s="7"/>
      <c r="H45" s="7"/>
      <c r="I45" s="7"/>
      <c r="J45" s="7"/>
      <c r="K45" s="7"/>
      <c r="L45" s="9" t="s">
        <v>95</v>
      </c>
      <c r="M45" s="59">
        <v>1233.55</v>
      </c>
      <c r="N45" s="58" t="s">
        <v>137</v>
      </c>
      <c r="O45" s="59">
        <v>2953.23</v>
      </c>
      <c r="P45" s="59">
        <v>6683.45</v>
      </c>
      <c r="Q45" s="58" t="s">
        <v>137</v>
      </c>
      <c r="R45" s="58" t="s">
        <v>137</v>
      </c>
      <c r="S45" s="58" t="s">
        <v>137</v>
      </c>
      <c r="T45" s="58" t="s">
        <v>137</v>
      </c>
      <c r="U45" s="59">
        <v>1599.96</v>
      </c>
    </row>
    <row r="46" spans="1:21" ht="16.5" customHeight="1" x14ac:dyDescent="0.25">
      <c r="A46" s="7"/>
      <c r="B46" s="7"/>
      <c r="C46" s="7" t="s">
        <v>91</v>
      </c>
      <c r="D46" s="7"/>
      <c r="E46" s="7"/>
      <c r="F46" s="7"/>
      <c r="G46" s="7"/>
      <c r="H46" s="7"/>
      <c r="I46" s="7"/>
      <c r="J46" s="7"/>
      <c r="K46" s="7"/>
      <c r="L46" s="9" t="s">
        <v>95</v>
      </c>
      <c r="M46" s="59">
        <v>1140.06</v>
      </c>
      <c r="N46" s="58" t="s">
        <v>137</v>
      </c>
      <c r="O46" s="59">
        <v>1886.18</v>
      </c>
      <c r="P46" s="58" t="s">
        <v>137</v>
      </c>
      <c r="Q46" s="58" t="s">
        <v>137</v>
      </c>
      <c r="R46" s="58" t="s">
        <v>137</v>
      </c>
      <c r="S46" s="58" t="s">
        <v>137</v>
      </c>
      <c r="T46" s="58" t="s">
        <v>137</v>
      </c>
      <c r="U46" s="59">
        <v>1338.84</v>
      </c>
    </row>
    <row r="47" spans="1:21" ht="16.5" customHeight="1" x14ac:dyDescent="0.25">
      <c r="A47" s="7"/>
      <c r="B47" s="7"/>
      <c r="C47" s="7" t="s">
        <v>92</v>
      </c>
      <c r="D47" s="7"/>
      <c r="E47" s="7"/>
      <c r="F47" s="7"/>
      <c r="G47" s="7"/>
      <c r="H47" s="7"/>
      <c r="I47" s="7"/>
      <c r="J47" s="7"/>
      <c r="K47" s="7"/>
      <c r="L47" s="9" t="s">
        <v>95</v>
      </c>
      <c r="M47" s="59">
        <v>1877.37</v>
      </c>
      <c r="N47" s="58" t="s">
        <v>137</v>
      </c>
      <c r="O47" s="59">
        <v>2889.18</v>
      </c>
      <c r="P47" s="59">
        <v>5375.7</v>
      </c>
      <c r="Q47" s="58" t="s">
        <v>137</v>
      </c>
      <c r="R47" s="58" t="s">
        <v>137</v>
      </c>
      <c r="S47" s="58" t="s">
        <v>137</v>
      </c>
      <c r="T47" s="58" t="s">
        <v>137</v>
      </c>
      <c r="U47" s="59">
        <v>2197.42</v>
      </c>
    </row>
    <row r="48" spans="1:21" ht="16.5" customHeight="1" x14ac:dyDescent="0.25">
      <c r="A48" s="7"/>
      <c r="B48" s="7"/>
      <c r="C48" s="7" t="s">
        <v>93</v>
      </c>
      <c r="D48" s="7"/>
      <c r="E48" s="7"/>
      <c r="F48" s="7"/>
      <c r="G48" s="7"/>
      <c r="H48" s="7"/>
      <c r="I48" s="7"/>
      <c r="J48" s="7"/>
      <c r="K48" s="7"/>
      <c r="L48" s="9" t="s">
        <v>95</v>
      </c>
      <c r="M48" s="59">
        <v>2495.15</v>
      </c>
      <c r="N48" s="58" t="s">
        <v>137</v>
      </c>
      <c r="O48" s="59">
        <v>2389.63</v>
      </c>
      <c r="P48" s="59">
        <v>5368.12</v>
      </c>
      <c r="Q48" s="58" t="s">
        <v>137</v>
      </c>
      <c r="R48" s="58" t="s">
        <v>137</v>
      </c>
      <c r="S48" s="58" t="s">
        <v>137</v>
      </c>
      <c r="T48" s="58" t="s">
        <v>137</v>
      </c>
      <c r="U48" s="59">
        <v>2606.6799999999998</v>
      </c>
    </row>
    <row r="49" spans="1:21" ht="16.5" customHeight="1" x14ac:dyDescent="0.25">
      <c r="A49" s="7" t="s">
        <v>842</v>
      </c>
      <c r="B49" s="7"/>
      <c r="C49" s="7"/>
      <c r="D49" s="7"/>
      <c r="E49" s="7"/>
      <c r="F49" s="7"/>
      <c r="G49" s="7"/>
      <c r="H49" s="7"/>
      <c r="I49" s="7"/>
      <c r="J49" s="7"/>
      <c r="K49" s="7"/>
      <c r="L49" s="9"/>
      <c r="M49" s="10"/>
      <c r="N49" s="10"/>
      <c r="O49" s="10"/>
      <c r="P49" s="10"/>
      <c r="Q49" s="10"/>
      <c r="R49" s="10"/>
      <c r="S49" s="10"/>
      <c r="T49" s="10"/>
      <c r="U49" s="10"/>
    </row>
    <row r="50" spans="1:21" ht="16.5" customHeight="1" x14ac:dyDescent="0.25">
      <c r="A50" s="7"/>
      <c r="B50" s="7" t="s">
        <v>860</v>
      </c>
      <c r="C50" s="7"/>
      <c r="D50" s="7"/>
      <c r="E50" s="7"/>
      <c r="F50" s="7"/>
      <c r="G50" s="7"/>
      <c r="H50" s="7"/>
      <c r="I50" s="7"/>
      <c r="J50" s="7"/>
      <c r="K50" s="7"/>
      <c r="L50" s="9"/>
      <c r="M50" s="10"/>
      <c r="N50" s="10"/>
      <c r="O50" s="10"/>
      <c r="P50" s="10"/>
      <c r="Q50" s="10"/>
      <c r="R50" s="10"/>
      <c r="S50" s="10"/>
      <c r="T50" s="10"/>
      <c r="U50" s="10"/>
    </row>
    <row r="51" spans="1:21" ht="16.5" customHeight="1" x14ac:dyDescent="0.25">
      <c r="A51" s="7"/>
      <c r="B51" s="7"/>
      <c r="C51" s="7" t="s">
        <v>83</v>
      </c>
      <c r="D51" s="7"/>
      <c r="E51" s="7"/>
      <c r="F51" s="7"/>
      <c r="G51" s="7"/>
      <c r="H51" s="7"/>
      <c r="I51" s="7"/>
      <c r="J51" s="7"/>
      <c r="K51" s="7"/>
      <c r="L51" s="9" t="s">
        <v>95</v>
      </c>
      <c r="M51" s="59">
        <v>1111.06</v>
      </c>
      <c r="N51" s="59">
        <v>1084.28</v>
      </c>
      <c r="O51" s="20">
        <v>986.28</v>
      </c>
      <c r="P51" s="59">
        <v>1339.36</v>
      </c>
      <c r="Q51" s="59">
        <v>1350.77</v>
      </c>
      <c r="R51" s="58" t="s">
        <v>137</v>
      </c>
      <c r="S51" s="20">
        <v>880.14</v>
      </c>
      <c r="T51" s="58" t="s">
        <v>137</v>
      </c>
      <c r="U51" s="59">
        <v>1158.29</v>
      </c>
    </row>
    <row r="52" spans="1:21" ht="16.5" customHeight="1" x14ac:dyDescent="0.25">
      <c r="A52" s="7"/>
      <c r="B52" s="7"/>
      <c r="C52" s="7" t="s">
        <v>85</v>
      </c>
      <c r="D52" s="7"/>
      <c r="E52" s="7"/>
      <c r="F52" s="7"/>
      <c r="G52" s="7"/>
      <c r="H52" s="7"/>
      <c r="I52" s="7"/>
      <c r="J52" s="7"/>
      <c r="K52" s="7"/>
      <c r="L52" s="9" t="s">
        <v>95</v>
      </c>
      <c r="M52" s="59">
        <v>1144.8800000000001</v>
      </c>
      <c r="N52" s="59">
        <v>1020.29</v>
      </c>
      <c r="O52" s="59">
        <v>1078.22</v>
      </c>
      <c r="P52" s="59">
        <v>1344.43</v>
      </c>
      <c r="Q52" s="59">
        <v>1415.72</v>
      </c>
      <c r="R52" s="58" t="s">
        <v>137</v>
      </c>
      <c r="S52" s="20">
        <v>874</v>
      </c>
      <c r="T52" s="58" t="s">
        <v>137</v>
      </c>
      <c r="U52" s="59">
        <v>1163.07</v>
      </c>
    </row>
    <row r="53" spans="1:21" ht="16.5" customHeight="1" x14ac:dyDescent="0.25">
      <c r="A53" s="7"/>
      <c r="B53" s="7"/>
      <c r="C53" s="7" t="s">
        <v>86</v>
      </c>
      <c r="D53" s="7"/>
      <c r="E53" s="7"/>
      <c r="F53" s="7"/>
      <c r="G53" s="7"/>
      <c r="H53" s="7"/>
      <c r="I53" s="7"/>
      <c r="J53" s="7"/>
      <c r="K53" s="7"/>
      <c r="L53" s="9" t="s">
        <v>95</v>
      </c>
      <c r="M53" s="59">
        <v>1033.3800000000001</v>
      </c>
      <c r="N53" s="20">
        <v>984.53</v>
      </c>
      <c r="O53" s="59">
        <v>1025.1600000000001</v>
      </c>
      <c r="P53" s="59">
        <v>1354.26</v>
      </c>
      <c r="Q53" s="59">
        <v>1343.44</v>
      </c>
      <c r="R53" s="58" t="s">
        <v>137</v>
      </c>
      <c r="S53" s="20">
        <v>854.29</v>
      </c>
      <c r="T53" s="58" t="s">
        <v>137</v>
      </c>
      <c r="U53" s="59">
        <v>1107.8499999999999</v>
      </c>
    </row>
    <row r="54" spans="1:21" ht="16.5" customHeight="1" x14ac:dyDescent="0.25">
      <c r="A54" s="7"/>
      <c r="B54" s="7"/>
      <c r="C54" s="7" t="s">
        <v>87</v>
      </c>
      <c r="D54" s="7"/>
      <c r="E54" s="7"/>
      <c r="F54" s="7"/>
      <c r="G54" s="7"/>
      <c r="H54" s="7"/>
      <c r="I54" s="7"/>
      <c r="J54" s="7"/>
      <c r="K54" s="7"/>
      <c r="L54" s="9" t="s">
        <v>95</v>
      </c>
      <c r="M54" s="59">
        <v>1098.8</v>
      </c>
      <c r="N54" s="20">
        <v>965.63</v>
      </c>
      <c r="O54" s="59">
        <v>1192.67</v>
      </c>
      <c r="P54" s="59">
        <v>1318.17</v>
      </c>
      <c r="Q54" s="59">
        <v>1321.69</v>
      </c>
      <c r="R54" s="58" t="s">
        <v>137</v>
      </c>
      <c r="S54" s="20">
        <v>848.26</v>
      </c>
      <c r="T54" s="58" t="s">
        <v>137</v>
      </c>
      <c r="U54" s="59">
        <v>1124.79</v>
      </c>
    </row>
    <row r="55" spans="1:21" ht="16.5" customHeight="1" x14ac:dyDescent="0.25">
      <c r="A55" s="7"/>
      <c r="B55" s="7"/>
      <c r="C55" s="7" t="s">
        <v>88</v>
      </c>
      <c r="D55" s="7"/>
      <c r="E55" s="7"/>
      <c r="F55" s="7"/>
      <c r="G55" s="7"/>
      <c r="H55" s="7"/>
      <c r="I55" s="7"/>
      <c r="J55" s="7"/>
      <c r="K55" s="7"/>
      <c r="L55" s="9" t="s">
        <v>95</v>
      </c>
      <c r="M55" s="59">
        <v>1032.3800000000001</v>
      </c>
      <c r="N55" s="20">
        <v>895.85</v>
      </c>
      <c r="O55" s="59">
        <v>1027.1600000000001</v>
      </c>
      <c r="P55" s="59">
        <v>1244.2</v>
      </c>
      <c r="Q55" s="20">
        <v>958.71</v>
      </c>
      <c r="R55" s="58" t="s">
        <v>137</v>
      </c>
      <c r="S55" s="20">
        <v>766.78</v>
      </c>
      <c r="T55" s="58" t="s">
        <v>137</v>
      </c>
      <c r="U55" s="59">
        <v>1016.88</v>
      </c>
    </row>
    <row r="56" spans="1:21" ht="16.5" customHeight="1" x14ac:dyDescent="0.25">
      <c r="A56" s="7"/>
      <c r="B56" s="7"/>
      <c r="C56" s="7" t="s">
        <v>89</v>
      </c>
      <c r="D56" s="7"/>
      <c r="E56" s="7"/>
      <c r="F56" s="7"/>
      <c r="G56" s="7"/>
      <c r="H56" s="7"/>
      <c r="I56" s="7"/>
      <c r="J56" s="7"/>
      <c r="K56" s="7"/>
      <c r="L56" s="9" t="s">
        <v>95</v>
      </c>
      <c r="M56" s="59">
        <v>1072.69</v>
      </c>
      <c r="N56" s="20">
        <v>874.62</v>
      </c>
      <c r="O56" s="20">
        <v>867.85</v>
      </c>
      <c r="P56" s="59">
        <v>1269.27</v>
      </c>
      <c r="Q56" s="59">
        <v>1128.7</v>
      </c>
      <c r="R56" s="58" t="s">
        <v>137</v>
      </c>
      <c r="S56" s="20">
        <v>779.71</v>
      </c>
      <c r="T56" s="58" t="s">
        <v>137</v>
      </c>
      <c r="U56" s="59">
        <v>1034.3499999999999</v>
      </c>
    </row>
    <row r="57" spans="1:21" ht="16.5" customHeight="1" x14ac:dyDescent="0.25">
      <c r="A57" s="7"/>
      <c r="B57" s="7"/>
      <c r="C57" s="7" t="s">
        <v>90</v>
      </c>
      <c r="D57" s="7"/>
      <c r="E57" s="7"/>
      <c r="F57" s="7"/>
      <c r="G57" s="7"/>
      <c r="H57" s="7"/>
      <c r="I57" s="7"/>
      <c r="J57" s="7"/>
      <c r="K57" s="7"/>
      <c r="L57" s="9" t="s">
        <v>95</v>
      </c>
      <c r="M57" s="59">
        <v>1069.42</v>
      </c>
      <c r="N57" s="20">
        <v>864.65</v>
      </c>
      <c r="O57" s="20">
        <v>981.18</v>
      </c>
      <c r="P57" s="59">
        <v>1270.97</v>
      </c>
      <c r="Q57" s="59">
        <v>1106.83</v>
      </c>
      <c r="R57" s="58" t="s">
        <v>137</v>
      </c>
      <c r="S57" s="20">
        <v>984.5</v>
      </c>
      <c r="T57" s="58" t="s">
        <v>137</v>
      </c>
      <c r="U57" s="59">
        <v>1039.6600000000001</v>
      </c>
    </row>
    <row r="58" spans="1:21" ht="16.5" customHeight="1" x14ac:dyDescent="0.25">
      <c r="A58" s="7"/>
      <c r="B58" s="7"/>
      <c r="C58" s="7" t="s">
        <v>91</v>
      </c>
      <c r="D58" s="7"/>
      <c r="E58" s="7"/>
      <c r="F58" s="7"/>
      <c r="G58" s="7"/>
      <c r="H58" s="7"/>
      <c r="I58" s="7"/>
      <c r="J58" s="7"/>
      <c r="K58" s="7"/>
      <c r="L58" s="9" t="s">
        <v>95</v>
      </c>
      <c r="M58" s="59">
        <v>1060.55</v>
      </c>
      <c r="N58" s="20">
        <v>860.24</v>
      </c>
      <c r="O58" s="59">
        <v>1019.61</v>
      </c>
      <c r="P58" s="59">
        <v>1228.48</v>
      </c>
      <c r="Q58" s="20">
        <v>996.64</v>
      </c>
      <c r="R58" s="58" t="s">
        <v>137</v>
      </c>
      <c r="S58" s="20">
        <v>858.87</v>
      </c>
      <c r="T58" s="58" t="s">
        <v>137</v>
      </c>
      <c r="U58" s="59">
        <v>1015.42</v>
      </c>
    </row>
    <row r="59" spans="1:21" ht="16.5" customHeight="1" x14ac:dyDescent="0.25">
      <c r="A59" s="7"/>
      <c r="B59" s="7"/>
      <c r="C59" s="7" t="s">
        <v>92</v>
      </c>
      <c r="D59" s="7"/>
      <c r="E59" s="7"/>
      <c r="F59" s="7"/>
      <c r="G59" s="7"/>
      <c r="H59" s="7"/>
      <c r="I59" s="7"/>
      <c r="J59" s="7"/>
      <c r="K59" s="7"/>
      <c r="L59" s="9" t="s">
        <v>95</v>
      </c>
      <c r="M59" s="20">
        <v>958.24</v>
      </c>
      <c r="N59" s="20">
        <v>834.58</v>
      </c>
      <c r="O59" s="59">
        <v>1029.94</v>
      </c>
      <c r="P59" s="59">
        <v>1183.6199999999999</v>
      </c>
      <c r="Q59" s="20">
        <v>992.17</v>
      </c>
      <c r="R59" s="58" t="s">
        <v>137</v>
      </c>
      <c r="S59" s="20">
        <v>717.84</v>
      </c>
      <c r="T59" s="58" t="s">
        <v>137</v>
      </c>
      <c r="U59" s="20">
        <v>965.28</v>
      </c>
    </row>
    <row r="60" spans="1:21" ht="16.5" customHeight="1" x14ac:dyDescent="0.25">
      <c r="A60" s="7"/>
      <c r="B60" s="7"/>
      <c r="C60" s="7" t="s">
        <v>93</v>
      </c>
      <c r="D60" s="7"/>
      <c r="E60" s="7"/>
      <c r="F60" s="7"/>
      <c r="G60" s="7"/>
      <c r="H60" s="7"/>
      <c r="I60" s="7"/>
      <c r="J60" s="7"/>
      <c r="K60" s="7"/>
      <c r="L60" s="9" t="s">
        <v>95</v>
      </c>
      <c r="M60" s="20">
        <v>976.83</v>
      </c>
      <c r="N60" s="20">
        <v>835.56</v>
      </c>
      <c r="O60" s="59">
        <v>1000.74</v>
      </c>
      <c r="P60" s="59">
        <v>1046.54</v>
      </c>
      <c r="Q60" s="20">
        <v>960.98</v>
      </c>
      <c r="R60" s="58" t="s">
        <v>137</v>
      </c>
      <c r="S60" s="20">
        <v>735.52</v>
      </c>
      <c r="T60" s="58" t="s">
        <v>137</v>
      </c>
      <c r="U60" s="20">
        <v>939.05</v>
      </c>
    </row>
    <row r="61" spans="1:21" ht="16.5" customHeight="1" x14ac:dyDescent="0.25">
      <c r="A61" s="7"/>
      <c r="B61" s="7" t="s">
        <v>861</v>
      </c>
      <c r="C61" s="7"/>
      <c r="D61" s="7"/>
      <c r="E61" s="7"/>
      <c r="F61" s="7"/>
      <c r="G61" s="7"/>
      <c r="H61" s="7"/>
      <c r="I61" s="7"/>
      <c r="J61" s="7"/>
      <c r="K61" s="7"/>
      <c r="L61" s="9"/>
      <c r="M61" s="10"/>
      <c r="N61" s="10"/>
      <c r="O61" s="10"/>
      <c r="P61" s="10"/>
      <c r="Q61" s="10"/>
      <c r="R61" s="10"/>
      <c r="S61" s="10"/>
      <c r="T61" s="10"/>
      <c r="U61" s="10"/>
    </row>
    <row r="62" spans="1:21" ht="16.5" customHeight="1" x14ac:dyDescent="0.25">
      <c r="A62" s="7"/>
      <c r="B62" s="7"/>
      <c r="C62" s="7" t="s">
        <v>83</v>
      </c>
      <c r="D62" s="7"/>
      <c r="E62" s="7"/>
      <c r="F62" s="7"/>
      <c r="G62" s="7"/>
      <c r="H62" s="7"/>
      <c r="I62" s="7"/>
      <c r="J62" s="7"/>
      <c r="K62" s="7"/>
      <c r="L62" s="9" t="s">
        <v>95</v>
      </c>
      <c r="M62" s="59">
        <v>1207.3499999999999</v>
      </c>
      <c r="N62" s="59">
        <v>1195.28</v>
      </c>
      <c r="O62" s="20">
        <v>633.86</v>
      </c>
      <c r="P62" s="58" t="s">
        <v>137</v>
      </c>
      <c r="Q62" s="58" t="s">
        <v>137</v>
      </c>
      <c r="R62" s="58" t="s">
        <v>137</v>
      </c>
      <c r="S62" s="58" t="s">
        <v>137</v>
      </c>
      <c r="T62" s="58" t="s">
        <v>137</v>
      </c>
      <c r="U62" s="20">
        <v>947.52</v>
      </c>
    </row>
    <row r="63" spans="1:21" ht="16.5" customHeight="1" x14ac:dyDescent="0.25">
      <c r="A63" s="7"/>
      <c r="B63" s="7"/>
      <c r="C63" s="7" t="s">
        <v>85</v>
      </c>
      <c r="D63" s="7"/>
      <c r="E63" s="7"/>
      <c r="F63" s="7"/>
      <c r="G63" s="7"/>
      <c r="H63" s="7"/>
      <c r="I63" s="7"/>
      <c r="J63" s="7"/>
      <c r="K63" s="7"/>
      <c r="L63" s="9" t="s">
        <v>95</v>
      </c>
      <c r="M63" s="59">
        <v>1162.55</v>
      </c>
      <c r="N63" s="59">
        <v>1189.79</v>
      </c>
      <c r="O63" s="20">
        <v>654.01</v>
      </c>
      <c r="P63" s="58" t="s">
        <v>137</v>
      </c>
      <c r="Q63" s="58" t="s">
        <v>137</v>
      </c>
      <c r="R63" s="58" t="s">
        <v>137</v>
      </c>
      <c r="S63" s="58" t="s">
        <v>137</v>
      </c>
      <c r="T63" s="58" t="s">
        <v>137</v>
      </c>
      <c r="U63" s="20">
        <v>964.14</v>
      </c>
    </row>
    <row r="64" spans="1:21" ht="16.5" customHeight="1" x14ac:dyDescent="0.25">
      <c r="A64" s="7"/>
      <c r="B64" s="7"/>
      <c r="C64" s="7" t="s">
        <v>86</v>
      </c>
      <c r="D64" s="7"/>
      <c r="E64" s="7"/>
      <c r="F64" s="7"/>
      <c r="G64" s="7"/>
      <c r="H64" s="7"/>
      <c r="I64" s="7"/>
      <c r="J64" s="7"/>
      <c r="K64" s="7"/>
      <c r="L64" s="9" t="s">
        <v>95</v>
      </c>
      <c r="M64" s="59">
        <v>1107.56</v>
      </c>
      <c r="N64" s="59">
        <v>1149.73</v>
      </c>
      <c r="O64" s="20">
        <v>678.61</v>
      </c>
      <c r="P64" s="58" t="s">
        <v>137</v>
      </c>
      <c r="Q64" s="59">
        <v>2782.93</v>
      </c>
      <c r="R64" s="58" t="s">
        <v>137</v>
      </c>
      <c r="S64" s="58" t="s">
        <v>137</v>
      </c>
      <c r="T64" s="58" t="s">
        <v>137</v>
      </c>
      <c r="U64" s="20">
        <v>983.6</v>
      </c>
    </row>
    <row r="65" spans="1:21" ht="16.5" customHeight="1" x14ac:dyDescent="0.25">
      <c r="A65" s="7"/>
      <c r="B65" s="7"/>
      <c r="C65" s="7" t="s">
        <v>87</v>
      </c>
      <c r="D65" s="7"/>
      <c r="E65" s="7"/>
      <c r="F65" s="7"/>
      <c r="G65" s="7"/>
      <c r="H65" s="7"/>
      <c r="I65" s="7"/>
      <c r="J65" s="7"/>
      <c r="K65" s="7"/>
      <c r="L65" s="9" t="s">
        <v>95</v>
      </c>
      <c r="M65" s="59">
        <v>1043.98</v>
      </c>
      <c r="N65" s="59">
        <v>1011.81</v>
      </c>
      <c r="O65" s="20">
        <v>746.88</v>
      </c>
      <c r="P65" s="58" t="s">
        <v>137</v>
      </c>
      <c r="Q65" s="20">
        <v>896.54</v>
      </c>
      <c r="R65" s="58" t="s">
        <v>137</v>
      </c>
      <c r="S65" s="58" t="s">
        <v>137</v>
      </c>
      <c r="T65" s="58" t="s">
        <v>137</v>
      </c>
      <c r="U65" s="20">
        <v>918.29</v>
      </c>
    </row>
    <row r="66" spans="1:21" ht="16.5" customHeight="1" x14ac:dyDescent="0.25">
      <c r="A66" s="7"/>
      <c r="B66" s="7"/>
      <c r="C66" s="7" t="s">
        <v>88</v>
      </c>
      <c r="D66" s="7"/>
      <c r="E66" s="7"/>
      <c r="F66" s="7"/>
      <c r="G66" s="7"/>
      <c r="H66" s="7"/>
      <c r="I66" s="7"/>
      <c r="J66" s="7"/>
      <c r="K66" s="7"/>
      <c r="L66" s="9" t="s">
        <v>95</v>
      </c>
      <c r="M66" s="59">
        <v>1032.81</v>
      </c>
      <c r="N66" s="58" t="s">
        <v>137</v>
      </c>
      <c r="O66" s="20">
        <v>817.6</v>
      </c>
      <c r="P66" s="20">
        <v>601.17999999999995</v>
      </c>
      <c r="Q66" s="20">
        <v>631.76</v>
      </c>
      <c r="R66" s="58" t="s">
        <v>137</v>
      </c>
      <c r="S66" s="58" t="s">
        <v>137</v>
      </c>
      <c r="T66" s="58" t="s">
        <v>137</v>
      </c>
      <c r="U66" s="20">
        <v>865.18</v>
      </c>
    </row>
    <row r="67" spans="1:21" ht="16.5" customHeight="1" x14ac:dyDescent="0.25">
      <c r="A67" s="7"/>
      <c r="B67" s="7"/>
      <c r="C67" s="7" t="s">
        <v>89</v>
      </c>
      <c r="D67" s="7"/>
      <c r="E67" s="7"/>
      <c r="F67" s="7"/>
      <c r="G67" s="7"/>
      <c r="H67" s="7"/>
      <c r="I67" s="7"/>
      <c r="J67" s="7"/>
      <c r="K67" s="7"/>
      <c r="L67" s="9" t="s">
        <v>95</v>
      </c>
      <c r="M67" s="20">
        <v>896.24</v>
      </c>
      <c r="N67" s="58" t="s">
        <v>137</v>
      </c>
      <c r="O67" s="20">
        <v>709.87</v>
      </c>
      <c r="P67" s="20">
        <v>622.74</v>
      </c>
      <c r="Q67" s="20">
        <v>500.92</v>
      </c>
      <c r="R67" s="58" t="s">
        <v>137</v>
      </c>
      <c r="S67" s="58" t="s">
        <v>137</v>
      </c>
      <c r="T67" s="58" t="s">
        <v>137</v>
      </c>
      <c r="U67" s="20">
        <v>749.08</v>
      </c>
    </row>
    <row r="68" spans="1:21" ht="16.5" customHeight="1" x14ac:dyDescent="0.25">
      <c r="A68" s="7"/>
      <c r="B68" s="7"/>
      <c r="C68" s="7" t="s">
        <v>90</v>
      </c>
      <c r="D68" s="7"/>
      <c r="E68" s="7"/>
      <c r="F68" s="7"/>
      <c r="G68" s="7"/>
      <c r="H68" s="7"/>
      <c r="I68" s="7"/>
      <c r="J68" s="7"/>
      <c r="K68" s="7"/>
      <c r="L68" s="9" t="s">
        <v>95</v>
      </c>
      <c r="M68" s="20">
        <v>839.03</v>
      </c>
      <c r="N68" s="58" t="s">
        <v>137</v>
      </c>
      <c r="O68" s="20">
        <v>699.29</v>
      </c>
      <c r="P68" s="20">
        <v>588.51</v>
      </c>
      <c r="Q68" s="20">
        <v>554.98</v>
      </c>
      <c r="R68" s="58" t="s">
        <v>137</v>
      </c>
      <c r="S68" s="58" t="s">
        <v>137</v>
      </c>
      <c r="T68" s="58" t="s">
        <v>137</v>
      </c>
      <c r="U68" s="20">
        <v>729.92</v>
      </c>
    </row>
    <row r="69" spans="1:21" ht="16.5" customHeight="1" x14ac:dyDescent="0.25">
      <c r="A69" s="7"/>
      <c r="B69" s="7"/>
      <c r="C69" s="7" t="s">
        <v>91</v>
      </c>
      <c r="D69" s="7"/>
      <c r="E69" s="7"/>
      <c r="F69" s="7"/>
      <c r="G69" s="7"/>
      <c r="H69" s="7"/>
      <c r="I69" s="7"/>
      <c r="J69" s="7"/>
      <c r="K69" s="7"/>
      <c r="L69" s="9" t="s">
        <v>95</v>
      </c>
      <c r="M69" s="20">
        <v>967.08</v>
      </c>
      <c r="N69" s="58" t="s">
        <v>137</v>
      </c>
      <c r="O69" s="20">
        <v>605.69000000000005</v>
      </c>
      <c r="P69" s="20">
        <v>592.97</v>
      </c>
      <c r="Q69" s="20">
        <v>738.76</v>
      </c>
      <c r="R69" s="58" t="s">
        <v>137</v>
      </c>
      <c r="S69" s="58" t="s">
        <v>137</v>
      </c>
      <c r="T69" s="58" t="s">
        <v>137</v>
      </c>
      <c r="U69" s="20">
        <v>772.1</v>
      </c>
    </row>
    <row r="70" spans="1:21" ht="16.5" customHeight="1" x14ac:dyDescent="0.25">
      <c r="A70" s="7"/>
      <c r="B70" s="7"/>
      <c r="C70" s="7" t="s">
        <v>92</v>
      </c>
      <c r="D70" s="7"/>
      <c r="E70" s="7"/>
      <c r="F70" s="7"/>
      <c r="G70" s="7"/>
      <c r="H70" s="7"/>
      <c r="I70" s="7"/>
      <c r="J70" s="7"/>
      <c r="K70" s="7"/>
      <c r="L70" s="9" t="s">
        <v>95</v>
      </c>
      <c r="M70" s="20">
        <v>894.25</v>
      </c>
      <c r="N70" s="58" t="s">
        <v>137</v>
      </c>
      <c r="O70" s="20">
        <v>642.33000000000004</v>
      </c>
      <c r="P70" s="20">
        <v>524.39</v>
      </c>
      <c r="Q70" s="20">
        <v>639.42999999999995</v>
      </c>
      <c r="R70" s="58" t="s">
        <v>137</v>
      </c>
      <c r="S70" s="58" t="s">
        <v>137</v>
      </c>
      <c r="T70" s="58" t="s">
        <v>137</v>
      </c>
      <c r="U70" s="20">
        <v>740.28</v>
      </c>
    </row>
    <row r="71" spans="1:21" ht="16.5" customHeight="1" x14ac:dyDescent="0.25">
      <c r="A71" s="7"/>
      <c r="B71" s="7"/>
      <c r="C71" s="7" t="s">
        <v>93</v>
      </c>
      <c r="D71" s="7"/>
      <c r="E71" s="7"/>
      <c r="F71" s="7"/>
      <c r="G71" s="7"/>
      <c r="H71" s="7"/>
      <c r="I71" s="7"/>
      <c r="J71" s="7"/>
      <c r="K71" s="7"/>
      <c r="L71" s="9" t="s">
        <v>95</v>
      </c>
      <c r="M71" s="20">
        <v>832.33</v>
      </c>
      <c r="N71" s="58" t="s">
        <v>137</v>
      </c>
      <c r="O71" s="20">
        <v>637.16999999999996</v>
      </c>
      <c r="P71" s="20">
        <v>537</v>
      </c>
      <c r="Q71" s="20">
        <v>664.65</v>
      </c>
      <c r="R71" s="58" t="s">
        <v>137</v>
      </c>
      <c r="S71" s="58" t="s">
        <v>137</v>
      </c>
      <c r="T71" s="58" t="s">
        <v>137</v>
      </c>
      <c r="U71" s="20">
        <v>719.73</v>
      </c>
    </row>
    <row r="72" spans="1:21" ht="16.5" customHeight="1" x14ac:dyDescent="0.25">
      <c r="A72" s="7" t="s">
        <v>843</v>
      </c>
      <c r="B72" s="7"/>
      <c r="C72" s="7"/>
      <c r="D72" s="7"/>
      <c r="E72" s="7"/>
      <c r="F72" s="7"/>
      <c r="G72" s="7"/>
      <c r="H72" s="7"/>
      <c r="I72" s="7"/>
      <c r="J72" s="7"/>
      <c r="K72" s="7"/>
      <c r="L72" s="9"/>
      <c r="M72" s="10"/>
      <c r="N72" s="10"/>
      <c r="O72" s="10"/>
      <c r="P72" s="10"/>
      <c r="Q72" s="10"/>
      <c r="R72" s="10"/>
      <c r="S72" s="10"/>
      <c r="T72" s="10"/>
      <c r="U72" s="10"/>
    </row>
    <row r="73" spans="1:21" ht="16.5" customHeight="1" x14ac:dyDescent="0.25">
      <c r="A73" s="7"/>
      <c r="B73" s="7" t="s">
        <v>860</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83</v>
      </c>
      <c r="D74" s="7"/>
      <c r="E74" s="7"/>
      <c r="F74" s="7"/>
      <c r="G74" s="7"/>
      <c r="H74" s="7"/>
      <c r="I74" s="7"/>
      <c r="J74" s="7"/>
      <c r="K74" s="7"/>
      <c r="L74" s="9" t="s">
        <v>95</v>
      </c>
      <c r="M74" s="59">
        <v>1075.92</v>
      </c>
      <c r="N74" s="59">
        <v>1524.92</v>
      </c>
      <c r="O74" s="58" t="s">
        <v>137</v>
      </c>
      <c r="P74" s="59">
        <v>1501.03</v>
      </c>
      <c r="Q74" s="59">
        <v>2415.2800000000002</v>
      </c>
      <c r="R74" s="59">
        <v>2341.85</v>
      </c>
      <c r="S74" s="59">
        <v>2503.52</v>
      </c>
      <c r="T74" s="58" t="s">
        <v>137</v>
      </c>
      <c r="U74" s="59">
        <v>1443.97</v>
      </c>
    </row>
    <row r="75" spans="1:21" ht="16.5" customHeight="1" x14ac:dyDescent="0.25">
      <c r="A75" s="7"/>
      <c r="B75" s="7"/>
      <c r="C75" s="7" t="s">
        <v>85</v>
      </c>
      <c r="D75" s="7"/>
      <c r="E75" s="7"/>
      <c r="F75" s="7"/>
      <c r="G75" s="7"/>
      <c r="H75" s="7"/>
      <c r="I75" s="7"/>
      <c r="J75" s="7"/>
      <c r="K75" s="7"/>
      <c r="L75" s="9" t="s">
        <v>95</v>
      </c>
      <c r="M75" s="59">
        <v>1117.22</v>
      </c>
      <c r="N75" s="59">
        <v>1628.02</v>
      </c>
      <c r="O75" s="58" t="s">
        <v>137</v>
      </c>
      <c r="P75" s="59">
        <v>1534.31</v>
      </c>
      <c r="Q75" s="59">
        <v>2243.84</v>
      </c>
      <c r="R75" s="59">
        <v>2059.04</v>
      </c>
      <c r="S75" s="59">
        <v>3605.91</v>
      </c>
      <c r="T75" s="58" t="s">
        <v>137</v>
      </c>
      <c r="U75" s="59">
        <v>1492.31</v>
      </c>
    </row>
    <row r="76" spans="1:21" ht="16.5" customHeight="1" x14ac:dyDescent="0.25">
      <c r="A76" s="7"/>
      <c r="B76" s="7"/>
      <c r="C76" s="7" t="s">
        <v>86</v>
      </c>
      <c r="D76" s="7"/>
      <c r="E76" s="7"/>
      <c r="F76" s="7"/>
      <c r="G76" s="7"/>
      <c r="H76" s="7"/>
      <c r="I76" s="7"/>
      <c r="J76" s="7"/>
      <c r="K76" s="7"/>
      <c r="L76" s="9" t="s">
        <v>95</v>
      </c>
      <c r="M76" s="59">
        <v>1142.3</v>
      </c>
      <c r="N76" s="59">
        <v>1461.14</v>
      </c>
      <c r="O76" s="58" t="s">
        <v>137</v>
      </c>
      <c r="P76" s="59">
        <v>1639.05</v>
      </c>
      <c r="Q76" s="59">
        <v>1615.63</v>
      </c>
      <c r="R76" s="59">
        <v>1964.28</v>
      </c>
      <c r="S76" s="59">
        <v>2859.76</v>
      </c>
      <c r="T76" s="58" t="s">
        <v>137</v>
      </c>
      <c r="U76" s="59">
        <v>1412.12</v>
      </c>
    </row>
    <row r="77" spans="1:21" ht="16.5" customHeight="1" x14ac:dyDescent="0.25">
      <c r="A77" s="7"/>
      <c r="B77" s="7"/>
      <c r="C77" s="7" t="s">
        <v>87</v>
      </c>
      <c r="D77" s="7"/>
      <c r="E77" s="7"/>
      <c r="F77" s="7"/>
      <c r="G77" s="7"/>
      <c r="H77" s="7"/>
      <c r="I77" s="7"/>
      <c r="J77" s="7"/>
      <c r="K77" s="7"/>
      <c r="L77" s="9" t="s">
        <v>95</v>
      </c>
      <c r="M77" s="59">
        <v>1062.54</v>
      </c>
      <c r="N77" s="59">
        <v>1010.3</v>
      </c>
      <c r="O77" s="58" t="s">
        <v>137</v>
      </c>
      <c r="P77" s="59">
        <v>1556.27</v>
      </c>
      <c r="Q77" s="59">
        <v>1516.32</v>
      </c>
      <c r="R77" s="59">
        <v>2072.62</v>
      </c>
      <c r="S77" s="59">
        <v>3445.12</v>
      </c>
      <c r="T77" s="58" t="s">
        <v>137</v>
      </c>
      <c r="U77" s="59">
        <v>1202.52</v>
      </c>
    </row>
    <row r="78" spans="1:21" ht="16.5" customHeight="1" x14ac:dyDescent="0.25">
      <c r="A78" s="7"/>
      <c r="B78" s="7"/>
      <c r="C78" s="7" t="s">
        <v>88</v>
      </c>
      <c r="D78" s="7"/>
      <c r="E78" s="7"/>
      <c r="F78" s="7"/>
      <c r="G78" s="7"/>
      <c r="H78" s="7"/>
      <c r="I78" s="7"/>
      <c r="J78" s="7"/>
      <c r="K78" s="7"/>
      <c r="L78" s="9" t="s">
        <v>95</v>
      </c>
      <c r="M78" s="59">
        <v>1067.1400000000001</v>
      </c>
      <c r="N78" s="20">
        <v>981.52</v>
      </c>
      <c r="O78" s="58" t="s">
        <v>137</v>
      </c>
      <c r="P78" s="59">
        <v>1411.11</v>
      </c>
      <c r="Q78" s="59">
        <v>1447.93</v>
      </c>
      <c r="R78" s="59">
        <v>2261.23</v>
      </c>
      <c r="S78" s="58" t="s">
        <v>137</v>
      </c>
      <c r="T78" s="58" t="s">
        <v>137</v>
      </c>
      <c r="U78" s="59">
        <v>1153.6199999999999</v>
      </c>
    </row>
    <row r="79" spans="1:21" ht="16.5" customHeight="1" x14ac:dyDescent="0.25">
      <c r="A79" s="7"/>
      <c r="B79" s="7"/>
      <c r="C79" s="7" t="s">
        <v>89</v>
      </c>
      <c r="D79" s="7"/>
      <c r="E79" s="7"/>
      <c r="F79" s="7"/>
      <c r="G79" s="7"/>
      <c r="H79" s="7"/>
      <c r="I79" s="7"/>
      <c r="J79" s="7"/>
      <c r="K79" s="7"/>
      <c r="L79" s="9" t="s">
        <v>95</v>
      </c>
      <c r="M79" s="59">
        <v>1084.33</v>
      </c>
      <c r="N79" s="20">
        <v>969.52</v>
      </c>
      <c r="O79" s="58" t="s">
        <v>137</v>
      </c>
      <c r="P79" s="59">
        <v>1448.08</v>
      </c>
      <c r="Q79" s="59">
        <v>1522.73</v>
      </c>
      <c r="R79" s="59">
        <v>2629.47</v>
      </c>
      <c r="S79" s="58" t="s">
        <v>137</v>
      </c>
      <c r="T79" s="58" t="s">
        <v>137</v>
      </c>
      <c r="U79" s="59">
        <v>1178.1300000000001</v>
      </c>
    </row>
    <row r="80" spans="1:21" ht="16.5" customHeight="1" x14ac:dyDescent="0.25">
      <c r="A80" s="7"/>
      <c r="B80" s="7"/>
      <c r="C80" s="7" t="s">
        <v>90</v>
      </c>
      <c r="D80" s="7"/>
      <c r="E80" s="7"/>
      <c r="F80" s="7"/>
      <c r="G80" s="7"/>
      <c r="H80" s="7"/>
      <c r="I80" s="7"/>
      <c r="J80" s="7"/>
      <c r="K80" s="7"/>
      <c r="L80" s="9" t="s">
        <v>95</v>
      </c>
      <c r="M80" s="59">
        <v>1249.8499999999999</v>
      </c>
      <c r="N80" s="20">
        <v>937.98</v>
      </c>
      <c r="O80" s="58" t="s">
        <v>137</v>
      </c>
      <c r="P80" s="59">
        <v>1445.89</v>
      </c>
      <c r="Q80" s="59">
        <v>1590.96</v>
      </c>
      <c r="R80" s="59">
        <v>2506.77</v>
      </c>
      <c r="S80" s="58" t="s">
        <v>137</v>
      </c>
      <c r="T80" s="58" t="s">
        <v>137</v>
      </c>
      <c r="U80" s="59">
        <v>1236.5999999999999</v>
      </c>
    </row>
    <row r="81" spans="1:21" ht="16.5" customHeight="1" x14ac:dyDescent="0.25">
      <c r="A81" s="7"/>
      <c r="B81" s="7"/>
      <c r="C81" s="7" t="s">
        <v>91</v>
      </c>
      <c r="D81" s="7"/>
      <c r="E81" s="7"/>
      <c r="F81" s="7"/>
      <c r="G81" s="7"/>
      <c r="H81" s="7"/>
      <c r="I81" s="7"/>
      <c r="J81" s="7"/>
      <c r="K81" s="7"/>
      <c r="L81" s="9" t="s">
        <v>95</v>
      </c>
      <c r="M81" s="59">
        <v>1117.25</v>
      </c>
      <c r="N81" s="20">
        <v>948.55</v>
      </c>
      <c r="O81" s="58" t="s">
        <v>137</v>
      </c>
      <c r="P81" s="59">
        <v>1492.96</v>
      </c>
      <c r="Q81" s="59">
        <v>1058.07</v>
      </c>
      <c r="R81" s="59">
        <v>2822.66</v>
      </c>
      <c r="S81" s="58" t="s">
        <v>137</v>
      </c>
      <c r="T81" s="58" t="s">
        <v>137</v>
      </c>
      <c r="U81" s="59">
        <v>1182.72</v>
      </c>
    </row>
    <row r="82" spans="1:21" ht="16.5" customHeight="1" x14ac:dyDescent="0.25">
      <c r="A82" s="7"/>
      <c r="B82" s="7"/>
      <c r="C82" s="7" t="s">
        <v>92</v>
      </c>
      <c r="D82" s="7"/>
      <c r="E82" s="7"/>
      <c r="F82" s="7"/>
      <c r="G82" s="7"/>
      <c r="H82" s="7"/>
      <c r="I82" s="7"/>
      <c r="J82" s="7"/>
      <c r="K82" s="7"/>
      <c r="L82" s="9" t="s">
        <v>95</v>
      </c>
      <c r="M82" s="59">
        <v>1011.95</v>
      </c>
      <c r="N82" s="20">
        <v>949.78</v>
      </c>
      <c r="O82" s="58" t="s">
        <v>137</v>
      </c>
      <c r="P82" s="59">
        <v>1511.72</v>
      </c>
      <c r="Q82" s="59">
        <v>1652.73</v>
      </c>
      <c r="R82" s="59">
        <v>1707.63</v>
      </c>
      <c r="S82" s="58" t="s">
        <v>137</v>
      </c>
      <c r="T82" s="58" t="s">
        <v>137</v>
      </c>
      <c r="U82" s="59">
        <v>1115.81</v>
      </c>
    </row>
    <row r="83" spans="1:21" ht="16.5" customHeight="1" x14ac:dyDescent="0.25">
      <c r="A83" s="7"/>
      <c r="B83" s="7"/>
      <c r="C83" s="7" t="s">
        <v>93</v>
      </c>
      <c r="D83" s="7"/>
      <c r="E83" s="7"/>
      <c r="F83" s="7"/>
      <c r="G83" s="7"/>
      <c r="H83" s="7"/>
      <c r="I83" s="7"/>
      <c r="J83" s="7"/>
      <c r="K83" s="7"/>
      <c r="L83" s="9" t="s">
        <v>95</v>
      </c>
      <c r="M83" s="59">
        <v>1180.3699999999999</v>
      </c>
      <c r="N83" s="59">
        <v>1099.27</v>
      </c>
      <c r="O83" s="58" t="s">
        <v>137</v>
      </c>
      <c r="P83" s="59">
        <v>1300.07</v>
      </c>
      <c r="Q83" s="59">
        <v>1607.15</v>
      </c>
      <c r="R83" s="59">
        <v>2768.44</v>
      </c>
      <c r="S83" s="58" t="s">
        <v>137</v>
      </c>
      <c r="T83" s="58" t="s">
        <v>137</v>
      </c>
      <c r="U83" s="59">
        <v>1263.27</v>
      </c>
    </row>
    <row r="84" spans="1:21" ht="16.5" customHeight="1" x14ac:dyDescent="0.25">
      <c r="A84" s="7"/>
      <c r="B84" s="7" t="s">
        <v>861</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83</v>
      </c>
      <c r="D85" s="7"/>
      <c r="E85" s="7"/>
      <c r="F85" s="7"/>
      <c r="G85" s="7"/>
      <c r="H85" s="7"/>
      <c r="I85" s="7"/>
      <c r="J85" s="7"/>
      <c r="K85" s="7"/>
      <c r="L85" s="9" t="s">
        <v>95</v>
      </c>
      <c r="M85" s="59">
        <v>1079.24</v>
      </c>
      <c r="N85" s="59">
        <v>1081.27</v>
      </c>
      <c r="O85" s="59">
        <v>1316.81</v>
      </c>
      <c r="P85" s="59">
        <v>1496.65</v>
      </c>
      <c r="Q85" s="59">
        <v>1380.15</v>
      </c>
      <c r="R85" s="58" t="s">
        <v>137</v>
      </c>
      <c r="S85" s="59">
        <v>2398.38</v>
      </c>
      <c r="T85" s="58" t="s">
        <v>137</v>
      </c>
      <c r="U85" s="59">
        <v>1205.96</v>
      </c>
    </row>
    <row r="86" spans="1:21" ht="16.5" customHeight="1" x14ac:dyDescent="0.25">
      <c r="A86" s="7"/>
      <c r="B86" s="7"/>
      <c r="C86" s="7" t="s">
        <v>85</v>
      </c>
      <c r="D86" s="7"/>
      <c r="E86" s="7"/>
      <c r="F86" s="7"/>
      <c r="G86" s="7"/>
      <c r="H86" s="7"/>
      <c r="I86" s="7"/>
      <c r="J86" s="7"/>
      <c r="K86" s="7"/>
      <c r="L86" s="9" t="s">
        <v>95</v>
      </c>
      <c r="M86" s="59">
        <v>1071.48</v>
      </c>
      <c r="N86" s="59">
        <v>1056.78</v>
      </c>
      <c r="O86" s="59">
        <v>1310.72</v>
      </c>
      <c r="P86" s="59">
        <v>1456.54</v>
      </c>
      <c r="Q86" s="59">
        <v>1522.3</v>
      </c>
      <c r="R86" s="58" t="s">
        <v>137</v>
      </c>
      <c r="S86" s="59">
        <v>2837.56</v>
      </c>
      <c r="T86" s="58" t="s">
        <v>137</v>
      </c>
      <c r="U86" s="59">
        <v>1209.93</v>
      </c>
    </row>
    <row r="87" spans="1:21" ht="16.5" customHeight="1" x14ac:dyDescent="0.25">
      <c r="A87" s="7"/>
      <c r="B87" s="7"/>
      <c r="C87" s="7" t="s">
        <v>86</v>
      </c>
      <c r="D87" s="7"/>
      <c r="E87" s="7"/>
      <c r="F87" s="7"/>
      <c r="G87" s="7"/>
      <c r="H87" s="7"/>
      <c r="I87" s="7"/>
      <c r="J87" s="7"/>
      <c r="K87" s="7"/>
      <c r="L87" s="9" t="s">
        <v>95</v>
      </c>
      <c r="M87" s="59">
        <v>1120.8</v>
      </c>
      <c r="N87" s="59">
        <v>1056.42</v>
      </c>
      <c r="O87" s="59">
        <v>1238.69</v>
      </c>
      <c r="P87" s="59">
        <v>1488.61</v>
      </c>
      <c r="Q87" s="59">
        <v>1286.03</v>
      </c>
      <c r="R87" s="58" t="s">
        <v>137</v>
      </c>
      <c r="S87" s="58" t="s">
        <v>137</v>
      </c>
      <c r="T87" s="58" t="s">
        <v>137</v>
      </c>
      <c r="U87" s="59">
        <v>1167.26</v>
      </c>
    </row>
    <row r="88" spans="1:21" ht="16.5" customHeight="1" x14ac:dyDescent="0.25">
      <c r="A88" s="7"/>
      <c r="B88" s="7"/>
      <c r="C88" s="7" t="s">
        <v>87</v>
      </c>
      <c r="D88" s="7"/>
      <c r="E88" s="7"/>
      <c r="F88" s="7"/>
      <c r="G88" s="7"/>
      <c r="H88" s="7"/>
      <c r="I88" s="7"/>
      <c r="J88" s="7"/>
      <c r="K88" s="7"/>
      <c r="L88" s="9" t="s">
        <v>95</v>
      </c>
      <c r="M88" s="59">
        <v>1083.04</v>
      </c>
      <c r="N88" s="59">
        <v>1072.82</v>
      </c>
      <c r="O88" s="59">
        <v>1397.55</v>
      </c>
      <c r="P88" s="59">
        <v>1556.27</v>
      </c>
      <c r="Q88" s="59">
        <v>1235.5999999999999</v>
      </c>
      <c r="R88" s="58" t="s">
        <v>137</v>
      </c>
      <c r="S88" s="58" t="s">
        <v>137</v>
      </c>
      <c r="T88" s="58" t="s">
        <v>137</v>
      </c>
      <c r="U88" s="59">
        <v>1182.54</v>
      </c>
    </row>
    <row r="89" spans="1:21" ht="16.5" customHeight="1" x14ac:dyDescent="0.25">
      <c r="A89" s="7"/>
      <c r="B89" s="7"/>
      <c r="C89" s="7" t="s">
        <v>88</v>
      </c>
      <c r="D89" s="7"/>
      <c r="E89" s="7"/>
      <c r="F89" s="7"/>
      <c r="G89" s="7"/>
      <c r="H89" s="7"/>
      <c r="I89" s="7"/>
      <c r="J89" s="7"/>
      <c r="K89" s="7"/>
      <c r="L89" s="9" t="s">
        <v>95</v>
      </c>
      <c r="M89" s="59">
        <v>1101.3499999999999</v>
      </c>
      <c r="N89" s="59">
        <v>1101.76</v>
      </c>
      <c r="O89" s="59">
        <v>1399.2</v>
      </c>
      <c r="P89" s="59">
        <v>1411.11</v>
      </c>
      <c r="Q89" s="59">
        <v>1252</v>
      </c>
      <c r="R89" s="58" t="s">
        <v>137</v>
      </c>
      <c r="S89" s="58" t="s">
        <v>137</v>
      </c>
      <c r="T89" s="58" t="s">
        <v>137</v>
      </c>
      <c r="U89" s="59">
        <v>1195.3499999999999</v>
      </c>
    </row>
    <row r="90" spans="1:21" ht="16.5" customHeight="1" x14ac:dyDescent="0.25">
      <c r="A90" s="7"/>
      <c r="B90" s="7"/>
      <c r="C90" s="7" t="s">
        <v>89</v>
      </c>
      <c r="D90" s="7"/>
      <c r="E90" s="7"/>
      <c r="F90" s="7"/>
      <c r="G90" s="7"/>
      <c r="H90" s="7"/>
      <c r="I90" s="7"/>
      <c r="J90" s="7"/>
      <c r="K90" s="7"/>
      <c r="L90" s="9" t="s">
        <v>95</v>
      </c>
      <c r="M90" s="59">
        <v>1153.05</v>
      </c>
      <c r="N90" s="59">
        <v>1338</v>
      </c>
      <c r="O90" s="59">
        <v>1236.5</v>
      </c>
      <c r="P90" s="20">
        <v>814.04</v>
      </c>
      <c r="Q90" s="59">
        <v>1105.46</v>
      </c>
      <c r="R90" s="58" t="s">
        <v>137</v>
      </c>
      <c r="S90" s="58" t="s">
        <v>137</v>
      </c>
      <c r="T90" s="58" t="s">
        <v>137</v>
      </c>
      <c r="U90" s="59">
        <v>1192.3599999999999</v>
      </c>
    </row>
    <row r="91" spans="1:21" ht="16.5" customHeight="1" x14ac:dyDescent="0.25">
      <c r="A91" s="7"/>
      <c r="B91" s="7"/>
      <c r="C91" s="7" t="s">
        <v>90</v>
      </c>
      <c r="D91" s="7"/>
      <c r="E91" s="7"/>
      <c r="F91" s="7"/>
      <c r="G91" s="7"/>
      <c r="H91" s="7"/>
      <c r="I91" s="7"/>
      <c r="J91" s="7"/>
      <c r="K91" s="7"/>
      <c r="L91" s="9" t="s">
        <v>95</v>
      </c>
      <c r="M91" s="59">
        <v>1266.46</v>
      </c>
      <c r="N91" s="59">
        <v>1155.72</v>
      </c>
      <c r="O91" s="59">
        <v>1332.87</v>
      </c>
      <c r="P91" s="59">
        <v>1766.39</v>
      </c>
      <c r="Q91" s="20">
        <v>975.33</v>
      </c>
      <c r="R91" s="58" t="s">
        <v>137</v>
      </c>
      <c r="S91" s="58" t="s">
        <v>137</v>
      </c>
      <c r="T91" s="58" t="s">
        <v>137</v>
      </c>
      <c r="U91" s="59">
        <v>1240.26</v>
      </c>
    </row>
    <row r="92" spans="1:21" ht="16.5" customHeight="1" x14ac:dyDescent="0.25">
      <c r="A92" s="7"/>
      <c r="B92" s="7"/>
      <c r="C92" s="7" t="s">
        <v>91</v>
      </c>
      <c r="D92" s="7"/>
      <c r="E92" s="7"/>
      <c r="F92" s="7"/>
      <c r="G92" s="7"/>
      <c r="H92" s="7"/>
      <c r="I92" s="7"/>
      <c r="J92" s="7"/>
      <c r="K92" s="7"/>
      <c r="L92" s="9" t="s">
        <v>95</v>
      </c>
      <c r="M92" s="59">
        <v>1226.6600000000001</v>
      </c>
      <c r="N92" s="20">
        <v>977.92</v>
      </c>
      <c r="O92" s="59">
        <v>1516.75</v>
      </c>
      <c r="P92" s="20">
        <v>839.1</v>
      </c>
      <c r="Q92" s="59">
        <v>1039.8599999999999</v>
      </c>
      <c r="R92" s="58" t="s">
        <v>137</v>
      </c>
      <c r="S92" s="58" t="s">
        <v>137</v>
      </c>
      <c r="T92" s="58" t="s">
        <v>137</v>
      </c>
      <c r="U92" s="59">
        <v>1215.2</v>
      </c>
    </row>
    <row r="93" spans="1:21" ht="16.5" customHeight="1" x14ac:dyDescent="0.25">
      <c r="A93" s="7"/>
      <c r="B93" s="7"/>
      <c r="C93" s="7" t="s">
        <v>92</v>
      </c>
      <c r="D93" s="7"/>
      <c r="E93" s="7"/>
      <c r="F93" s="7"/>
      <c r="G93" s="7"/>
      <c r="H93" s="7"/>
      <c r="I93" s="7"/>
      <c r="J93" s="7"/>
      <c r="K93" s="7"/>
      <c r="L93" s="9" t="s">
        <v>95</v>
      </c>
      <c r="M93" s="59">
        <v>1194.01</v>
      </c>
      <c r="N93" s="59">
        <v>1012.36</v>
      </c>
      <c r="O93" s="59">
        <v>1525.06</v>
      </c>
      <c r="P93" s="20">
        <v>904.36</v>
      </c>
      <c r="Q93" s="59">
        <v>1078.8399999999999</v>
      </c>
      <c r="R93" s="58" t="s">
        <v>137</v>
      </c>
      <c r="S93" s="58" t="s">
        <v>137</v>
      </c>
      <c r="T93" s="58" t="s">
        <v>137</v>
      </c>
      <c r="U93" s="59">
        <v>1210.3900000000001</v>
      </c>
    </row>
    <row r="94" spans="1:21" ht="16.5" customHeight="1" x14ac:dyDescent="0.25">
      <c r="A94" s="14"/>
      <c r="B94" s="14"/>
      <c r="C94" s="14" t="s">
        <v>93</v>
      </c>
      <c r="D94" s="14"/>
      <c r="E94" s="14"/>
      <c r="F94" s="14"/>
      <c r="G94" s="14"/>
      <c r="H94" s="14"/>
      <c r="I94" s="14"/>
      <c r="J94" s="14"/>
      <c r="K94" s="14"/>
      <c r="L94" s="15" t="s">
        <v>95</v>
      </c>
      <c r="M94" s="60">
        <v>1071.4000000000001</v>
      </c>
      <c r="N94" s="29">
        <v>921.38</v>
      </c>
      <c r="O94" s="60">
        <v>1371.55</v>
      </c>
      <c r="P94" s="29">
        <v>777.88</v>
      </c>
      <c r="Q94" s="60">
        <v>1090.04</v>
      </c>
      <c r="R94" s="61" t="s">
        <v>137</v>
      </c>
      <c r="S94" s="61" t="s">
        <v>137</v>
      </c>
      <c r="T94" s="61" t="s">
        <v>137</v>
      </c>
      <c r="U94" s="60">
        <v>1100.56</v>
      </c>
    </row>
    <row r="95" spans="1:21" ht="4.5" customHeight="1" x14ac:dyDescent="0.25">
      <c r="A95" s="23"/>
      <c r="B95" s="23"/>
      <c r="C95" s="2"/>
      <c r="D95" s="2"/>
      <c r="E95" s="2"/>
      <c r="F95" s="2"/>
      <c r="G95" s="2"/>
      <c r="H95" s="2"/>
      <c r="I95" s="2"/>
      <c r="J95" s="2"/>
      <c r="K95" s="2"/>
      <c r="L95" s="2"/>
      <c r="M95" s="2"/>
      <c r="N95" s="2"/>
      <c r="O95" s="2"/>
      <c r="P95" s="2"/>
      <c r="Q95" s="2"/>
      <c r="R95" s="2"/>
      <c r="S95" s="2"/>
      <c r="T95" s="2"/>
      <c r="U95" s="2"/>
    </row>
    <row r="96" spans="1:21" ht="16.5" customHeight="1" x14ac:dyDescent="0.25">
      <c r="A96" s="23"/>
      <c r="B96" s="23"/>
      <c r="C96" s="87" t="s">
        <v>416</v>
      </c>
      <c r="D96" s="87"/>
      <c r="E96" s="87"/>
      <c r="F96" s="87"/>
      <c r="G96" s="87"/>
      <c r="H96" s="87"/>
      <c r="I96" s="87"/>
      <c r="J96" s="87"/>
      <c r="K96" s="87"/>
      <c r="L96" s="87"/>
      <c r="M96" s="87"/>
      <c r="N96" s="87"/>
      <c r="O96" s="87"/>
      <c r="P96" s="87"/>
      <c r="Q96" s="87"/>
      <c r="R96" s="87"/>
      <c r="S96" s="87"/>
      <c r="T96" s="87"/>
      <c r="U96" s="87"/>
    </row>
    <row r="97" spans="1:21" ht="4.5" customHeight="1" x14ac:dyDescent="0.25">
      <c r="A97" s="23"/>
      <c r="B97" s="23"/>
      <c r="C97" s="2"/>
      <c r="D97" s="2"/>
      <c r="E97" s="2"/>
      <c r="F97" s="2"/>
      <c r="G97" s="2"/>
      <c r="H97" s="2"/>
      <c r="I97" s="2"/>
      <c r="J97" s="2"/>
      <c r="K97" s="2"/>
      <c r="L97" s="2"/>
      <c r="M97" s="2"/>
      <c r="N97" s="2"/>
      <c r="O97" s="2"/>
      <c r="P97" s="2"/>
      <c r="Q97" s="2"/>
      <c r="R97" s="2"/>
      <c r="S97" s="2"/>
      <c r="T97" s="2"/>
      <c r="U97" s="2"/>
    </row>
    <row r="98" spans="1:21" ht="16.5" customHeight="1" x14ac:dyDescent="0.25">
      <c r="A98" s="40"/>
      <c r="B98" s="40"/>
      <c r="C98" s="87" t="s">
        <v>473</v>
      </c>
      <c r="D98" s="87"/>
      <c r="E98" s="87"/>
      <c r="F98" s="87"/>
      <c r="G98" s="87"/>
      <c r="H98" s="87"/>
      <c r="I98" s="87"/>
      <c r="J98" s="87"/>
      <c r="K98" s="87"/>
      <c r="L98" s="87"/>
      <c r="M98" s="87"/>
      <c r="N98" s="87"/>
      <c r="O98" s="87"/>
      <c r="P98" s="87"/>
      <c r="Q98" s="87"/>
      <c r="R98" s="87"/>
      <c r="S98" s="87"/>
      <c r="T98" s="87"/>
      <c r="U98" s="87"/>
    </row>
    <row r="99" spans="1:21" ht="16.5" customHeight="1" x14ac:dyDescent="0.25">
      <c r="A99" s="40"/>
      <c r="B99" s="40"/>
      <c r="C99" s="87" t="s">
        <v>474</v>
      </c>
      <c r="D99" s="87"/>
      <c r="E99" s="87"/>
      <c r="F99" s="87"/>
      <c r="G99" s="87"/>
      <c r="H99" s="87"/>
      <c r="I99" s="87"/>
      <c r="J99" s="87"/>
      <c r="K99" s="87"/>
      <c r="L99" s="87"/>
      <c r="M99" s="87"/>
      <c r="N99" s="87"/>
      <c r="O99" s="87"/>
      <c r="P99" s="87"/>
      <c r="Q99" s="87"/>
      <c r="R99" s="87"/>
      <c r="S99" s="87"/>
      <c r="T99" s="87"/>
      <c r="U99" s="87"/>
    </row>
    <row r="100" spans="1:21" ht="4.5" customHeight="1" x14ac:dyDescent="0.25">
      <c r="A100" s="23"/>
      <c r="B100" s="23"/>
      <c r="C100" s="2"/>
      <c r="D100" s="2"/>
      <c r="E100" s="2"/>
      <c r="F100" s="2"/>
      <c r="G100" s="2"/>
      <c r="H100" s="2"/>
      <c r="I100" s="2"/>
      <c r="J100" s="2"/>
      <c r="K100" s="2"/>
      <c r="L100" s="2"/>
      <c r="M100" s="2"/>
      <c r="N100" s="2"/>
      <c r="O100" s="2"/>
      <c r="P100" s="2"/>
      <c r="Q100" s="2"/>
      <c r="R100" s="2"/>
      <c r="S100" s="2"/>
      <c r="T100" s="2"/>
      <c r="U100" s="2"/>
    </row>
    <row r="101" spans="1:21" ht="16.5" customHeight="1" x14ac:dyDescent="0.25">
      <c r="A101" s="23" t="s">
        <v>99</v>
      </c>
      <c r="B101" s="23"/>
      <c r="C101" s="87" t="s">
        <v>139</v>
      </c>
      <c r="D101" s="87"/>
      <c r="E101" s="87"/>
      <c r="F101" s="87"/>
      <c r="G101" s="87"/>
      <c r="H101" s="87"/>
      <c r="I101" s="87"/>
      <c r="J101" s="87"/>
      <c r="K101" s="87"/>
      <c r="L101" s="87"/>
      <c r="M101" s="87"/>
      <c r="N101" s="87"/>
      <c r="O101" s="87"/>
      <c r="P101" s="87"/>
      <c r="Q101" s="87"/>
      <c r="R101" s="87"/>
      <c r="S101" s="87"/>
      <c r="T101" s="87"/>
      <c r="U101" s="87"/>
    </row>
    <row r="102" spans="1:21" ht="29.4" customHeight="1" x14ac:dyDescent="0.25">
      <c r="A102" s="23" t="s">
        <v>101</v>
      </c>
      <c r="B102" s="23"/>
      <c r="C102" s="87" t="s">
        <v>100</v>
      </c>
      <c r="D102" s="87"/>
      <c r="E102" s="87"/>
      <c r="F102" s="87"/>
      <c r="G102" s="87"/>
      <c r="H102" s="87"/>
      <c r="I102" s="87"/>
      <c r="J102" s="87"/>
      <c r="K102" s="87"/>
      <c r="L102" s="87"/>
      <c r="M102" s="87"/>
      <c r="N102" s="87"/>
      <c r="O102" s="87"/>
      <c r="P102" s="87"/>
      <c r="Q102" s="87"/>
      <c r="R102" s="87"/>
      <c r="S102" s="87"/>
      <c r="T102" s="87"/>
      <c r="U102" s="87"/>
    </row>
    <row r="103" spans="1:21" ht="16.5" customHeight="1" x14ac:dyDescent="0.25">
      <c r="A103" s="23" t="s">
        <v>103</v>
      </c>
      <c r="B103" s="23"/>
      <c r="C103" s="87" t="s">
        <v>102</v>
      </c>
      <c r="D103" s="87"/>
      <c r="E103" s="87"/>
      <c r="F103" s="87"/>
      <c r="G103" s="87"/>
      <c r="H103" s="87"/>
      <c r="I103" s="87"/>
      <c r="J103" s="87"/>
      <c r="K103" s="87"/>
      <c r="L103" s="87"/>
      <c r="M103" s="87"/>
      <c r="N103" s="87"/>
      <c r="O103" s="87"/>
      <c r="P103" s="87"/>
      <c r="Q103" s="87"/>
      <c r="R103" s="87"/>
      <c r="S103" s="87"/>
      <c r="T103" s="87"/>
      <c r="U103" s="87"/>
    </row>
    <row r="104" spans="1:21" ht="16.5" customHeight="1" x14ac:dyDescent="0.25">
      <c r="A104" s="23" t="s">
        <v>105</v>
      </c>
      <c r="B104" s="23"/>
      <c r="C104" s="87" t="s">
        <v>827</v>
      </c>
      <c r="D104" s="87"/>
      <c r="E104" s="87"/>
      <c r="F104" s="87"/>
      <c r="G104" s="87"/>
      <c r="H104" s="87"/>
      <c r="I104" s="87"/>
      <c r="J104" s="87"/>
      <c r="K104" s="87"/>
      <c r="L104" s="87"/>
      <c r="M104" s="87"/>
      <c r="N104" s="87"/>
      <c r="O104" s="87"/>
      <c r="P104" s="87"/>
      <c r="Q104" s="87"/>
      <c r="R104" s="87"/>
      <c r="S104" s="87"/>
      <c r="T104" s="87"/>
      <c r="U104" s="87"/>
    </row>
    <row r="105" spans="1:21" ht="29.4" customHeight="1" x14ac:dyDescent="0.25">
      <c r="A105" s="23" t="s">
        <v>142</v>
      </c>
      <c r="B105" s="23"/>
      <c r="C105" s="87" t="s">
        <v>862</v>
      </c>
      <c r="D105" s="87"/>
      <c r="E105" s="87"/>
      <c r="F105" s="87"/>
      <c r="G105" s="87"/>
      <c r="H105" s="87"/>
      <c r="I105" s="87"/>
      <c r="J105" s="87"/>
      <c r="K105" s="87"/>
      <c r="L105" s="87"/>
      <c r="M105" s="87"/>
      <c r="N105" s="87"/>
      <c r="O105" s="87"/>
      <c r="P105" s="87"/>
      <c r="Q105" s="87"/>
      <c r="R105" s="87"/>
      <c r="S105" s="87"/>
      <c r="T105" s="87"/>
      <c r="U105" s="87"/>
    </row>
    <row r="106" spans="1:21" ht="29.4" customHeight="1" x14ac:dyDescent="0.25">
      <c r="A106" s="23" t="s">
        <v>144</v>
      </c>
      <c r="B106" s="23"/>
      <c r="C106" s="87" t="s">
        <v>189</v>
      </c>
      <c r="D106" s="87"/>
      <c r="E106" s="87"/>
      <c r="F106" s="87"/>
      <c r="G106" s="87"/>
      <c r="H106" s="87"/>
      <c r="I106" s="87"/>
      <c r="J106" s="87"/>
      <c r="K106" s="87"/>
      <c r="L106" s="87"/>
      <c r="M106" s="87"/>
      <c r="N106" s="87"/>
      <c r="O106" s="87"/>
      <c r="P106" s="87"/>
      <c r="Q106" s="87"/>
      <c r="R106" s="87"/>
      <c r="S106" s="87"/>
      <c r="T106" s="87"/>
      <c r="U106" s="87"/>
    </row>
    <row r="107" spans="1:21" ht="16.5" customHeight="1" x14ac:dyDescent="0.25">
      <c r="A107" s="23" t="s">
        <v>146</v>
      </c>
      <c r="B107" s="23"/>
      <c r="C107" s="87" t="s">
        <v>863</v>
      </c>
      <c r="D107" s="87"/>
      <c r="E107" s="87"/>
      <c r="F107" s="87"/>
      <c r="G107" s="87"/>
      <c r="H107" s="87"/>
      <c r="I107" s="87"/>
      <c r="J107" s="87"/>
      <c r="K107" s="87"/>
      <c r="L107" s="87"/>
      <c r="M107" s="87"/>
      <c r="N107" s="87"/>
      <c r="O107" s="87"/>
      <c r="P107" s="87"/>
      <c r="Q107" s="87"/>
      <c r="R107" s="87"/>
      <c r="S107" s="87"/>
      <c r="T107" s="87"/>
      <c r="U107" s="87"/>
    </row>
    <row r="108" spans="1:21" ht="16.5" customHeight="1" x14ac:dyDescent="0.25">
      <c r="A108" s="23" t="s">
        <v>148</v>
      </c>
      <c r="B108" s="23"/>
      <c r="C108" s="87" t="s">
        <v>864</v>
      </c>
      <c r="D108" s="87"/>
      <c r="E108" s="87"/>
      <c r="F108" s="87"/>
      <c r="G108" s="87"/>
      <c r="H108" s="87"/>
      <c r="I108" s="87"/>
      <c r="J108" s="87"/>
      <c r="K108" s="87"/>
      <c r="L108" s="87"/>
      <c r="M108" s="87"/>
      <c r="N108" s="87"/>
      <c r="O108" s="87"/>
      <c r="P108" s="87"/>
      <c r="Q108" s="87"/>
      <c r="R108" s="87"/>
      <c r="S108" s="87"/>
      <c r="T108" s="87"/>
      <c r="U108" s="87"/>
    </row>
    <row r="109" spans="1:21" ht="29.4" customHeight="1" x14ac:dyDescent="0.25">
      <c r="A109" s="23" t="s">
        <v>150</v>
      </c>
      <c r="B109" s="23"/>
      <c r="C109" s="87" t="s">
        <v>865</v>
      </c>
      <c r="D109" s="87"/>
      <c r="E109" s="87"/>
      <c r="F109" s="87"/>
      <c r="G109" s="87"/>
      <c r="H109" s="87"/>
      <c r="I109" s="87"/>
      <c r="J109" s="87"/>
      <c r="K109" s="87"/>
      <c r="L109" s="87"/>
      <c r="M109" s="87"/>
      <c r="N109" s="87"/>
      <c r="O109" s="87"/>
      <c r="P109" s="87"/>
      <c r="Q109" s="87"/>
      <c r="R109" s="87"/>
      <c r="S109" s="87"/>
      <c r="T109" s="87"/>
      <c r="U109" s="87"/>
    </row>
    <row r="110" spans="1:21" ht="29.4" customHeight="1" x14ac:dyDescent="0.25">
      <c r="A110" s="23" t="s">
        <v>152</v>
      </c>
      <c r="B110" s="23"/>
      <c r="C110" s="87" t="s">
        <v>190</v>
      </c>
      <c r="D110" s="87"/>
      <c r="E110" s="87"/>
      <c r="F110" s="87"/>
      <c r="G110" s="87"/>
      <c r="H110" s="87"/>
      <c r="I110" s="87"/>
      <c r="J110" s="87"/>
      <c r="K110" s="87"/>
      <c r="L110" s="87"/>
      <c r="M110" s="87"/>
      <c r="N110" s="87"/>
      <c r="O110" s="87"/>
      <c r="P110" s="87"/>
      <c r="Q110" s="87"/>
      <c r="R110" s="87"/>
      <c r="S110" s="87"/>
      <c r="T110" s="87"/>
      <c r="U110" s="87"/>
    </row>
    <row r="111" spans="1:21" ht="29.4" customHeight="1" x14ac:dyDescent="0.25">
      <c r="A111" s="23"/>
      <c r="B111" s="23"/>
      <c r="C111" s="87" t="s">
        <v>846</v>
      </c>
      <c r="D111" s="87"/>
      <c r="E111" s="87"/>
      <c r="F111" s="87"/>
      <c r="G111" s="87"/>
      <c r="H111" s="87"/>
      <c r="I111" s="87"/>
      <c r="J111" s="87"/>
      <c r="K111" s="87"/>
      <c r="L111" s="87"/>
      <c r="M111" s="87"/>
      <c r="N111" s="87"/>
      <c r="O111" s="87"/>
      <c r="P111" s="87"/>
      <c r="Q111" s="87"/>
      <c r="R111" s="87"/>
      <c r="S111" s="87"/>
      <c r="T111" s="87"/>
      <c r="U111" s="87"/>
    </row>
    <row r="112" spans="1:21" ht="29.4" customHeight="1" x14ac:dyDescent="0.25">
      <c r="A112" s="23"/>
      <c r="B112" s="23"/>
      <c r="C112" s="87" t="s">
        <v>866</v>
      </c>
      <c r="D112" s="87"/>
      <c r="E112" s="87"/>
      <c r="F112" s="87"/>
      <c r="G112" s="87"/>
      <c r="H112" s="87"/>
      <c r="I112" s="87"/>
      <c r="J112" s="87"/>
      <c r="K112" s="87"/>
      <c r="L112" s="87"/>
      <c r="M112" s="87"/>
      <c r="N112" s="87"/>
      <c r="O112" s="87"/>
      <c r="P112" s="87"/>
      <c r="Q112" s="87"/>
      <c r="R112" s="87"/>
      <c r="S112" s="87"/>
      <c r="T112" s="87"/>
      <c r="U112" s="87"/>
    </row>
    <row r="113" spans="1:21" ht="42.45" customHeight="1" x14ac:dyDescent="0.25">
      <c r="A113" s="23" t="s">
        <v>154</v>
      </c>
      <c r="B113" s="23"/>
      <c r="C113" s="87" t="s">
        <v>867</v>
      </c>
      <c r="D113" s="87"/>
      <c r="E113" s="87"/>
      <c r="F113" s="87"/>
      <c r="G113" s="87"/>
      <c r="H113" s="87"/>
      <c r="I113" s="87"/>
      <c r="J113" s="87"/>
      <c r="K113" s="87"/>
      <c r="L113" s="87"/>
      <c r="M113" s="87"/>
      <c r="N113" s="87"/>
      <c r="O113" s="87"/>
      <c r="P113" s="87"/>
      <c r="Q113" s="87"/>
      <c r="R113" s="87"/>
      <c r="S113" s="87"/>
      <c r="T113" s="87"/>
      <c r="U113" s="87"/>
    </row>
    <row r="114" spans="1:21" ht="29.4" customHeight="1" x14ac:dyDescent="0.25">
      <c r="A114" s="23" t="s">
        <v>156</v>
      </c>
      <c r="B114" s="23"/>
      <c r="C114" s="87" t="s">
        <v>830</v>
      </c>
      <c r="D114" s="87"/>
      <c r="E114" s="87"/>
      <c r="F114" s="87"/>
      <c r="G114" s="87"/>
      <c r="H114" s="87"/>
      <c r="I114" s="87"/>
      <c r="J114" s="87"/>
      <c r="K114" s="87"/>
      <c r="L114" s="87"/>
      <c r="M114" s="87"/>
      <c r="N114" s="87"/>
      <c r="O114" s="87"/>
      <c r="P114" s="87"/>
      <c r="Q114" s="87"/>
      <c r="R114" s="87"/>
      <c r="S114" s="87"/>
      <c r="T114" s="87"/>
      <c r="U114" s="87"/>
    </row>
    <row r="115" spans="1:21" ht="16.5" customHeight="1" x14ac:dyDescent="0.25">
      <c r="A115" s="23" t="s">
        <v>158</v>
      </c>
      <c r="B115" s="23"/>
      <c r="C115" s="87" t="s">
        <v>847</v>
      </c>
      <c r="D115" s="87"/>
      <c r="E115" s="87"/>
      <c r="F115" s="87"/>
      <c r="G115" s="87"/>
      <c r="H115" s="87"/>
      <c r="I115" s="87"/>
      <c r="J115" s="87"/>
      <c r="K115" s="87"/>
      <c r="L115" s="87"/>
      <c r="M115" s="87"/>
      <c r="N115" s="87"/>
      <c r="O115" s="87"/>
      <c r="P115" s="87"/>
      <c r="Q115" s="87"/>
      <c r="R115" s="87"/>
      <c r="S115" s="87"/>
      <c r="T115" s="87"/>
      <c r="U115" s="87"/>
    </row>
    <row r="116" spans="1:21" ht="16.5" customHeight="1" x14ac:dyDescent="0.25">
      <c r="A116" s="23" t="s">
        <v>160</v>
      </c>
      <c r="B116" s="23"/>
      <c r="C116" s="87" t="s">
        <v>848</v>
      </c>
      <c r="D116" s="87"/>
      <c r="E116" s="87"/>
      <c r="F116" s="87"/>
      <c r="G116" s="87"/>
      <c r="H116" s="87"/>
      <c r="I116" s="87"/>
      <c r="J116" s="87"/>
      <c r="K116" s="87"/>
      <c r="L116" s="87"/>
      <c r="M116" s="87"/>
      <c r="N116" s="87"/>
      <c r="O116" s="87"/>
      <c r="P116" s="87"/>
      <c r="Q116" s="87"/>
      <c r="R116" s="87"/>
      <c r="S116" s="87"/>
      <c r="T116" s="87"/>
      <c r="U116" s="87"/>
    </row>
    <row r="117" spans="1:21" ht="16.5" customHeight="1" x14ac:dyDescent="0.25">
      <c r="A117" s="23" t="s">
        <v>162</v>
      </c>
      <c r="B117" s="23"/>
      <c r="C117" s="87" t="s">
        <v>849</v>
      </c>
      <c r="D117" s="87"/>
      <c r="E117" s="87"/>
      <c r="F117" s="87"/>
      <c r="G117" s="87"/>
      <c r="H117" s="87"/>
      <c r="I117" s="87"/>
      <c r="J117" s="87"/>
      <c r="K117" s="87"/>
      <c r="L117" s="87"/>
      <c r="M117" s="87"/>
      <c r="N117" s="87"/>
      <c r="O117" s="87"/>
      <c r="P117" s="87"/>
      <c r="Q117" s="87"/>
      <c r="R117" s="87"/>
      <c r="S117" s="87"/>
      <c r="T117" s="87"/>
      <c r="U117" s="87"/>
    </row>
    <row r="118" spans="1:21" ht="16.5" customHeight="1" x14ac:dyDescent="0.25">
      <c r="A118" s="23" t="s">
        <v>164</v>
      </c>
      <c r="B118" s="23"/>
      <c r="C118" s="87" t="s">
        <v>670</v>
      </c>
      <c r="D118" s="87"/>
      <c r="E118" s="87"/>
      <c r="F118" s="87"/>
      <c r="G118" s="87"/>
      <c r="H118" s="87"/>
      <c r="I118" s="87"/>
      <c r="J118" s="87"/>
      <c r="K118" s="87"/>
      <c r="L118" s="87"/>
      <c r="M118" s="87"/>
      <c r="N118" s="87"/>
      <c r="O118" s="87"/>
      <c r="P118" s="87"/>
      <c r="Q118" s="87"/>
      <c r="R118" s="87"/>
      <c r="S118" s="87"/>
      <c r="T118" s="87"/>
      <c r="U118" s="87"/>
    </row>
    <row r="119" spans="1:21" ht="16.5" customHeight="1" x14ac:dyDescent="0.25">
      <c r="A119" s="23"/>
      <c r="B119" s="23"/>
      <c r="C119" s="87" t="s">
        <v>850</v>
      </c>
      <c r="D119" s="87"/>
      <c r="E119" s="87"/>
      <c r="F119" s="87"/>
      <c r="G119" s="87"/>
      <c r="H119" s="87"/>
      <c r="I119" s="87"/>
      <c r="J119" s="87"/>
      <c r="K119" s="87"/>
      <c r="L119" s="87"/>
      <c r="M119" s="87"/>
      <c r="N119" s="87"/>
      <c r="O119" s="87"/>
      <c r="P119" s="87"/>
      <c r="Q119" s="87"/>
      <c r="R119" s="87"/>
      <c r="S119" s="87"/>
      <c r="T119" s="87"/>
      <c r="U119" s="87"/>
    </row>
    <row r="120" spans="1:21" ht="4.5" customHeight="1" x14ac:dyDescent="0.25"/>
    <row r="121" spans="1:21" ht="29.4" customHeight="1" x14ac:dyDescent="0.25">
      <c r="A121" s="24" t="s">
        <v>107</v>
      </c>
      <c r="B121" s="23"/>
      <c r="C121" s="23"/>
      <c r="D121" s="23"/>
      <c r="E121" s="87" t="s">
        <v>194</v>
      </c>
      <c r="F121" s="87"/>
      <c r="G121" s="87"/>
      <c r="H121" s="87"/>
      <c r="I121" s="87"/>
      <c r="J121" s="87"/>
      <c r="K121" s="87"/>
      <c r="L121" s="87"/>
      <c r="M121" s="87"/>
      <c r="N121" s="87"/>
      <c r="O121" s="87"/>
      <c r="P121" s="87"/>
      <c r="Q121" s="87"/>
      <c r="R121" s="87"/>
      <c r="S121" s="87"/>
      <c r="T121" s="87"/>
      <c r="U121" s="87"/>
    </row>
  </sheetData>
  <mergeCells count="24">
    <mergeCell ref="C117:U117"/>
    <mergeCell ref="C118:U118"/>
    <mergeCell ref="C119:U119"/>
    <mergeCell ref="E121:U121"/>
    <mergeCell ref="C112:U112"/>
    <mergeCell ref="C113:U113"/>
    <mergeCell ref="C114:U114"/>
    <mergeCell ref="C115:U115"/>
    <mergeCell ref="C116:U116"/>
    <mergeCell ref="C107:U107"/>
    <mergeCell ref="C108:U108"/>
    <mergeCell ref="C109:U109"/>
    <mergeCell ref="C110:U110"/>
    <mergeCell ref="C111:U111"/>
    <mergeCell ref="C102:U102"/>
    <mergeCell ref="C103:U103"/>
    <mergeCell ref="C104:U104"/>
    <mergeCell ref="C105:U105"/>
    <mergeCell ref="C106:U106"/>
    <mergeCell ref="K1:U1"/>
    <mergeCell ref="C96:U96"/>
    <mergeCell ref="C98:U98"/>
    <mergeCell ref="C99:U99"/>
    <mergeCell ref="C101:U101"/>
  </mergeCells>
  <pageMargins left="0.7" right="0.7" top="0.75" bottom="0.75" header="0.3" footer="0.3"/>
  <pageSetup paperSize="9" fitToHeight="0" orientation="landscape" horizontalDpi="300" verticalDpi="300"/>
  <headerFooter scaleWithDoc="0" alignWithMargins="0">
    <oddHeader>&amp;C&amp;"Arial"&amp;8TABLE 13A.39</oddHeader>
    <oddFooter>&amp;L&amp;"Arial"&amp;8REPORT ON
GOVERNMENT
SERVICES 2022&amp;R&amp;"Arial"&amp;8SERVICES FOR
MENTAL HEALTH
PAGE &amp;B&amp;P&amp;B</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U62"/>
  <sheetViews>
    <sheetView showGridLines="0" workbookViewId="0"/>
  </sheetViews>
  <sheetFormatPr defaultColWidth="11.44140625" defaultRowHeight="13.2" x14ac:dyDescent="0.25"/>
  <cols>
    <col min="1" max="11" width="1.88671875" customWidth="1"/>
    <col min="12" max="12" width="5.44140625" customWidth="1"/>
    <col min="13" max="21" width="14.44140625" customWidth="1"/>
  </cols>
  <sheetData>
    <row r="1" spans="1:21" ht="17.399999999999999" customHeight="1" x14ac:dyDescent="0.25">
      <c r="A1" s="8" t="s">
        <v>868</v>
      </c>
      <c r="B1" s="8"/>
      <c r="C1" s="8"/>
      <c r="D1" s="8"/>
      <c r="E1" s="8"/>
      <c r="F1" s="8"/>
      <c r="G1" s="8"/>
      <c r="H1" s="8"/>
      <c r="I1" s="8"/>
      <c r="J1" s="8"/>
      <c r="K1" s="91" t="s">
        <v>869</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237</v>
      </c>
      <c r="N2" s="13" t="s">
        <v>870</v>
      </c>
      <c r="O2" s="13" t="s">
        <v>410</v>
      </c>
      <c r="P2" s="13" t="s">
        <v>646</v>
      </c>
      <c r="Q2" s="13" t="s">
        <v>238</v>
      </c>
      <c r="R2" s="13" t="s">
        <v>871</v>
      </c>
      <c r="S2" s="13" t="s">
        <v>649</v>
      </c>
      <c r="T2" s="13" t="s">
        <v>872</v>
      </c>
      <c r="U2" s="13" t="s">
        <v>294</v>
      </c>
    </row>
    <row r="3" spans="1:21" ht="16.5" customHeight="1" x14ac:dyDescent="0.25">
      <c r="A3" s="7" t="s">
        <v>840</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873</v>
      </c>
      <c r="M4" s="16">
        <v>13.3</v>
      </c>
      <c r="N4" s="16">
        <v>12.5</v>
      </c>
      <c r="O4" s="26">
        <v>8.8000000000000007</v>
      </c>
      <c r="P4" s="16">
        <v>12.8</v>
      </c>
      <c r="Q4" s="16">
        <v>11.3</v>
      </c>
      <c r="R4" s="16">
        <v>13.7</v>
      </c>
      <c r="S4" s="26">
        <v>9.5</v>
      </c>
      <c r="T4" s="16">
        <v>13</v>
      </c>
      <c r="U4" s="16">
        <v>11.7</v>
      </c>
    </row>
    <row r="5" spans="1:21" ht="16.5" customHeight="1" x14ac:dyDescent="0.25">
      <c r="A5" s="7"/>
      <c r="B5" s="7" t="s">
        <v>85</v>
      </c>
      <c r="C5" s="7"/>
      <c r="D5" s="7"/>
      <c r="E5" s="7"/>
      <c r="F5" s="7"/>
      <c r="G5" s="7"/>
      <c r="H5" s="7"/>
      <c r="I5" s="7"/>
      <c r="J5" s="7"/>
      <c r="K5" s="7"/>
      <c r="L5" s="9" t="s">
        <v>873</v>
      </c>
      <c r="M5" s="16">
        <v>13</v>
      </c>
      <c r="N5" s="16">
        <v>12</v>
      </c>
      <c r="O5" s="26">
        <v>8.8000000000000007</v>
      </c>
      <c r="P5" s="16">
        <v>13.2</v>
      </c>
      <c r="Q5" s="16">
        <v>11</v>
      </c>
      <c r="R5" s="16">
        <v>14.8</v>
      </c>
      <c r="S5" s="16">
        <v>10.5</v>
      </c>
      <c r="T5" s="16">
        <v>13.2</v>
      </c>
      <c r="U5" s="16">
        <v>11.6</v>
      </c>
    </row>
    <row r="6" spans="1:21" ht="16.5" customHeight="1" x14ac:dyDescent="0.25">
      <c r="A6" s="7"/>
      <c r="B6" s="7" t="s">
        <v>86</v>
      </c>
      <c r="C6" s="7"/>
      <c r="D6" s="7"/>
      <c r="E6" s="7"/>
      <c r="F6" s="7"/>
      <c r="G6" s="7"/>
      <c r="H6" s="7"/>
      <c r="I6" s="7"/>
      <c r="J6" s="7"/>
      <c r="K6" s="7"/>
      <c r="L6" s="9" t="s">
        <v>873</v>
      </c>
      <c r="M6" s="16">
        <v>13.2</v>
      </c>
      <c r="N6" s="16">
        <v>11.9</v>
      </c>
      <c r="O6" s="26">
        <v>9.9</v>
      </c>
      <c r="P6" s="16">
        <v>13.1</v>
      </c>
      <c r="Q6" s="16">
        <v>10.1</v>
      </c>
      <c r="R6" s="16">
        <v>13.2</v>
      </c>
      <c r="S6" s="16">
        <v>10.9</v>
      </c>
      <c r="T6" s="16">
        <v>12.5</v>
      </c>
      <c r="U6" s="16">
        <v>11.8</v>
      </c>
    </row>
    <row r="7" spans="1:21" ht="16.5" customHeight="1" x14ac:dyDescent="0.25">
      <c r="A7" s="7"/>
      <c r="B7" s="7" t="s">
        <v>87</v>
      </c>
      <c r="C7" s="7"/>
      <c r="D7" s="7"/>
      <c r="E7" s="7"/>
      <c r="F7" s="7"/>
      <c r="G7" s="7"/>
      <c r="H7" s="7"/>
      <c r="I7" s="7"/>
      <c r="J7" s="7"/>
      <c r="K7" s="7"/>
      <c r="L7" s="9" t="s">
        <v>873</v>
      </c>
      <c r="M7" s="16">
        <v>12.6</v>
      </c>
      <c r="N7" s="16">
        <v>12.3</v>
      </c>
      <c r="O7" s="26">
        <v>9.6999999999999993</v>
      </c>
      <c r="P7" s="16">
        <v>12.9</v>
      </c>
      <c r="Q7" s="26">
        <v>9.3000000000000007</v>
      </c>
      <c r="R7" s="16">
        <v>11.4</v>
      </c>
      <c r="S7" s="16">
        <v>10.5</v>
      </c>
      <c r="T7" s="16">
        <v>14</v>
      </c>
      <c r="U7" s="16">
        <v>11.5</v>
      </c>
    </row>
    <row r="8" spans="1:21" ht="16.5" customHeight="1" x14ac:dyDescent="0.25">
      <c r="A8" s="7"/>
      <c r="B8" s="7" t="s">
        <v>88</v>
      </c>
      <c r="C8" s="7"/>
      <c r="D8" s="7"/>
      <c r="E8" s="7"/>
      <c r="F8" s="7"/>
      <c r="G8" s="7"/>
      <c r="H8" s="7"/>
      <c r="I8" s="7"/>
      <c r="J8" s="7"/>
      <c r="K8" s="7"/>
      <c r="L8" s="9" t="s">
        <v>873</v>
      </c>
      <c r="M8" s="16">
        <v>13.7</v>
      </c>
      <c r="N8" s="16">
        <v>12.5</v>
      </c>
      <c r="O8" s="16">
        <v>10.6</v>
      </c>
      <c r="P8" s="16">
        <v>12.1</v>
      </c>
      <c r="Q8" s="26">
        <v>9.3000000000000007</v>
      </c>
      <c r="R8" s="16">
        <v>10.8</v>
      </c>
      <c r="S8" s="16">
        <v>12.6</v>
      </c>
      <c r="T8" s="16">
        <v>11.3</v>
      </c>
      <c r="U8" s="16">
        <v>12.1</v>
      </c>
    </row>
    <row r="9" spans="1:21" ht="16.5" customHeight="1" x14ac:dyDescent="0.25">
      <c r="A9" s="7"/>
      <c r="B9" s="7" t="s">
        <v>89</v>
      </c>
      <c r="C9" s="7"/>
      <c r="D9" s="7"/>
      <c r="E9" s="7"/>
      <c r="F9" s="7"/>
      <c r="G9" s="7"/>
      <c r="H9" s="7"/>
      <c r="I9" s="7"/>
      <c r="J9" s="7"/>
      <c r="K9" s="7"/>
      <c r="L9" s="9" t="s">
        <v>873</v>
      </c>
      <c r="M9" s="16">
        <v>14.2</v>
      </c>
      <c r="N9" s="16">
        <v>13</v>
      </c>
      <c r="O9" s="16">
        <v>11.2</v>
      </c>
      <c r="P9" s="16">
        <v>13.5</v>
      </c>
      <c r="Q9" s="16">
        <v>11.9</v>
      </c>
      <c r="R9" s="16">
        <v>10.4</v>
      </c>
      <c r="S9" s="16">
        <v>16.8</v>
      </c>
      <c r="T9" s="16">
        <v>10.7</v>
      </c>
      <c r="U9" s="16">
        <v>13</v>
      </c>
    </row>
    <row r="10" spans="1:21" ht="16.5" customHeight="1" x14ac:dyDescent="0.25">
      <c r="A10" s="7"/>
      <c r="B10" s="7" t="s">
        <v>90</v>
      </c>
      <c r="C10" s="7"/>
      <c r="D10" s="7"/>
      <c r="E10" s="7"/>
      <c r="F10" s="7"/>
      <c r="G10" s="7"/>
      <c r="H10" s="7"/>
      <c r="I10" s="7"/>
      <c r="J10" s="7"/>
      <c r="K10" s="7"/>
      <c r="L10" s="9" t="s">
        <v>873</v>
      </c>
      <c r="M10" s="16">
        <v>14</v>
      </c>
      <c r="N10" s="16">
        <v>13.4</v>
      </c>
      <c r="O10" s="16">
        <v>10</v>
      </c>
      <c r="P10" s="16">
        <v>14.3</v>
      </c>
      <c r="Q10" s="16">
        <v>13.6</v>
      </c>
      <c r="R10" s="16">
        <v>11.3</v>
      </c>
      <c r="S10" s="16">
        <v>15.3</v>
      </c>
      <c r="T10" s="16">
        <v>10.6</v>
      </c>
      <c r="U10" s="16">
        <v>12.9</v>
      </c>
    </row>
    <row r="11" spans="1:21" ht="16.5" customHeight="1" x14ac:dyDescent="0.25">
      <c r="A11" s="7"/>
      <c r="B11" s="7" t="s">
        <v>91</v>
      </c>
      <c r="C11" s="7"/>
      <c r="D11" s="7"/>
      <c r="E11" s="7"/>
      <c r="F11" s="7"/>
      <c r="G11" s="7"/>
      <c r="H11" s="7"/>
      <c r="I11" s="7"/>
      <c r="J11" s="7"/>
      <c r="K11" s="7"/>
      <c r="L11" s="9" t="s">
        <v>873</v>
      </c>
      <c r="M11" s="16">
        <v>13.9</v>
      </c>
      <c r="N11" s="16">
        <v>13.8</v>
      </c>
      <c r="O11" s="16">
        <v>10.199999999999999</v>
      </c>
      <c r="P11" s="16">
        <v>15.2</v>
      </c>
      <c r="Q11" s="16">
        <v>15</v>
      </c>
      <c r="R11" s="16">
        <v>12.9</v>
      </c>
      <c r="S11" s="16">
        <v>15.9</v>
      </c>
      <c r="T11" s="16">
        <v>11.8</v>
      </c>
      <c r="U11" s="16">
        <v>13.2</v>
      </c>
    </row>
    <row r="12" spans="1:21" ht="16.5" customHeight="1" x14ac:dyDescent="0.25">
      <c r="A12" s="7"/>
      <c r="B12" s="7" t="s">
        <v>92</v>
      </c>
      <c r="C12" s="7"/>
      <c r="D12" s="7"/>
      <c r="E12" s="7"/>
      <c r="F12" s="7"/>
      <c r="G12" s="7"/>
      <c r="H12" s="7"/>
      <c r="I12" s="7"/>
      <c r="J12" s="7"/>
      <c r="K12" s="7"/>
      <c r="L12" s="9" t="s">
        <v>873</v>
      </c>
      <c r="M12" s="16">
        <v>14.6</v>
      </c>
      <c r="N12" s="16">
        <v>14.4</v>
      </c>
      <c r="O12" s="16">
        <v>11.6</v>
      </c>
      <c r="P12" s="16">
        <v>13.8</v>
      </c>
      <c r="Q12" s="16">
        <v>12.2</v>
      </c>
      <c r="R12" s="16">
        <v>12.6</v>
      </c>
      <c r="S12" s="16">
        <v>14.5</v>
      </c>
      <c r="T12" s="16">
        <v>10.7</v>
      </c>
      <c r="U12" s="16">
        <v>13.5</v>
      </c>
    </row>
    <row r="13" spans="1:21" ht="16.5" customHeight="1" x14ac:dyDescent="0.25">
      <c r="A13" s="7"/>
      <c r="B13" s="7" t="s">
        <v>93</v>
      </c>
      <c r="C13" s="7"/>
      <c r="D13" s="7"/>
      <c r="E13" s="7"/>
      <c r="F13" s="7"/>
      <c r="G13" s="7"/>
      <c r="H13" s="7"/>
      <c r="I13" s="7"/>
      <c r="J13" s="7"/>
      <c r="K13" s="7"/>
      <c r="L13" s="9" t="s">
        <v>873</v>
      </c>
      <c r="M13" s="16">
        <v>14.8</v>
      </c>
      <c r="N13" s="16">
        <v>14.5</v>
      </c>
      <c r="O13" s="16">
        <v>11.4</v>
      </c>
      <c r="P13" s="16">
        <v>14.9</v>
      </c>
      <c r="Q13" s="16">
        <v>13.4</v>
      </c>
      <c r="R13" s="16">
        <v>12</v>
      </c>
      <c r="S13" s="16">
        <v>15.2</v>
      </c>
      <c r="T13" s="16">
        <v>12.6</v>
      </c>
      <c r="U13" s="16">
        <v>13.8</v>
      </c>
    </row>
    <row r="14" spans="1:21" ht="16.5" customHeight="1" x14ac:dyDescent="0.25">
      <c r="A14" s="7" t="s">
        <v>841</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83</v>
      </c>
      <c r="C15" s="7"/>
      <c r="D15" s="7"/>
      <c r="E15" s="7"/>
      <c r="F15" s="7"/>
      <c r="G15" s="7"/>
      <c r="H15" s="7"/>
      <c r="I15" s="7"/>
      <c r="J15" s="7"/>
      <c r="K15" s="7"/>
      <c r="L15" s="9" t="s">
        <v>873</v>
      </c>
      <c r="M15" s="16">
        <v>13.1</v>
      </c>
      <c r="N15" s="26">
        <v>7.3</v>
      </c>
      <c r="O15" s="26">
        <v>8.6</v>
      </c>
      <c r="P15" s="26">
        <v>7.7</v>
      </c>
      <c r="Q15" s="26">
        <v>3.7</v>
      </c>
      <c r="R15" s="25" t="s">
        <v>137</v>
      </c>
      <c r="S15" s="25" t="s">
        <v>137</v>
      </c>
      <c r="T15" s="25" t="s">
        <v>137</v>
      </c>
      <c r="U15" s="26">
        <v>8.8000000000000007</v>
      </c>
    </row>
    <row r="16" spans="1:21" ht="16.5" customHeight="1" x14ac:dyDescent="0.25">
      <c r="A16" s="7"/>
      <c r="B16" s="7" t="s">
        <v>85</v>
      </c>
      <c r="C16" s="7"/>
      <c r="D16" s="7"/>
      <c r="E16" s="7"/>
      <c r="F16" s="7"/>
      <c r="G16" s="7"/>
      <c r="H16" s="7"/>
      <c r="I16" s="7"/>
      <c r="J16" s="7"/>
      <c r="K16" s="7"/>
      <c r="L16" s="9" t="s">
        <v>873</v>
      </c>
      <c r="M16" s="16">
        <v>14.2</v>
      </c>
      <c r="N16" s="26">
        <v>7.2</v>
      </c>
      <c r="O16" s="16">
        <v>10.9</v>
      </c>
      <c r="P16" s="26">
        <v>8.1999999999999993</v>
      </c>
      <c r="Q16" s="26">
        <v>4.5999999999999996</v>
      </c>
      <c r="R16" s="25" t="s">
        <v>137</v>
      </c>
      <c r="S16" s="25" t="s">
        <v>137</v>
      </c>
      <c r="T16" s="25" t="s">
        <v>137</v>
      </c>
      <c r="U16" s="26">
        <v>9.6999999999999993</v>
      </c>
    </row>
    <row r="17" spans="1:21" ht="16.5" customHeight="1" x14ac:dyDescent="0.25">
      <c r="A17" s="7"/>
      <c r="B17" s="7" t="s">
        <v>86</v>
      </c>
      <c r="C17" s="7"/>
      <c r="D17" s="7"/>
      <c r="E17" s="7"/>
      <c r="F17" s="7"/>
      <c r="G17" s="7"/>
      <c r="H17" s="7"/>
      <c r="I17" s="7"/>
      <c r="J17" s="7"/>
      <c r="K17" s="7"/>
      <c r="L17" s="9" t="s">
        <v>873</v>
      </c>
      <c r="M17" s="16">
        <v>15.1</v>
      </c>
      <c r="N17" s="26">
        <v>8.5</v>
      </c>
      <c r="O17" s="26">
        <v>9.8000000000000007</v>
      </c>
      <c r="P17" s="26">
        <v>7.1</v>
      </c>
      <c r="Q17" s="26">
        <v>4.0999999999999996</v>
      </c>
      <c r="R17" s="25" t="s">
        <v>137</v>
      </c>
      <c r="S17" s="25" t="s">
        <v>137</v>
      </c>
      <c r="T17" s="25" t="s">
        <v>137</v>
      </c>
      <c r="U17" s="16">
        <v>10</v>
      </c>
    </row>
    <row r="18" spans="1:21" ht="16.5" customHeight="1" x14ac:dyDescent="0.25">
      <c r="A18" s="7"/>
      <c r="B18" s="7" t="s">
        <v>87</v>
      </c>
      <c r="C18" s="7"/>
      <c r="D18" s="7"/>
      <c r="E18" s="7"/>
      <c r="F18" s="7"/>
      <c r="G18" s="7"/>
      <c r="H18" s="7"/>
      <c r="I18" s="7"/>
      <c r="J18" s="7"/>
      <c r="K18" s="7"/>
      <c r="L18" s="9" t="s">
        <v>873</v>
      </c>
      <c r="M18" s="16">
        <v>15.1</v>
      </c>
      <c r="N18" s="26">
        <v>7.8</v>
      </c>
      <c r="O18" s="26">
        <v>9</v>
      </c>
      <c r="P18" s="26">
        <v>7.4</v>
      </c>
      <c r="Q18" s="26">
        <v>3.3</v>
      </c>
      <c r="R18" s="25" t="s">
        <v>137</v>
      </c>
      <c r="S18" s="25" t="s">
        <v>137</v>
      </c>
      <c r="T18" s="25" t="s">
        <v>137</v>
      </c>
      <c r="U18" s="26">
        <v>9.4</v>
      </c>
    </row>
    <row r="19" spans="1:21" ht="16.5" customHeight="1" x14ac:dyDescent="0.25">
      <c r="A19" s="7"/>
      <c r="B19" s="7" t="s">
        <v>88</v>
      </c>
      <c r="C19" s="7"/>
      <c r="D19" s="7"/>
      <c r="E19" s="7"/>
      <c r="F19" s="7"/>
      <c r="G19" s="7"/>
      <c r="H19" s="7"/>
      <c r="I19" s="7"/>
      <c r="J19" s="7"/>
      <c r="K19" s="7"/>
      <c r="L19" s="9" t="s">
        <v>873</v>
      </c>
      <c r="M19" s="16">
        <v>16.8</v>
      </c>
      <c r="N19" s="26">
        <v>7.9</v>
      </c>
      <c r="O19" s="16">
        <v>10</v>
      </c>
      <c r="P19" s="26">
        <v>8.1999999999999993</v>
      </c>
      <c r="Q19" s="26">
        <v>3.4</v>
      </c>
      <c r="R19" s="25" t="s">
        <v>137</v>
      </c>
      <c r="S19" s="25" t="s">
        <v>137</v>
      </c>
      <c r="T19" s="25" t="s">
        <v>137</v>
      </c>
      <c r="U19" s="26">
        <v>9.9</v>
      </c>
    </row>
    <row r="20" spans="1:21" ht="16.5" customHeight="1" x14ac:dyDescent="0.25">
      <c r="A20" s="7"/>
      <c r="B20" s="7" t="s">
        <v>89</v>
      </c>
      <c r="C20" s="7"/>
      <c r="D20" s="7"/>
      <c r="E20" s="7"/>
      <c r="F20" s="7"/>
      <c r="G20" s="7"/>
      <c r="H20" s="7"/>
      <c r="I20" s="7"/>
      <c r="J20" s="7"/>
      <c r="K20" s="7"/>
      <c r="L20" s="9" t="s">
        <v>873</v>
      </c>
      <c r="M20" s="16">
        <v>19.5</v>
      </c>
      <c r="N20" s="26">
        <v>7.5</v>
      </c>
      <c r="O20" s="16">
        <v>11</v>
      </c>
      <c r="P20" s="26">
        <v>7.8</v>
      </c>
      <c r="Q20" s="26">
        <v>4.5</v>
      </c>
      <c r="R20" s="25" t="s">
        <v>137</v>
      </c>
      <c r="S20" s="25" t="s">
        <v>137</v>
      </c>
      <c r="T20" s="25" t="s">
        <v>137</v>
      </c>
      <c r="U20" s="16">
        <v>10.7</v>
      </c>
    </row>
    <row r="21" spans="1:21" ht="16.5" customHeight="1" x14ac:dyDescent="0.25">
      <c r="A21" s="7"/>
      <c r="B21" s="7" t="s">
        <v>90</v>
      </c>
      <c r="C21" s="7"/>
      <c r="D21" s="7"/>
      <c r="E21" s="7"/>
      <c r="F21" s="7"/>
      <c r="G21" s="7"/>
      <c r="H21" s="7"/>
      <c r="I21" s="7"/>
      <c r="J21" s="7"/>
      <c r="K21" s="7"/>
      <c r="L21" s="9" t="s">
        <v>873</v>
      </c>
      <c r="M21" s="16">
        <v>19.8</v>
      </c>
      <c r="N21" s="26">
        <v>7.9</v>
      </c>
      <c r="O21" s="16">
        <v>10.3</v>
      </c>
      <c r="P21" s="16">
        <v>10.199999999999999</v>
      </c>
      <c r="Q21" s="26">
        <v>4.7</v>
      </c>
      <c r="R21" s="25" t="s">
        <v>137</v>
      </c>
      <c r="S21" s="25" t="s">
        <v>137</v>
      </c>
      <c r="T21" s="25" t="s">
        <v>137</v>
      </c>
      <c r="U21" s="16">
        <v>11.1</v>
      </c>
    </row>
    <row r="22" spans="1:21" ht="16.5" customHeight="1" x14ac:dyDescent="0.25">
      <c r="A22" s="7"/>
      <c r="B22" s="7" t="s">
        <v>91</v>
      </c>
      <c r="C22" s="7"/>
      <c r="D22" s="7"/>
      <c r="E22" s="7"/>
      <c r="F22" s="7"/>
      <c r="G22" s="7"/>
      <c r="H22" s="7"/>
      <c r="I22" s="7"/>
      <c r="J22" s="7"/>
      <c r="K22" s="7"/>
      <c r="L22" s="9" t="s">
        <v>873</v>
      </c>
      <c r="M22" s="16">
        <v>21.7</v>
      </c>
      <c r="N22" s="26">
        <v>7.5</v>
      </c>
      <c r="O22" s="16">
        <v>11.1</v>
      </c>
      <c r="P22" s="26">
        <v>6.4</v>
      </c>
      <c r="Q22" s="26">
        <v>3.6</v>
      </c>
      <c r="R22" s="25" t="s">
        <v>137</v>
      </c>
      <c r="S22" s="25" t="s">
        <v>137</v>
      </c>
      <c r="T22" s="25" t="s">
        <v>137</v>
      </c>
      <c r="U22" s="16">
        <v>10.7</v>
      </c>
    </row>
    <row r="23" spans="1:21" ht="16.5" customHeight="1" x14ac:dyDescent="0.25">
      <c r="A23" s="7"/>
      <c r="B23" s="7" t="s">
        <v>92</v>
      </c>
      <c r="C23" s="7"/>
      <c r="D23" s="7"/>
      <c r="E23" s="7"/>
      <c r="F23" s="7"/>
      <c r="G23" s="7"/>
      <c r="H23" s="7"/>
      <c r="I23" s="7"/>
      <c r="J23" s="7"/>
      <c r="K23" s="7"/>
      <c r="L23" s="9" t="s">
        <v>873</v>
      </c>
      <c r="M23" s="16">
        <v>22.1</v>
      </c>
      <c r="N23" s="26">
        <v>7.3</v>
      </c>
      <c r="O23" s="16">
        <v>11.5</v>
      </c>
      <c r="P23" s="26">
        <v>7.2</v>
      </c>
      <c r="Q23" s="26">
        <v>3.1</v>
      </c>
      <c r="R23" s="25" t="s">
        <v>137</v>
      </c>
      <c r="S23" s="25" t="s">
        <v>137</v>
      </c>
      <c r="T23" s="25" t="s">
        <v>137</v>
      </c>
      <c r="U23" s="16">
        <v>10.5</v>
      </c>
    </row>
    <row r="24" spans="1:21" ht="16.5" customHeight="1" x14ac:dyDescent="0.25">
      <c r="A24" s="7"/>
      <c r="B24" s="7" t="s">
        <v>93</v>
      </c>
      <c r="C24" s="7"/>
      <c r="D24" s="7"/>
      <c r="E24" s="7"/>
      <c r="F24" s="7"/>
      <c r="G24" s="7"/>
      <c r="H24" s="7"/>
      <c r="I24" s="7"/>
      <c r="J24" s="7"/>
      <c r="K24" s="7"/>
      <c r="L24" s="9" t="s">
        <v>873</v>
      </c>
      <c r="M24" s="16">
        <v>21.7</v>
      </c>
      <c r="N24" s="16">
        <v>10.4</v>
      </c>
      <c r="O24" s="16">
        <v>11.2</v>
      </c>
      <c r="P24" s="26">
        <v>8</v>
      </c>
      <c r="Q24" s="26">
        <v>4.2</v>
      </c>
      <c r="R24" s="25" t="s">
        <v>137</v>
      </c>
      <c r="S24" s="25" t="s">
        <v>137</v>
      </c>
      <c r="T24" s="25" t="s">
        <v>137</v>
      </c>
      <c r="U24" s="16">
        <v>11.8</v>
      </c>
    </row>
    <row r="25" spans="1:21" ht="16.5" customHeight="1" x14ac:dyDescent="0.25">
      <c r="A25" s="7" t="s">
        <v>842</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83</v>
      </c>
      <c r="C26" s="7"/>
      <c r="D26" s="7"/>
      <c r="E26" s="7"/>
      <c r="F26" s="7"/>
      <c r="G26" s="7"/>
      <c r="H26" s="7"/>
      <c r="I26" s="7"/>
      <c r="J26" s="7"/>
      <c r="K26" s="7"/>
      <c r="L26" s="9" t="s">
        <v>873</v>
      </c>
      <c r="M26" s="16">
        <v>40.6</v>
      </c>
      <c r="N26" s="16">
        <v>30.4</v>
      </c>
      <c r="O26" s="16">
        <v>27.7</v>
      </c>
      <c r="P26" s="16">
        <v>41.3</v>
      </c>
      <c r="Q26" s="16">
        <v>36.1</v>
      </c>
      <c r="R26" s="25" t="s">
        <v>137</v>
      </c>
      <c r="S26" s="16">
        <v>30.2</v>
      </c>
      <c r="T26" s="25" t="s">
        <v>137</v>
      </c>
      <c r="U26" s="16">
        <v>35.1</v>
      </c>
    </row>
    <row r="27" spans="1:21" ht="16.5" customHeight="1" x14ac:dyDescent="0.25">
      <c r="A27" s="7"/>
      <c r="B27" s="7" t="s">
        <v>85</v>
      </c>
      <c r="C27" s="7"/>
      <c r="D27" s="7"/>
      <c r="E27" s="7"/>
      <c r="F27" s="7"/>
      <c r="G27" s="7"/>
      <c r="H27" s="7"/>
      <c r="I27" s="7"/>
      <c r="J27" s="7"/>
      <c r="K27" s="7"/>
      <c r="L27" s="9" t="s">
        <v>873</v>
      </c>
      <c r="M27" s="16">
        <v>39.9</v>
      </c>
      <c r="N27" s="16">
        <v>29.1</v>
      </c>
      <c r="O27" s="16">
        <v>28</v>
      </c>
      <c r="P27" s="16">
        <v>41.7</v>
      </c>
      <c r="Q27" s="16">
        <v>33.700000000000003</v>
      </c>
      <c r="R27" s="25" t="s">
        <v>137</v>
      </c>
      <c r="S27" s="16">
        <v>42.8</v>
      </c>
      <c r="T27" s="25" t="s">
        <v>137</v>
      </c>
      <c r="U27" s="16">
        <v>34.5</v>
      </c>
    </row>
    <row r="28" spans="1:21" ht="16.5" customHeight="1" x14ac:dyDescent="0.25">
      <c r="A28" s="7"/>
      <c r="B28" s="7" t="s">
        <v>86</v>
      </c>
      <c r="C28" s="7"/>
      <c r="D28" s="7"/>
      <c r="E28" s="7"/>
      <c r="F28" s="7"/>
      <c r="G28" s="7"/>
      <c r="H28" s="7"/>
      <c r="I28" s="7"/>
      <c r="J28" s="7"/>
      <c r="K28" s="7"/>
      <c r="L28" s="9" t="s">
        <v>873</v>
      </c>
      <c r="M28" s="16">
        <v>42</v>
      </c>
      <c r="N28" s="16">
        <v>28.8</v>
      </c>
      <c r="O28" s="16">
        <v>27.1</v>
      </c>
      <c r="P28" s="16">
        <v>40.4</v>
      </c>
      <c r="Q28" s="16">
        <v>36.799999999999997</v>
      </c>
      <c r="R28" s="25" t="s">
        <v>137</v>
      </c>
      <c r="S28" s="16">
        <v>50.3</v>
      </c>
      <c r="T28" s="25" t="s">
        <v>137</v>
      </c>
      <c r="U28" s="16">
        <v>34.9</v>
      </c>
    </row>
    <row r="29" spans="1:21" ht="16.5" customHeight="1" x14ac:dyDescent="0.25">
      <c r="A29" s="7"/>
      <c r="B29" s="7" t="s">
        <v>87</v>
      </c>
      <c r="C29" s="7"/>
      <c r="D29" s="7"/>
      <c r="E29" s="7"/>
      <c r="F29" s="7"/>
      <c r="G29" s="7"/>
      <c r="H29" s="7"/>
      <c r="I29" s="7"/>
      <c r="J29" s="7"/>
      <c r="K29" s="7"/>
      <c r="L29" s="9" t="s">
        <v>873</v>
      </c>
      <c r="M29" s="16">
        <v>36.700000000000003</v>
      </c>
      <c r="N29" s="16">
        <v>29.9</v>
      </c>
      <c r="O29" s="16">
        <v>25.5</v>
      </c>
      <c r="P29" s="16">
        <v>42.6</v>
      </c>
      <c r="Q29" s="16">
        <v>28.6</v>
      </c>
      <c r="R29" s="25" t="s">
        <v>137</v>
      </c>
      <c r="S29" s="16">
        <v>42</v>
      </c>
      <c r="T29" s="25" t="s">
        <v>137</v>
      </c>
      <c r="U29" s="16">
        <v>33.6</v>
      </c>
    </row>
    <row r="30" spans="1:21" ht="16.5" customHeight="1" x14ac:dyDescent="0.25">
      <c r="A30" s="7"/>
      <c r="B30" s="7" t="s">
        <v>88</v>
      </c>
      <c r="C30" s="7"/>
      <c r="D30" s="7"/>
      <c r="E30" s="7"/>
      <c r="F30" s="7"/>
      <c r="G30" s="7"/>
      <c r="H30" s="7"/>
      <c r="I30" s="7"/>
      <c r="J30" s="7"/>
      <c r="K30" s="7"/>
      <c r="L30" s="9" t="s">
        <v>873</v>
      </c>
      <c r="M30" s="16">
        <v>42.6</v>
      </c>
      <c r="N30" s="16">
        <v>29.1</v>
      </c>
      <c r="O30" s="16">
        <v>20.9</v>
      </c>
      <c r="P30" s="16">
        <v>40.5</v>
      </c>
      <c r="Q30" s="16">
        <v>29.8</v>
      </c>
      <c r="R30" s="25" t="s">
        <v>137</v>
      </c>
      <c r="S30" s="16">
        <v>36.4</v>
      </c>
      <c r="T30" s="25" t="s">
        <v>137</v>
      </c>
      <c r="U30" s="16">
        <v>33.5</v>
      </c>
    </row>
    <row r="31" spans="1:21" ht="16.5" customHeight="1" x14ac:dyDescent="0.25">
      <c r="A31" s="7"/>
      <c r="B31" s="7" t="s">
        <v>89</v>
      </c>
      <c r="C31" s="7"/>
      <c r="D31" s="7"/>
      <c r="E31" s="7"/>
      <c r="F31" s="7"/>
      <c r="G31" s="7"/>
      <c r="H31" s="7"/>
      <c r="I31" s="7"/>
      <c r="J31" s="7"/>
      <c r="K31" s="7"/>
      <c r="L31" s="9" t="s">
        <v>873</v>
      </c>
      <c r="M31" s="16">
        <v>40</v>
      </c>
      <c r="N31" s="16">
        <v>31</v>
      </c>
      <c r="O31" s="16">
        <v>19.399999999999999</v>
      </c>
      <c r="P31" s="16">
        <v>45.3</v>
      </c>
      <c r="Q31" s="16">
        <v>39.1</v>
      </c>
      <c r="R31" s="25" t="s">
        <v>137</v>
      </c>
      <c r="S31" s="16">
        <v>40.5</v>
      </c>
      <c r="T31" s="25" t="s">
        <v>137</v>
      </c>
      <c r="U31" s="16">
        <v>35.200000000000003</v>
      </c>
    </row>
    <row r="32" spans="1:21" ht="16.5" customHeight="1" x14ac:dyDescent="0.25">
      <c r="A32" s="7"/>
      <c r="B32" s="7" t="s">
        <v>90</v>
      </c>
      <c r="C32" s="7"/>
      <c r="D32" s="7"/>
      <c r="E32" s="7"/>
      <c r="F32" s="7"/>
      <c r="G32" s="7"/>
      <c r="H32" s="7"/>
      <c r="I32" s="7"/>
      <c r="J32" s="7"/>
      <c r="K32" s="7"/>
      <c r="L32" s="9" t="s">
        <v>873</v>
      </c>
      <c r="M32" s="16">
        <v>43</v>
      </c>
      <c r="N32" s="16">
        <v>31.1</v>
      </c>
      <c r="O32" s="16">
        <v>20.2</v>
      </c>
      <c r="P32" s="16">
        <v>41.6</v>
      </c>
      <c r="Q32" s="16">
        <v>38.799999999999997</v>
      </c>
      <c r="R32" s="25" t="s">
        <v>137</v>
      </c>
      <c r="S32" s="16">
        <v>30.2</v>
      </c>
      <c r="T32" s="25" t="s">
        <v>137</v>
      </c>
      <c r="U32" s="16">
        <v>35.299999999999997</v>
      </c>
    </row>
    <row r="33" spans="1:21" ht="16.5" customHeight="1" x14ac:dyDescent="0.25">
      <c r="A33" s="7"/>
      <c r="B33" s="7" t="s">
        <v>91</v>
      </c>
      <c r="C33" s="7"/>
      <c r="D33" s="7"/>
      <c r="E33" s="7"/>
      <c r="F33" s="7"/>
      <c r="G33" s="7"/>
      <c r="H33" s="7"/>
      <c r="I33" s="7"/>
      <c r="J33" s="7"/>
      <c r="K33" s="7"/>
      <c r="L33" s="9" t="s">
        <v>873</v>
      </c>
      <c r="M33" s="16">
        <v>42.2</v>
      </c>
      <c r="N33" s="16">
        <v>29.7</v>
      </c>
      <c r="O33" s="16">
        <v>21.9</v>
      </c>
      <c r="P33" s="16">
        <v>50.3</v>
      </c>
      <c r="Q33" s="16">
        <v>39.1</v>
      </c>
      <c r="R33" s="25" t="s">
        <v>137</v>
      </c>
      <c r="S33" s="16">
        <v>40.299999999999997</v>
      </c>
      <c r="T33" s="25" t="s">
        <v>137</v>
      </c>
      <c r="U33" s="16">
        <v>35.700000000000003</v>
      </c>
    </row>
    <row r="34" spans="1:21" ht="16.5" customHeight="1" x14ac:dyDescent="0.25">
      <c r="A34" s="7"/>
      <c r="B34" s="7" t="s">
        <v>92</v>
      </c>
      <c r="C34" s="7"/>
      <c r="D34" s="7"/>
      <c r="E34" s="7"/>
      <c r="F34" s="7"/>
      <c r="G34" s="7"/>
      <c r="H34" s="7"/>
      <c r="I34" s="7"/>
      <c r="J34" s="7"/>
      <c r="K34" s="7"/>
      <c r="L34" s="9" t="s">
        <v>873</v>
      </c>
      <c r="M34" s="16">
        <v>41.2</v>
      </c>
      <c r="N34" s="16">
        <v>30.5</v>
      </c>
      <c r="O34" s="16">
        <v>11.3</v>
      </c>
      <c r="P34" s="16">
        <v>49.8</v>
      </c>
      <c r="Q34" s="16">
        <v>41.2</v>
      </c>
      <c r="R34" s="25" t="s">
        <v>137</v>
      </c>
      <c r="S34" s="16">
        <v>36.799999999999997</v>
      </c>
      <c r="T34" s="25" t="s">
        <v>137</v>
      </c>
      <c r="U34" s="16">
        <v>31.9</v>
      </c>
    </row>
    <row r="35" spans="1:21" ht="16.5" customHeight="1" x14ac:dyDescent="0.25">
      <c r="A35" s="7"/>
      <c r="B35" s="7" t="s">
        <v>93</v>
      </c>
      <c r="C35" s="7"/>
      <c r="D35" s="7"/>
      <c r="E35" s="7"/>
      <c r="F35" s="7"/>
      <c r="G35" s="7"/>
      <c r="H35" s="7"/>
      <c r="I35" s="7"/>
      <c r="J35" s="7"/>
      <c r="K35" s="7"/>
      <c r="L35" s="9" t="s">
        <v>873</v>
      </c>
      <c r="M35" s="16">
        <v>35.4</v>
      </c>
      <c r="N35" s="16">
        <v>32.6</v>
      </c>
      <c r="O35" s="16">
        <v>20.7</v>
      </c>
      <c r="P35" s="16">
        <v>51.3</v>
      </c>
      <c r="Q35" s="16">
        <v>45.6</v>
      </c>
      <c r="R35" s="25" t="s">
        <v>137</v>
      </c>
      <c r="S35" s="16">
        <v>36.299999999999997</v>
      </c>
      <c r="T35" s="25" t="s">
        <v>137</v>
      </c>
      <c r="U35" s="16">
        <v>35.5</v>
      </c>
    </row>
    <row r="36" spans="1:21" ht="16.5" customHeight="1" x14ac:dyDescent="0.25">
      <c r="A36" s="7" t="s">
        <v>874</v>
      </c>
      <c r="B36" s="7"/>
      <c r="C36" s="7"/>
      <c r="D36" s="7"/>
      <c r="E36" s="7"/>
      <c r="F36" s="7"/>
      <c r="G36" s="7"/>
      <c r="H36" s="7"/>
      <c r="I36" s="7"/>
      <c r="J36" s="7"/>
      <c r="K36" s="7"/>
      <c r="L36" s="9"/>
      <c r="M36" s="10"/>
      <c r="N36" s="10"/>
      <c r="O36" s="10"/>
      <c r="P36" s="10"/>
      <c r="Q36" s="10"/>
      <c r="R36" s="10"/>
      <c r="S36" s="10"/>
      <c r="T36" s="10"/>
      <c r="U36" s="10"/>
    </row>
    <row r="37" spans="1:21" ht="16.5" customHeight="1" x14ac:dyDescent="0.25">
      <c r="A37" s="7"/>
      <c r="B37" s="7" t="s">
        <v>83</v>
      </c>
      <c r="C37" s="7"/>
      <c r="D37" s="7"/>
      <c r="E37" s="7"/>
      <c r="F37" s="7"/>
      <c r="G37" s="7"/>
      <c r="H37" s="7"/>
      <c r="I37" s="7"/>
      <c r="J37" s="7"/>
      <c r="K37" s="7"/>
      <c r="L37" s="9" t="s">
        <v>873</v>
      </c>
      <c r="M37" s="16">
        <v>14.6</v>
      </c>
      <c r="N37" s="16">
        <v>13.4</v>
      </c>
      <c r="O37" s="26">
        <v>9.3000000000000007</v>
      </c>
      <c r="P37" s="16">
        <v>14.9</v>
      </c>
      <c r="Q37" s="16">
        <v>12.6</v>
      </c>
      <c r="R37" s="16">
        <v>13.7</v>
      </c>
      <c r="S37" s="16">
        <v>10.9</v>
      </c>
      <c r="T37" s="16">
        <v>13</v>
      </c>
      <c r="U37" s="16">
        <v>12.8</v>
      </c>
    </row>
    <row r="38" spans="1:21" ht="16.5" customHeight="1" x14ac:dyDescent="0.25">
      <c r="A38" s="7"/>
      <c r="B38" s="7" t="s">
        <v>85</v>
      </c>
      <c r="C38" s="7"/>
      <c r="D38" s="7"/>
      <c r="E38" s="7"/>
      <c r="F38" s="7"/>
      <c r="G38" s="7"/>
      <c r="H38" s="7"/>
      <c r="I38" s="7"/>
      <c r="J38" s="7"/>
      <c r="K38" s="7"/>
      <c r="L38" s="9" t="s">
        <v>873</v>
      </c>
      <c r="M38" s="16">
        <v>14.4</v>
      </c>
      <c r="N38" s="16">
        <v>13.2</v>
      </c>
      <c r="O38" s="26">
        <v>9.4</v>
      </c>
      <c r="P38" s="16">
        <v>15.4</v>
      </c>
      <c r="Q38" s="16">
        <v>12.4</v>
      </c>
      <c r="R38" s="16">
        <v>14.8</v>
      </c>
      <c r="S38" s="16">
        <v>12.1</v>
      </c>
      <c r="T38" s="16">
        <v>13.2</v>
      </c>
      <c r="U38" s="16">
        <v>12.8</v>
      </c>
    </row>
    <row r="39" spans="1:21" ht="16.5" customHeight="1" x14ac:dyDescent="0.25">
      <c r="A39" s="7"/>
      <c r="B39" s="7" t="s">
        <v>86</v>
      </c>
      <c r="C39" s="7"/>
      <c r="D39" s="7"/>
      <c r="E39" s="7"/>
      <c r="F39" s="7"/>
      <c r="G39" s="7"/>
      <c r="H39" s="7"/>
      <c r="I39" s="7"/>
      <c r="J39" s="7"/>
      <c r="K39" s="7"/>
      <c r="L39" s="9" t="s">
        <v>873</v>
      </c>
      <c r="M39" s="16">
        <v>14.7</v>
      </c>
      <c r="N39" s="16">
        <v>13.2</v>
      </c>
      <c r="O39" s="16">
        <v>10.4</v>
      </c>
      <c r="P39" s="16">
        <v>15.2</v>
      </c>
      <c r="Q39" s="16">
        <v>11.5</v>
      </c>
      <c r="R39" s="16">
        <v>13.2</v>
      </c>
      <c r="S39" s="16">
        <v>12.6</v>
      </c>
      <c r="T39" s="16">
        <v>12.5</v>
      </c>
      <c r="U39" s="16">
        <v>13.1</v>
      </c>
    </row>
    <row r="40" spans="1:21" ht="16.5" customHeight="1" x14ac:dyDescent="0.25">
      <c r="A40" s="7"/>
      <c r="B40" s="7" t="s">
        <v>87</v>
      </c>
      <c r="C40" s="7"/>
      <c r="D40" s="7"/>
      <c r="E40" s="7"/>
      <c r="F40" s="7"/>
      <c r="G40" s="7"/>
      <c r="H40" s="7"/>
      <c r="I40" s="7"/>
      <c r="J40" s="7"/>
      <c r="K40" s="7"/>
      <c r="L40" s="9" t="s">
        <v>873</v>
      </c>
      <c r="M40" s="16">
        <v>13.9</v>
      </c>
      <c r="N40" s="16">
        <v>13.6</v>
      </c>
      <c r="O40" s="26">
        <v>9.9</v>
      </c>
      <c r="P40" s="16">
        <v>15.1</v>
      </c>
      <c r="Q40" s="16">
        <v>10.3</v>
      </c>
      <c r="R40" s="16">
        <v>11.4</v>
      </c>
      <c r="S40" s="16">
        <v>12.2</v>
      </c>
      <c r="T40" s="16">
        <v>14</v>
      </c>
      <c r="U40" s="16">
        <v>12.7</v>
      </c>
    </row>
    <row r="41" spans="1:21" ht="16.5" customHeight="1" x14ac:dyDescent="0.25">
      <c r="A41" s="7"/>
      <c r="B41" s="7" t="s">
        <v>88</v>
      </c>
      <c r="C41" s="7"/>
      <c r="D41" s="7"/>
      <c r="E41" s="7"/>
      <c r="F41" s="7"/>
      <c r="G41" s="7"/>
      <c r="H41" s="7"/>
      <c r="I41" s="7"/>
      <c r="J41" s="7"/>
      <c r="K41" s="7"/>
      <c r="L41" s="9" t="s">
        <v>873</v>
      </c>
      <c r="M41" s="16">
        <v>15.1</v>
      </c>
      <c r="N41" s="16">
        <v>13.8</v>
      </c>
      <c r="O41" s="16">
        <v>10.8</v>
      </c>
      <c r="P41" s="16">
        <v>14.1</v>
      </c>
      <c r="Q41" s="16">
        <v>10.5</v>
      </c>
      <c r="R41" s="16">
        <v>10.8</v>
      </c>
      <c r="S41" s="16">
        <v>14.5</v>
      </c>
      <c r="T41" s="16">
        <v>11.3</v>
      </c>
      <c r="U41" s="16">
        <v>13.2</v>
      </c>
    </row>
    <row r="42" spans="1:21" ht="16.5" customHeight="1" x14ac:dyDescent="0.25">
      <c r="A42" s="7"/>
      <c r="B42" s="7" t="s">
        <v>89</v>
      </c>
      <c r="C42" s="7"/>
      <c r="D42" s="7"/>
      <c r="E42" s="7"/>
      <c r="F42" s="7"/>
      <c r="G42" s="7"/>
      <c r="H42" s="7"/>
      <c r="I42" s="7"/>
      <c r="J42" s="7"/>
      <c r="K42" s="7"/>
      <c r="L42" s="9" t="s">
        <v>873</v>
      </c>
      <c r="M42" s="16">
        <v>15.5</v>
      </c>
      <c r="N42" s="16">
        <v>14.3</v>
      </c>
      <c r="O42" s="16">
        <v>11.5</v>
      </c>
      <c r="P42" s="16">
        <v>15.7</v>
      </c>
      <c r="Q42" s="16">
        <v>13.4</v>
      </c>
      <c r="R42" s="16">
        <v>10.4</v>
      </c>
      <c r="S42" s="16">
        <v>19</v>
      </c>
      <c r="T42" s="16">
        <v>10.7</v>
      </c>
      <c r="U42" s="16">
        <v>14.2</v>
      </c>
    </row>
    <row r="43" spans="1:21" ht="16.5" customHeight="1" x14ac:dyDescent="0.25">
      <c r="A43" s="7"/>
      <c r="B43" s="7" t="s">
        <v>90</v>
      </c>
      <c r="C43" s="7"/>
      <c r="D43" s="7"/>
      <c r="E43" s="7"/>
      <c r="F43" s="7"/>
      <c r="G43" s="7"/>
      <c r="H43" s="7"/>
      <c r="I43" s="7"/>
      <c r="J43" s="7"/>
      <c r="K43" s="7"/>
      <c r="L43" s="9" t="s">
        <v>873</v>
      </c>
      <c r="M43" s="16">
        <v>15.4</v>
      </c>
      <c r="N43" s="16">
        <v>14.7</v>
      </c>
      <c r="O43" s="16">
        <v>10.3</v>
      </c>
      <c r="P43" s="16">
        <v>16.5</v>
      </c>
      <c r="Q43" s="16">
        <v>15.3</v>
      </c>
      <c r="R43" s="16">
        <v>11.3</v>
      </c>
      <c r="S43" s="16">
        <v>17</v>
      </c>
      <c r="T43" s="16">
        <v>10.6</v>
      </c>
      <c r="U43" s="16">
        <v>14.1</v>
      </c>
    </row>
    <row r="44" spans="1:21" ht="16.5" customHeight="1" x14ac:dyDescent="0.25">
      <c r="A44" s="7"/>
      <c r="B44" s="7" t="s">
        <v>91</v>
      </c>
      <c r="C44" s="7"/>
      <c r="D44" s="7"/>
      <c r="E44" s="7"/>
      <c r="F44" s="7"/>
      <c r="G44" s="7"/>
      <c r="H44" s="7"/>
      <c r="I44" s="7"/>
      <c r="J44" s="7"/>
      <c r="K44" s="7"/>
      <c r="L44" s="9" t="s">
        <v>873</v>
      </c>
      <c r="M44" s="16">
        <v>15.3</v>
      </c>
      <c r="N44" s="16">
        <v>14.9</v>
      </c>
      <c r="O44" s="16">
        <v>10.7</v>
      </c>
      <c r="P44" s="16">
        <v>17.3</v>
      </c>
      <c r="Q44" s="16">
        <v>16.399999999999999</v>
      </c>
      <c r="R44" s="16">
        <v>12.9</v>
      </c>
      <c r="S44" s="16">
        <v>18.2</v>
      </c>
      <c r="T44" s="16">
        <v>11.8</v>
      </c>
      <c r="U44" s="16">
        <v>14.4</v>
      </c>
    </row>
    <row r="45" spans="1:21" ht="16.5" customHeight="1" x14ac:dyDescent="0.25">
      <c r="A45" s="7"/>
      <c r="B45" s="7" t="s">
        <v>92</v>
      </c>
      <c r="C45" s="7"/>
      <c r="D45" s="7"/>
      <c r="E45" s="7"/>
      <c r="F45" s="7"/>
      <c r="G45" s="7"/>
      <c r="H45" s="7"/>
      <c r="I45" s="7"/>
      <c r="J45" s="7"/>
      <c r="K45" s="7"/>
      <c r="L45" s="9" t="s">
        <v>873</v>
      </c>
      <c r="M45" s="16">
        <v>16</v>
      </c>
      <c r="N45" s="16">
        <v>15.4</v>
      </c>
      <c r="O45" s="16">
        <v>11.6</v>
      </c>
      <c r="P45" s="16">
        <v>16</v>
      </c>
      <c r="Q45" s="16">
        <v>13.8</v>
      </c>
      <c r="R45" s="16">
        <v>12.6</v>
      </c>
      <c r="S45" s="16">
        <v>16.899999999999999</v>
      </c>
      <c r="T45" s="16">
        <v>10.7</v>
      </c>
      <c r="U45" s="16">
        <v>14.6</v>
      </c>
    </row>
    <row r="46" spans="1:21" ht="16.5" customHeight="1" x14ac:dyDescent="0.25">
      <c r="A46" s="14"/>
      <c r="B46" s="14" t="s">
        <v>93</v>
      </c>
      <c r="C46" s="14"/>
      <c r="D46" s="14"/>
      <c r="E46" s="14"/>
      <c r="F46" s="14"/>
      <c r="G46" s="14"/>
      <c r="H46" s="14"/>
      <c r="I46" s="14"/>
      <c r="J46" s="14"/>
      <c r="K46" s="14"/>
      <c r="L46" s="15" t="s">
        <v>873</v>
      </c>
      <c r="M46" s="17">
        <v>16</v>
      </c>
      <c r="N46" s="17">
        <v>16.100000000000001</v>
      </c>
      <c r="O46" s="17">
        <v>11.8</v>
      </c>
      <c r="P46" s="17">
        <v>17.3</v>
      </c>
      <c r="Q46" s="17">
        <v>15.2</v>
      </c>
      <c r="R46" s="17">
        <v>12</v>
      </c>
      <c r="S46" s="17">
        <v>17.5</v>
      </c>
      <c r="T46" s="17">
        <v>12.6</v>
      </c>
      <c r="U46" s="17">
        <v>15.1</v>
      </c>
    </row>
    <row r="47" spans="1:21" ht="4.5" customHeight="1" x14ac:dyDescent="0.25">
      <c r="A47" s="23"/>
      <c r="B47" s="23"/>
      <c r="C47" s="2"/>
      <c r="D47" s="2"/>
      <c r="E47" s="2"/>
      <c r="F47" s="2"/>
      <c r="G47" s="2"/>
      <c r="H47" s="2"/>
      <c r="I47" s="2"/>
      <c r="J47" s="2"/>
      <c r="K47" s="2"/>
      <c r="L47" s="2"/>
      <c r="M47" s="2"/>
      <c r="N47" s="2"/>
      <c r="O47" s="2"/>
      <c r="P47" s="2"/>
      <c r="Q47" s="2"/>
      <c r="R47" s="2"/>
      <c r="S47" s="2"/>
      <c r="T47" s="2"/>
      <c r="U47" s="2"/>
    </row>
    <row r="48" spans="1:21" ht="16.5" customHeight="1" x14ac:dyDescent="0.25">
      <c r="A48" s="23"/>
      <c r="B48" s="23"/>
      <c r="C48" s="87" t="s">
        <v>416</v>
      </c>
      <c r="D48" s="87"/>
      <c r="E48" s="87"/>
      <c r="F48" s="87"/>
      <c r="G48" s="87"/>
      <c r="H48" s="87"/>
      <c r="I48" s="87"/>
      <c r="J48" s="87"/>
      <c r="K48" s="87"/>
      <c r="L48" s="87"/>
      <c r="M48" s="87"/>
      <c r="N48" s="87"/>
      <c r="O48" s="87"/>
      <c r="P48" s="87"/>
      <c r="Q48" s="87"/>
      <c r="R48" s="87"/>
      <c r="S48" s="87"/>
      <c r="T48" s="87"/>
      <c r="U48" s="87"/>
    </row>
    <row r="49" spans="1:21" ht="4.5" customHeight="1" x14ac:dyDescent="0.25">
      <c r="A49" s="23"/>
      <c r="B49" s="23"/>
      <c r="C49" s="2"/>
      <c r="D49" s="2"/>
      <c r="E49" s="2"/>
      <c r="F49" s="2"/>
      <c r="G49" s="2"/>
      <c r="H49" s="2"/>
      <c r="I49" s="2"/>
      <c r="J49" s="2"/>
      <c r="K49" s="2"/>
      <c r="L49" s="2"/>
      <c r="M49" s="2"/>
      <c r="N49" s="2"/>
      <c r="O49" s="2"/>
      <c r="P49" s="2"/>
      <c r="Q49" s="2"/>
      <c r="R49" s="2"/>
      <c r="S49" s="2"/>
      <c r="T49" s="2"/>
      <c r="U49" s="2"/>
    </row>
    <row r="50" spans="1:21" ht="16.5" customHeight="1" x14ac:dyDescent="0.25">
      <c r="A50" s="40"/>
      <c r="B50" s="40"/>
      <c r="C50" s="87" t="s">
        <v>473</v>
      </c>
      <c r="D50" s="87"/>
      <c r="E50" s="87"/>
      <c r="F50" s="87"/>
      <c r="G50" s="87"/>
      <c r="H50" s="87"/>
      <c r="I50" s="87"/>
      <c r="J50" s="87"/>
      <c r="K50" s="87"/>
      <c r="L50" s="87"/>
      <c r="M50" s="87"/>
      <c r="N50" s="87"/>
      <c r="O50" s="87"/>
      <c r="P50" s="87"/>
      <c r="Q50" s="87"/>
      <c r="R50" s="87"/>
      <c r="S50" s="87"/>
      <c r="T50" s="87"/>
      <c r="U50" s="87"/>
    </row>
    <row r="51" spans="1:21" ht="16.5" customHeight="1" x14ac:dyDescent="0.25">
      <c r="A51" s="40"/>
      <c r="B51" s="40"/>
      <c r="C51" s="87" t="s">
        <v>474</v>
      </c>
      <c r="D51" s="87"/>
      <c r="E51" s="87"/>
      <c r="F51" s="87"/>
      <c r="G51" s="87"/>
      <c r="H51" s="87"/>
      <c r="I51" s="87"/>
      <c r="J51" s="87"/>
      <c r="K51" s="87"/>
      <c r="L51" s="87"/>
      <c r="M51" s="87"/>
      <c r="N51" s="87"/>
      <c r="O51" s="87"/>
      <c r="P51" s="87"/>
      <c r="Q51" s="87"/>
      <c r="R51" s="87"/>
      <c r="S51" s="87"/>
      <c r="T51" s="87"/>
      <c r="U51" s="87"/>
    </row>
    <row r="52" spans="1:21" ht="4.5" customHeight="1" x14ac:dyDescent="0.25">
      <c r="A52" s="23"/>
      <c r="B52" s="23"/>
      <c r="C52" s="2"/>
      <c r="D52" s="2"/>
      <c r="E52" s="2"/>
      <c r="F52" s="2"/>
      <c r="G52" s="2"/>
      <c r="H52" s="2"/>
      <c r="I52" s="2"/>
      <c r="J52" s="2"/>
      <c r="K52" s="2"/>
      <c r="L52" s="2"/>
      <c r="M52" s="2"/>
      <c r="N52" s="2"/>
      <c r="O52" s="2"/>
      <c r="P52" s="2"/>
      <c r="Q52" s="2"/>
      <c r="R52" s="2"/>
      <c r="S52" s="2"/>
      <c r="T52" s="2"/>
      <c r="U52" s="2"/>
    </row>
    <row r="53" spans="1:21" ht="29.4" customHeight="1" x14ac:dyDescent="0.25">
      <c r="A53" s="23" t="s">
        <v>99</v>
      </c>
      <c r="B53" s="23"/>
      <c r="C53" s="87" t="s">
        <v>875</v>
      </c>
      <c r="D53" s="87"/>
      <c r="E53" s="87"/>
      <c r="F53" s="87"/>
      <c r="G53" s="87"/>
      <c r="H53" s="87"/>
      <c r="I53" s="87"/>
      <c r="J53" s="87"/>
      <c r="K53" s="87"/>
      <c r="L53" s="87"/>
      <c r="M53" s="87"/>
      <c r="N53" s="87"/>
      <c r="O53" s="87"/>
      <c r="P53" s="87"/>
      <c r="Q53" s="87"/>
      <c r="R53" s="87"/>
      <c r="S53" s="87"/>
      <c r="T53" s="87"/>
      <c r="U53" s="87"/>
    </row>
    <row r="54" spans="1:21" ht="55.2" customHeight="1" x14ac:dyDescent="0.25">
      <c r="A54" s="23" t="s">
        <v>101</v>
      </c>
      <c r="B54" s="23"/>
      <c r="C54" s="87" t="s">
        <v>876</v>
      </c>
      <c r="D54" s="87"/>
      <c r="E54" s="87"/>
      <c r="F54" s="87"/>
      <c r="G54" s="87"/>
      <c r="H54" s="87"/>
      <c r="I54" s="87"/>
      <c r="J54" s="87"/>
      <c r="K54" s="87"/>
      <c r="L54" s="87"/>
      <c r="M54" s="87"/>
      <c r="N54" s="87"/>
      <c r="O54" s="87"/>
      <c r="P54" s="87"/>
      <c r="Q54" s="87"/>
      <c r="R54" s="87"/>
      <c r="S54" s="87"/>
      <c r="T54" s="87"/>
      <c r="U54" s="87"/>
    </row>
    <row r="55" spans="1:21" ht="29.4" customHeight="1" x14ac:dyDescent="0.25">
      <c r="A55" s="23" t="s">
        <v>103</v>
      </c>
      <c r="B55" s="23"/>
      <c r="C55" s="87" t="s">
        <v>189</v>
      </c>
      <c r="D55" s="87"/>
      <c r="E55" s="87"/>
      <c r="F55" s="87"/>
      <c r="G55" s="87"/>
      <c r="H55" s="87"/>
      <c r="I55" s="87"/>
      <c r="J55" s="87"/>
      <c r="K55" s="87"/>
      <c r="L55" s="87"/>
      <c r="M55" s="87"/>
      <c r="N55" s="87"/>
      <c r="O55" s="87"/>
      <c r="P55" s="87"/>
      <c r="Q55" s="87"/>
      <c r="R55" s="87"/>
      <c r="S55" s="87"/>
      <c r="T55" s="87"/>
      <c r="U55" s="87"/>
    </row>
    <row r="56" spans="1:21" ht="29.4" customHeight="1" x14ac:dyDescent="0.25">
      <c r="A56" s="23" t="s">
        <v>105</v>
      </c>
      <c r="B56" s="23"/>
      <c r="C56" s="87" t="s">
        <v>865</v>
      </c>
      <c r="D56" s="87"/>
      <c r="E56" s="87"/>
      <c r="F56" s="87"/>
      <c r="G56" s="87"/>
      <c r="H56" s="87"/>
      <c r="I56" s="87"/>
      <c r="J56" s="87"/>
      <c r="K56" s="87"/>
      <c r="L56" s="87"/>
      <c r="M56" s="87"/>
      <c r="N56" s="87"/>
      <c r="O56" s="87"/>
      <c r="P56" s="87"/>
      <c r="Q56" s="87"/>
      <c r="R56" s="87"/>
      <c r="S56" s="87"/>
      <c r="T56" s="87"/>
      <c r="U56" s="87"/>
    </row>
    <row r="57" spans="1:21" ht="16.5" customHeight="1" x14ac:dyDescent="0.25">
      <c r="A57" s="23" t="s">
        <v>142</v>
      </c>
      <c r="B57" s="23"/>
      <c r="C57" s="87" t="s">
        <v>847</v>
      </c>
      <c r="D57" s="87"/>
      <c r="E57" s="87"/>
      <c r="F57" s="87"/>
      <c r="G57" s="87"/>
      <c r="H57" s="87"/>
      <c r="I57" s="87"/>
      <c r="J57" s="87"/>
      <c r="K57" s="87"/>
      <c r="L57" s="87"/>
      <c r="M57" s="87"/>
      <c r="N57" s="87"/>
      <c r="O57" s="87"/>
      <c r="P57" s="87"/>
      <c r="Q57" s="87"/>
      <c r="R57" s="87"/>
      <c r="S57" s="87"/>
      <c r="T57" s="87"/>
      <c r="U57" s="87"/>
    </row>
    <row r="58" spans="1:21" ht="16.5" customHeight="1" x14ac:dyDescent="0.25">
      <c r="A58" s="23" t="s">
        <v>144</v>
      </c>
      <c r="B58" s="23"/>
      <c r="C58" s="87" t="s">
        <v>848</v>
      </c>
      <c r="D58" s="87"/>
      <c r="E58" s="87"/>
      <c r="F58" s="87"/>
      <c r="G58" s="87"/>
      <c r="H58" s="87"/>
      <c r="I58" s="87"/>
      <c r="J58" s="87"/>
      <c r="K58" s="87"/>
      <c r="L58" s="87"/>
      <c r="M58" s="87"/>
      <c r="N58" s="87"/>
      <c r="O58" s="87"/>
      <c r="P58" s="87"/>
      <c r="Q58" s="87"/>
      <c r="R58" s="87"/>
      <c r="S58" s="87"/>
      <c r="T58" s="87"/>
      <c r="U58" s="87"/>
    </row>
    <row r="59" spans="1:21" ht="16.5" customHeight="1" x14ac:dyDescent="0.25">
      <c r="A59" s="23" t="s">
        <v>146</v>
      </c>
      <c r="B59" s="23"/>
      <c r="C59" s="87" t="s">
        <v>849</v>
      </c>
      <c r="D59" s="87"/>
      <c r="E59" s="87"/>
      <c r="F59" s="87"/>
      <c r="G59" s="87"/>
      <c r="H59" s="87"/>
      <c r="I59" s="87"/>
      <c r="J59" s="87"/>
      <c r="K59" s="87"/>
      <c r="L59" s="87"/>
      <c r="M59" s="87"/>
      <c r="N59" s="87"/>
      <c r="O59" s="87"/>
      <c r="P59" s="87"/>
      <c r="Q59" s="87"/>
      <c r="R59" s="87"/>
      <c r="S59" s="87"/>
      <c r="T59" s="87"/>
      <c r="U59" s="87"/>
    </row>
    <row r="60" spans="1:21" ht="16.5" customHeight="1" x14ac:dyDescent="0.25">
      <c r="A60" s="23" t="s">
        <v>148</v>
      </c>
      <c r="B60" s="23"/>
      <c r="C60" s="87" t="s">
        <v>850</v>
      </c>
      <c r="D60" s="87"/>
      <c r="E60" s="87"/>
      <c r="F60" s="87"/>
      <c r="G60" s="87"/>
      <c r="H60" s="87"/>
      <c r="I60" s="87"/>
      <c r="J60" s="87"/>
      <c r="K60" s="87"/>
      <c r="L60" s="87"/>
      <c r="M60" s="87"/>
      <c r="N60" s="87"/>
      <c r="O60" s="87"/>
      <c r="P60" s="87"/>
      <c r="Q60" s="87"/>
      <c r="R60" s="87"/>
      <c r="S60" s="87"/>
      <c r="T60" s="87"/>
      <c r="U60" s="87"/>
    </row>
    <row r="61" spans="1:21" ht="4.5" customHeight="1" x14ac:dyDescent="0.25"/>
    <row r="62" spans="1:21" ht="16.5" customHeight="1" x14ac:dyDescent="0.25">
      <c r="A62" s="24" t="s">
        <v>107</v>
      </c>
      <c r="B62" s="23"/>
      <c r="C62" s="23"/>
      <c r="D62" s="23"/>
      <c r="E62" s="87" t="s">
        <v>240</v>
      </c>
      <c r="F62" s="87"/>
      <c r="G62" s="87"/>
      <c r="H62" s="87"/>
      <c r="I62" s="87"/>
      <c r="J62" s="87"/>
      <c r="K62" s="87"/>
      <c r="L62" s="87"/>
      <c r="M62" s="87"/>
      <c r="N62" s="87"/>
      <c r="O62" s="87"/>
      <c r="P62" s="87"/>
      <c r="Q62" s="87"/>
      <c r="R62" s="87"/>
      <c r="S62" s="87"/>
      <c r="T62" s="87"/>
      <c r="U62" s="87"/>
    </row>
  </sheetData>
  <mergeCells count="13">
    <mergeCell ref="C59:U59"/>
    <mergeCell ref="C60:U60"/>
    <mergeCell ref="E62:U62"/>
    <mergeCell ref="C54:U54"/>
    <mergeCell ref="C55:U55"/>
    <mergeCell ref="C56:U56"/>
    <mergeCell ref="C57:U57"/>
    <mergeCell ref="C58:U58"/>
    <mergeCell ref="K1:U1"/>
    <mergeCell ref="C48:U48"/>
    <mergeCell ref="C50:U50"/>
    <mergeCell ref="C51:U51"/>
    <mergeCell ref="C53:U53"/>
  </mergeCells>
  <pageMargins left="0.7" right="0.7" top="0.75" bottom="0.75" header="0.3" footer="0.3"/>
  <pageSetup paperSize="9" fitToHeight="0" orientation="landscape" horizontalDpi="300" verticalDpi="300"/>
  <headerFooter scaleWithDoc="0" alignWithMargins="0">
    <oddHeader>&amp;C&amp;"Arial"&amp;8TABLE 13A.40</oddHeader>
    <oddFooter>&amp;L&amp;"Arial"&amp;8REPORT ON
GOVERNMENT
SERVICES 2022&amp;R&amp;"Arial"&amp;8SERVICES FOR
MENTAL HEALTH
PAGE &amp;B&amp;P&amp;B</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U87"/>
  <sheetViews>
    <sheetView showGridLines="0" workbookViewId="0"/>
  </sheetViews>
  <sheetFormatPr defaultColWidth="11.44140625" defaultRowHeight="13.2" x14ac:dyDescent="0.25"/>
  <cols>
    <col min="1" max="10" width="1.88671875" customWidth="1"/>
    <col min="11" max="11" width="8.33203125" customWidth="1"/>
    <col min="12" max="12" width="5.44140625" customWidth="1"/>
    <col min="13" max="21" width="13" customWidth="1"/>
  </cols>
  <sheetData>
    <row r="1" spans="1:21" ht="17.399999999999999" customHeight="1" x14ac:dyDescent="0.25">
      <c r="A1" s="8" t="s">
        <v>877</v>
      </c>
      <c r="B1" s="8"/>
      <c r="C1" s="8"/>
      <c r="D1" s="8"/>
      <c r="E1" s="8"/>
      <c r="F1" s="8"/>
      <c r="G1" s="8"/>
      <c r="H1" s="8"/>
      <c r="I1" s="8"/>
      <c r="J1" s="8"/>
      <c r="K1" s="91" t="s">
        <v>878</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879</v>
      </c>
      <c r="N2" s="13" t="s">
        <v>172</v>
      </c>
      <c r="O2" s="13" t="s">
        <v>880</v>
      </c>
      <c r="P2" s="13" t="s">
        <v>881</v>
      </c>
      <c r="Q2" s="13" t="s">
        <v>882</v>
      </c>
      <c r="R2" s="13" t="s">
        <v>883</v>
      </c>
      <c r="S2" s="13" t="s">
        <v>649</v>
      </c>
      <c r="T2" s="13" t="s">
        <v>884</v>
      </c>
      <c r="U2" s="13" t="s">
        <v>294</v>
      </c>
    </row>
    <row r="3" spans="1:21" ht="16.5" customHeight="1" x14ac:dyDescent="0.25">
      <c r="A3" s="7" t="s">
        <v>885</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c r="M4" s="10"/>
      <c r="N4" s="10"/>
      <c r="O4" s="10"/>
      <c r="P4" s="10"/>
      <c r="Q4" s="10"/>
      <c r="R4" s="10"/>
      <c r="S4" s="10"/>
      <c r="T4" s="10"/>
      <c r="U4" s="10"/>
    </row>
    <row r="5" spans="1:21" ht="16.5" customHeight="1" x14ac:dyDescent="0.25">
      <c r="A5" s="7"/>
      <c r="B5" s="7"/>
      <c r="C5" s="7" t="s">
        <v>886</v>
      </c>
      <c r="D5" s="7"/>
      <c r="E5" s="7"/>
      <c r="F5" s="7"/>
      <c r="G5" s="7"/>
      <c r="H5" s="7"/>
      <c r="I5" s="7"/>
      <c r="J5" s="7"/>
      <c r="K5" s="7"/>
      <c r="L5" s="9" t="s">
        <v>95</v>
      </c>
      <c r="M5" s="20">
        <v>719.87</v>
      </c>
      <c r="N5" s="20">
        <v>659.69</v>
      </c>
      <c r="O5" s="20">
        <v>759.05</v>
      </c>
      <c r="P5" s="20">
        <v>584.52</v>
      </c>
      <c r="Q5" s="20">
        <v>635.74</v>
      </c>
      <c r="R5" s="20">
        <v>688.72</v>
      </c>
      <c r="S5" s="20">
        <v>807.84</v>
      </c>
      <c r="T5" s="20">
        <v>549.79</v>
      </c>
      <c r="U5" s="20">
        <v>674.19</v>
      </c>
    </row>
    <row r="6" spans="1:21" ht="16.5" customHeight="1" x14ac:dyDescent="0.25">
      <c r="A6" s="7"/>
      <c r="B6" s="7"/>
      <c r="C6" s="7" t="s">
        <v>887</v>
      </c>
      <c r="D6" s="7"/>
      <c r="E6" s="7"/>
      <c r="F6" s="7"/>
      <c r="G6" s="7"/>
      <c r="H6" s="7"/>
      <c r="I6" s="7"/>
      <c r="J6" s="7"/>
      <c r="K6" s="7"/>
      <c r="L6" s="9" t="s">
        <v>95</v>
      </c>
      <c r="M6" s="20">
        <v>351.45</v>
      </c>
      <c r="N6" s="20">
        <v>222.02</v>
      </c>
      <c r="O6" s="58" t="s">
        <v>137</v>
      </c>
      <c r="P6" s="20">
        <v>215.76</v>
      </c>
      <c r="Q6" s="20">
        <v>465.08</v>
      </c>
      <c r="R6" s="20">
        <v>271.36</v>
      </c>
      <c r="S6" s="20">
        <v>124.92</v>
      </c>
      <c r="T6" s="58" t="s">
        <v>137</v>
      </c>
      <c r="U6" s="20">
        <v>239.83</v>
      </c>
    </row>
    <row r="7" spans="1:21" ht="16.5" customHeight="1" x14ac:dyDescent="0.25">
      <c r="A7" s="7"/>
      <c r="B7" s="7" t="s">
        <v>85</v>
      </c>
      <c r="C7" s="7"/>
      <c r="D7" s="7"/>
      <c r="E7" s="7"/>
      <c r="F7" s="7"/>
      <c r="G7" s="7"/>
      <c r="H7" s="7"/>
      <c r="I7" s="7"/>
      <c r="J7" s="7"/>
      <c r="K7" s="7"/>
      <c r="L7" s="9"/>
      <c r="M7" s="10"/>
      <c r="N7" s="10"/>
      <c r="O7" s="10"/>
      <c r="P7" s="10"/>
      <c r="Q7" s="10"/>
      <c r="R7" s="10"/>
      <c r="S7" s="10"/>
      <c r="T7" s="10"/>
      <c r="U7" s="10"/>
    </row>
    <row r="8" spans="1:21" ht="16.5" customHeight="1" x14ac:dyDescent="0.25">
      <c r="A8" s="7"/>
      <c r="B8" s="7"/>
      <c r="C8" s="7" t="s">
        <v>886</v>
      </c>
      <c r="D8" s="7"/>
      <c r="E8" s="7"/>
      <c r="F8" s="7"/>
      <c r="G8" s="7"/>
      <c r="H8" s="7"/>
      <c r="I8" s="7"/>
      <c r="J8" s="7"/>
      <c r="K8" s="7"/>
      <c r="L8" s="9" t="s">
        <v>95</v>
      </c>
      <c r="M8" s="20">
        <v>639.85</v>
      </c>
      <c r="N8" s="20">
        <v>628.41999999999996</v>
      </c>
      <c r="O8" s="20">
        <v>693.48</v>
      </c>
      <c r="P8" s="20">
        <v>549.29999999999995</v>
      </c>
      <c r="Q8" s="20">
        <v>624.66999999999996</v>
      </c>
      <c r="R8" s="20">
        <v>672.21</v>
      </c>
      <c r="S8" s="20">
        <v>811.14</v>
      </c>
      <c r="T8" s="20">
        <v>697.45</v>
      </c>
      <c r="U8" s="20">
        <v>639.87</v>
      </c>
    </row>
    <row r="9" spans="1:21" ht="16.5" customHeight="1" x14ac:dyDescent="0.25">
      <c r="A9" s="7"/>
      <c r="B9" s="7"/>
      <c r="C9" s="7" t="s">
        <v>887</v>
      </c>
      <c r="D9" s="7"/>
      <c r="E9" s="7"/>
      <c r="F9" s="7"/>
      <c r="G9" s="7"/>
      <c r="H9" s="7"/>
      <c r="I9" s="7"/>
      <c r="J9" s="7"/>
      <c r="K9" s="7"/>
      <c r="L9" s="9" t="s">
        <v>95</v>
      </c>
      <c r="M9" s="20">
        <v>360.48</v>
      </c>
      <c r="N9" s="20">
        <v>232.37</v>
      </c>
      <c r="O9" s="58" t="s">
        <v>137</v>
      </c>
      <c r="P9" s="20">
        <v>215.26</v>
      </c>
      <c r="Q9" s="20">
        <v>344.72</v>
      </c>
      <c r="R9" s="20">
        <v>264.19</v>
      </c>
      <c r="S9" s="20">
        <v>128.57</v>
      </c>
      <c r="T9" s="58" t="s">
        <v>137</v>
      </c>
      <c r="U9" s="20">
        <v>240.12</v>
      </c>
    </row>
    <row r="10" spans="1:21" ht="16.5" customHeight="1" x14ac:dyDescent="0.25">
      <c r="A10" s="7"/>
      <c r="B10" s="7" t="s">
        <v>86</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886</v>
      </c>
      <c r="D11" s="7"/>
      <c r="E11" s="7"/>
      <c r="F11" s="7"/>
      <c r="G11" s="7"/>
      <c r="H11" s="7"/>
      <c r="I11" s="7"/>
      <c r="J11" s="7"/>
      <c r="K11" s="7"/>
      <c r="L11" s="9" t="s">
        <v>95</v>
      </c>
      <c r="M11" s="20">
        <v>483.42</v>
      </c>
      <c r="N11" s="20">
        <v>597.84</v>
      </c>
      <c r="O11" s="20">
        <v>639.77</v>
      </c>
      <c r="P11" s="20">
        <v>525.16</v>
      </c>
      <c r="Q11" s="20">
        <v>592.5</v>
      </c>
      <c r="R11" s="20">
        <v>669.21</v>
      </c>
      <c r="S11" s="20">
        <v>856.63</v>
      </c>
      <c r="T11" s="20">
        <v>765.28</v>
      </c>
      <c r="U11" s="20">
        <v>610.80999999999995</v>
      </c>
    </row>
    <row r="12" spans="1:21" ht="16.5" customHeight="1" x14ac:dyDescent="0.25">
      <c r="A12" s="7"/>
      <c r="B12" s="7"/>
      <c r="C12" s="7" t="s">
        <v>887</v>
      </c>
      <c r="D12" s="7"/>
      <c r="E12" s="7"/>
      <c r="F12" s="7"/>
      <c r="G12" s="7"/>
      <c r="H12" s="7"/>
      <c r="I12" s="7"/>
      <c r="J12" s="7"/>
      <c r="K12" s="7"/>
      <c r="L12" s="9" t="s">
        <v>95</v>
      </c>
      <c r="M12" s="20">
        <v>275.57</v>
      </c>
      <c r="N12" s="20">
        <v>222.82</v>
      </c>
      <c r="O12" s="58" t="s">
        <v>137</v>
      </c>
      <c r="P12" s="20">
        <v>218.79</v>
      </c>
      <c r="Q12" s="20">
        <v>372.24</v>
      </c>
      <c r="R12" s="20">
        <v>260.42</v>
      </c>
      <c r="S12" s="20">
        <v>123.82</v>
      </c>
      <c r="T12" s="58" t="s">
        <v>137</v>
      </c>
      <c r="U12" s="20">
        <v>234.52</v>
      </c>
    </row>
    <row r="13" spans="1:21" ht="16.5" customHeight="1" x14ac:dyDescent="0.25">
      <c r="A13" s="7"/>
      <c r="B13" s="7" t="s">
        <v>87</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886</v>
      </c>
      <c r="D14" s="7"/>
      <c r="E14" s="7"/>
      <c r="F14" s="7"/>
      <c r="G14" s="7"/>
      <c r="H14" s="7"/>
      <c r="I14" s="7"/>
      <c r="J14" s="7"/>
      <c r="K14" s="7"/>
      <c r="L14" s="9" t="s">
        <v>95</v>
      </c>
      <c r="M14" s="20">
        <v>416.17</v>
      </c>
      <c r="N14" s="20">
        <v>576.38</v>
      </c>
      <c r="O14" s="58" t="s">
        <v>137</v>
      </c>
      <c r="P14" s="20">
        <v>546.71</v>
      </c>
      <c r="Q14" s="20">
        <v>567.58000000000004</v>
      </c>
      <c r="R14" s="20">
        <v>621.04999999999995</v>
      </c>
      <c r="S14" s="20">
        <v>737.47</v>
      </c>
      <c r="T14" s="20">
        <v>719.61</v>
      </c>
      <c r="U14" s="20">
        <v>576.48</v>
      </c>
    </row>
    <row r="15" spans="1:21" ht="16.5" customHeight="1" x14ac:dyDescent="0.25">
      <c r="A15" s="7"/>
      <c r="B15" s="7"/>
      <c r="C15" s="7" t="s">
        <v>887</v>
      </c>
      <c r="D15" s="7"/>
      <c r="E15" s="7"/>
      <c r="F15" s="7"/>
      <c r="G15" s="7"/>
      <c r="H15" s="7"/>
      <c r="I15" s="7"/>
      <c r="J15" s="7"/>
      <c r="K15" s="7"/>
      <c r="L15" s="9" t="s">
        <v>95</v>
      </c>
      <c r="M15" s="20">
        <v>311.27</v>
      </c>
      <c r="N15" s="20">
        <v>218.76</v>
      </c>
      <c r="O15" s="58" t="s">
        <v>137</v>
      </c>
      <c r="P15" s="20">
        <v>218.2</v>
      </c>
      <c r="Q15" s="20">
        <v>353.82</v>
      </c>
      <c r="R15" s="20">
        <v>280.56</v>
      </c>
      <c r="S15" s="20">
        <v>188.21</v>
      </c>
      <c r="T15" s="58" t="s">
        <v>137</v>
      </c>
      <c r="U15" s="20">
        <v>234.2</v>
      </c>
    </row>
    <row r="16" spans="1:21" ht="16.5" customHeight="1" x14ac:dyDescent="0.25">
      <c r="A16" s="7"/>
      <c r="B16" s="7" t="s">
        <v>88</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886</v>
      </c>
      <c r="D17" s="7"/>
      <c r="E17" s="7"/>
      <c r="F17" s="7"/>
      <c r="G17" s="7"/>
      <c r="H17" s="7"/>
      <c r="I17" s="7"/>
      <c r="J17" s="7"/>
      <c r="K17" s="7"/>
      <c r="L17" s="9" t="s">
        <v>95</v>
      </c>
      <c r="M17" s="20">
        <v>313.77999999999997</v>
      </c>
      <c r="N17" s="20">
        <v>574.22</v>
      </c>
      <c r="O17" s="58" t="s">
        <v>137</v>
      </c>
      <c r="P17" s="20">
        <v>545.77</v>
      </c>
      <c r="Q17" s="20">
        <v>559.08000000000004</v>
      </c>
      <c r="R17" s="20">
        <v>664.76</v>
      </c>
      <c r="S17" s="20">
        <v>790.67</v>
      </c>
      <c r="T17" s="20">
        <v>781.68</v>
      </c>
      <c r="U17" s="20">
        <v>568.24</v>
      </c>
    </row>
    <row r="18" spans="1:21" ht="16.5" customHeight="1" x14ac:dyDescent="0.25">
      <c r="A18" s="7"/>
      <c r="B18" s="7"/>
      <c r="C18" s="7" t="s">
        <v>887</v>
      </c>
      <c r="D18" s="7"/>
      <c r="E18" s="7"/>
      <c r="F18" s="7"/>
      <c r="G18" s="7"/>
      <c r="H18" s="7"/>
      <c r="I18" s="7"/>
      <c r="J18" s="7"/>
      <c r="K18" s="7"/>
      <c r="L18" s="9" t="s">
        <v>95</v>
      </c>
      <c r="M18" s="20">
        <v>301.12</v>
      </c>
      <c r="N18" s="20">
        <v>217.63</v>
      </c>
      <c r="O18" s="58" t="s">
        <v>137</v>
      </c>
      <c r="P18" s="20">
        <v>209.53</v>
      </c>
      <c r="Q18" s="20">
        <v>597.37</v>
      </c>
      <c r="R18" s="20">
        <v>257.27</v>
      </c>
      <c r="S18" s="63">
        <v>90.12</v>
      </c>
      <c r="T18" s="58" t="s">
        <v>137</v>
      </c>
      <c r="U18" s="20">
        <v>229.29</v>
      </c>
    </row>
    <row r="19" spans="1:21" ht="16.5" customHeight="1" x14ac:dyDescent="0.25">
      <c r="A19" s="7"/>
      <c r="B19" s="7" t="s">
        <v>89</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886</v>
      </c>
      <c r="D20" s="7"/>
      <c r="E20" s="7"/>
      <c r="F20" s="7"/>
      <c r="G20" s="7"/>
      <c r="H20" s="7"/>
      <c r="I20" s="7"/>
      <c r="J20" s="7"/>
      <c r="K20" s="7"/>
      <c r="L20" s="9" t="s">
        <v>95</v>
      </c>
      <c r="M20" s="20">
        <v>278.63</v>
      </c>
      <c r="N20" s="20">
        <v>571.04</v>
      </c>
      <c r="O20" s="58" t="s">
        <v>137</v>
      </c>
      <c r="P20" s="20">
        <v>568.97</v>
      </c>
      <c r="Q20" s="20">
        <v>552.57000000000005</v>
      </c>
      <c r="R20" s="20">
        <v>700.99</v>
      </c>
      <c r="S20" s="20">
        <v>777.45</v>
      </c>
      <c r="T20" s="20">
        <v>688.72</v>
      </c>
      <c r="U20" s="20">
        <v>565.91999999999996</v>
      </c>
    </row>
    <row r="21" spans="1:21" ht="16.5" customHeight="1" x14ac:dyDescent="0.25">
      <c r="A21" s="7"/>
      <c r="B21" s="7"/>
      <c r="C21" s="7" t="s">
        <v>887</v>
      </c>
      <c r="D21" s="7"/>
      <c r="E21" s="7"/>
      <c r="F21" s="7"/>
      <c r="G21" s="7"/>
      <c r="H21" s="7"/>
      <c r="I21" s="7"/>
      <c r="J21" s="7"/>
      <c r="K21" s="7"/>
      <c r="L21" s="9" t="s">
        <v>95</v>
      </c>
      <c r="M21" s="20">
        <v>219.66</v>
      </c>
      <c r="N21" s="20">
        <v>204.51</v>
      </c>
      <c r="O21" s="58" t="s">
        <v>137</v>
      </c>
      <c r="P21" s="20">
        <v>197.27</v>
      </c>
      <c r="Q21" s="20">
        <v>678.37</v>
      </c>
      <c r="R21" s="20">
        <v>261.27999999999997</v>
      </c>
      <c r="S21" s="20">
        <v>100.88</v>
      </c>
      <c r="T21" s="58" t="s">
        <v>137</v>
      </c>
      <c r="U21" s="20">
        <v>221.05</v>
      </c>
    </row>
    <row r="22" spans="1:21" ht="16.5" customHeight="1" x14ac:dyDescent="0.25">
      <c r="A22" s="7"/>
      <c r="B22" s="7" t="s">
        <v>90</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886</v>
      </c>
      <c r="D23" s="7"/>
      <c r="E23" s="7"/>
      <c r="F23" s="7"/>
      <c r="G23" s="7"/>
      <c r="H23" s="7"/>
      <c r="I23" s="7"/>
      <c r="J23" s="7"/>
      <c r="K23" s="7"/>
      <c r="L23" s="9" t="s">
        <v>95</v>
      </c>
      <c r="M23" s="20">
        <v>286.89999999999998</v>
      </c>
      <c r="N23" s="20">
        <v>686.77</v>
      </c>
      <c r="O23" s="58" t="s">
        <v>137</v>
      </c>
      <c r="P23" s="20">
        <v>610.92999999999995</v>
      </c>
      <c r="Q23" s="20">
        <v>593.57000000000005</v>
      </c>
      <c r="R23" s="20">
        <v>596.95000000000005</v>
      </c>
      <c r="S23" s="20">
        <v>752.76</v>
      </c>
      <c r="T23" s="20">
        <v>505.48</v>
      </c>
      <c r="U23" s="20">
        <v>619.98</v>
      </c>
    </row>
    <row r="24" spans="1:21" ht="16.5" customHeight="1" x14ac:dyDescent="0.25">
      <c r="A24" s="7"/>
      <c r="B24" s="7"/>
      <c r="C24" s="7" t="s">
        <v>887</v>
      </c>
      <c r="D24" s="7"/>
      <c r="E24" s="7"/>
      <c r="F24" s="7"/>
      <c r="G24" s="7"/>
      <c r="H24" s="7"/>
      <c r="I24" s="7"/>
      <c r="J24" s="7"/>
      <c r="K24" s="7"/>
      <c r="L24" s="9" t="s">
        <v>95</v>
      </c>
      <c r="M24" s="20">
        <v>150.28</v>
      </c>
      <c r="N24" s="20">
        <v>189.6</v>
      </c>
      <c r="O24" s="58" t="s">
        <v>137</v>
      </c>
      <c r="P24" s="20">
        <v>203.57</v>
      </c>
      <c r="Q24" s="20">
        <v>277.76</v>
      </c>
      <c r="R24" s="20">
        <v>264.02</v>
      </c>
      <c r="S24" s="20">
        <v>108.09</v>
      </c>
      <c r="T24" s="58" t="s">
        <v>137</v>
      </c>
      <c r="U24" s="20">
        <v>195.91</v>
      </c>
    </row>
    <row r="25" spans="1:21" ht="16.5" customHeight="1" x14ac:dyDescent="0.25">
      <c r="A25" s="7"/>
      <c r="B25" s="7" t="s">
        <v>91</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886</v>
      </c>
      <c r="D26" s="7"/>
      <c r="E26" s="7"/>
      <c r="F26" s="7"/>
      <c r="G26" s="7"/>
      <c r="H26" s="7"/>
      <c r="I26" s="7"/>
      <c r="J26" s="7"/>
      <c r="K26" s="7"/>
      <c r="L26" s="9" t="s">
        <v>95</v>
      </c>
      <c r="M26" s="20">
        <v>299.24</v>
      </c>
      <c r="N26" s="20">
        <v>610.37</v>
      </c>
      <c r="O26" s="58" t="s">
        <v>137</v>
      </c>
      <c r="P26" s="20">
        <v>473.53</v>
      </c>
      <c r="Q26" s="20">
        <v>546.13</v>
      </c>
      <c r="R26" s="20">
        <v>760</v>
      </c>
      <c r="S26" s="20">
        <v>770.6</v>
      </c>
      <c r="T26" s="20">
        <v>455.89</v>
      </c>
      <c r="U26" s="20">
        <v>563.86</v>
      </c>
    </row>
    <row r="27" spans="1:21" ht="16.5" customHeight="1" x14ac:dyDescent="0.25">
      <c r="A27" s="7"/>
      <c r="B27" s="7"/>
      <c r="C27" s="7" t="s">
        <v>887</v>
      </c>
      <c r="D27" s="7"/>
      <c r="E27" s="7"/>
      <c r="F27" s="7"/>
      <c r="G27" s="7"/>
      <c r="H27" s="7"/>
      <c r="I27" s="7"/>
      <c r="J27" s="7"/>
      <c r="K27" s="7"/>
      <c r="L27" s="9" t="s">
        <v>95</v>
      </c>
      <c r="M27" s="20">
        <v>155.46</v>
      </c>
      <c r="N27" s="20">
        <v>187.19</v>
      </c>
      <c r="O27" s="58" t="s">
        <v>137</v>
      </c>
      <c r="P27" s="20">
        <v>198.45</v>
      </c>
      <c r="Q27" s="20">
        <v>272.64</v>
      </c>
      <c r="R27" s="20">
        <v>294.02</v>
      </c>
      <c r="S27" s="20">
        <v>137.34</v>
      </c>
      <c r="T27" s="58" t="s">
        <v>137</v>
      </c>
      <c r="U27" s="20">
        <v>198.6</v>
      </c>
    </row>
    <row r="28" spans="1:21" ht="16.5" customHeight="1" x14ac:dyDescent="0.25">
      <c r="A28" s="7"/>
      <c r="B28" s="7" t="s">
        <v>92</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886</v>
      </c>
      <c r="D29" s="7"/>
      <c r="E29" s="7"/>
      <c r="F29" s="7"/>
      <c r="G29" s="7"/>
      <c r="H29" s="7"/>
      <c r="I29" s="7"/>
      <c r="J29" s="7"/>
      <c r="K29" s="7"/>
      <c r="L29" s="9" t="s">
        <v>95</v>
      </c>
      <c r="M29" s="20">
        <v>328.43</v>
      </c>
      <c r="N29" s="20">
        <v>599.12</v>
      </c>
      <c r="O29" s="58" t="s">
        <v>137</v>
      </c>
      <c r="P29" s="20">
        <v>443.52</v>
      </c>
      <c r="Q29" s="20">
        <v>596.12</v>
      </c>
      <c r="R29" s="20">
        <v>596.08000000000004</v>
      </c>
      <c r="S29" s="20">
        <v>772.83</v>
      </c>
      <c r="T29" s="20">
        <v>372.24</v>
      </c>
      <c r="U29" s="20">
        <v>554.71</v>
      </c>
    </row>
    <row r="30" spans="1:21" ht="16.5" customHeight="1" x14ac:dyDescent="0.25">
      <c r="A30" s="7"/>
      <c r="B30" s="7"/>
      <c r="C30" s="7" t="s">
        <v>887</v>
      </c>
      <c r="D30" s="7"/>
      <c r="E30" s="7"/>
      <c r="F30" s="7"/>
      <c r="G30" s="7"/>
      <c r="H30" s="7"/>
      <c r="I30" s="7"/>
      <c r="J30" s="7"/>
      <c r="K30" s="7"/>
      <c r="L30" s="9" t="s">
        <v>95</v>
      </c>
      <c r="M30" s="20">
        <v>212.16</v>
      </c>
      <c r="N30" s="20">
        <v>194.17</v>
      </c>
      <c r="O30" s="58" t="s">
        <v>137</v>
      </c>
      <c r="P30" s="20">
        <v>177.74</v>
      </c>
      <c r="Q30" s="20">
        <v>407.74</v>
      </c>
      <c r="R30" s="20">
        <v>241.36</v>
      </c>
      <c r="S30" s="20">
        <v>158.11000000000001</v>
      </c>
      <c r="T30" s="58" t="s">
        <v>137</v>
      </c>
      <c r="U30" s="20">
        <v>197.76</v>
      </c>
    </row>
    <row r="31" spans="1:21" ht="16.5" customHeight="1" x14ac:dyDescent="0.25">
      <c r="A31" s="7"/>
      <c r="B31" s="7" t="s">
        <v>93</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886</v>
      </c>
      <c r="D32" s="7"/>
      <c r="E32" s="7"/>
      <c r="F32" s="7"/>
      <c r="G32" s="7"/>
      <c r="H32" s="7"/>
      <c r="I32" s="7"/>
      <c r="J32" s="7"/>
      <c r="K32" s="7"/>
      <c r="L32" s="9" t="s">
        <v>95</v>
      </c>
      <c r="M32" s="20">
        <v>361.56</v>
      </c>
      <c r="N32" s="20">
        <v>663.15</v>
      </c>
      <c r="O32" s="58" t="s">
        <v>137</v>
      </c>
      <c r="P32" s="20">
        <v>637.42999999999995</v>
      </c>
      <c r="Q32" s="20">
        <v>570.19000000000005</v>
      </c>
      <c r="R32" s="20">
        <v>584.02</v>
      </c>
      <c r="S32" s="20">
        <v>777.31</v>
      </c>
      <c r="T32" s="20">
        <v>437.04</v>
      </c>
      <c r="U32" s="20">
        <v>613.53</v>
      </c>
    </row>
    <row r="33" spans="1:21" ht="16.5" customHeight="1" x14ac:dyDescent="0.25">
      <c r="A33" s="7"/>
      <c r="B33" s="7"/>
      <c r="C33" s="7" t="s">
        <v>887</v>
      </c>
      <c r="D33" s="7"/>
      <c r="E33" s="7"/>
      <c r="F33" s="7"/>
      <c r="G33" s="7"/>
      <c r="H33" s="7"/>
      <c r="I33" s="7"/>
      <c r="J33" s="7"/>
      <c r="K33" s="7"/>
      <c r="L33" s="9" t="s">
        <v>95</v>
      </c>
      <c r="M33" s="20">
        <v>222.39</v>
      </c>
      <c r="N33" s="20">
        <v>193.8</v>
      </c>
      <c r="O33" s="58" t="s">
        <v>137</v>
      </c>
      <c r="P33" s="20">
        <v>167.46</v>
      </c>
      <c r="Q33" s="20">
        <v>331.67</v>
      </c>
      <c r="R33" s="20">
        <v>273.83999999999997</v>
      </c>
      <c r="S33" s="20">
        <v>131.63</v>
      </c>
      <c r="T33" s="58" t="s">
        <v>137</v>
      </c>
      <c r="U33" s="20">
        <v>196.05</v>
      </c>
    </row>
    <row r="34" spans="1:21" ht="16.5" customHeight="1" x14ac:dyDescent="0.25">
      <c r="A34" s="7" t="s">
        <v>888</v>
      </c>
      <c r="B34" s="7"/>
      <c r="C34" s="7"/>
      <c r="D34" s="7"/>
      <c r="E34" s="7"/>
      <c r="F34" s="7"/>
      <c r="G34" s="7"/>
      <c r="H34" s="7"/>
      <c r="I34" s="7"/>
      <c r="J34" s="7"/>
      <c r="K34" s="7"/>
      <c r="L34" s="9"/>
      <c r="M34" s="10"/>
      <c r="N34" s="10"/>
      <c r="O34" s="10"/>
      <c r="P34" s="10"/>
      <c r="Q34" s="10"/>
      <c r="R34" s="10"/>
      <c r="S34" s="10"/>
      <c r="T34" s="10"/>
      <c r="U34" s="10"/>
    </row>
    <row r="35" spans="1:21" ht="16.5" customHeight="1" x14ac:dyDescent="0.25">
      <c r="A35" s="7"/>
      <c r="B35" s="7" t="s">
        <v>83</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t="s">
        <v>886</v>
      </c>
      <c r="D36" s="7"/>
      <c r="E36" s="7"/>
      <c r="F36" s="7"/>
      <c r="G36" s="7"/>
      <c r="H36" s="7"/>
      <c r="I36" s="7"/>
      <c r="J36" s="7"/>
      <c r="K36" s="7"/>
      <c r="L36" s="9" t="s">
        <v>95</v>
      </c>
      <c r="M36" s="58" t="s">
        <v>137</v>
      </c>
      <c r="N36" s="20">
        <v>580.13</v>
      </c>
      <c r="O36" s="58" t="s">
        <v>137</v>
      </c>
      <c r="P36" s="58" t="s">
        <v>137</v>
      </c>
      <c r="Q36" s="59">
        <v>1526.35</v>
      </c>
      <c r="R36" s="20">
        <v>805.8</v>
      </c>
      <c r="S36" s="58" t="s">
        <v>137</v>
      </c>
      <c r="T36" s="58" t="s">
        <v>137</v>
      </c>
      <c r="U36" s="20">
        <v>627.45000000000005</v>
      </c>
    </row>
    <row r="37" spans="1:21" ht="16.5" customHeight="1" x14ac:dyDescent="0.25">
      <c r="A37" s="7"/>
      <c r="B37" s="7"/>
      <c r="C37" s="7" t="s">
        <v>887</v>
      </c>
      <c r="D37" s="7"/>
      <c r="E37" s="7"/>
      <c r="F37" s="7"/>
      <c r="G37" s="7"/>
      <c r="H37" s="7"/>
      <c r="I37" s="7"/>
      <c r="J37" s="7"/>
      <c r="K37" s="7"/>
      <c r="L37" s="9" t="s">
        <v>95</v>
      </c>
      <c r="M37" s="58" t="s">
        <v>137</v>
      </c>
      <c r="N37" s="59">
        <v>1219.58</v>
      </c>
      <c r="O37" s="58" t="s">
        <v>137</v>
      </c>
      <c r="P37" s="58" t="s">
        <v>137</v>
      </c>
      <c r="Q37" s="58" t="s">
        <v>137</v>
      </c>
      <c r="R37" s="58" t="s">
        <v>137</v>
      </c>
      <c r="S37" s="58" t="s">
        <v>137</v>
      </c>
      <c r="T37" s="58" t="s">
        <v>137</v>
      </c>
      <c r="U37" s="59">
        <v>1219.58</v>
      </c>
    </row>
    <row r="38" spans="1:21" ht="16.5" customHeight="1" x14ac:dyDescent="0.25">
      <c r="A38" s="7"/>
      <c r="B38" s="7" t="s">
        <v>85</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886</v>
      </c>
      <c r="D39" s="7"/>
      <c r="E39" s="7"/>
      <c r="F39" s="7"/>
      <c r="G39" s="7"/>
      <c r="H39" s="7"/>
      <c r="I39" s="7"/>
      <c r="J39" s="7"/>
      <c r="K39" s="7"/>
      <c r="L39" s="9" t="s">
        <v>95</v>
      </c>
      <c r="M39" s="58" t="s">
        <v>137</v>
      </c>
      <c r="N39" s="20">
        <v>521.55999999999995</v>
      </c>
      <c r="O39" s="58" t="s">
        <v>137</v>
      </c>
      <c r="P39" s="58" t="s">
        <v>137</v>
      </c>
      <c r="Q39" s="59">
        <v>1713.74</v>
      </c>
      <c r="R39" s="20">
        <v>752.77</v>
      </c>
      <c r="S39" s="58" t="s">
        <v>137</v>
      </c>
      <c r="T39" s="58" t="s">
        <v>137</v>
      </c>
      <c r="U39" s="20">
        <v>572.78</v>
      </c>
    </row>
    <row r="40" spans="1:21" ht="16.5" customHeight="1" x14ac:dyDescent="0.25">
      <c r="A40" s="7"/>
      <c r="B40" s="7"/>
      <c r="C40" s="7" t="s">
        <v>887</v>
      </c>
      <c r="D40" s="7"/>
      <c r="E40" s="7"/>
      <c r="F40" s="7"/>
      <c r="G40" s="7"/>
      <c r="H40" s="7"/>
      <c r="I40" s="7"/>
      <c r="J40" s="7"/>
      <c r="K40" s="7"/>
      <c r="L40" s="9" t="s">
        <v>95</v>
      </c>
      <c r="M40" s="58" t="s">
        <v>137</v>
      </c>
      <c r="N40" s="58" t="s">
        <v>137</v>
      </c>
      <c r="O40" s="58" t="s">
        <v>137</v>
      </c>
      <c r="P40" s="58" t="s">
        <v>137</v>
      </c>
      <c r="Q40" s="58" t="s">
        <v>137</v>
      </c>
      <c r="R40" s="58" t="s">
        <v>137</v>
      </c>
      <c r="S40" s="58" t="s">
        <v>137</v>
      </c>
      <c r="T40" s="58" t="s">
        <v>137</v>
      </c>
      <c r="U40" s="58" t="s">
        <v>137</v>
      </c>
    </row>
    <row r="41" spans="1:21" ht="16.5" customHeight="1" x14ac:dyDescent="0.25">
      <c r="A41" s="7"/>
      <c r="B41" s="7" t="s">
        <v>86</v>
      </c>
      <c r="C41" s="7"/>
      <c r="D41" s="7"/>
      <c r="E41" s="7"/>
      <c r="F41" s="7"/>
      <c r="G41" s="7"/>
      <c r="H41" s="7"/>
      <c r="I41" s="7"/>
      <c r="J41" s="7"/>
      <c r="K41" s="7"/>
      <c r="L41" s="9"/>
      <c r="M41" s="10"/>
      <c r="N41" s="10"/>
      <c r="O41" s="10"/>
      <c r="P41" s="10"/>
      <c r="Q41" s="10"/>
      <c r="R41" s="10"/>
      <c r="S41" s="10"/>
      <c r="T41" s="10"/>
      <c r="U41" s="10"/>
    </row>
    <row r="42" spans="1:21" ht="16.5" customHeight="1" x14ac:dyDescent="0.25">
      <c r="A42" s="7"/>
      <c r="B42" s="7"/>
      <c r="C42" s="7" t="s">
        <v>886</v>
      </c>
      <c r="D42" s="7"/>
      <c r="E42" s="7"/>
      <c r="F42" s="7"/>
      <c r="G42" s="7"/>
      <c r="H42" s="7"/>
      <c r="I42" s="7"/>
      <c r="J42" s="7"/>
      <c r="K42" s="7"/>
      <c r="L42" s="9" t="s">
        <v>95</v>
      </c>
      <c r="M42" s="58" t="s">
        <v>137</v>
      </c>
      <c r="N42" s="20">
        <v>503.19</v>
      </c>
      <c r="O42" s="58" t="s">
        <v>137</v>
      </c>
      <c r="P42" s="58" t="s">
        <v>137</v>
      </c>
      <c r="Q42" s="59">
        <v>2219.5100000000002</v>
      </c>
      <c r="R42" s="20">
        <v>826.64</v>
      </c>
      <c r="S42" s="58" t="s">
        <v>137</v>
      </c>
      <c r="T42" s="58" t="s">
        <v>137</v>
      </c>
      <c r="U42" s="20">
        <v>571.1</v>
      </c>
    </row>
    <row r="43" spans="1:21" ht="16.5" customHeight="1" x14ac:dyDescent="0.25">
      <c r="A43" s="7"/>
      <c r="B43" s="7"/>
      <c r="C43" s="7" t="s">
        <v>887</v>
      </c>
      <c r="D43" s="7"/>
      <c r="E43" s="7"/>
      <c r="F43" s="7"/>
      <c r="G43" s="7"/>
      <c r="H43" s="7"/>
      <c r="I43" s="7"/>
      <c r="J43" s="7"/>
      <c r="K43" s="7"/>
      <c r="L43" s="9" t="s">
        <v>95</v>
      </c>
      <c r="M43" s="58" t="s">
        <v>137</v>
      </c>
      <c r="N43" s="58" t="s">
        <v>137</v>
      </c>
      <c r="O43" s="58" t="s">
        <v>137</v>
      </c>
      <c r="P43" s="58" t="s">
        <v>137</v>
      </c>
      <c r="Q43" s="58" t="s">
        <v>137</v>
      </c>
      <c r="R43" s="58" t="s">
        <v>137</v>
      </c>
      <c r="S43" s="58" t="s">
        <v>137</v>
      </c>
      <c r="T43" s="58" t="s">
        <v>137</v>
      </c>
      <c r="U43" s="58" t="s">
        <v>137</v>
      </c>
    </row>
    <row r="44" spans="1:21" ht="16.5" customHeight="1" x14ac:dyDescent="0.25">
      <c r="A44" s="7"/>
      <c r="B44" s="7" t="s">
        <v>87</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886</v>
      </c>
      <c r="D45" s="7"/>
      <c r="E45" s="7"/>
      <c r="F45" s="7"/>
      <c r="G45" s="7"/>
      <c r="H45" s="7"/>
      <c r="I45" s="7"/>
      <c r="J45" s="7"/>
      <c r="K45" s="7"/>
      <c r="L45" s="9" t="s">
        <v>95</v>
      </c>
      <c r="M45" s="20">
        <v>533.59</v>
      </c>
      <c r="N45" s="20">
        <v>502.49</v>
      </c>
      <c r="O45" s="58" t="s">
        <v>137</v>
      </c>
      <c r="P45" s="58" t="s">
        <v>137</v>
      </c>
      <c r="Q45" s="58" t="s">
        <v>137</v>
      </c>
      <c r="R45" s="20">
        <v>925.03</v>
      </c>
      <c r="S45" s="20">
        <v>259.07</v>
      </c>
      <c r="T45" s="58" t="s">
        <v>137</v>
      </c>
      <c r="U45" s="20">
        <v>526.52</v>
      </c>
    </row>
    <row r="46" spans="1:21" ht="16.5" customHeight="1" x14ac:dyDescent="0.25">
      <c r="A46" s="7"/>
      <c r="B46" s="7"/>
      <c r="C46" s="7" t="s">
        <v>887</v>
      </c>
      <c r="D46" s="7"/>
      <c r="E46" s="7"/>
      <c r="F46" s="7"/>
      <c r="G46" s="7"/>
      <c r="H46" s="7"/>
      <c r="I46" s="7"/>
      <c r="J46" s="7"/>
      <c r="K46" s="7"/>
      <c r="L46" s="9" t="s">
        <v>95</v>
      </c>
      <c r="M46" s="58" t="s">
        <v>137</v>
      </c>
      <c r="N46" s="58" t="s">
        <v>137</v>
      </c>
      <c r="O46" s="58" t="s">
        <v>137</v>
      </c>
      <c r="P46" s="58" t="s">
        <v>137</v>
      </c>
      <c r="Q46" s="58" t="s">
        <v>137</v>
      </c>
      <c r="R46" s="58" t="s">
        <v>137</v>
      </c>
      <c r="S46" s="58" t="s">
        <v>137</v>
      </c>
      <c r="T46" s="58" t="s">
        <v>137</v>
      </c>
      <c r="U46" s="58" t="s">
        <v>137</v>
      </c>
    </row>
    <row r="47" spans="1:21" ht="16.5" customHeight="1" x14ac:dyDescent="0.25">
      <c r="A47" s="7"/>
      <c r="B47" s="7" t="s">
        <v>88</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886</v>
      </c>
      <c r="D48" s="7"/>
      <c r="E48" s="7"/>
      <c r="F48" s="7"/>
      <c r="G48" s="7"/>
      <c r="H48" s="7"/>
      <c r="I48" s="7"/>
      <c r="J48" s="7"/>
      <c r="K48" s="7"/>
      <c r="L48" s="9" t="s">
        <v>95</v>
      </c>
      <c r="M48" s="20">
        <v>323.64</v>
      </c>
      <c r="N48" s="20">
        <v>467.73</v>
      </c>
      <c r="O48" s="58" t="s">
        <v>137</v>
      </c>
      <c r="P48" s="58" t="s">
        <v>137</v>
      </c>
      <c r="Q48" s="58" t="s">
        <v>137</v>
      </c>
      <c r="R48" s="20">
        <v>897.44</v>
      </c>
      <c r="S48" s="20">
        <v>264.68</v>
      </c>
      <c r="T48" s="58" t="s">
        <v>137</v>
      </c>
      <c r="U48" s="20">
        <v>484.44</v>
      </c>
    </row>
    <row r="49" spans="1:21" ht="16.5" customHeight="1" x14ac:dyDescent="0.25">
      <c r="A49" s="7"/>
      <c r="B49" s="7"/>
      <c r="C49" s="7" t="s">
        <v>887</v>
      </c>
      <c r="D49" s="7"/>
      <c r="E49" s="7"/>
      <c r="F49" s="7"/>
      <c r="G49" s="7"/>
      <c r="H49" s="7"/>
      <c r="I49" s="7"/>
      <c r="J49" s="7"/>
      <c r="K49" s="7"/>
      <c r="L49" s="9" t="s">
        <v>95</v>
      </c>
      <c r="M49" s="58" t="s">
        <v>137</v>
      </c>
      <c r="N49" s="58" t="s">
        <v>137</v>
      </c>
      <c r="O49" s="58" t="s">
        <v>137</v>
      </c>
      <c r="P49" s="58" t="s">
        <v>137</v>
      </c>
      <c r="Q49" s="58" t="s">
        <v>137</v>
      </c>
      <c r="R49" s="58" t="s">
        <v>137</v>
      </c>
      <c r="S49" s="58" t="s">
        <v>137</v>
      </c>
      <c r="T49" s="58" t="s">
        <v>137</v>
      </c>
      <c r="U49" s="58" t="s">
        <v>137</v>
      </c>
    </row>
    <row r="50" spans="1:21" ht="16.5" customHeight="1" x14ac:dyDescent="0.25">
      <c r="A50" s="7"/>
      <c r="B50" s="7" t="s">
        <v>89</v>
      </c>
      <c r="C50" s="7"/>
      <c r="D50" s="7"/>
      <c r="E50" s="7"/>
      <c r="F50" s="7"/>
      <c r="G50" s="7"/>
      <c r="H50" s="7"/>
      <c r="I50" s="7"/>
      <c r="J50" s="7"/>
      <c r="K50" s="7"/>
      <c r="L50" s="9"/>
      <c r="M50" s="10"/>
      <c r="N50" s="10"/>
      <c r="O50" s="10"/>
      <c r="P50" s="10"/>
      <c r="Q50" s="10"/>
      <c r="R50" s="10"/>
      <c r="S50" s="10"/>
      <c r="T50" s="10"/>
      <c r="U50" s="10"/>
    </row>
    <row r="51" spans="1:21" ht="16.5" customHeight="1" x14ac:dyDescent="0.25">
      <c r="A51" s="7"/>
      <c r="B51" s="7"/>
      <c r="C51" s="7" t="s">
        <v>886</v>
      </c>
      <c r="D51" s="7"/>
      <c r="E51" s="7"/>
      <c r="F51" s="7"/>
      <c r="G51" s="7"/>
      <c r="H51" s="7"/>
      <c r="I51" s="7"/>
      <c r="J51" s="7"/>
      <c r="K51" s="7"/>
      <c r="L51" s="9" t="s">
        <v>95</v>
      </c>
      <c r="M51" s="20">
        <v>324.43</v>
      </c>
      <c r="N51" s="20">
        <v>482.54</v>
      </c>
      <c r="O51" s="58" t="s">
        <v>137</v>
      </c>
      <c r="P51" s="58" t="s">
        <v>137</v>
      </c>
      <c r="Q51" s="58" t="s">
        <v>137</v>
      </c>
      <c r="R51" s="20">
        <v>811.91</v>
      </c>
      <c r="S51" s="20">
        <v>261.76</v>
      </c>
      <c r="T51" s="58" t="s">
        <v>137</v>
      </c>
      <c r="U51" s="20">
        <v>495.6</v>
      </c>
    </row>
    <row r="52" spans="1:21" ht="16.5" customHeight="1" x14ac:dyDescent="0.25">
      <c r="A52" s="7"/>
      <c r="B52" s="7"/>
      <c r="C52" s="7" t="s">
        <v>887</v>
      </c>
      <c r="D52" s="7"/>
      <c r="E52" s="7"/>
      <c r="F52" s="7"/>
      <c r="G52" s="7"/>
      <c r="H52" s="7"/>
      <c r="I52" s="7"/>
      <c r="J52" s="7"/>
      <c r="K52" s="7"/>
      <c r="L52" s="9" t="s">
        <v>95</v>
      </c>
      <c r="M52" s="58" t="s">
        <v>137</v>
      </c>
      <c r="N52" s="58" t="s">
        <v>137</v>
      </c>
      <c r="O52" s="58" t="s">
        <v>137</v>
      </c>
      <c r="P52" s="58" t="s">
        <v>137</v>
      </c>
      <c r="Q52" s="58" t="s">
        <v>137</v>
      </c>
      <c r="R52" s="58" t="s">
        <v>137</v>
      </c>
      <c r="S52" s="58" t="s">
        <v>137</v>
      </c>
      <c r="T52" s="58" t="s">
        <v>137</v>
      </c>
      <c r="U52" s="58" t="s">
        <v>137</v>
      </c>
    </row>
    <row r="53" spans="1:21" ht="16.5" customHeight="1" x14ac:dyDescent="0.25">
      <c r="A53" s="7"/>
      <c r="B53" s="7" t="s">
        <v>90</v>
      </c>
      <c r="C53" s="7"/>
      <c r="D53" s="7"/>
      <c r="E53" s="7"/>
      <c r="F53" s="7"/>
      <c r="G53" s="7"/>
      <c r="H53" s="7"/>
      <c r="I53" s="7"/>
      <c r="J53" s="7"/>
      <c r="K53" s="7"/>
      <c r="L53" s="9"/>
      <c r="M53" s="10"/>
      <c r="N53" s="10"/>
      <c r="O53" s="10"/>
      <c r="P53" s="10"/>
      <c r="Q53" s="10"/>
      <c r="R53" s="10"/>
      <c r="S53" s="10"/>
      <c r="T53" s="10"/>
      <c r="U53" s="10"/>
    </row>
    <row r="54" spans="1:21" ht="16.5" customHeight="1" x14ac:dyDescent="0.25">
      <c r="A54" s="7"/>
      <c r="B54" s="7"/>
      <c r="C54" s="7" t="s">
        <v>886</v>
      </c>
      <c r="D54" s="7"/>
      <c r="E54" s="7"/>
      <c r="F54" s="7"/>
      <c r="G54" s="7"/>
      <c r="H54" s="7"/>
      <c r="I54" s="7"/>
      <c r="J54" s="7"/>
      <c r="K54" s="7"/>
      <c r="L54" s="9" t="s">
        <v>95</v>
      </c>
      <c r="M54" s="20">
        <v>312.02999999999997</v>
      </c>
      <c r="N54" s="20">
        <v>453.05</v>
      </c>
      <c r="O54" s="58" t="s">
        <v>137</v>
      </c>
      <c r="P54" s="58" t="s">
        <v>137</v>
      </c>
      <c r="Q54" s="58" t="s">
        <v>137</v>
      </c>
      <c r="R54" s="20">
        <v>950.89</v>
      </c>
      <c r="S54" s="20">
        <v>221.13</v>
      </c>
      <c r="T54" s="58" t="s">
        <v>137</v>
      </c>
      <c r="U54" s="20">
        <v>470.43</v>
      </c>
    </row>
    <row r="55" spans="1:21" ht="16.5" customHeight="1" x14ac:dyDescent="0.25">
      <c r="A55" s="7"/>
      <c r="B55" s="7"/>
      <c r="C55" s="7" t="s">
        <v>887</v>
      </c>
      <c r="D55" s="7"/>
      <c r="E55" s="7"/>
      <c r="F55" s="7"/>
      <c r="G55" s="7"/>
      <c r="H55" s="7"/>
      <c r="I55" s="7"/>
      <c r="J55" s="7"/>
      <c r="K55" s="7"/>
      <c r="L55" s="9" t="s">
        <v>95</v>
      </c>
      <c r="M55" s="58" t="s">
        <v>137</v>
      </c>
      <c r="N55" s="58" t="s">
        <v>137</v>
      </c>
      <c r="O55" s="58" t="s">
        <v>137</v>
      </c>
      <c r="P55" s="58" t="s">
        <v>137</v>
      </c>
      <c r="Q55" s="58" t="s">
        <v>137</v>
      </c>
      <c r="R55" s="58" t="s">
        <v>137</v>
      </c>
      <c r="S55" s="58" t="s">
        <v>137</v>
      </c>
      <c r="T55" s="58" t="s">
        <v>137</v>
      </c>
      <c r="U55" s="58" t="s">
        <v>137</v>
      </c>
    </row>
    <row r="56" spans="1:21" ht="16.5" customHeight="1" x14ac:dyDescent="0.25">
      <c r="A56" s="7"/>
      <c r="B56" s="7" t="s">
        <v>91</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886</v>
      </c>
      <c r="D57" s="7"/>
      <c r="E57" s="7"/>
      <c r="F57" s="7"/>
      <c r="G57" s="7"/>
      <c r="H57" s="7"/>
      <c r="I57" s="7"/>
      <c r="J57" s="7"/>
      <c r="K57" s="7"/>
      <c r="L57" s="9" t="s">
        <v>95</v>
      </c>
      <c r="M57" s="20">
        <v>279.52</v>
      </c>
      <c r="N57" s="20">
        <v>439.57</v>
      </c>
      <c r="O57" s="58" t="s">
        <v>137</v>
      </c>
      <c r="P57" s="58" t="s">
        <v>137</v>
      </c>
      <c r="Q57" s="58" t="s">
        <v>137</v>
      </c>
      <c r="R57" s="20">
        <v>982.05</v>
      </c>
      <c r="S57" s="20">
        <v>294.20999999999998</v>
      </c>
      <c r="T57" s="58" t="s">
        <v>137</v>
      </c>
      <c r="U57" s="20">
        <v>457.19</v>
      </c>
    </row>
    <row r="58" spans="1:21" ht="16.5" customHeight="1" x14ac:dyDescent="0.25">
      <c r="A58" s="7"/>
      <c r="B58" s="7"/>
      <c r="C58" s="7" t="s">
        <v>887</v>
      </c>
      <c r="D58" s="7"/>
      <c r="E58" s="7"/>
      <c r="F58" s="7"/>
      <c r="G58" s="7"/>
      <c r="H58" s="7"/>
      <c r="I58" s="7"/>
      <c r="J58" s="7"/>
      <c r="K58" s="7"/>
      <c r="L58" s="9" t="s">
        <v>95</v>
      </c>
      <c r="M58" s="58" t="s">
        <v>137</v>
      </c>
      <c r="N58" s="58" t="s">
        <v>137</v>
      </c>
      <c r="O58" s="58" t="s">
        <v>137</v>
      </c>
      <c r="P58" s="58" t="s">
        <v>137</v>
      </c>
      <c r="Q58" s="58" t="s">
        <v>137</v>
      </c>
      <c r="R58" s="58" t="s">
        <v>137</v>
      </c>
      <c r="S58" s="58" t="s">
        <v>137</v>
      </c>
      <c r="T58" s="58" t="s">
        <v>137</v>
      </c>
      <c r="U58" s="58" t="s">
        <v>137</v>
      </c>
    </row>
    <row r="59" spans="1:21" ht="16.5" customHeight="1" x14ac:dyDescent="0.25">
      <c r="A59" s="7"/>
      <c r="B59" s="7" t="s">
        <v>92</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886</v>
      </c>
      <c r="D60" s="7"/>
      <c r="E60" s="7"/>
      <c r="F60" s="7"/>
      <c r="G60" s="7"/>
      <c r="H60" s="7"/>
      <c r="I60" s="7"/>
      <c r="J60" s="7"/>
      <c r="K60" s="7"/>
      <c r="L60" s="9" t="s">
        <v>95</v>
      </c>
      <c r="M60" s="20">
        <v>283.58</v>
      </c>
      <c r="N60" s="20">
        <v>425.5</v>
      </c>
      <c r="O60" s="58" t="s">
        <v>137</v>
      </c>
      <c r="P60" s="58" t="s">
        <v>137</v>
      </c>
      <c r="Q60" s="58" t="s">
        <v>137</v>
      </c>
      <c r="R60" s="20">
        <v>830.2</v>
      </c>
      <c r="S60" s="20">
        <v>295.61</v>
      </c>
      <c r="T60" s="58" t="s">
        <v>137</v>
      </c>
      <c r="U60" s="20">
        <v>439.12</v>
      </c>
    </row>
    <row r="61" spans="1:21" ht="16.5" customHeight="1" x14ac:dyDescent="0.25">
      <c r="A61" s="7"/>
      <c r="B61" s="7"/>
      <c r="C61" s="7" t="s">
        <v>887</v>
      </c>
      <c r="D61" s="7"/>
      <c r="E61" s="7"/>
      <c r="F61" s="7"/>
      <c r="G61" s="7"/>
      <c r="H61" s="7"/>
      <c r="I61" s="7"/>
      <c r="J61" s="7"/>
      <c r="K61" s="7"/>
      <c r="L61" s="9" t="s">
        <v>95</v>
      </c>
      <c r="M61" s="58" t="s">
        <v>137</v>
      </c>
      <c r="N61" s="58" t="s">
        <v>137</v>
      </c>
      <c r="O61" s="58" t="s">
        <v>137</v>
      </c>
      <c r="P61" s="58" t="s">
        <v>137</v>
      </c>
      <c r="Q61" s="58" t="s">
        <v>137</v>
      </c>
      <c r="R61" s="58" t="s">
        <v>137</v>
      </c>
      <c r="S61" s="58" t="s">
        <v>137</v>
      </c>
      <c r="T61" s="58" t="s">
        <v>137</v>
      </c>
      <c r="U61" s="58" t="s">
        <v>137</v>
      </c>
    </row>
    <row r="62" spans="1:21" ht="16.5" customHeight="1" x14ac:dyDescent="0.25">
      <c r="A62" s="7"/>
      <c r="B62" s="7" t="s">
        <v>93</v>
      </c>
      <c r="C62" s="7"/>
      <c r="D62" s="7"/>
      <c r="E62" s="7"/>
      <c r="F62" s="7"/>
      <c r="G62" s="7"/>
      <c r="H62" s="7"/>
      <c r="I62" s="7"/>
      <c r="J62" s="7"/>
      <c r="K62" s="7"/>
      <c r="L62" s="9"/>
      <c r="M62" s="10"/>
      <c r="N62" s="10"/>
      <c r="O62" s="10"/>
      <c r="P62" s="10"/>
      <c r="Q62" s="10"/>
      <c r="R62" s="10"/>
      <c r="S62" s="10"/>
      <c r="T62" s="10"/>
      <c r="U62" s="10"/>
    </row>
    <row r="63" spans="1:21" ht="16.5" customHeight="1" x14ac:dyDescent="0.25">
      <c r="A63" s="7"/>
      <c r="B63" s="7"/>
      <c r="C63" s="7" t="s">
        <v>886</v>
      </c>
      <c r="D63" s="7"/>
      <c r="E63" s="7"/>
      <c r="F63" s="7"/>
      <c r="G63" s="7"/>
      <c r="H63" s="7"/>
      <c r="I63" s="7"/>
      <c r="J63" s="7"/>
      <c r="K63" s="7"/>
      <c r="L63" s="9" t="s">
        <v>95</v>
      </c>
      <c r="M63" s="20">
        <v>280.29000000000002</v>
      </c>
      <c r="N63" s="20">
        <v>429.35</v>
      </c>
      <c r="O63" s="58" t="s">
        <v>137</v>
      </c>
      <c r="P63" s="58" t="s">
        <v>137</v>
      </c>
      <c r="Q63" s="58" t="s">
        <v>137</v>
      </c>
      <c r="R63" s="20">
        <v>853.74</v>
      </c>
      <c r="S63" s="20">
        <v>250.92</v>
      </c>
      <c r="T63" s="58" t="s">
        <v>137</v>
      </c>
      <c r="U63" s="20">
        <v>442.47</v>
      </c>
    </row>
    <row r="64" spans="1:21" ht="16.5" customHeight="1" x14ac:dyDescent="0.25">
      <c r="A64" s="14"/>
      <c r="B64" s="14"/>
      <c r="C64" s="14" t="s">
        <v>887</v>
      </c>
      <c r="D64" s="14"/>
      <c r="E64" s="14"/>
      <c r="F64" s="14"/>
      <c r="G64" s="14"/>
      <c r="H64" s="14"/>
      <c r="I64" s="14"/>
      <c r="J64" s="14"/>
      <c r="K64" s="14"/>
      <c r="L64" s="15" t="s">
        <v>95</v>
      </c>
      <c r="M64" s="29">
        <v>344.11</v>
      </c>
      <c r="N64" s="61" t="s">
        <v>137</v>
      </c>
      <c r="O64" s="61" t="s">
        <v>137</v>
      </c>
      <c r="P64" s="61" t="s">
        <v>137</v>
      </c>
      <c r="Q64" s="61" t="s">
        <v>137</v>
      </c>
      <c r="R64" s="61" t="s">
        <v>137</v>
      </c>
      <c r="S64" s="61" t="s">
        <v>137</v>
      </c>
      <c r="T64" s="61" t="s">
        <v>137</v>
      </c>
      <c r="U64" s="29">
        <v>344.11</v>
      </c>
    </row>
    <row r="65" spans="1:21" ht="4.5" customHeight="1" x14ac:dyDescent="0.25">
      <c r="A65" s="23"/>
      <c r="B65" s="23"/>
      <c r="C65" s="2"/>
      <c r="D65" s="2"/>
      <c r="E65" s="2"/>
      <c r="F65" s="2"/>
      <c r="G65" s="2"/>
      <c r="H65" s="2"/>
      <c r="I65" s="2"/>
      <c r="J65" s="2"/>
      <c r="K65" s="2"/>
      <c r="L65" s="2"/>
      <c r="M65" s="2"/>
      <c r="N65" s="2"/>
      <c r="O65" s="2"/>
      <c r="P65" s="2"/>
      <c r="Q65" s="2"/>
      <c r="R65" s="2"/>
      <c r="S65" s="2"/>
      <c r="T65" s="2"/>
      <c r="U65" s="2"/>
    </row>
    <row r="66" spans="1:21" ht="16.5" customHeight="1" x14ac:dyDescent="0.25">
      <c r="A66" s="23"/>
      <c r="B66" s="23"/>
      <c r="C66" s="87" t="s">
        <v>416</v>
      </c>
      <c r="D66" s="87"/>
      <c r="E66" s="87"/>
      <c r="F66" s="87"/>
      <c r="G66" s="87"/>
      <c r="H66" s="87"/>
      <c r="I66" s="87"/>
      <c r="J66" s="87"/>
      <c r="K66" s="87"/>
      <c r="L66" s="87"/>
      <c r="M66" s="87"/>
      <c r="N66" s="87"/>
      <c r="O66" s="87"/>
      <c r="P66" s="87"/>
      <c r="Q66" s="87"/>
      <c r="R66" s="87"/>
      <c r="S66" s="87"/>
      <c r="T66" s="87"/>
      <c r="U66" s="87"/>
    </row>
    <row r="67" spans="1:21" ht="4.5" customHeight="1" x14ac:dyDescent="0.25">
      <c r="A67" s="23"/>
      <c r="B67" s="23"/>
      <c r="C67" s="2"/>
      <c r="D67" s="2"/>
      <c r="E67" s="2"/>
      <c r="F67" s="2"/>
      <c r="G67" s="2"/>
      <c r="H67" s="2"/>
      <c r="I67" s="2"/>
      <c r="J67" s="2"/>
      <c r="K67" s="2"/>
      <c r="L67" s="2"/>
      <c r="M67" s="2"/>
      <c r="N67" s="2"/>
      <c r="O67" s="2"/>
      <c r="P67" s="2"/>
      <c r="Q67" s="2"/>
      <c r="R67" s="2"/>
      <c r="S67" s="2"/>
      <c r="T67" s="2"/>
      <c r="U67" s="2"/>
    </row>
    <row r="68" spans="1:21" ht="16.5" customHeight="1" x14ac:dyDescent="0.25">
      <c r="A68" s="40"/>
      <c r="B68" s="40"/>
      <c r="C68" s="87" t="s">
        <v>473</v>
      </c>
      <c r="D68" s="87"/>
      <c r="E68" s="87"/>
      <c r="F68" s="87"/>
      <c r="G68" s="87"/>
      <c r="H68" s="87"/>
      <c r="I68" s="87"/>
      <c r="J68" s="87"/>
      <c r="K68" s="87"/>
      <c r="L68" s="87"/>
      <c r="M68" s="87"/>
      <c r="N68" s="87"/>
      <c r="O68" s="87"/>
      <c r="P68" s="87"/>
      <c r="Q68" s="87"/>
      <c r="R68" s="87"/>
      <c r="S68" s="87"/>
      <c r="T68" s="87"/>
      <c r="U68" s="87"/>
    </row>
    <row r="69" spans="1:21" ht="16.5" customHeight="1" x14ac:dyDescent="0.25">
      <c r="A69" s="40"/>
      <c r="B69" s="40"/>
      <c r="C69" s="87" t="s">
        <v>474</v>
      </c>
      <c r="D69" s="87"/>
      <c r="E69" s="87"/>
      <c r="F69" s="87"/>
      <c r="G69" s="87"/>
      <c r="H69" s="87"/>
      <c r="I69" s="87"/>
      <c r="J69" s="87"/>
      <c r="K69" s="87"/>
      <c r="L69" s="87"/>
      <c r="M69" s="87"/>
      <c r="N69" s="87"/>
      <c r="O69" s="87"/>
      <c r="P69" s="87"/>
      <c r="Q69" s="87"/>
      <c r="R69" s="87"/>
      <c r="S69" s="87"/>
      <c r="T69" s="87"/>
      <c r="U69" s="87"/>
    </row>
    <row r="70" spans="1:21" ht="4.5" customHeight="1" x14ac:dyDescent="0.25">
      <c r="A70" s="23"/>
      <c r="B70" s="23"/>
      <c r="C70" s="2"/>
      <c r="D70" s="2"/>
      <c r="E70" s="2"/>
      <c r="F70" s="2"/>
      <c r="G70" s="2"/>
      <c r="H70" s="2"/>
      <c r="I70" s="2"/>
      <c r="J70" s="2"/>
      <c r="K70" s="2"/>
      <c r="L70" s="2"/>
      <c r="M70" s="2"/>
      <c r="N70" s="2"/>
      <c r="O70" s="2"/>
      <c r="P70" s="2"/>
      <c r="Q70" s="2"/>
      <c r="R70" s="2"/>
      <c r="S70" s="2"/>
      <c r="T70" s="2"/>
      <c r="U70" s="2"/>
    </row>
    <row r="71" spans="1:21" ht="16.5" customHeight="1" x14ac:dyDescent="0.25">
      <c r="A71" s="23" t="s">
        <v>99</v>
      </c>
      <c r="B71" s="23"/>
      <c r="C71" s="87" t="s">
        <v>139</v>
      </c>
      <c r="D71" s="87"/>
      <c r="E71" s="87"/>
      <c r="F71" s="87"/>
      <c r="G71" s="87"/>
      <c r="H71" s="87"/>
      <c r="I71" s="87"/>
      <c r="J71" s="87"/>
      <c r="K71" s="87"/>
      <c r="L71" s="87"/>
      <c r="M71" s="87"/>
      <c r="N71" s="87"/>
      <c r="O71" s="87"/>
      <c r="P71" s="87"/>
      <c r="Q71" s="87"/>
      <c r="R71" s="87"/>
      <c r="S71" s="87"/>
      <c r="T71" s="87"/>
      <c r="U71" s="87"/>
    </row>
    <row r="72" spans="1:21" ht="29.4" customHeight="1" x14ac:dyDescent="0.25">
      <c r="A72" s="23" t="s">
        <v>101</v>
      </c>
      <c r="B72" s="23"/>
      <c r="C72" s="87" t="s">
        <v>100</v>
      </c>
      <c r="D72" s="87"/>
      <c r="E72" s="87"/>
      <c r="F72" s="87"/>
      <c r="G72" s="87"/>
      <c r="H72" s="87"/>
      <c r="I72" s="87"/>
      <c r="J72" s="87"/>
      <c r="K72" s="87"/>
      <c r="L72" s="87"/>
      <c r="M72" s="87"/>
      <c r="N72" s="87"/>
      <c r="O72" s="87"/>
      <c r="P72" s="87"/>
      <c r="Q72" s="87"/>
      <c r="R72" s="87"/>
      <c r="S72" s="87"/>
      <c r="T72" s="87"/>
      <c r="U72" s="87"/>
    </row>
    <row r="73" spans="1:21" ht="16.5" customHeight="1" x14ac:dyDescent="0.25">
      <c r="A73" s="23" t="s">
        <v>103</v>
      </c>
      <c r="B73" s="23"/>
      <c r="C73" s="87" t="s">
        <v>102</v>
      </c>
      <c r="D73" s="87"/>
      <c r="E73" s="87"/>
      <c r="F73" s="87"/>
      <c r="G73" s="87"/>
      <c r="H73" s="87"/>
      <c r="I73" s="87"/>
      <c r="J73" s="87"/>
      <c r="K73" s="87"/>
      <c r="L73" s="87"/>
      <c r="M73" s="87"/>
      <c r="N73" s="87"/>
      <c r="O73" s="87"/>
      <c r="P73" s="87"/>
      <c r="Q73" s="87"/>
      <c r="R73" s="87"/>
      <c r="S73" s="87"/>
      <c r="T73" s="87"/>
      <c r="U73" s="87"/>
    </row>
    <row r="74" spans="1:21" ht="16.5" customHeight="1" x14ac:dyDescent="0.25">
      <c r="A74" s="23" t="s">
        <v>105</v>
      </c>
      <c r="B74" s="23"/>
      <c r="C74" s="87" t="s">
        <v>889</v>
      </c>
      <c r="D74" s="87"/>
      <c r="E74" s="87"/>
      <c r="F74" s="87"/>
      <c r="G74" s="87"/>
      <c r="H74" s="87"/>
      <c r="I74" s="87"/>
      <c r="J74" s="87"/>
      <c r="K74" s="87"/>
      <c r="L74" s="87"/>
      <c r="M74" s="87"/>
      <c r="N74" s="87"/>
      <c r="O74" s="87"/>
      <c r="P74" s="87"/>
      <c r="Q74" s="87"/>
      <c r="R74" s="87"/>
      <c r="S74" s="87"/>
      <c r="T74" s="87"/>
      <c r="U74" s="87"/>
    </row>
    <row r="75" spans="1:21" ht="16.5" customHeight="1" x14ac:dyDescent="0.25">
      <c r="A75" s="23" t="s">
        <v>142</v>
      </c>
      <c r="B75" s="23"/>
      <c r="C75" s="87" t="s">
        <v>106</v>
      </c>
      <c r="D75" s="87"/>
      <c r="E75" s="87"/>
      <c r="F75" s="87"/>
      <c r="G75" s="87"/>
      <c r="H75" s="87"/>
      <c r="I75" s="87"/>
      <c r="J75" s="87"/>
      <c r="K75" s="87"/>
      <c r="L75" s="87"/>
      <c r="M75" s="87"/>
      <c r="N75" s="87"/>
      <c r="O75" s="87"/>
      <c r="P75" s="87"/>
      <c r="Q75" s="87"/>
      <c r="R75" s="87"/>
      <c r="S75" s="87"/>
      <c r="T75" s="87"/>
      <c r="U75" s="87"/>
    </row>
    <row r="76" spans="1:21" ht="55.2" customHeight="1" x14ac:dyDescent="0.25">
      <c r="A76" s="23" t="s">
        <v>144</v>
      </c>
      <c r="B76" s="23"/>
      <c r="C76" s="87" t="s">
        <v>890</v>
      </c>
      <c r="D76" s="87"/>
      <c r="E76" s="87"/>
      <c r="F76" s="87"/>
      <c r="G76" s="87"/>
      <c r="H76" s="87"/>
      <c r="I76" s="87"/>
      <c r="J76" s="87"/>
      <c r="K76" s="87"/>
      <c r="L76" s="87"/>
      <c r="M76" s="87"/>
      <c r="N76" s="87"/>
      <c r="O76" s="87"/>
      <c r="P76" s="87"/>
      <c r="Q76" s="87"/>
      <c r="R76" s="87"/>
      <c r="S76" s="87"/>
      <c r="T76" s="87"/>
      <c r="U76" s="87"/>
    </row>
    <row r="77" spans="1:21" ht="29.4" customHeight="1" x14ac:dyDescent="0.25">
      <c r="A77" s="23" t="s">
        <v>146</v>
      </c>
      <c r="B77" s="23"/>
      <c r="C77" s="87" t="s">
        <v>189</v>
      </c>
      <c r="D77" s="87"/>
      <c r="E77" s="87"/>
      <c r="F77" s="87"/>
      <c r="G77" s="87"/>
      <c r="H77" s="87"/>
      <c r="I77" s="87"/>
      <c r="J77" s="87"/>
      <c r="K77" s="87"/>
      <c r="L77" s="87"/>
      <c r="M77" s="87"/>
      <c r="N77" s="87"/>
      <c r="O77" s="87"/>
      <c r="P77" s="87"/>
      <c r="Q77" s="87"/>
      <c r="R77" s="87"/>
      <c r="S77" s="87"/>
      <c r="T77" s="87"/>
      <c r="U77" s="87"/>
    </row>
    <row r="78" spans="1:21" ht="29.4" customHeight="1" x14ac:dyDescent="0.25">
      <c r="A78" s="23" t="s">
        <v>148</v>
      </c>
      <c r="B78" s="23"/>
      <c r="C78" s="87" t="s">
        <v>891</v>
      </c>
      <c r="D78" s="87"/>
      <c r="E78" s="87"/>
      <c r="F78" s="87"/>
      <c r="G78" s="87"/>
      <c r="H78" s="87"/>
      <c r="I78" s="87"/>
      <c r="J78" s="87"/>
      <c r="K78" s="87"/>
      <c r="L78" s="87"/>
      <c r="M78" s="87"/>
      <c r="N78" s="87"/>
      <c r="O78" s="87"/>
      <c r="P78" s="87"/>
      <c r="Q78" s="87"/>
      <c r="R78" s="87"/>
      <c r="S78" s="87"/>
      <c r="T78" s="87"/>
      <c r="U78" s="87"/>
    </row>
    <row r="79" spans="1:21" ht="29.4" customHeight="1" x14ac:dyDescent="0.25">
      <c r="A79" s="23" t="s">
        <v>150</v>
      </c>
      <c r="B79" s="23"/>
      <c r="C79" s="87" t="s">
        <v>190</v>
      </c>
      <c r="D79" s="87"/>
      <c r="E79" s="87"/>
      <c r="F79" s="87"/>
      <c r="G79" s="87"/>
      <c r="H79" s="87"/>
      <c r="I79" s="87"/>
      <c r="J79" s="87"/>
      <c r="K79" s="87"/>
      <c r="L79" s="87"/>
      <c r="M79" s="87"/>
      <c r="N79" s="87"/>
      <c r="O79" s="87"/>
      <c r="P79" s="87"/>
      <c r="Q79" s="87"/>
      <c r="R79" s="87"/>
      <c r="S79" s="87"/>
      <c r="T79" s="87"/>
      <c r="U79" s="87"/>
    </row>
    <row r="80" spans="1:21" ht="29.4" customHeight="1" x14ac:dyDescent="0.25">
      <c r="A80" s="23"/>
      <c r="B80" s="23"/>
      <c r="C80" s="87" t="s">
        <v>191</v>
      </c>
      <c r="D80" s="87"/>
      <c r="E80" s="87"/>
      <c r="F80" s="87"/>
      <c r="G80" s="87"/>
      <c r="H80" s="87"/>
      <c r="I80" s="87"/>
      <c r="J80" s="87"/>
      <c r="K80" s="87"/>
      <c r="L80" s="87"/>
      <c r="M80" s="87"/>
      <c r="N80" s="87"/>
      <c r="O80" s="87"/>
      <c r="P80" s="87"/>
      <c r="Q80" s="87"/>
      <c r="R80" s="87"/>
      <c r="S80" s="87"/>
      <c r="T80" s="87"/>
      <c r="U80" s="87"/>
    </row>
    <row r="81" spans="1:21" ht="16.5" customHeight="1" x14ac:dyDescent="0.25">
      <c r="A81" s="23" t="s">
        <v>152</v>
      </c>
      <c r="B81" s="23"/>
      <c r="C81" s="87" t="s">
        <v>892</v>
      </c>
      <c r="D81" s="87"/>
      <c r="E81" s="87"/>
      <c r="F81" s="87"/>
      <c r="G81" s="87"/>
      <c r="H81" s="87"/>
      <c r="I81" s="87"/>
      <c r="J81" s="87"/>
      <c r="K81" s="87"/>
      <c r="L81" s="87"/>
      <c r="M81" s="87"/>
      <c r="N81" s="87"/>
      <c r="O81" s="87"/>
      <c r="P81" s="87"/>
      <c r="Q81" s="87"/>
      <c r="R81" s="87"/>
      <c r="S81" s="87"/>
      <c r="T81" s="87"/>
      <c r="U81" s="87"/>
    </row>
    <row r="82" spans="1:21" ht="16.5" customHeight="1" x14ac:dyDescent="0.25">
      <c r="A82" s="23" t="s">
        <v>154</v>
      </c>
      <c r="B82" s="23"/>
      <c r="C82" s="87" t="s">
        <v>893</v>
      </c>
      <c r="D82" s="87"/>
      <c r="E82" s="87"/>
      <c r="F82" s="87"/>
      <c r="G82" s="87"/>
      <c r="H82" s="87"/>
      <c r="I82" s="87"/>
      <c r="J82" s="87"/>
      <c r="K82" s="87"/>
      <c r="L82" s="87"/>
      <c r="M82" s="87"/>
      <c r="N82" s="87"/>
      <c r="O82" s="87"/>
      <c r="P82" s="87"/>
      <c r="Q82" s="87"/>
      <c r="R82" s="87"/>
      <c r="S82" s="87"/>
      <c r="T82" s="87"/>
      <c r="U82" s="87"/>
    </row>
    <row r="83" spans="1:21" ht="29.4" customHeight="1" x14ac:dyDescent="0.25">
      <c r="A83" s="23" t="s">
        <v>156</v>
      </c>
      <c r="B83" s="23"/>
      <c r="C83" s="87" t="s">
        <v>894</v>
      </c>
      <c r="D83" s="87"/>
      <c r="E83" s="87"/>
      <c r="F83" s="87"/>
      <c r="G83" s="87"/>
      <c r="H83" s="87"/>
      <c r="I83" s="87"/>
      <c r="J83" s="87"/>
      <c r="K83" s="87"/>
      <c r="L83" s="87"/>
      <c r="M83" s="87"/>
      <c r="N83" s="87"/>
      <c r="O83" s="87"/>
      <c r="P83" s="87"/>
      <c r="Q83" s="87"/>
      <c r="R83" s="87"/>
      <c r="S83" s="87"/>
      <c r="T83" s="87"/>
      <c r="U83" s="87"/>
    </row>
    <row r="84" spans="1:21" ht="16.5" customHeight="1" x14ac:dyDescent="0.25">
      <c r="A84" s="23" t="s">
        <v>158</v>
      </c>
      <c r="B84" s="23"/>
      <c r="C84" s="87" t="s">
        <v>895</v>
      </c>
      <c r="D84" s="87"/>
      <c r="E84" s="87"/>
      <c r="F84" s="87"/>
      <c r="G84" s="87"/>
      <c r="H84" s="87"/>
      <c r="I84" s="87"/>
      <c r="J84" s="87"/>
      <c r="K84" s="87"/>
      <c r="L84" s="87"/>
      <c r="M84" s="87"/>
      <c r="N84" s="87"/>
      <c r="O84" s="87"/>
      <c r="P84" s="87"/>
      <c r="Q84" s="87"/>
      <c r="R84" s="87"/>
      <c r="S84" s="87"/>
      <c r="T84" s="87"/>
      <c r="U84" s="87"/>
    </row>
    <row r="85" spans="1:21" ht="16.5" customHeight="1" x14ac:dyDescent="0.25">
      <c r="A85" s="23" t="s">
        <v>160</v>
      </c>
      <c r="B85" s="23"/>
      <c r="C85" s="87" t="s">
        <v>896</v>
      </c>
      <c r="D85" s="87"/>
      <c r="E85" s="87"/>
      <c r="F85" s="87"/>
      <c r="G85" s="87"/>
      <c r="H85" s="87"/>
      <c r="I85" s="87"/>
      <c r="J85" s="87"/>
      <c r="K85" s="87"/>
      <c r="L85" s="87"/>
      <c r="M85" s="87"/>
      <c r="N85" s="87"/>
      <c r="O85" s="87"/>
      <c r="P85" s="87"/>
      <c r="Q85" s="87"/>
      <c r="R85" s="87"/>
      <c r="S85" s="87"/>
      <c r="T85" s="87"/>
      <c r="U85" s="87"/>
    </row>
    <row r="86" spans="1:21" ht="4.5" customHeight="1" x14ac:dyDescent="0.25"/>
    <row r="87" spans="1:21" ht="29.4" customHeight="1" x14ac:dyDescent="0.25">
      <c r="A87" s="24" t="s">
        <v>107</v>
      </c>
      <c r="B87" s="23"/>
      <c r="C87" s="23"/>
      <c r="D87" s="23"/>
      <c r="E87" s="87" t="s">
        <v>194</v>
      </c>
      <c r="F87" s="87"/>
      <c r="G87" s="87"/>
      <c r="H87" s="87"/>
      <c r="I87" s="87"/>
      <c r="J87" s="87"/>
      <c r="K87" s="87"/>
      <c r="L87" s="87"/>
      <c r="M87" s="87"/>
      <c r="N87" s="87"/>
      <c r="O87" s="87"/>
      <c r="P87" s="87"/>
      <c r="Q87" s="87"/>
      <c r="R87" s="87"/>
      <c r="S87" s="87"/>
      <c r="T87" s="87"/>
      <c r="U87" s="87"/>
    </row>
  </sheetData>
  <mergeCells count="20">
    <mergeCell ref="C82:U82"/>
    <mergeCell ref="C83:U83"/>
    <mergeCell ref="C84:U84"/>
    <mergeCell ref="C85:U85"/>
    <mergeCell ref="E87:U87"/>
    <mergeCell ref="C77:U77"/>
    <mergeCell ref="C78:U78"/>
    <mergeCell ref="C79:U79"/>
    <mergeCell ref="C80:U80"/>
    <mergeCell ref="C81:U81"/>
    <mergeCell ref="C72:U72"/>
    <mergeCell ref="C73:U73"/>
    <mergeCell ref="C74:U74"/>
    <mergeCell ref="C75:U75"/>
    <mergeCell ref="C76:U76"/>
    <mergeCell ref="K1:U1"/>
    <mergeCell ref="C66:U66"/>
    <mergeCell ref="C68:U68"/>
    <mergeCell ref="C69:U69"/>
    <mergeCell ref="C71:U71"/>
  </mergeCells>
  <pageMargins left="0.7" right="0.7" top="0.75" bottom="0.75" header="0.3" footer="0.3"/>
  <pageSetup paperSize="9" fitToHeight="0" orientation="landscape" horizontalDpi="300" verticalDpi="300"/>
  <headerFooter scaleWithDoc="0" alignWithMargins="0">
    <oddHeader>&amp;C&amp;"Arial"&amp;8TABLE 13A.41</oddHeader>
    <oddFooter>&amp;L&amp;"Arial"&amp;8REPORT ON
GOVERNMENT
SERVICES 2022&amp;R&amp;"Arial"&amp;8SERVICES FOR
MENTAL HEALTH
PAGE &amp;B&amp;P&amp;B</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U40"/>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897</v>
      </c>
      <c r="B1" s="8"/>
      <c r="C1" s="8"/>
      <c r="D1" s="8"/>
      <c r="E1" s="8"/>
      <c r="F1" s="8"/>
      <c r="G1" s="8"/>
      <c r="H1" s="8"/>
      <c r="I1" s="8"/>
      <c r="J1" s="8"/>
      <c r="K1" s="91" t="s">
        <v>898</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197</v>
      </c>
      <c r="N2" s="13" t="s">
        <v>198</v>
      </c>
      <c r="O2" s="13" t="s">
        <v>199</v>
      </c>
      <c r="P2" s="13" t="s">
        <v>174</v>
      </c>
      <c r="Q2" s="13" t="s">
        <v>238</v>
      </c>
      <c r="R2" s="13" t="s">
        <v>648</v>
      </c>
      <c r="S2" s="13" t="s">
        <v>177</v>
      </c>
      <c r="T2" s="13" t="s">
        <v>178</v>
      </c>
      <c r="U2" s="13" t="s">
        <v>294</v>
      </c>
    </row>
    <row r="3" spans="1:21" ht="16.5" customHeight="1" x14ac:dyDescent="0.25">
      <c r="A3" s="7" t="s">
        <v>899</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873</v>
      </c>
      <c r="M4" s="26">
        <v>7.5</v>
      </c>
      <c r="N4" s="26">
        <v>7.6</v>
      </c>
      <c r="O4" s="26">
        <v>6.9</v>
      </c>
      <c r="P4" s="26">
        <v>5.0999999999999996</v>
      </c>
      <c r="Q4" s="26">
        <v>5.3</v>
      </c>
      <c r="R4" s="26">
        <v>5.7</v>
      </c>
      <c r="S4" s="26">
        <v>8.1</v>
      </c>
      <c r="T4" s="26">
        <v>5.0999999999999996</v>
      </c>
      <c r="U4" s="26">
        <v>6.8</v>
      </c>
    </row>
    <row r="5" spans="1:21" ht="16.5" customHeight="1" x14ac:dyDescent="0.25">
      <c r="A5" s="7"/>
      <c r="B5" s="7" t="s">
        <v>85</v>
      </c>
      <c r="C5" s="7"/>
      <c r="D5" s="7"/>
      <c r="E5" s="7"/>
      <c r="F5" s="7"/>
      <c r="G5" s="7"/>
      <c r="H5" s="7"/>
      <c r="I5" s="7"/>
      <c r="J5" s="7"/>
      <c r="K5" s="7"/>
      <c r="L5" s="9" t="s">
        <v>873</v>
      </c>
      <c r="M5" s="26">
        <v>7.5</v>
      </c>
      <c r="N5" s="26">
        <v>7.3</v>
      </c>
      <c r="O5" s="26">
        <v>6.7</v>
      </c>
      <c r="P5" s="26">
        <v>5</v>
      </c>
      <c r="Q5" s="26">
        <v>5.4</v>
      </c>
      <c r="R5" s="26">
        <v>4.8</v>
      </c>
      <c r="S5" s="26">
        <v>8</v>
      </c>
      <c r="T5" s="26">
        <v>4.7</v>
      </c>
      <c r="U5" s="26">
        <v>6.6</v>
      </c>
    </row>
    <row r="6" spans="1:21" ht="16.5" customHeight="1" x14ac:dyDescent="0.25">
      <c r="A6" s="7"/>
      <c r="B6" s="7" t="s">
        <v>86</v>
      </c>
      <c r="C6" s="7"/>
      <c r="D6" s="7"/>
      <c r="E6" s="7"/>
      <c r="F6" s="7"/>
      <c r="G6" s="7"/>
      <c r="H6" s="7"/>
      <c r="I6" s="7"/>
      <c r="J6" s="7"/>
      <c r="K6" s="7"/>
      <c r="L6" s="9" t="s">
        <v>873</v>
      </c>
      <c r="M6" s="26">
        <v>7.5</v>
      </c>
      <c r="N6" s="26">
        <v>7.3</v>
      </c>
      <c r="O6" s="26">
        <v>6.9</v>
      </c>
      <c r="P6" s="26">
        <v>5</v>
      </c>
      <c r="Q6" s="26">
        <v>5.4</v>
      </c>
      <c r="R6" s="26">
        <v>5.7</v>
      </c>
      <c r="S6" s="26">
        <v>8.4</v>
      </c>
      <c r="T6" s="26">
        <v>4.7</v>
      </c>
      <c r="U6" s="26">
        <v>6.7</v>
      </c>
    </row>
    <row r="7" spans="1:21" ht="16.5" customHeight="1" x14ac:dyDescent="0.25">
      <c r="A7" s="7"/>
      <c r="B7" s="7" t="s">
        <v>87</v>
      </c>
      <c r="C7" s="7"/>
      <c r="D7" s="7"/>
      <c r="E7" s="7"/>
      <c r="F7" s="7"/>
      <c r="G7" s="7"/>
      <c r="H7" s="7"/>
      <c r="I7" s="7"/>
      <c r="J7" s="7"/>
      <c r="K7" s="7"/>
      <c r="L7" s="9" t="s">
        <v>873</v>
      </c>
      <c r="M7" s="26">
        <v>8.1</v>
      </c>
      <c r="N7" s="26">
        <v>6.2</v>
      </c>
      <c r="O7" s="26">
        <v>7</v>
      </c>
      <c r="P7" s="26">
        <v>5.0999999999999996</v>
      </c>
      <c r="Q7" s="26">
        <v>5.4</v>
      </c>
      <c r="R7" s="26">
        <v>5.4</v>
      </c>
      <c r="S7" s="26">
        <v>8.3000000000000007</v>
      </c>
      <c r="T7" s="26">
        <v>4.5999999999999996</v>
      </c>
      <c r="U7" s="26">
        <v>6.7</v>
      </c>
    </row>
    <row r="8" spans="1:21" ht="16.5" customHeight="1" x14ac:dyDescent="0.25">
      <c r="A8" s="7"/>
      <c r="B8" s="7" t="s">
        <v>88</v>
      </c>
      <c r="C8" s="7"/>
      <c r="D8" s="7"/>
      <c r="E8" s="7"/>
      <c r="F8" s="7"/>
      <c r="G8" s="7"/>
      <c r="H8" s="7"/>
      <c r="I8" s="7"/>
      <c r="J8" s="7"/>
      <c r="K8" s="7"/>
      <c r="L8" s="9" t="s">
        <v>873</v>
      </c>
      <c r="M8" s="26">
        <v>8.9</v>
      </c>
      <c r="N8" s="26">
        <v>6.6</v>
      </c>
      <c r="O8" s="26">
        <v>7</v>
      </c>
      <c r="P8" s="26">
        <v>4.9000000000000004</v>
      </c>
      <c r="Q8" s="26">
        <v>5.4</v>
      </c>
      <c r="R8" s="26">
        <v>5.4</v>
      </c>
      <c r="S8" s="26">
        <v>8.4</v>
      </c>
      <c r="T8" s="26">
        <v>4.4000000000000004</v>
      </c>
      <c r="U8" s="26">
        <v>7</v>
      </c>
    </row>
    <row r="9" spans="1:21" ht="16.5" customHeight="1" x14ac:dyDescent="0.25">
      <c r="A9" s="7"/>
      <c r="B9" s="7" t="s">
        <v>89</v>
      </c>
      <c r="C9" s="7"/>
      <c r="D9" s="7"/>
      <c r="E9" s="7"/>
      <c r="F9" s="7"/>
      <c r="G9" s="7"/>
      <c r="H9" s="7"/>
      <c r="I9" s="7"/>
      <c r="J9" s="7"/>
      <c r="K9" s="7"/>
      <c r="L9" s="9" t="s">
        <v>873</v>
      </c>
      <c r="M9" s="26">
        <v>8.6</v>
      </c>
      <c r="N9" s="26">
        <v>7</v>
      </c>
      <c r="O9" s="26">
        <v>6.8</v>
      </c>
      <c r="P9" s="26">
        <v>4.9000000000000004</v>
      </c>
      <c r="Q9" s="26">
        <v>5.2</v>
      </c>
      <c r="R9" s="26">
        <v>5.5</v>
      </c>
      <c r="S9" s="26">
        <v>8.6</v>
      </c>
      <c r="T9" s="26">
        <v>4.4000000000000004</v>
      </c>
      <c r="U9" s="26">
        <v>6.9</v>
      </c>
    </row>
    <row r="10" spans="1:21" ht="16.5" customHeight="1" x14ac:dyDescent="0.25">
      <c r="A10" s="7"/>
      <c r="B10" s="7" t="s">
        <v>90</v>
      </c>
      <c r="C10" s="7"/>
      <c r="D10" s="7"/>
      <c r="E10" s="7"/>
      <c r="F10" s="7"/>
      <c r="G10" s="7"/>
      <c r="H10" s="7"/>
      <c r="I10" s="7"/>
      <c r="J10" s="7"/>
      <c r="K10" s="7"/>
      <c r="L10" s="9" t="s">
        <v>873</v>
      </c>
      <c r="M10" s="26">
        <v>8.1999999999999993</v>
      </c>
      <c r="N10" s="26">
        <v>7.1</v>
      </c>
      <c r="O10" s="26">
        <v>6.5</v>
      </c>
      <c r="P10" s="26">
        <v>4.9000000000000004</v>
      </c>
      <c r="Q10" s="26">
        <v>5.4</v>
      </c>
      <c r="R10" s="26">
        <v>6</v>
      </c>
      <c r="S10" s="26">
        <v>8.4</v>
      </c>
      <c r="T10" s="26">
        <v>4.4000000000000004</v>
      </c>
      <c r="U10" s="26">
        <v>6.8</v>
      </c>
    </row>
    <row r="11" spans="1:21" ht="16.5" customHeight="1" x14ac:dyDescent="0.25">
      <c r="A11" s="7"/>
      <c r="B11" s="7" t="s">
        <v>91</v>
      </c>
      <c r="C11" s="7"/>
      <c r="D11" s="7"/>
      <c r="E11" s="7"/>
      <c r="F11" s="7"/>
      <c r="G11" s="7"/>
      <c r="H11" s="7"/>
      <c r="I11" s="7"/>
      <c r="J11" s="7"/>
      <c r="K11" s="7"/>
      <c r="L11" s="9" t="s">
        <v>873</v>
      </c>
      <c r="M11" s="26">
        <v>7.8</v>
      </c>
      <c r="N11" s="25" t="s">
        <v>259</v>
      </c>
      <c r="O11" s="26">
        <v>6.4</v>
      </c>
      <c r="P11" s="26">
        <v>4.8</v>
      </c>
      <c r="Q11" s="26">
        <v>5.4</v>
      </c>
      <c r="R11" s="26">
        <v>3.9</v>
      </c>
      <c r="S11" s="26">
        <v>8.4</v>
      </c>
      <c r="T11" s="26">
        <v>4</v>
      </c>
      <c r="U11" s="26">
        <v>6.5</v>
      </c>
    </row>
    <row r="12" spans="1:21" ht="16.5" customHeight="1" x14ac:dyDescent="0.25">
      <c r="A12" s="7"/>
      <c r="B12" s="7" t="s">
        <v>92</v>
      </c>
      <c r="C12" s="7"/>
      <c r="D12" s="7"/>
      <c r="E12" s="7"/>
      <c r="F12" s="7"/>
      <c r="G12" s="7"/>
      <c r="H12" s="7"/>
      <c r="I12" s="7"/>
      <c r="J12" s="7"/>
      <c r="K12" s="7"/>
      <c r="L12" s="9" t="s">
        <v>873</v>
      </c>
      <c r="M12" s="26">
        <v>8</v>
      </c>
      <c r="N12" s="25" t="s">
        <v>259</v>
      </c>
      <c r="O12" s="26">
        <v>5.8</v>
      </c>
      <c r="P12" s="26">
        <v>5</v>
      </c>
      <c r="Q12" s="26">
        <v>5.4</v>
      </c>
      <c r="R12" s="26">
        <v>4.5</v>
      </c>
      <c r="S12" s="26">
        <v>8.6</v>
      </c>
      <c r="T12" s="26">
        <v>3.6</v>
      </c>
      <c r="U12" s="26">
        <v>6.4</v>
      </c>
    </row>
    <row r="13" spans="1:21" ht="16.5" customHeight="1" x14ac:dyDescent="0.25">
      <c r="A13" s="7"/>
      <c r="B13" s="7" t="s">
        <v>93</v>
      </c>
      <c r="C13" s="7"/>
      <c r="D13" s="7"/>
      <c r="E13" s="7"/>
      <c r="F13" s="7"/>
      <c r="G13" s="7"/>
      <c r="H13" s="7"/>
      <c r="I13" s="7"/>
      <c r="J13" s="7"/>
      <c r="K13" s="7"/>
      <c r="L13" s="9" t="s">
        <v>873</v>
      </c>
      <c r="M13" s="26">
        <v>7.5</v>
      </c>
      <c r="N13" s="26">
        <v>7.7</v>
      </c>
      <c r="O13" s="26">
        <v>5.2</v>
      </c>
      <c r="P13" s="26">
        <v>5</v>
      </c>
      <c r="Q13" s="26">
        <v>5.5</v>
      </c>
      <c r="R13" s="26">
        <v>5.5</v>
      </c>
      <c r="S13" s="26">
        <v>8.1999999999999993</v>
      </c>
      <c r="T13" s="26">
        <v>3.6</v>
      </c>
      <c r="U13" s="26">
        <v>6.4</v>
      </c>
    </row>
    <row r="14" spans="1:21" ht="16.5" customHeight="1" x14ac:dyDescent="0.25">
      <c r="A14" s="7" t="s">
        <v>900</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83</v>
      </c>
      <c r="C15" s="7"/>
      <c r="D15" s="7"/>
      <c r="E15" s="7"/>
      <c r="F15" s="7"/>
      <c r="G15" s="7"/>
      <c r="H15" s="7"/>
      <c r="I15" s="7"/>
      <c r="J15" s="7"/>
      <c r="K15" s="7"/>
      <c r="L15" s="9" t="s">
        <v>95</v>
      </c>
      <c r="M15" s="20">
        <v>284.64</v>
      </c>
      <c r="N15" s="20">
        <v>419.08</v>
      </c>
      <c r="O15" s="20">
        <v>379.89</v>
      </c>
      <c r="P15" s="20">
        <v>425.84</v>
      </c>
      <c r="Q15" s="20">
        <v>364.99</v>
      </c>
      <c r="R15" s="20">
        <v>364.1</v>
      </c>
      <c r="S15" s="20">
        <v>273.82</v>
      </c>
      <c r="T15" s="20">
        <v>490.12</v>
      </c>
      <c r="U15" s="20">
        <v>357.15</v>
      </c>
    </row>
    <row r="16" spans="1:21" ht="16.5" customHeight="1" x14ac:dyDescent="0.25">
      <c r="A16" s="7"/>
      <c r="B16" s="7" t="s">
        <v>85</v>
      </c>
      <c r="C16" s="7"/>
      <c r="D16" s="7"/>
      <c r="E16" s="7"/>
      <c r="F16" s="7"/>
      <c r="G16" s="7"/>
      <c r="H16" s="7"/>
      <c r="I16" s="7"/>
      <c r="J16" s="7"/>
      <c r="K16" s="7"/>
      <c r="L16" s="9" t="s">
        <v>95</v>
      </c>
      <c r="M16" s="20">
        <v>284.97000000000003</v>
      </c>
      <c r="N16" s="20">
        <v>419.22</v>
      </c>
      <c r="O16" s="20">
        <v>388.75</v>
      </c>
      <c r="P16" s="20">
        <v>446.97</v>
      </c>
      <c r="Q16" s="20">
        <v>361.89</v>
      </c>
      <c r="R16" s="20">
        <v>455.65</v>
      </c>
      <c r="S16" s="20">
        <v>283.89</v>
      </c>
      <c r="T16" s="20">
        <v>500.81</v>
      </c>
      <c r="U16" s="20">
        <v>361.87</v>
      </c>
    </row>
    <row r="17" spans="1:21" ht="16.5" customHeight="1" x14ac:dyDescent="0.25">
      <c r="A17" s="7"/>
      <c r="B17" s="7" t="s">
        <v>86</v>
      </c>
      <c r="C17" s="7"/>
      <c r="D17" s="7"/>
      <c r="E17" s="7"/>
      <c r="F17" s="7"/>
      <c r="G17" s="7"/>
      <c r="H17" s="7"/>
      <c r="I17" s="7"/>
      <c r="J17" s="7"/>
      <c r="K17" s="7"/>
      <c r="L17" s="9" t="s">
        <v>95</v>
      </c>
      <c r="M17" s="20">
        <v>283.05</v>
      </c>
      <c r="N17" s="20">
        <v>412.25</v>
      </c>
      <c r="O17" s="20">
        <v>363.53</v>
      </c>
      <c r="P17" s="20">
        <v>467.49</v>
      </c>
      <c r="Q17" s="20">
        <v>348.4</v>
      </c>
      <c r="R17" s="20">
        <v>348.19</v>
      </c>
      <c r="S17" s="20">
        <v>253.5</v>
      </c>
      <c r="T17" s="20">
        <v>491.04</v>
      </c>
      <c r="U17" s="20">
        <v>352.76</v>
      </c>
    </row>
    <row r="18" spans="1:21" ht="16.5" customHeight="1" x14ac:dyDescent="0.25">
      <c r="A18" s="7"/>
      <c r="B18" s="7" t="s">
        <v>87</v>
      </c>
      <c r="C18" s="7"/>
      <c r="D18" s="7"/>
      <c r="E18" s="7"/>
      <c r="F18" s="7"/>
      <c r="G18" s="7"/>
      <c r="H18" s="7"/>
      <c r="I18" s="7"/>
      <c r="J18" s="7"/>
      <c r="K18" s="7"/>
      <c r="L18" s="9" t="s">
        <v>95</v>
      </c>
      <c r="M18" s="20">
        <v>256.98</v>
      </c>
      <c r="N18" s="20">
        <v>505</v>
      </c>
      <c r="O18" s="20">
        <v>367.56</v>
      </c>
      <c r="P18" s="20">
        <v>452.84</v>
      </c>
      <c r="Q18" s="20">
        <v>357.21</v>
      </c>
      <c r="R18" s="20">
        <v>363.8</v>
      </c>
      <c r="S18" s="20">
        <v>237.89</v>
      </c>
      <c r="T18" s="20">
        <v>479.13</v>
      </c>
      <c r="U18" s="20">
        <v>351.6</v>
      </c>
    </row>
    <row r="19" spans="1:21" ht="16.5" customHeight="1" x14ac:dyDescent="0.25">
      <c r="A19" s="7"/>
      <c r="B19" s="7" t="s">
        <v>88</v>
      </c>
      <c r="C19" s="7"/>
      <c r="D19" s="7"/>
      <c r="E19" s="7"/>
      <c r="F19" s="7"/>
      <c r="G19" s="7"/>
      <c r="H19" s="7"/>
      <c r="I19" s="7"/>
      <c r="J19" s="7"/>
      <c r="K19" s="7"/>
      <c r="L19" s="9" t="s">
        <v>95</v>
      </c>
      <c r="M19" s="20">
        <v>238.79</v>
      </c>
      <c r="N19" s="20">
        <v>432.63</v>
      </c>
      <c r="O19" s="20">
        <v>366.36</v>
      </c>
      <c r="P19" s="20">
        <v>491.17</v>
      </c>
      <c r="Q19" s="20">
        <v>363.45</v>
      </c>
      <c r="R19" s="20">
        <v>332.81</v>
      </c>
      <c r="S19" s="20">
        <v>242.48</v>
      </c>
      <c r="T19" s="20">
        <v>511.99</v>
      </c>
      <c r="U19" s="20">
        <v>335.87</v>
      </c>
    </row>
    <row r="20" spans="1:21" ht="16.5" customHeight="1" x14ac:dyDescent="0.25">
      <c r="A20" s="7"/>
      <c r="B20" s="7" t="s">
        <v>89</v>
      </c>
      <c r="C20" s="7"/>
      <c r="D20" s="7"/>
      <c r="E20" s="7"/>
      <c r="F20" s="7"/>
      <c r="G20" s="7"/>
      <c r="H20" s="7"/>
      <c r="I20" s="7"/>
      <c r="J20" s="7"/>
      <c r="K20" s="7"/>
      <c r="L20" s="9" t="s">
        <v>95</v>
      </c>
      <c r="M20" s="20">
        <v>249.7</v>
      </c>
      <c r="N20" s="20">
        <v>404.65</v>
      </c>
      <c r="O20" s="20">
        <v>379.66</v>
      </c>
      <c r="P20" s="20">
        <v>505.62</v>
      </c>
      <c r="Q20" s="20">
        <v>411.39</v>
      </c>
      <c r="R20" s="20">
        <v>362.43</v>
      </c>
      <c r="S20" s="20">
        <v>256.07</v>
      </c>
      <c r="T20" s="20">
        <v>507.61</v>
      </c>
      <c r="U20" s="20">
        <v>347.12</v>
      </c>
    </row>
    <row r="21" spans="1:21" ht="16.5" customHeight="1" x14ac:dyDescent="0.25">
      <c r="A21" s="7"/>
      <c r="B21" s="7" t="s">
        <v>90</v>
      </c>
      <c r="C21" s="7"/>
      <c r="D21" s="7"/>
      <c r="E21" s="7"/>
      <c r="F21" s="7"/>
      <c r="G21" s="7"/>
      <c r="H21" s="7"/>
      <c r="I21" s="7"/>
      <c r="J21" s="7"/>
      <c r="K21" s="7"/>
      <c r="L21" s="9" t="s">
        <v>95</v>
      </c>
      <c r="M21" s="20">
        <v>250.77</v>
      </c>
      <c r="N21" s="20">
        <v>429.34</v>
      </c>
      <c r="O21" s="20">
        <v>394.53</v>
      </c>
      <c r="P21" s="20">
        <v>477.47</v>
      </c>
      <c r="Q21" s="20">
        <v>401.09</v>
      </c>
      <c r="R21" s="20">
        <v>366.87</v>
      </c>
      <c r="S21" s="20">
        <v>244.8</v>
      </c>
      <c r="T21" s="20">
        <v>493.33</v>
      </c>
      <c r="U21" s="20">
        <v>350</v>
      </c>
    </row>
    <row r="22" spans="1:21" ht="16.5" customHeight="1" x14ac:dyDescent="0.25">
      <c r="A22" s="7"/>
      <c r="B22" s="7" t="s">
        <v>91</v>
      </c>
      <c r="C22" s="7"/>
      <c r="D22" s="7"/>
      <c r="E22" s="7"/>
      <c r="F22" s="7"/>
      <c r="G22" s="7"/>
      <c r="H22" s="7"/>
      <c r="I22" s="7"/>
      <c r="J22" s="7"/>
      <c r="K22" s="7"/>
      <c r="L22" s="9" t="s">
        <v>95</v>
      </c>
      <c r="M22" s="20">
        <v>267.39</v>
      </c>
      <c r="N22" s="58" t="s">
        <v>259</v>
      </c>
      <c r="O22" s="20">
        <v>428.32</v>
      </c>
      <c r="P22" s="20">
        <v>503.99</v>
      </c>
      <c r="Q22" s="20">
        <v>398.03</v>
      </c>
      <c r="R22" s="20">
        <v>788.98</v>
      </c>
      <c r="S22" s="20">
        <v>268.81</v>
      </c>
      <c r="T22" s="20">
        <v>517.4</v>
      </c>
      <c r="U22" s="20">
        <v>359.29</v>
      </c>
    </row>
    <row r="23" spans="1:21" ht="16.5" customHeight="1" x14ac:dyDescent="0.25">
      <c r="A23" s="7"/>
      <c r="B23" s="7" t="s">
        <v>92</v>
      </c>
      <c r="C23" s="7"/>
      <c r="D23" s="7"/>
      <c r="E23" s="7"/>
      <c r="F23" s="7"/>
      <c r="G23" s="7"/>
      <c r="H23" s="7"/>
      <c r="I23" s="7"/>
      <c r="J23" s="7"/>
      <c r="K23" s="7"/>
      <c r="L23" s="9" t="s">
        <v>95</v>
      </c>
      <c r="M23" s="20">
        <v>298.58999999999997</v>
      </c>
      <c r="N23" s="58" t="s">
        <v>259</v>
      </c>
      <c r="O23" s="20">
        <v>515.28</v>
      </c>
      <c r="P23" s="20">
        <v>519</v>
      </c>
      <c r="Q23" s="20">
        <v>398.66</v>
      </c>
      <c r="R23" s="20">
        <v>568.39</v>
      </c>
      <c r="S23" s="20">
        <v>295.73</v>
      </c>
      <c r="T23" s="20">
        <v>656.08</v>
      </c>
      <c r="U23" s="20">
        <v>396.49</v>
      </c>
    </row>
    <row r="24" spans="1:21" ht="16.5" customHeight="1" x14ac:dyDescent="0.25">
      <c r="A24" s="14"/>
      <c r="B24" s="14" t="s">
        <v>93</v>
      </c>
      <c r="C24" s="14"/>
      <c r="D24" s="14"/>
      <c r="E24" s="14"/>
      <c r="F24" s="14"/>
      <c r="G24" s="14"/>
      <c r="H24" s="14"/>
      <c r="I24" s="14"/>
      <c r="J24" s="14"/>
      <c r="K24" s="14"/>
      <c r="L24" s="15" t="s">
        <v>95</v>
      </c>
      <c r="M24" s="29">
        <v>313.89999999999998</v>
      </c>
      <c r="N24" s="29">
        <v>400.19</v>
      </c>
      <c r="O24" s="29">
        <v>552.87</v>
      </c>
      <c r="P24" s="29">
        <v>499.47</v>
      </c>
      <c r="Q24" s="29">
        <v>405.21</v>
      </c>
      <c r="R24" s="29">
        <v>407.12</v>
      </c>
      <c r="S24" s="29">
        <v>298.8</v>
      </c>
      <c r="T24" s="29">
        <v>716.39</v>
      </c>
      <c r="U24" s="29">
        <v>406.19</v>
      </c>
    </row>
    <row r="25" spans="1:21" ht="4.5" customHeight="1" x14ac:dyDescent="0.25">
      <c r="A25" s="23"/>
      <c r="B25" s="23"/>
      <c r="C25" s="2"/>
      <c r="D25" s="2"/>
      <c r="E25" s="2"/>
      <c r="F25" s="2"/>
      <c r="G25" s="2"/>
      <c r="H25" s="2"/>
      <c r="I25" s="2"/>
      <c r="J25" s="2"/>
      <c r="K25" s="2"/>
      <c r="L25" s="2"/>
      <c r="M25" s="2"/>
      <c r="N25" s="2"/>
      <c r="O25" s="2"/>
      <c r="P25" s="2"/>
      <c r="Q25" s="2"/>
      <c r="R25" s="2"/>
      <c r="S25" s="2"/>
      <c r="T25" s="2"/>
      <c r="U25" s="2"/>
    </row>
    <row r="26" spans="1:21" ht="16.5" customHeight="1" x14ac:dyDescent="0.25">
      <c r="A26" s="23"/>
      <c r="B26" s="23"/>
      <c r="C26" s="87" t="s">
        <v>298</v>
      </c>
      <c r="D26" s="87"/>
      <c r="E26" s="87"/>
      <c r="F26" s="87"/>
      <c r="G26" s="87"/>
      <c r="H26" s="87"/>
      <c r="I26" s="87"/>
      <c r="J26" s="87"/>
      <c r="K26" s="87"/>
      <c r="L26" s="87"/>
      <c r="M26" s="87"/>
      <c r="N26" s="87"/>
      <c r="O26" s="87"/>
      <c r="P26" s="87"/>
      <c r="Q26" s="87"/>
      <c r="R26" s="87"/>
      <c r="S26" s="87"/>
      <c r="T26" s="87"/>
      <c r="U26" s="87"/>
    </row>
    <row r="27" spans="1:21" ht="4.5" customHeight="1" x14ac:dyDescent="0.25">
      <c r="A27" s="23"/>
      <c r="B27" s="23"/>
      <c r="C27" s="2"/>
      <c r="D27" s="2"/>
      <c r="E27" s="2"/>
      <c r="F27" s="2"/>
      <c r="G27" s="2"/>
      <c r="H27" s="2"/>
      <c r="I27" s="2"/>
      <c r="J27" s="2"/>
      <c r="K27" s="2"/>
      <c r="L27" s="2"/>
      <c r="M27" s="2"/>
      <c r="N27" s="2"/>
      <c r="O27" s="2"/>
      <c r="P27" s="2"/>
      <c r="Q27" s="2"/>
      <c r="R27" s="2"/>
      <c r="S27" s="2"/>
      <c r="T27" s="2"/>
      <c r="U27" s="2"/>
    </row>
    <row r="28" spans="1:21" ht="16.5" customHeight="1" x14ac:dyDescent="0.25">
      <c r="A28" s="40"/>
      <c r="B28" s="40"/>
      <c r="C28" s="87" t="s">
        <v>473</v>
      </c>
      <c r="D28" s="87"/>
      <c r="E28" s="87"/>
      <c r="F28" s="87"/>
      <c r="G28" s="87"/>
      <c r="H28" s="87"/>
      <c r="I28" s="87"/>
      <c r="J28" s="87"/>
      <c r="K28" s="87"/>
      <c r="L28" s="87"/>
      <c r="M28" s="87"/>
      <c r="N28" s="87"/>
      <c r="O28" s="87"/>
      <c r="P28" s="87"/>
      <c r="Q28" s="87"/>
      <c r="R28" s="87"/>
      <c r="S28" s="87"/>
      <c r="T28" s="87"/>
      <c r="U28" s="87"/>
    </row>
    <row r="29" spans="1:21" ht="16.5" customHeight="1" x14ac:dyDescent="0.25">
      <c r="A29" s="40"/>
      <c r="B29" s="40"/>
      <c r="C29" s="87" t="s">
        <v>474</v>
      </c>
      <c r="D29" s="87"/>
      <c r="E29" s="87"/>
      <c r="F29" s="87"/>
      <c r="G29" s="87"/>
      <c r="H29" s="87"/>
      <c r="I29" s="87"/>
      <c r="J29" s="87"/>
      <c r="K29" s="87"/>
      <c r="L29" s="87"/>
      <c r="M29" s="87"/>
      <c r="N29" s="87"/>
      <c r="O29" s="87"/>
      <c r="P29" s="87"/>
      <c r="Q29" s="87"/>
      <c r="R29" s="87"/>
      <c r="S29" s="87"/>
      <c r="T29" s="87"/>
      <c r="U29" s="87"/>
    </row>
    <row r="30" spans="1:21" ht="4.5" customHeight="1" x14ac:dyDescent="0.25">
      <c r="A30" s="23"/>
      <c r="B30" s="23"/>
      <c r="C30" s="2"/>
      <c r="D30" s="2"/>
      <c r="E30" s="2"/>
      <c r="F30" s="2"/>
      <c r="G30" s="2"/>
      <c r="H30" s="2"/>
      <c r="I30" s="2"/>
      <c r="J30" s="2"/>
      <c r="K30" s="2"/>
      <c r="L30" s="2"/>
      <c r="M30" s="2"/>
      <c r="N30" s="2"/>
      <c r="O30" s="2"/>
      <c r="P30" s="2"/>
      <c r="Q30" s="2"/>
      <c r="R30" s="2"/>
      <c r="S30" s="2"/>
      <c r="T30" s="2"/>
      <c r="U30" s="2"/>
    </row>
    <row r="31" spans="1:21" ht="29.4" customHeight="1" x14ac:dyDescent="0.25">
      <c r="A31" s="23" t="s">
        <v>99</v>
      </c>
      <c r="B31" s="23"/>
      <c r="C31" s="87" t="s">
        <v>100</v>
      </c>
      <c r="D31" s="87"/>
      <c r="E31" s="87"/>
      <c r="F31" s="87"/>
      <c r="G31" s="87"/>
      <c r="H31" s="87"/>
      <c r="I31" s="87"/>
      <c r="J31" s="87"/>
      <c r="K31" s="87"/>
      <c r="L31" s="87"/>
      <c r="M31" s="87"/>
      <c r="N31" s="87"/>
      <c r="O31" s="87"/>
      <c r="P31" s="87"/>
      <c r="Q31" s="87"/>
      <c r="R31" s="87"/>
      <c r="S31" s="87"/>
      <c r="T31" s="87"/>
      <c r="U31" s="87"/>
    </row>
    <row r="32" spans="1:21" ht="16.5" customHeight="1" x14ac:dyDescent="0.25">
      <c r="A32" s="23" t="s">
        <v>101</v>
      </c>
      <c r="B32" s="23"/>
      <c r="C32" s="87" t="s">
        <v>901</v>
      </c>
      <c r="D32" s="87"/>
      <c r="E32" s="87"/>
      <c r="F32" s="87"/>
      <c r="G32" s="87"/>
      <c r="H32" s="87"/>
      <c r="I32" s="87"/>
      <c r="J32" s="87"/>
      <c r="K32" s="87"/>
      <c r="L32" s="87"/>
      <c r="M32" s="87"/>
      <c r="N32" s="87"/>
      <c r="O32" s="87"/>
      <c r="P32" s="87"/>
      <c r="Q32" s="87"/>
      <c r="R32" s="87"/>
      <c r="S32" s="87"/>
      <c r="T32" s="87"/>
      <c r="U32" s="87"/>
    </row>
    <row r="33" spans="1:21" ht="42.45" customHeight="1" x14ac:dyDescent="0.25">
      <c r="A33" s="23" t="s">
        <v>103</v>
      </c>
      <c r="B33" s="23"/>
      <c r="C33" s="87" t="s">
        <v>902</v>
      </c>
      <c r="D33" s="87"/>
      <c r="E33" s="87"/>
      <c r="F33" s="87"/>
      <c r="G33" s="87"/>
      <c r="H33" s="87"/>
      <c r="I33" s="87"/>
      <c r="J33" s="87"/>
      <c r="K33" s="87"/>
      <c r="L33" s="87"/>
      <c r="M33" s="87"/>
      <c r="N33" s="87"/>
      <c r="O33" s="87"/>
      <c r="P33" s="87"/>
      <c r="Q33" s="87"/>
      <c r="R33" s="87"/>
      <c r="S33" s="87"/>
      <c r="T33" s="87"/>
      <c r="U33" s="87"/>
    </row>
    <row r="34" spans="1:21" ht="16.5" customHeight="1" x14ac:dyDescent="0.25">
      <c r="A34" s="23" t="s">
        <v>105</v>
      </c>
      <c r="B34" s="23"/>
      <c r="C34" s="87" t="s">
        <v>106</v>
      </c>
      <c r="D34" s="87"/>
      <c r="E34" s="87"/>
      <c r="F34" s="87"/>
      <c r="G34" s="87"/>
      <c r="H34" s="87"/>
      <c r="I34" s="87"/>
      <c r="J34" s="87"/>
      <c r="K34" s="87"/>
      <c r="L34" s="87"/>
      <c r="M34" s="87"/>
      <c r="N34" s="87"/>
      <c r="O34" s="87"/>
      <c r="P34" s="87"/>
      <c r="Q34" s="87"/>
      <c r="R34" s="87"/>
      <c r="S34" s="87"/>
      <c r="T34" s="87"/>
      <c r="U34" s="87"/>
    </row>
    <row r="35" spans="1:21" ht="42.45" customHeight="1" x14ac:dyDescent="0.25">
      <c r="A35" s="23" t="s">
        <v>142</v>
      </c>
      <c r="B35" s="23"/>
      <c r="C35" s="87" t="s">
        <v>189</v>
      </c>
      <c r="D35" s="87"/>
      <c r="E35" s="87"/>
      <c r="F35" s="87"/>
      <c r="G35" s="87"/>
      <c r="H35" s="87"/>
      <c r="I35" s="87"/>
      <c r="J35" s="87"/>
      <c r="K35" s="87"/>
      <c r="L35" s="87"/>
      <c r="M35" s="87"/>
      <c r="N35" s="87"/>
      <c r="O35" s="87"/>
      <c r="P35" s="87"/>
      <c r="Q35" s="87"/>
      <c r="R35" s="87"/>
      <c r="S35" s="87"/>
      <c r="T35" s="87"/>
      <c r="U35" s="87"/>
    </row>
    <row r="36" spans="1:21" ht="29.4" customHeight="1" x14ac:dyDescent="0.25">
      <c r="A36" s="23" t="s">
        <v>144</v>
      </c>
      <c r="B36" s="23"/>
      <c r="C36" s="87" t="s">
        <v>303</v>
      </c>
      <c r="D36" s="87"/>
      <c r="E36" s="87"/>
      <c r="F36" s="87"/>
      <c r="G36" s="87"/>
      <c r="H36" s="87"/>
      <c r="I36" s="87"/>
      <c r="J36" s="87"/>
      <c r="K36" s="87"/>
      <c r="L36" s="87"/>
      <c r="M36" s="87"/>
      <c r="N36" s="87"/>
      <c r="O36" s="87"/>
      <c r="P36" s="87"/>
      <c r="Q36" s="87"/>
      <c r="R36" s="87"/>
      <c r="S36" s="87"/>
      <c r="T36" s="87"/>
      <c r="U36" s="87"/>
    </row>
    <row r="37" spans="1:21" ht="42.45" customHeight="1" x14ac:dyDescent="0.25">
      <c r="A37" s="23"/>
      <c r="B37" s="23"/>
      <c r="C37" s="87" t="s">
        <v>477</v>
      </c>
      <c r="D37" s="87"/>
      <c r="E37" s="87"/>
      <c r="F37" s="87"/>
      <c r="G37" s="87"/>
      <c r="H37" s="87"/>
      <c r="I37" s="87"/>
      <c r="J37" s="87"/>
      <c r="K37" s="87"/>
      <c r="L37" s="87"/>
      <c r="M37" s="87"/>
      <c r="N37" s="87"/>
      <c r="O37" s="87"/>
      <c r="P37" s="87"/>
      <c r="Q37" s="87"/>
      <c r="R37" s="87"/>
      <c r="S37" s="87"/>
      <c r="T37" s="87"/>
      <c r="U37" s="87"/>
    </row>
    <row r="38" spans="1:21" ht="42.45" customHeight="1" x14ac:dyDescent="0.25">
      <c r="A38" s="23" t="s">
        <v>146</v>
      </c>
      <c r="B38" s="23"/>
      <c r="C38" s="87" t="s">
        <v>277</v>
      </c>
      <c r="D38" s="87"/>
      <c r="E38" s="87"/>
      <c r="F38" s="87"/>
      <c r="G38" s="87"/>
      <c r="H38" s="87"/>
      <c r="I38" s="87"/>
      <c r="J38" s="87"/>
      <c r="K38" s="87"/>
      <c r="L38" s="87"/>
      <c r="M38" s="87"/>
      <c r="N38" s="87"/>
      <c r="O38" s="87"/>
      <c r="P38" s="87"/>
      <c r="Q38" s="87"/>
      <c r="R38" s="87"/>
      <c r="S38" s="87"/>
      <c r="T38" s="87"/>
      <c r="U38" s="87"/>
    </row>
    <row r="39" spans="1:21" ht="4.5" customHeight="1" x14ac:dyDescent="0.25"/>
    <row r="40" spans="1:21" ht="42.45" customHeight="1" x14ac:dyDescent="0.25">
      <c r="A40" s="24" t="s">
        <v>107</v>
      </c>
      <c r="B40" s="23"/>
      <c r="C40" s="23"/>
      <c r="D40" s="23"/>
      <c r="E40" s="87" t="s">
        <v>903</v>
      </c>
      <c r="F40" s="87"/>
      <c r="G40" s="87"/>
      <c r="H40" s="87"/>
      <c r="I40" s="87"/>
      <c r="J40" s="87"/>
      <c r="K40" s="87"/>
      <c r="L40" s="87"/>
      <c r="M40" s="87"/>
      <c r="N40" s="87"/>
      <c r="O40" s="87"/>
      <c r="P40" s="87"/>
      <c r="Q40" s="87"/>
      <c r="R40" s="87"/>
      <c r="S40" s="87"/>
      <c r="T40" s="87"/>
      <c r="U40" s="87"/>
    </row>
  </sheetData>
  <mergeCells count="13">
    <mergeCell ref="C37:U37"/>
    <mergeCell ref="C38:U38"/>
    <mergeCell ref="E40:U40"/>
    <mergeCell ref="C32:U32"/>
    <mergeCell ref="C33:U33"/>
    <mergeCell ref="C34:U34"/>
    <mergeCell ref="C35:U35"/>
    <mergeCell ref="C36:U36"/>
    <mergeCell ref="K1:U1"/>
    <mergeCell ref="C26:U26"/>
    <mergeCell ref="C28:U28"/>
    <mergeCell ref="C29:U29"/>
    <mergeCell ref="C31:U31"/>
  </mergeCells>
  <pageMargins left="0.7" right="0.7" top="0.75" bottom="0.75" header="0.3" footer="0.3"/>
  <pageSetup paperSize="9" fitToHeight="0" orientation="landscape" horizontalDpi="300" verticalDpi="300"/>
  <headerFooter scaleWithDoc="0" alignWithMargins="0">
    <oddHeader>&amp;C&amp;"Arial"&amp;8TABLE 13A.42</oddHeader>
    <oddFooter>&amp;L&amp;"Arial"&amp;8REPORT ON
GOVERNMENT
SERVICES 2022&amp;R&amp;"Arial"&amp;8SERVICES FOR
MENTAL HEALTH
PAGE &amp;B&amp;P&amp;B</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D20"/>
  <sheetViews>
    <sheetView showGridLines="0" workbookViewId="0"/>
  </sheetViews>
  <sheetFormatPr defaultColWidth="11.44140625" defaultRowHeight="13.2" x14ac:dyDescent="0.25"/>
  <cols>
    <col min="1" max="10" width="1.88671875" customWidth="1"/>
    <col min="11" max="11" width="16.44140625" customWidth="1"/>
    <col min="12" max="12" width="5.44140625" customWidth="1"/>
    <col min="13" max="13" width="5" customWidth="1"/>
    <col min="14" max="14" width="6" customWidth="1"/>
    <col min="15" max="15" width="5" customWidth="1"/>
    <col min="16" max="16" width="6" customWidth="1"/>
    <col min="17" max="17" width="5" customWidth="1"/>
    <col min="18" max="18" width="6" customWidth="1"/>
    <col min="19" max="19" width="5" customWidth="1"/>
    <col min="20" max="20" width="6" customWidth="1"/>
    <col min="21" max="21" width="5" customWidth="1"/>
    <col min="22" max="22" width="6" customWidth="1"/>
    <col min="23" max="23" width="5" customWidth="1"/>
    <col min="24" max="24" width="6" customWidth="1"/>
    <col min="25" max="25" width="5" customWidth="1"/>
    <col min="26" max="26" width="6" customWidth="1"/>
    <col min="27" max="27" width="5" customWidth="1"/>
    <col min="28" max="28" width="6" customWidth="1"/>
    <col min="29" max="29" width="5" customWidth="1"/>
    <col min="30" max="30" width="6" customWidth="1"/>
  </cols>
  <sheetData>
    <row r="1" spans="1:30" ht="17.399999999999999" customHeight="1" x14ac:dyDescent="0.25">
      <c r="A1" s="8" t="s">
        <v>904</v>
      </c>
      <c r="B1" s="8"/>
      <c r="C1" s="8"/>
      <c r="D1" s="8"/>
      <c r="E1" s="8"/>
      <c r="F1" s="8"/>
      <c r="G1" s="8"/>
      <c r="H1" s="8"/>
      <c r="I1" s="8"/>
      <c r="J1" s="8"/>
      <c r="K1" s="91" t="s">
        <v>905</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906</v>
      </c>
      <c r="AB2" s="96"/>
      <c r="AC2" s="95" t="s">
        <v>294</v>
      </c>
      <c r="AD2" s="96"/>
    </row>
    <row r="3" spans="1:30" ht="16.5" customHeight="1" x14ac:dyDescent="0.25">
      <c r="A3" s="7" t="s">
        <v>907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908</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909</v>
      </c>
      <c r="D5" s="7"/>
      <c r="E5" s="7"/>
      <c r="F5" s="7"/>
      <c r="G5" s="7"/>
      <c r="H5" s="7"/>
      <c r="I5" s="7"/>
      <c r="J5" s="7"/>
      <c r="K5" s="7"/>
      <c r="L5" s="9" t="s">
        <v>97</v>
      </c>
      <c r="M5" s="16">
        <v>14.4</v>
      </c>
      <c r="N5" s="56">
        <v>1.7</v>
      </c>
      <c r="O5" s="16">
        <v>15.4</v>
      </c>
      <c r="P5" s="56">
        <v>2</v>
      </c>
      <c r="Q5" s="16">
        <v>13.1</v>
      </c>
      <c r="R5" s="56">
        <v>2.5</v>
      </c>
      <c r="S5" s="16">
        <v>15.1</v>
      </c>
      <c r="T5" s="56">
        <v>3.7</v>
      </c>
      <c r="U5" s="16">
        <v>14.4</v>
      </c>
      <c r="V5" s="56">
        <v>3.3</v>
      </c>
      <c r="W5" s="25" t="s">
        <v>270</v>
      </c>
      <c r="X5" s="7"/>
      <c r="Y5" s="25" t="s">
        <v>270</v>
      </c>
      <c r="Z5" s="7"/>
      <c r="AA5" s="25" t="s">
        <v>270</v>
      </c>
      <c r="AB5" s="7"/>
      <c r="AC5" s="16">
        <v>14.4</v>
      </c>
      <c r="AD5" s="56">
        <v>0.9</v>
      </c>
    </row>
    <row r="6" spans="1:30" ht="16.5" customHeight="1" x14ac:dyDescent="0.25">
      <c r="A6" s="7"/>
      <c r="B6" s="7"/>
      <c r="C6" s="7" t="s">
        <v>910</v>
      </c>
      <c r="D6" s="7"/>
      <c r="E6" s="7"/>
      <c r="F6" s="7"/>
      <c r="G6" s="7"/>
      <c r="H6" s="7"/>
      <c r="I6" s="7"/>
      <c r="J6" s="7"/>
      <c r="K6" s="7"/>
      <c r="L6" s="9" t="s">
        <v>97</v>
      </c>
      <c r="M6" s="26">
        <v>6.4</v>
      </c>
      <c r="N6" s="56">
        <v>1.2</v>
      </c>
      <c r="O6" s="26">
        <v>6.6</v>
      </c>
      <c r="P6" s="56">
        <v>1.7</v>
      </c>
      <c r="Q6" s="26">
        <v>6.1</v>
      </c>
      <c r="R6" s="56">
        <v>1.6</v>
      </c>
      <c r="S6" s="26">
        <v>6.2</v>
      </c>
      <c r="T6" s="56">
        <v>1.8</v>
      </c>
      <c r="U6" s="26">
        <v>6.3</v>
      </c>
      <c r="V6" s="56">
        <v>2.2999999999999998</v>
      </c>
      <c r="W6" s="25" t="s">
        <v>270</v>
      </c>
      <c r="X6" s="7"/>
      <c r="Y6" s="25" t="s">
        <v>270</v>
      </c>
      <c r="Z6" s="7"/>
      <c r="AA6" s="25" t="s">
        <v>270</v>
      </c>
      <c r="AB6" s="7"/>
      <c r="AC6" s="26">
        <v>6.2</v>
      </c>
      <c r="AD6" s="56">
        <v>0.7</v>
      </c>
    </row>
    <row r="7" spans="1:30" ht="16.5" customHeight="1" x14ac:dyDescent="0.25">
      <c r="A7" s="7"/>
      <c r="B7" s="7"/>
      <c r="C7" s="7" t="s">
        <v>911</v>
      </c>
      <c r="D7" s="7"/>
      <c r="E7" s="7"/>
      <c r="F7" s="7"/>
      <c r="G7" s="7"/>
      <c r="H7" s="7"/>
      <c r="I7" s="7"/>
      <c r="J7" s="7"/>
      <c r="K7" s="7"/>
      <c r="L7" s="9" t="s">
        <v>97</v>
      </c>
      <c r="M7" s="26">
        <v>4.2</v>
      </c>
      <c r="N7" s="56">
        <v>1.1000000000000001</v>
      </c>
      <c r="O7" s="26">
        <v>5.5</v>
      </c>
      <c r="P7" s="56">
        <v>1.3</v>
      </c>
      <c r="Q7" s="26">
        <v>5.8</v>
      </c>
      <c r="R7" s="56">
        <v>1.8</v>
      </c>
      <c r="S7" s="26">
        <v>6</v>
      </c>
      <c r="T7" s="56">
        <v>2.2000000000000002</v>
      </c>
      <c r="U7" s="26">
        <v>5.5</v>
      </c>
      <c r="V7" s="56">
        <v>2</v>
      </c>
      <c r="W7" s="25" t="s">
        <v>270</v>
      </c>
      <c r="X7" s="7"/>
      <c r="Y7" s="25" t="s">
        <v>270</v>
      </c>
      <c r="Z7" s="7"/>
      <c r="AA7" s="25" t="s">
        <v>270</v>
      </c>
      <c r="AB7" s="7"/>
      <c r="AC7" s="26">
        <v>5.0999999999999996</v>
      </c>
      <c r="AD7" s="56">
        <v>0.7</v>
      </c>
    </row>
    <row r="8" spans="1:30" ht="16.5" customHeight="1" x14ac:dyDescent="0.25">
      <c r="A8" s="7"/>
      <c r="B8" s="7"/>
      <c r="C8" s="7" t="s">
        <v>912</v>
      </c>
      <c r="D8" s="7"/>
      <c r="E8" s="7"/>
      <c r="F8" s="7"/>
      <c r="G8" s="7"/>
      <c r="H8" s="7"/>
      <c r="I8" s="7"/>
      <c r="J8" s="7"/>
      <c r="K8" s="7"/>
      <c r="L8" s="9" t="s">
        <v>97</v>
      </c>
      <c r="M8" s="16">
        <v>20.100000000000001</v>
      </c>
      <c r="N8" s="56">
        <v>2.2000000000000002</v>
      </c>
      <c r="O8" s="16">
        <v>20.7</v>
      </c>
      <c r="P8" s="56">
        <v>2.2999999999999998</v>
      </c>
      <c r="Q8" s="16">
        <v>19.2</v>
      </c>
      <c r="R8" s="56">
        <v>2.6</v>
      </c>
      <c r="S8" s="16">
        <v>21.4</v>
      </c>
      <c r="T8" s="56">
        <v>4.0999999999999996</v>
      </c>
      <c r="U8" s="16">
        <v>19.100000000000001</v>
      </c>
      <c r="V8" s="56">
        <v>3.4</v>
      </c>
      <c r="W8" s="16">
        <v>14.1</v>
      </c>
      <c r="X8" s="56">
        <v>5.4</v>
      </c>
      <c r="Y8" s="25" t="s">
        <v>270</v>
      </c>
      <c r="Z8" s="7"/>
      <c r="AA8" s="25" t="s">
        <v>270</v>
      </c>
      <c r="AB8" s="7"/>
      <c r="AC8" s="16">
        <v>20</v>
      </c>
      <c r="AD8" s="56">
        <v>1.1000000000000001</v>
      </c>
    </row>
    <row r="9" spans="1:30" ht="29.4" customHeight="1" x14ac:dyDescent="0.25">
      <c r="A9" s="7"/>
      <c r="B9" s="93" t="s">
        <v>913</v>
      </c>
      <c r="C9" s="93"/>
      <c r="D9" s="93"/>
      <c r="E9" s="93"/>
      <c r="F9" s="93"/>
      <c r="G9" s="93"/>
      <c r="H9" s="93"/>
      <c r="I9" s="93"/>
      <c r="J9" s="93"/>
      <c r="K9" s="93"/>
      <c r="L9" s="9" t="s">
        <v>97</v>
      </c>
      <c r="M9" s="16">
        <v>23.2</v>
      </c>
      <c r="N9" s="56">
        <v>1.9</v>
      </c>
      <c r="O9" s="16">
        <v>26.3</v>
      </c>
      <c r="P9" s="56">
        <v>2.9</v>
      </c>
      <c r="Q9" s="16">
        <v>28.1</v>
      </c>
      <c r="R9" s="56">
        <v>3.4</v>
      </c>
      <c r="S9" s="16">
        <v>23.6</v>
      </c>
      <c r="T9" s="56">
        <v>4.0999999999999996</v>
      </c>
      <c r="U9" s="16">
        <v>26.3</v>
      </c>
      <c r="V9" s="56">
        <v>4.0999999999999996</v>
      </c>
      <c r="W9" s="16">
        <v>30.7</v>
      </c>
      <c r="X9" s="56">
        <v>6.9</v>
      </c>
      <c r="Y9" s="25" t="s">
        <v>270</v>
      </c>
      <c r="Z9" s="7"/>
      <c r="AA9" s="16">
        <v>33.299999999999997</v>
      </c>
      <c r="AB9" s="55">
        <v>12.9</v>
      </c>
      <c r="AC9" s="16">
        <v>25.5</v>
      </c>
      <c r="AD9" s="56">
        <v>1.4</v>
      </c>
    </row>
    <row r="10" spans="1:30" ht="16.5" customHeight="1" x14ac:dyDescent="0.25">
      <c r="A10" s="14"/>
      <c r="B10" s="14" t="s">
        <v>914</v>
      </c>
      <c r="C10" s="14"/>
      <c r="D10" s="14"/>
      <c r="E10" s="14"/>
      <c r="F10" s="14"/>
      <c r="G10" s="14"/>
      <c r="H10" s="14"/>
      <c r="I10" s="14"/>
      <c r="J10" s="14"/>
      <c r="K10" s="14"/>
      <c r="L10" s="15" t="s">
        <v>97</v>
      </c>
      <c r="M10" s="17">
        <v>56.7</v>
      </c>
      <c r="N10" s="65">
        <v>2.2000000000000002</v>
      </c>
      <c r="O10" s="17">
        <v>53</v>
      </c>
      <c r="P10" s="65">
        <v>3.6</v>
      </c>
      <c r="Q10" s="17">
        <v>52.6</v>
      </c>
      <c r="R10" s="65">
        <v>3.8</v>
      </c>
      <c r="S10" s="17">
        <v>55.1</v>
      </c>
      <c r="T10" s="65">
        <v>5.2</v>
      </c>
      <c r="U10" s="17">
        <v>54.6</v>
      </c>
      <c r="V10" s="65">
        <v>4.5</v>
      </c>
      <c r="W10" s="17">
        <v>55.2</v>
      </c>
      <c r="X10" s="65">
        <v>8.1999999999999993</v>
      </c>
      <c r="Y10" s="17">
        <v>53.1</v>
      </c>
      <c r="Z10" s="64">
        <v>11.9</v>
      </c>
      <c r="AA10" s="17">
        <v>49</v>
      </c>
      <c r="AB10" s="64">
        <v>18.8</v>
      </c>
      <c r="AC10" s="17">
        <v>54.5</v>
      </c>
      <c r="AD10" s="65">
        <v>1.4</v>
      </c>
    </row>
    <row r="11" spans="1:30" ht="4.5" customHeight="1" x14ac:dyDescent="0.25">
      <c r="A11" s="23"/>
      <c r="B11" s="23"/>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6.5" customHeight="1" x14ac:dyDescent="0.25">
      <c r="A12" s="23"/>
      <c r="B12" s="23"/>
      <c r="C12" s="87" t="s">
        <v>915</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row>
    <row r="13" spans="1:30" ht="4.5" customHeight="1" x14ac:dyDescent="0.25">
      <c r="A13" s="23"/>
      <c r="B13" s="2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6.5" customHeight="1" x14ac:dyDescent="0.25">
      <c r="A14" s="40"/>
      <c r="B14" s="40"/>
      <c r="C14" s="87" t="s">
        <v>473</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row>
    <row r="15" spans="1:30" ht="16.5" customHeight="1" x14ac:dyDescent="0.25">
      <c r="A15" s="40"/>
      <c r="B15" s="40"/>
      <c r="C15" s="87" t="s">
        <v>474</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row>
    <row r="16" spans="1:30" ht="4.5" customHeight="1" x14ac:dyDescent="0.25">
      <c r="A16" s="23"/>
      <c r="B16" s="2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29.4" customHeight="1" x14ac:dyDescent="0.25">
      <c r="A17" s="23" t="s">
        <v>99</v>
      </c>
      <c r="B17" s="23"/>
      <c r="C17" s="87" t="s">
        <v>916</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row r="18" spans="1:30" ht="42.45" customHeight="1" x14ac:dyDescent="0.25">
      <c r="A18" s="23" t="s">
        <v>101</v>
      </c>
      <c r="B18" s="23"/>
      <c r="C18" s="87" t="s">
        <v>917</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row>
    <row r="19" spans="1:30" ht="4.5" customHeight="1" x14ac:dyDescent="0.25"/>
    <row r="20" spans="1:30" ht="16.5" customHeight="1" x14ac:dyDescent="0.25">
      <c r="A20" s="24" t="s">
        <v>107</v>
      </c>
      <c r="B20" s="23"/>
      <c r="C20" s="23"/>
      <c r="D20" s="23"/>
      <c r="E20" s="87" t="s">
        <v>918</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row>
  </sheetData>
  <mergeCells count="17">
    <mergeCell ref="K1:AD1"/>
    <mergeCell ref="C12:AD12"/>
    <mergeCell ref="C14:AD14"/>
    <mergeCell ref="C15:AD15"/>
    <mergeCell ref="C17:AD17"/>
    <mergeCell ref="W2:X2"/>
    <mergeCell ref="Y2:Z2"/>
    <mergeCell ref="AA2:AB2"/>
    <mergeCell ref="AC2:AD2"/>
    <mergeCell ref="B9:K9"/>
    <mergeCell ref="M2:N2"/>
    <mergeCell ref="O2:P2"/>
    <mergeCell ref="Q2:R2"/>
    <mergeCell ref="S2:T2"/>
    <mergeCell ref="U2:V2"/>
    <mergeCell ref="C18:AD18"/>
    <mergeCell ref="E20:AD20"/>
  </mergeCells>
  <pageMargins left="0.7" right="0.7" top="0.75" bottom="0.75" header="0.3" footer="0.3"/>
  <pageSetup paperSize="9" fitToHeight="0" orientation="landscape" horizontalDpi="300" verticalDpi="300"/>
  <headerFooter scaleWithDoc="0" alignWithMargins="0">
    <oddHeader>&amp;C&amp;"Arial"&amp;8TABLE 13A.43</oddHeader>
    <oddFooter>&amp;L&amp;"Arial"&amp;8REPORT ON
GOVERNMENT
SERVICES 2022&amp;R&amp;"Arial"&amp;8SERVICES FOR
MENTAL HEALTH
PAGE &amp;B&amp;P&amp;B</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R34"/>
  <sheetViews>
    <sheetView showGridLines="0" workbookViewId="0"/>
  </sheetViews>
  <sheetFormatPr defaultColWidth="11.44140625" defaultRowHeight="13.2" x14ac:dyDescent="0.25"/>
  <cols>
    <col min="1" max="10" width="1.88671875" customWidth="1"/>
    <col min="11" max="11" width="16.44140625" customWidth="1"/>
    <col min="12" max="12" width="5.44140625" customWidth="1"/>
    <col min="13" max="18" width="5" customWidth="1"/>
  </cols>
  <sheetData>
    <row r="1" spans="1:18" ht="33.9" customHeight="1" x14ac:dyDescent="0.25">
      <c r="A1" s="8" t="s">
        <v>919</v>
      </c>
      <c r="B1" s="8"/>
      <c r="C1" s="8"/>
      <c r="D1" s="8"/>
      <c r="E1" s="8"/>
      <c r="F1" s="8"/>
      <c r="G1" s="8"/>
      <c r="H1" s="8"/>
      <c r="I1" s="8"/>
      <c r="J1" s="8"/>
      <c r="K1" s="91" t="s">
        <v>920</v>
      </c>
      <c r="L1" s="92"/>
      <c r="M1" s="92"/>
      <c r="N1" s="92"/>
      <c r="O1" s="92"/>
      <c r="P1" s="92"/>
      <c r="Q1" s="92"/>
      <c r="R1" s="92"/>
    </row>
    <row r="2" spans="1:18" ht="16.5" customHeight="1" x14ac:dyDescent="0.25">
      <c r="A2" s="11"/>
      <c r="B2" s="11"/>
      <c r="C2" s="11"/>
      <c r="D2" s="11"/>
      <c r="E2" s="11"/>
      <c r="F2" s="11"/>
      <c r="G2" s="11"/>
      <c r="H2" s="11"/>
      <c r="I2" s="11"/>
      <c r="J2" s="11"/>
      <c r="K2" s="11"/>
      <c r="L2" s="12" t="s">
        <v>78</v>
      </c>
      <c r="M2" s="95" t="s">
        <v>921</v>
      </c>
      <c r="N2" s="96"/>
      <c r="O2" s="95" t="s">
        <v>922</v>
      </c>
      <c r="P2" s="96"/>
      <c r="Q2" s="95" t="s">
        <v>923</v>
      </c>
      <c r="R2" s="96"/>
    </row>
    <row r="3" spans="1:18" ht="16.5" customHeight="1" x14ac:dyDescent="0.25">
      <c r="A3" s="7" t="s">
        <v>907</v>
      </c>
      <c r="B3" s="7"/>
      <c r="C3" s="7"/>
      <c r="D3" s="7"/>
      <c r="E3" s="7"/>
      <c r="F3" s="7"/>
      <c r="G3" s="7"/>
      <c r="H3" s="7"/>
      <c r="I3" s="7"/>
      <c r="J3" s="7"/>
      <c r="K3" s="7"/>
      <c r="L3" s="9"/>
      <c r="M3" s="10"/>
      <c r="N3" s="7"/>
      <c r="O3" s="10"/>
      <c r="P3" s="7"/>
      <c r="Q3" s="10"/>
      <c r="R3" s="7"/>
    </row>
    <row r="4" spans="1:18" ht="16.5" customHeight="1" x14ac:dyDescent="0.25">
      <c r="A4" s="7"/>
      <c r="B4" s="7" t="s">
        <v>908</v>
      </c>
      <c r="C4" s="7"/>
      <c r="D4" s="7"/>
      <c r="E4" s="7"/>
      <c r="F4" s="7"/>
      <c r="G4" s="7"/>
      <c r="H4" s="7"/>
      <c r="I4" s="7"/>
      <c r="J4" s="7"/>
      <c r="K4" s="7"/>
      <c r="L4" s="9"/>
      <c r="M4" s="10"/>
      <c r="N4" s="7"/>
      <c r="O4" s="10"/>
      <c r="P4" s="7"/>
      <c r="Q4" s="10"/>
      <c r="R4" s="7"/>
    </row>
    <row r="5" spans="1:18" ht="16.5" customHeight="1" x14ac:dyDescent="0.25">
      <c r="A5" s="7"/>
      <c r="B5" s="7"/>
      <c r="C5" s="7" t="s">
        <v>924</v>
      </c>
      <c r="D5" s="7"/>
      <c r="E5" s="7"/>
      <c r="F5" s="7"/>
      <c r="G5" s="7"/>
      <c r="H5" s="7"/>
      <c r="I5" s="7"/>
      <c r="J5" s="7"/>
      <c r="K5" s="7"/>
      <c r="L5" s="9"/>
      <c r="M5" s="10"/>
      <c r="N5" s="7"/>
      <c r="O5" s="10"/>
      <c r="P5" s="7"/>
      <c r="Q5" s="10"/>
      <c r="R5" s="7"/>
    </row>
    <row r="6" spans="1:18" ht="16.5" customHeight="1" x14ac:dyDescent="0.25">
      <c r="A6" s="7"/>
      <c r="B6" s="7"/>
      <c r="C6" s="7"/>
      <c r="D6" s="7" t="s">
        <v>924</v>
      </c>
      <c r="E6" s="7"/>
      <c r="F6" s="7"/>
      <c r="G6" s="7"/>
      <c r="H6" s="7"/>
      <c r="I6" s="7"/>
      <c r="J6" s="7"/>
      <c r="K6" s="7"/>
      <c r="L6" s="9" t="s">
        <v>97</v>
      </c>
      <c r="M6" s="26">
        <v>2.2999999999999998</v>
      </c>
      <c r="N6" s="56">
        <v>0.7</v>
      </c>
      <c r="O6" s="26">
        <v>2.8</v>
      </c>
      <c r="P6" s="56">
        <v>0.6</v>
      </c>
      <c r="Q6" s="26">
        <v>2.6</v>
      </c>
      <c r="R6" s="56">
        <v>0.5</v>
      </c>
    </row>
    <row r="7" spans="1:18" ht="16.5" customHeight="1" x14ac:dyDescent="0.25">
      <c r="A7" s="7"/>
      <c r="B7" s="7"/>
      <c r="C7" s="7"/>
      <c r="D7" s="7" t="s">
        <v>925</v>
      </c>
      <c r="E7" s="7"/>
      <c r="F7" s="7"/>
      <c r="G7" s="7"/>
      <c r="H7" s="7"/>
      <c r="I7" s="7"/>
      <c r="J7" s="7"/>
      <c r="K7" s="7"/>
      <c r="L7" s="9" t="s">
        <v>97</v>
      </c>
      <c r="M7" s="26">
        <v>2.1</v>
      </c>
      <c r="N7" s="56">
        <v>0.7</v>
      </c>
      <c r="O7" s="26">
        <v>3.5</v>
      </c>
      <c r="P7" s="56">
        <v>0.7</v>
      </c>
      <c r="Q7" s="26">
        <v>2.8</v>
      </c>
      <c r="R7" s="56">
        <v>0.5</v>
      </c>
    </row>
    <row r="8" spans="1:18" ht="16.5" customHeight="1" x14ac:dyDescent="0.25">
      <c r="A8" s="7"/>
      <c r="B8" s="7"/>
      <c r="C8" s="7"/>
      <c r="D8" s="7" t="s">
        <v>926</v>
      </c>
      <c r="E8" s="7"/>
      <c r="F8" s="7"/>
      <c r="G8" s="7"/>
      <c r="H8" s="7"/>
      <c r="I8" s="7"/>
      <c r="J8" s="7"/>
      <c r="K8" s="7"/>
      <c r="L8" s="9" t="s">
        <v>97</v>
      </c>
      <c r="M8" s="26">
        <v>3.8</v>
      </c>
      <c r="N8" s="56">
        <v>1</v>
      </c>
      <c r="O8" s="26">
        <v>5.7</v>
      </c>
      <c r="P8" s="56">
        <v>0.8</v>
      </c>
      <c r="Q8" s="26">
        <v>4.7</v>
      </c>
      <c r="R8" s="56">
        <v>0.6</v>
      </c>
    </row>
    <row r="9" spans="1:18" ht="16.5" customHeight="1" x14ac:dyDescent="0.25">
      <c r="A9" s="7"/>
      <c r="B9" s="7"/>
      <c r="C9" s="7"/>
      <c r="D9" s="7" t="s">
        <v>927</v>
      </c>
      <c r="E9" s="7"/>
      <c r="F9" s="7"/>
      <c r="G9" s="7"/>
      <c r="H9" s="7"/>
      <c r="I9" s="7"/>
      <c r="J9" s="7"/>
      <c r="K9" s="7"/>
      <c r="L9" s="9" t="s">
        <v>97</v>
      </c>
      <c r="M9" s="26">
        <v>2</v>
      </c>
      <c r="N9" s="56">
        <v>0.7</v>
      </c>
      <c r="O9" s="26">
        <v>3.5</v>
      </c>
      <c r="P9" s="56">
        <v>0.8</v>
      </c>
      <c r="Q9" s="26">
        <v>2.7</v>
      </c>
      <c r="R9" s="56">
        <v>0.6</v>
      </c>
    </row>
    <row r="10" spans="1:18" ht="16.5" customHeight="1" x14ac:dyDescent="0.25">
      <c r="A10" s="7"/>
      <c r="B10" s="7"/>
      <c r="C10" s="7"/>
      <c r="D10" s="7" t="s">
        <v>928</v>
      </c>
      <c r="E10" s="7"/>
      <c r="F10" s="7"/>
      <c r="G10" s="7"/>
      <c r="H10" s="7"/>
      <c r="I10" s="7"/>
      <c r="J10" s="7"/>
      <c r="K10" s="7"/>
      <c r="L10" s="9" t="s">
        <v>97</v>
      </c>
      <c r="M10" s="26">
        <v>1.6</v>
      </c>
      <c r="N10" s="56">
        <v>0.6</v>
      </c>
      <c r="O10" s="26">
        <v>2.2000000000000002</v>
      </c>
      <c r="P10" s="56">
        <v>0.5</v>
      </c>
      <c r="Q10" s="26">
        <v>1.9</v>
      </c>
      <c r="R10" s="56">
        <v>0.4</v>
      </c>
    </row>
    <row r="11" spans="1:18" ht="16.5" customHeight="1" x14ac:dyDescent="0.25">
      <c r="A11" s="7"/>
      <c r="B11" s="7"/>
      <c r="C11" s="7"/>
      <c r="D11" s="7" t="s">
        <v>929</v>
      </c>
      <c r="E11" s="7"/>
      <c r="F11" s="7"/>
      <c r="G11" s="7"/>
      <c r="H11" s="7"/>
      <c r="I11" s="7"/>
      <c r="J11" s="7"/>
      <c r="K11" s="7"/>
      <c r="L11" s="9" t="s">
        <v>97</v>
      </c>
      <c r="M11" s="26">
        <v>4.5999999999999996</v>
      </c>
      <c r="N11" s="56">
        <v>1</v>
      </c>
      <c r="O11" s="26">
        <v>8.3000000000000007</v>
      </c>
      <c r="P11" s="56">
        <v>1</v>
      </c>
      <c r="Q11" s="26">
        <v>6.4</v>
      </c>
      <c r="R11" s="56">
        <v>0.6</v>
      </c>
    </row>
    <row r="12" spans="1:18" ht="16.5" customHeight="1" x14ac:dyDescent="0.25">
      <c r="A12" s="7"/>
      <c r="B12" s="7"/>
      <c r="C12" s="7" t="s">
        <v>930</v>
      </c>
      <c r="D12" s="7"/>
      <c r="E12" s="7"/>
      <c r="F12" s="7"/>
      <c r="G12" s="7"/>
      <c r="H12" s="7"/>
      <c r="I12" s="7"/>
      <c r="J12" s="7"/>
      <c r="K12" s="7"/>
      <c r="L12" s="9" t="s">
        <v>97</v>
      </c>
      <c r="M12" s="16">
        <v>10.8</v>
      </c>
      <c r="N12" s="56">
        <v>1.4</v>
      </c>
      <c r="O12" s="16">
        <v>17.899999999999999</v>
      </c>
      <c r="P12" s="56">
        <v>1.3</v>
      </c>
      <c r="Q12" s="16">
        <v>14.4</v>
      </c>
      <c r="R12" s="56">
        <v>0.9</v>
      </c>
    </row>
    <row r="13" spans="1:18" ht="16.5" customHeight="1" x14ac:dyDescent="0.25">
      <c r="A13" s="7"/>
      <c r="B13" s="7"/>
      <c r="C13" s="7" t="s">
        <v>931</v>
      </c>
      <c r="D13" s="7"/>
      <c r="E13" s="7"/>
      <c r="F13" s="7"/>
      <c r="G13" s="7"/>
      <c r="H13" s="7"/>
      <c r="I13" s="7"/>
      <c r="J13" s="7"/>
      <c r="K13" s="7"/>
      <c r="L13" s="9"/>
      <c r="M13" s="10"/>
      <c r="N13" s="7"/>
      <c r="O13" s="10"/>
      <c r="P13" s="7"/>
      <c r="Q13" s="10"/>
      <c r="R13" s="7"/>
    </row>
    <row r="14" spans="1:18" ht="16.5" customHeight="1" x14ac:dyDescent="0.25">
      <c r="A14" s="7"/>
      <c r="B14" s="7"/>
      <c r="C14" s="7"/>
      <c r="D14" s="7" t="s">
        <v>932</v>
      </c>
      <c r="E14" s="7"/>
      <c r="F14" s="7"/>
      <c r="G14" s="7"/>
      <c r="H14" s="7"/>
      <c r="I14" s="7"/>
      <c r="J14" s="7"/>
      <c r="K14" s="7"/>
      <c r="L14" s="9" t="s">
        <v>97</v>
      </c>
      <c r="M14" s="26">
        <v>3.1</v>
      </c>
      <c r="N14" s="56">
        <v>0.8</v>
      </c>
      <c r="O14" s="26">
        <v>5.0999999999999996</v>
      </c>
      <c r="P14" s="56">
        <v>0.8</v>
      </c>
      <c r="Q14" s="26">
        <v>4.0999999999999996</v>
      </c>
      <c r="R14" s="56">
        <v>0.6</v>
      </c>
    </row>
    <row r="15" spans="1:18" ht="16.5" customHeight="1" x14ac:dyDescent="0.25">
      <c r="A15" s="7"/>
      <c r="B15" s="7"/>
      <c r="C15" s="7"/>
      <c r="D15" s="7" t="s">
        <v>933</v>
      </c>
      <c r="E15" s="7"/>
      <c r="F15" s="7"/>
      <c r="G15" s="7"/>
      <c r="H15" s="7"/>
      <c r="I15" s="7"/>
      <c r="J15" s="7"/>
      <c r="K15" s="7"/>
      <c r="L15" s="9" t="s">
        <v>97</v>
      </c>
      <c r="M15" s="26">
        <v>1</v>
      </c>
      <c r="N15" s="56">
        <v>0.4</v>
      </c>
      <c r="O15" s="26">
        <v>1.5</v>
      </c>
      <c r="P15" s="56">
        <v>0.5</v>
      </c>
      <c r="Q15" s="26">
        <v>1.3</v>
      </c>
      <c r="R15" s="56">
        <v>0.3</v>
      </c>
    </row>
    <row r="16" spans="1:18" ht="16.5" customHeight="1" x14ac:dyDescent="0.25">
      <c r="A16" s="7"/>
      <c r="B16" s="7"/>
      <c r="C16" s="7"/>
      <c r="D16" s="7" t="s">
        <v>934</v>
      </c>
      <c r="E16" s="7"/>
      <c r="F16" s="7"/>
      <c r="G16" s="7"/>
      <c r="H16" s="7"/>
      <c r="I16" s="7"/>
      <c r="J16" s="7"/>
      <c r="K16" s="7"/>
      <c r="L16" s="9" t="s">
        <v>97</v>
      </c>
      <c r="M16" s="26">
        <v>1.8</v>
      </c>
      <c r="N16" s="56">
        <v>0.6</v>
      </c>
      <c r="O16" s="26">
        <v>1.7</v>
      </c>
      <c r="P16" s="56">
        <v>0.4</v>
      </c>
      <c r="Q16" s="26">
        <v>1.8</v>
      </c>
      <c r="R16" s="56">
        <v>0.4</v>
      </c>
    </row>
    <row r="17" spans="1:18" ht="16.5" customHeight="1" x14ac:dyDescent="0.25">
      <c r="A17" s="7"/>
      <c r="B17" s="7"/>
      <c r="C17" s="7" t="s">
        <v>935</v>
      </c>
      <c r="D17" s="7"/>
      <c r="E17" s="7"/>
      <c r="F17" s="7"/>
      <c r="G17" s="7"/>
      <c r="H17" s="7"/>
      <c r="I17" s="7"/>
      <c r="J17" s="7"/>
      <c r="K17" s="7"/>
      <c r="L17" s="9" t="s">
        <v>97</v>
      </c>
      <c r="M17" s="26">
        <v>5.3</v>
      </c>
      <c r="N17" s="56">
        <v>1</v>
      </c>
      <c r="O17" s="26">
        <v>7.1</v>
      </c>
      <c r="P17" s="56">
        <v>1</v>
      </c>
      <c r="Q17" s="26">
        <v>6.2</v>
      </c>
      <c r="R17" s="56">
        <v>0.7</v>
      </c>
    </row>
    <row r="18" spans="1:18" ht="16.5" customHeight="1" x14ac:dyDescent="0.25">
      <c r="A18" s="7"/>
      <c r="B18" s="7"/>
      <c r="C18" s="7" t="s">
        <v>911</v>
      </c>
      <c r="D18" s="7"/>
      <c r="E18" s="7"/>
      <c r="F18" s="7"/>
      <c r="G18" s="7"/>
      <c r="H18" s="7"/>
      <c r="I18" s="7"/>
      <c r="J18" s="7"/>
      <c r="K18" s="7"/>
      <c r="L18" s="9"/>
      <c r="M18" s="10"/>
      <c r="N18" s="7"/>
      <c r="O18" s="10"/>
      <c r="P18" s="7"/>
      <c r="Q18" s="10"/>
      <c r="R18" s="7"/>
    </row>
    <row r="19" spans="1:18" ht="16.5" customHeight="1" x14ac:dyDescent="0.25">
      <c r="A19" s="7"/>
      <c r="B19" s="7"/>
      <c r="C19" s="7"/>
      <c r="D19" s="7" t="s">
        <v>936</v>
      </c>
      <c r="E19" s="7"/>
      <c r="F19" s="7"/>
      <c r="G19" s="7"/>
      <c r="H19" s="7"/>
      <c r="I19" s="7"/>
      <c r="J19" s="7"/>
      <c r="K19" s="7"/>
      <c r="L19" s="9" t="s">
        <v>97</v>
      </c>
      <c r="M19" s="26">
        <v>3.8</v>
      </c>
      <c r="N19" s="56">
        <v>0.8</v>
      </c>
      <c r="O19" s="26">
        <v>2.1</v>
      </c>
      <c r="P19" s="56">
        <v>0.6</v>
      </c>
      <c r="Q19" s="26">
        <v>2.9</v>
      </c>
      <c r="R19" s="56">
        <v>0.5</v>
      </c>
    </row>
    <row r="20" spans="1:18" ht="16.5" customHeight="1" x14ac:dyDescent="0.25">
      <c r="A20" s="7"/>
      <c r="B20" s="7"/>
      <c r="C20" s="7"/>
      <c r="D20" s="7" t="s">
        <v>937</v>
      </c>
      <c r="E20" s="7"/>
      <c r="F20" s="7"/>
      <c r="G20" s="7"/>
      <c r="H20" s="7"/>
      <c r="I20" s="7"/>
      <c r="J20" s="7"/>
      <c r="K20" s="7"/>
      <c r="L20" s="9" t="s">
        <v>97</v>
      </c>
      <c r="M20" s="26">
        <v>2.2000000000000002</v>
      </c>
      <c r="N20" s="56">
        <v>0.7</v>
      </c>
      <c r="O20" s="26">
        <v>0.7</v>
      </c>
      <c r="P20" s="56">
        <v>0.2</v>
      </c>
      <c r="Q20" s="26">
        <v>1.4</v>
      </c>
      <c r="R20" s="56">
        <v>0.3</v>
      </c>
    </row>
    <row r="21" spans="1:18" ht="16.5" customHeight="1" x14ac:dyDescent="0.25">
      <c r="A21" s="7"/>
      <c r="B21" s="7"/>
      <c r="C21" s="7"/>
      <c r="D21" s="7" t="s">
        <v>938</v>
      </c>
      <c r="E21" s="7"/>
      <c r="F21" s="7"/>
      <c r="G21" s="7"/>
      <c r="H21" s="7"/>
      <c r="I21" s="7"/>
      <c r="J21" s="7"/>
      <c r="K21" s="7"/>
      <c r="L21" s="9" t="s">
        <v>97</v>
      </c>
      <c r="M21" s="26">
        <v>2.1</v>
      </c>
      <c r="N21" s="56">
        <v>0.6</v>
      </c>
      <c r="O21" s="26">
        <v>0.8</v>
      </c>
      <c r="P21" s="56">
        <v>0.3</v>
      </c>
      <c r="Q21" s="26">
        <v>1.4</v>
      </c>
      <c r="R21" s="56">
        <v>0.3</v>
      </c>
    </row>
    <row r="22" spans="1:18" ht="16.5" customHeight="1" x14ac:dyDescent="0.25">
      <c r="A22" s="7"/>
      <c r="B22" s="7"/>
      <c r="C22" s="7" t="s">
        <v>939</v>
      </c>
      <c r="D22" s="7"/>
      <c r="E22" s="7"/>
      <c r="F22" s="7"/>
      <c r="G22" s="7"/>
      <c r="H22" s="7"/>
      <c r="I22" s="7"/>
      <c r="J22" s="7"/>
      <c r="K22" s="7"/>
      <c r="L22" s="9" t="s">
        <v>97</v>
      </c>
      <c r="M22" s="26">
        <v>7</v>
      </c>
      <c r="N22" s="56">
        <v>1.2</v>
      </c>
      <c r="O22" s="26">
        <v>3.3</v>
      </c>
      <c r="P22" s="56">
        <v>0.7</v>
      </c>
      <c r="Q22" s="26">
        <v>5.0999999999999996</v>
      </c>
      <c r="R22" s="56">
        <v>0.7</v>
      </c>
    </row>
    <row r="23" spans="1:18" ht="16.5" customHeight="1" x14ac:dyDescent="0.25">
      <c r="A23" s="7"/>
      <c r="B23" s="7"/>
      <c r="C23" s="7" t="s">
        <v>912</v>
      </c>
      <c r="D23" s="7"/>
      <c r="E23" s="7"/>
      <c r="F23" s="7"/>
      <c r="G23" s="7"/>
      <c r="H23" s="7"/>
      <c r="I23" s="7"/>
      <c r="J23" s="7"/>
      <c r="K23" s="7"/>
      <c r="L23" s="9" t="s">
        <v>97</v>
      </c>
      <c r="M23" s="16">
        <v>17.600000000000001</v>
      </c>
      <c r="N23" s="56">
        <v>1.9</v>
      </c>
      <c r="O23" s="16">
        <v>22.3</v>
      </c>
      <c r="P23" s="56">
        <v>1.3</v>
      </c>
      <c r="Q23" s="16">
        <v>20</v>
      </c>
      <c r="R23" s="56">
        <v>1.1000000000000001</v>
      </c>
    </row>
    <row r="24" spans="1:18" ht="29.4" customHeight="1" x14ac:dyDescent="0.25">
      <c r="A24" s="7"/>
      <c r="B24" s="93" t="s">
        <v>913</v>
      </c>
      <c r="C24" s="93"/>
      <c r="D24" s="93"/>
      <c r="E24" s="93"/>
      <c r="F24" s="93"/>
      <c r="G24" s="93"/>
      <c r="H24" s="93"/>
      <c r="I24" s="93"/>
      <c r="J24" s="93"/>
      <c r="K24" s="93"/>
      <c r="L24" s="9" t="s">
        <v>97</v>
      </c>
      <c r="M24" s="16">
        <v>30.5</v>
      </c>
      <c r="N24" s="56">
        <v>2.2000000000000002</v>
      </c>
      <c r="O24" s="16">
        <v>20.7</v>
      </c>
      <c r="P24" s="56">
        <v>1.4</v>
      </c>
      <c r="Q24" s="16">
        <v>25.5</v>
      </c>
      <c r="R24" s="56">
        <v>1.4</v>
      </c>
    </row>
    <row r="25" spans="1:18" ht="16.5" customHeight="1" x14ac:dyDescent="0.25">
      <c r="A25" s="14"/>
      <c r="B25" s="14" t="s">
        <v>914</v>
      </c>
      <c r="C25" s="14"/>
      <c r="D25" s="14"/>
      <c r="E25" s="14"/>
      <c r="F25" s="14"/>
      <c r="G25" s="14"/>
      <c r="H25" s="14"/>
      <c r="I25" s="14"/>
      <c r="J25" s="14"/>
      <c r="K25" s="14"/>
      <c r="L25" s="15" t="s">
        <v>97</v>
      </c>
      <c r="M25" s="17">
        <v>51.9</v>
      </c>
      <c r="N25" s="65">
        <v>2</v>
      </c>
      <c r="O25" s="17">
        <v>57</v>
      </c>
      <c r="P25" s="65">
        <v>1.7</v>
      </c>
      <c r="Q25" s="17">
        <v>54.5</v>
      </c>
      <c r="R25" s="65">
        <v>1.4</v>
      </c>
    </row>
    <row r="26" spans="1:18" ht="4.5" customHeight="1" x14ac:dyDescent="0.25">
      <c r="A26" s="23"/>
      <c r="B26" s="23"/>
      <c r="C26" s="2"/>
      <c r="D26" s="2"/>
      <c r="E26" s="2"/>
      <c r="F26" s="2"/>
      <c r="G26" s="2"/>
      <c r="H26" s="2"/>
      <c r="I26" s="2"/>
      <c r="J26" s="2"/>
      <c r="K26" s="2"/>
      <c r="L26" s="2"/>
      <c r="M26" s="2"/>
      <c r="N26" s="2"/>
      <c r="O26" s="2"/>
      <c r="P26" s="2"/>
      <c r="Q26" s="2"/>
      <c r="R26" s="2"/>
    </row>
    <row r="27" spans="1:18" ht="16.5" customHeight="1" x14ac:dyDescent="0.25">
      <c r="A27" s="40"/>
      <c r="B27" s="40"/>
      <c r="C27" s="87" t="s">
        <v>473</v>
      </c>
      <c r="D27" s="87"/>
      <c r="E27" s="87"/>
      <c r="F27" s="87"/>
      <c r="G27" s="87"/>
      <c r="H27" s="87"/>
      <c r="I27" s="87"/>
      <c r="J27" s="87"/>
      <c r="K27" s="87"/>
      <c r="L27" s="87"/>
      <c r="M27" s="87"/>
      <c r="N27" s="87"/>
      <c r="O27" s="87"/>
      <c r="P27" s="87"/>
      <c r="Q27" s="87"/>
      <c r="R27" s="87"/>
    </row>
    <row r="28" spans="1:18" ht="16.5" customHeight="1" x14ac:dyDescent="0.25">
      <c r="A28" s="40"/>
      <c r="B28" s="40"/>
      <c r="C28" s="87" t="s">
        <v>474</v>
      </c>
      <c r="D28" s="87"/>
      <c r="E28" s="87"/>
      <c r="F28" s="87"/>
      <c r="G28" s="87"/>
      <c r="H28" s="87"/>
      <c r="I28" s="87"/>
      <c r="J28" s="87"/>
      <c r="K28" s="87"/>
      <c r="L28" s="87"/>
      <c r="M28" s="87"/>
      <c r="N28" s="87"/>
      <c r="O28" s="87"/>
      <c r="P28" s="87"/>
      <c r="Q28" s="87"/>
      <c r="R28" s="87"/>
    </row>
    <row r="29" spans="1:18" ht="4.5" customHeight="1" x14ac:dyDescent="0.25">
      <c r="A29" s="23"/>
      <c r="B29" s="23"/>
      <c r="C29" s="2"/>
      <c r="D29" s="2"/>
      <c r="E29" s="2"/>
      <c r="F29" s="2"/>
      <c r="G29" s="2"/>
      <c r="H29" s="2"/>
      <c r="I29" s="2"/>
      <c r="J29" s="2"/>
      <c r="K29" s="2"/>
      <c r="L29" s="2"/>
      <c r="M29" s="2"/>
      <c r="N29" s="2"/>
      <c r="O29" s="2"/>
      <c r="P29" s="2"/>
      <c r="Q29" s="2"/>
      <c r="R29" s="2"/>
    </row>
    <row r="30" spans="1:18" ht="55.2" customHeight="1" x14ac:dyDescent="0.25">
      <c r="A30" s="23" t="s">
        <v>99</v>
      </c>
      <c r="B30" s="23"/>
      <c r="C30" s="87" t="s">
        <v>916</v>
      </c>
      <c r="D30" s="87"/>
      <c r="E30" s="87"/>
      <c r="F30" s="87"/>
      <c r="G30" s="87"/>
      <c r="H30" s="87"/>
      <c r="I30" s="87"/>
      <c r="J30" s="87"/>
      <c r="K30" s="87"/>
      <c r="L30" s="87"/>
      <c r="M30" s="87"/>
      <c r="N30" s="87"/>
      <c r="O30" s="87"/>
      <c r="P30" s="87"/>
      <c r="Q30" s="87"/>
      <c r="R30" s="87"/>
    </row>
    <row r="31" spans="1:18" ht="29.4" customHeight="1" x14ac:dyDescent="0.25">
      <c r="A31" s="23" t="s">
        <v>101</v>
      </c>
      <c r="B31" s="23"/>
      <c r="C31" s="87" t="s">
        <v>940</v>
      </c>
      <c r="D31" s="87"/>
      <c r="E31" s="87"/>
      <c r="F31" s="87"/>
      <c r="G31" s="87"/>
      <c r="H31" s="87"/>
      <c r="I31" s="87"/>
      <c r="J31" s="87"/>
      <c r="K31" s="87"/>
      <c r="L31" s="87"/>
      <c r="M31" s="87"/>
      <c r="N31" s="87"/>
      <c r="O31" s="87"/>
      <c r="P31" s="87"/>
      <c r="Q31" s="87"/>
      <c r="R31" s="87"/>
    </row>
    <row r="32" spans="1:18" ht="16.5" customHeight="1" x14ac:dyDescent="0.25">
      <c r="A32" s="23" t="s">
        <v>103</v>
      </c>
      <c r="B32" s="23"/>
      <c r="C32" s="87" t="s">
        <v>941</v>
      </c>
      <c r="D32" s="87"/>
      <c r="E32" s="87"/>
      <c r="F32" s="87"/>
      <c r="G32" s="87"/>
      <c r="H32" s="87"/>
      <c r="I32" s="87"/>
      <c r="J32" s="87"/>
      <c r="K32" s="87"/>
      <c r="L32" s="87"/>
      <c r="M32" s="87"/>
      <c r="N32" s="87"/>
      <c r="O32" s="87"/>
      <c r="P32" s="87"/>
      <c r="Q32" s="87"/>
      <c r="R32" s="87"/>
    </row>
    <row r="33" spans="1:18" ht="4.5" customHeight="1" x14ac:dyDescent="0.25"/>
    <row r="34" spans="1:18" ht="29.4" customHeight="1" x14ac:dyDescent="0.25">
      <c r="A34" s="24" t="s">
        <v>107</v>
      </c>
      <c r="B34" s="23"/>
      <c r="C34" s="23"/>
      <c r="D34" s="23"/>
      <c r="E34" s="87" t="s">
        <v>918</v>
      </c>
      <c r="F34" s="87"/>
      <c r="G34" s="87"/>
      <c r="H34" s="87"/>
      <c r="I34" s="87"/>
      <c r="J34" s="87"/>
      <c r="K34" s="87"/>
      <c r="L34" s="87"/>
      <c r="M34" s="87"/>
      <c r="N34" s="87"/>
      <c r="O34" s="87"/>
      <c r="P34" s="87"/>
      <c r="Q34" s="87"/>
      <c r="R34" s="87"/>
    </row>
  </sheetData>
  <mergeCells count="11">
    <mergeCell ref="E34:R34"/>
    <mergeCell ref="C27:R27"/>
    <mergeCell ref="C28:R28"/>
    <mergeCell ref="C30:R30"/>
    <mergeCell ref="C31:R31"/>
    <mergeCell ref="C32:R32"/>
    <mergeCell ref="M2:N2"/>
    <mergeCell ref="O2:P2"/>
    <mergeCell ref="Q2:R2"/>
    <mergeCell ref="B24:K24"/>
    <mergeCell ref="K1:R1"/>
  </mergeCells>
  <pageMargins left="0.7" right="0.7" top="0.75" bottom="0.75" header="0.3" footer="0.3"/>
  <pageSetup paperSize="9" fitToHeight="0" orientation="landscape" horizontalDpi="300" verticalDpi="300"/>
  <headerFooter scaleWithDoc="0" alignWithMargins="0">
    <oddHeader>&amp;C&amp;"Arial"&amp;8TABLE 13A.44</oddHeader>
    <oddFooter>&amp;L&amp;"Arial"&amp;8REPORT ON
GOVERNMENT
SERVICES 2022&amp;R&amp;"Arial"&amp;8SERVICES FOR
MENTAL HEALTH
PAGE &amp;B&amp;P&amp;B</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Z19"/>
  <sheetViews>
    <sheetView showGridLines="0" workbookViewId="0"/>
  </sheetViews>
  <sheetFormatPr defaultColWidth="11.44140625" defaultRowHeight="13.2" x14ac:dyDescent="0.25"/>
  <cols>
    <col min="1" max="10" width="1.88671875" customWidth="1"/>
    <col min="11" max="11" width="8.88671875" customWidth="1"/>
    <col min="12" max="12" width="5.44140625" customWidth="1"/>
    <col min="13" max="13" width="7.33203125" customWidth="1"/>
    <col min="14" max="14" width="7.44140625" customWidth="1"/>
    <col min="15" max="15" width="7.33203125" customWidth="1"/>
    <col min="16" max="16" width="7.44140625" customWidth="1"/>
    <col min="17" max="17" width="7.33203125" customWidth="1"/>
    <col min="18" max="18" width="7.44140625" customWidth="1"/>
    <col min="19" max="19" width="7.33203125" customWidth="1"/>
    <col min="20" max="20" width="7.44140625" customWidth="1"/>
    <col min="21" max="21" width="7.33203125" customWidth="1"/>
    <col min="22" max="22" width="7.44140625" customWidth="1"/>
    <col min="23" max="23" width="7.33203125" customWidth="1"/>
    <col min="24" max="24" width="7.44140625" customWidth="1"/>
    <col min="25" max="25" width="7.33203125" customWidth="1"/>
    <col min="26" max="26" width="7.44140625" customWidth="1"/>
  </cols>
  <sheetData>
    <row r="1" spans="1:26" ht="17.399999999999999" customHeight="1" x14ac:dyDescent="0.25">
      <c r="A1" s="8" t="s">
        <v>942</v>
      </c>
      <c r="B1" s="8"/>
      <c r="C1" s="8"/>
      <c r="D1" s="8"/>
      <c r="E1" s="8"/>
      <c r="F1" s="8"/>
      <c r="G1" s="8"/>
      <c r="H1" s="8"/>
      <c r="I1" s="8"/>
      <c r="J1" s="8"/>
      <c r="K1" s="91" t="s">
        <v>943</v>
      </c>
      <c r="L1" s="92"/>
      <c r="M1" s="92"/>
      <c r="N1" s="92"/>
      <c r="O1" s="92"/>
      <c r="P1" s="92"/>
      <c r="Q1" s="92"/>
      <c r="R1" s="92"/>
      <c r="S1" s="92"/>
      <c r="T1" s="92"/>
      <c r="U1" s="92"/>
      <c r="V1" s="92"/>
      <c r="W1" s="92"/>
      <c r="X1" s="92"/>
      <c r="Y1" s="92"/>
      <c r="Z1" s="92"/>
    </row>
    <row r="2" spans="1:26" ht="16.5" customHeight="1" x14ac:dyDescent="0.25">
      <c r="A2" s="11"/>
      <c r="B2" s="11"/>
      <c r="C2" s="11"/>
      <c r="D2" s="11"/>
      <c r="E2" s="11"/>
      <c r="F2" s="11"/>
      <c r="G2" s="11"/>
      <c r="H2" s="11"/>
      <c r="I2" s="11"/>
      <c r="J2" s="11"/>
      <c r="K2" s="11"/>
      <c r="L2" s="12" t="s">
        <v>78</v>
      </c>
      <c r="M2" s="95" t="s">
        <v>944</v>
      </c>
      <c r="N2" s="96"/>
      <c r="O2" s="95" t="s">
        <v>757</v>
      </c>
      <c r="P2" s="96"/>
      <c r="Q2" s="95" t="s">
        <v>758</v>
      </c>
      <c r="R2" s="96"/>
      <c r="S2" s="95" t="s">
        <v>759</v>
      </c>
      <c r="T2" s="96"/>
      <c r="U2" s="95" t="s">
        <v>760</v>
      </c>
      <c r="V2" s="96"/>
      <c r="W2" s="95" t="s">
        <v>776</v>
      </c>
      <c r="X2" s="96"/>
      <c r="Y2" s="95" t="s">
        <v>945</v>
      </c>
      <c r="Z2" s="96"/>
    </row>
    <row r="3" spans="1:26" ht="16.5" customHeight="1" x14ac:dyDescent="0.25">
      <c r="A3" s="7" t="s">
        <v>907</v>
      </c>
      <c r="B3" s="7"/>
      <c r="C3" s="7"/>
      <c r="D3" s="7"/>
      <c r="E3" s="7"/>
      <c r="F3" s="7"/>
      <c r="G3" s="7"/>
      <c r="H3" s="7"/>
      <c r="I3" s="7"/>
      <c r="J3" s="7"/>
      <c r="K3" s="7"/>
      <c r="L3" s="9"/>
      <c r="M3" s="10"/>
      <c r="N3" s="7"/>
      <c r="O3" s="10"/>
      <c r="P3" s="7"/>
      <c r="Q3" s="10"/>
      <c r="R3" s="7"/>
      <c r="S3" s="10"/>
      <c r="T3" s="7"/>
      <c r="U3" s="10"/>
      <c r="V3" s="7"/>
      <c r="W3" s="10"/>
      <c r="X3" s="7"/>
      <c r="Y3" s="10"/>
      <c r="Z3" s="7"/>
    </row>
    <row r="4" spans="1:26" ht="16.5" customHeight="1" x14ac:dyDescent="0.25">
      <c r="A4" s="7"/>
      <c r="B4" s="7" t="s">
        <v>908</v>
      </c>
      <c r="C4" s="7"/>
      <c r="D4" s="7"/>
      <c r="E4" s="7"/>
      <c r="F4" s="7"/>
      <c r="G4" s="7"/>
      <c r="H4" s="7"/>
      <c r="I4" s="7"/>
      <c r="J4" s="7"/>
      <c r="K4" s="7"/>
      <c r="L4" s="9"/>
      <c r="M4" s="10"/>
      <c r="N4" s="7"/>
      <c r="O4" s="10"/>
      <c r="P4" s="7"/>
      <c r="Q4" s="10"/>
      <c r="R4" s="7"/>
      <c r="S4" s="10"/>
      <c r="T4" s="7"/>
      <c r="U4" s="10"/>
      <c r="V4" s="7"/>
      <c r="W4" s="10"/>
      <c r="X4" s="7"/>
      <c r="Y4" s="10"/>
      <c r="Z4" s="7"/>
    </row>
    <row r="5" spans="1:26" ht="16.5" customHeight="1" x14ac:dyDescent="0.25">
      <c r="A5" s="7"/>
      <c r="B5" s="7"/>
      <c r="C5" s="7" t="s">
        <v>909</v>
      </c>
      <c r="D5" s="7"/>
      <c r="E5" s="7"/>
      <c r="F5" s="7"/>
      <c r="G5" s="7"/>
      <c r="H5" s="7"/>
      <c r="I5" s="7"/>
      <c r="J5" s="7"/>
      <c r="K5" s="7"/>
      <c r="L5" s="9" t="s">
        <v>97</v>
      </c>
      <c r="M5" s="16">
        <v>15.4</v>
      </c>
      <c r="N5" s="56">
        <v>2</v>
      </c>
      <c r="O5" s="16">
        <v>16.3</v>
      </c>
      <c r="P5" s="56">
        <v>2.8</v>
      </c>
      <c r="Q5" s="16">
        <v>18.100000000000001</v>
      </c>
      <c r="R5" s="56">
        <v>3</v>
      </c>
      <c r="S5" s="16">
        <v>17.600000000000001</v>
      </c>
      <c r="T5" s="56">
        <v>3</v>
      </c>
      <c r="U5" s="16">
        <v>11.3</v>
      </c>
      <c r="V5" s="56">
        <v>1.9</v>
      </c>
      <c r="W5" s="26">
        <v>6.3</v>
      </c>
      <c r="X5" s="56">
        <v>1.5</v>
      </c>
      <c r="Y5" s="26">
        <v>4</v>
      </c>
      <c r="Z5" s="56">
        <v>1.8</v>
      </c>
    </row>
    <row r="6" spans="1:26" ht="16.5" customHeight="1" x14ac:dyDescent="0.25">
      <c r="A6" s="7"/>
      <c r="B6" s="7"/>
      <c r="C6" s="7" t="s">
        <v>910</v>
      </c>
      <c r="D6" s="7"/>
      <c r="E6" s="7"/>
      <c r="F6" s="7"/>
      <c r="G6" s="7"/>
      <c r="H6" s="7"/>
      <c r="I6" s="7"/>
      <c r="J6" s="7"/>
      <c r="K6" s="7"/>
      <c r="L6" s="9" t="s">
        <v>97</v>
      </c>
      <c r="M6" s="26">
        <v>6.3</v>
      </c>
      <c r="N6" s="56">
        <v>1.5</v>
      </c>
      <c r="O6" s="26">
        <v>7.9</v>
      </c>
      <c r="P6" s="56">
        <v>2.1</v>
      </c>
      <c r="Q6" s="26">
        <v>8.3000000000000007</v>
      </c>
      <c r="R6" s="56">
        <v>2.1</v>
      </c>
      <c r="S6" s="26">
        <v>7.1</v>
      </c>
      <c r="T6" s="56">
        <v>2.2000000000000002</v>
      </c>
      <c r="U6" s="26">
        <v>4.2</v>
      </c>
      <c r="V6" s="56">
        <v>1.3</v>
      </c>
      <c r="W6" s="26">
        <v>2.8</v>
      </c>
      <c r="X6" s="56">
        <v>1.2</v>
      </c>
      <c r="Y6" s="25" t="s">
        <v>270</v>
      </c>
      <c r="Z6" s="7"/>
    </row>
    <row r="7" spans="1:26" ht="16.5" customHeight="1" x14ac:dyDescent="0.25">
      <c r="A7" s="7"/>
      <c r="B7" s="7"/>
      <c r="C7" s="7" t="s">
        <v>911</v>
      </c>
      <c r="D7" s="7"/>
      <c r="E7" s="7"/>
      <c r="F7" s="7"/>
      <c r="G7" s="7"/>
      <c r="H7" s="7"/>
      <c r="I7" s="7"/>
      <c r="J7" s="7"/>
      <c r="K7" s="7"/>
      <c r="L7" s="9" t="s">
        <v>97</v>
      </c>
      <c r="M7" s="16">
        <v>12.7</v>
      </c>
      <c r="N7" s="56">
        <v>2</v>
      </c>
      <c r="O7" s="26">
        <v>7.3</v>
      </c>
      <c r="P7" s="56">
        <v>2.2000000000000002</v>
      </c>
      <c r="Q7" s="26">
        <v>4.5999999999999996</v>
      </c>
      <c r="R7" s="56">
        <v>1.6</v>
      </c>
      <c r="S7" s="26">
        <v>3.8</v>
      </c>
      <c r="T7" s="56">
        <v>1.6</v>
      </c>
      <c r="U7" s="25" t="s">
        <v>270</v>
      </c>
      <c r="V7" s="7"/>
      <c r="W7" s="25" t="s">
        <v>270</v>
      </c>
      <c r="X7" s="7"/>
      <c r="Y7" s="25" t="s">
        <v>270</v>
      </c>
      <c r="Z7" s="7"/>
    </row>
    <row r="8" spans="1:26" ht="29.4" customHeight="1" x14ac:dyDescent="0.25">
      <c r="A8" s="7"/>
      <c r="B8" s="7"/>
      <c r="C8" s="93" t="s">
        <v>912</v>
      </c>
      <c r="D8" s="93"/>
      <c r="E8" s="93"/>
      <c r="F8" s="93"/>
      <c r="G8" s="93"/>
      <c r="H8" s="93"/>
      <c r="I8" s="93"/>
      <c r="J8" s="93"/>
      <c r="K8" s="93"/>
      <c r="L8" s="9" t="s">
        <v>97</v>
      </c>
      <c r="M8" s="16">
        <v>26.4</v>
      </c>
      <c r="N8" s="56">
        <v>2.7</v>
      </c>
      <c r="O8" s="16">
        <v>24.8</v>
      </c>
      <c r="P8" s="56">
        <v>3.2</v>
      </c>
      <c r="Q8" s="16">
        <v>23.3</v>
      </c>
      <c r="R8" s="56">
        <v>3.3</v>
      </c>
      <c r="S8" s="16">
        <v>21.5</v>
      </c>
      <c r="T8" s="56">
        <v>3.5</v>
      </c>
      <c r="U8" s="16">
        <v>13.6</v>
      </c>
      <c r="V8" s="56">
        <v>2.1</v>
      </c>
      <c r="W8" s="26">
        <v>8.6</v>
      </c>
      <c r="X8" s="56">
        <v>1.6</v>
      </c>
      <c r="Y8" s="26">
        <v>5.9</v>
      </c>
      <c r="Z8" s="56">
        <v>2.1</v>
      </c>
    </row>
    <row r="9" spans="1:26" ht="29.4" customHeight="1" x14ac:dyDescent="0.25">
      <c r="A9" s="7"/>
      <c r="B9" s="93" t="s">
        <v>913</v>
      </c>
      <c r="C9" s="93"/>
      <c r="D9" s="93"/>
      <c r="E9" s="93"/>
      <c r="F9" s="93"/>
      <c r="G9" s="93"/>
      <c r="H9" s="93"/>
      <c r="I9" s="93"/>
      <c r="J9" s="93"/>
      <c r="K9" s="93"/>
      <c r="L9" s="9" t="s">
        <v>97</v>
      </c>
      <c r="M9" s="16">
        <v>13.2</v>
      </c>
      <c r="N9" s="56">
        <v>2</v>
      </c>
      <c r="O9" s="16">
        <v>29</v>
      </c>
      <c r="P9" s="56">
        <v>4.4000000000000004</v>
      </c>
      <c r="Q9" s="16">
        <v>30.7</v>
      </c>
      <c r="R9" s="56">
        <v>3.3</v>
      </c>
      <c r="S9" s="16">
        <v>30.4</v>
      </c>
      <c r="T9" s="56">
        <v>4.2</v>
      </c>
      <c r="U9" s="16">
        <v>27.6</v>
      </c>
      <c r="V9" s="56">
        <v>3.6</v>
      </c>
      <c r="W9" s="16">
        <v>23.1</v>
      </c>
      <c r="X9" s="56">
        <v>2.6</v>
      </c>
      <c r="Y9" s="16">
        <v>16.2</v>
      </c>
      <c r="Z9" s="56">
        <v>4.0999999999999996</v>
      </c>
    </row>
    <row r="10" spans="1:26" ht="16.5" customHeight="1" x14ac:dyDescent="0.25">
      <c r="A10" s="14"/>
      <c r="B10" s="14" t="s">
        <v>946</v>
      </c>
      <c r="C10" s="14"/>
      <c r="D10" s="14"/>
      <c r="E10" s="14"/>
      <c r="F10" s="14"/>
      <c r="G10" s="14"/>
      <c r="H10" s="14"/>
      <c r="I10" s="14"/>
      <c r="J10" s="14"/>
      <c r="K10" s="14"/>
      <c r="L10" s="15" t="s">
        <v>97</v>
      </c>
      <c r="M10" s="17">
        <v>60.5</v>
      </c>
      <c r="N10" s="65">
        <v>3</v>
      </c>
      <c r="O10" s="17">
        <v>46.2</v>
      </c>
      <c r="P10" s="65">
        <v>3.9</v>
      </c>
      <c r="Q10" s="17">
        <v>46</v>
      </c>
      <c r="R10" s="65">
        <v>3.3</v>
      </c>
      <c r="S10" s="17">
        <v>48.2</v>
      </c>
      <c r="T10" s="65">
        <v>4.5999999999999996</v>
      </c>
      <c r="U10" s="17">
        <v>58.8</v>
      </c>
      <c r="V10" s="65">
        <v>4.0999999999999996</v>
      </c>
      <c r="W10" s="17">
        <v>68.3</v>
      </c>
      <c r="X10" s="65">
        <v>3</v>
      </c>
      <c r="Y10" s="17">
        <v>77.8</v>
      </c>
      <c r="Z10" s="65">
        <v>4.5999999999999996</v>
      </c>
    </row>
    <row r="11" spans="1:26" ht="4.5" customHeight="1" x14ac:dyDescent="0.25">
      <c r="A11" s="23"/>
      <c r="B11" s="23"/>
      <c r="C11" s="2"/>
      <c r="D11" s="2"/>
      <c r="E11" s="2"/>
      <c r="F11" s="2"/>
      <c r="G11" s="2"/>
      <c r="H11" s="2"/>
      <c r="I11" s="2"/>
      <c r="J11" s="2"/>
      <c r="K11" s="2"/>
      <c r="L11" s="2"/>
      <c r="M11" s="2"/>
      <c r="N11" s="2"/>
      <c r="O11" s="2"/>
      <c r="P11" s="2"/>
      <c r="Q11" s="2"/>
      <c r="R11" s="2"/>
      <c r="S11" s="2"/>
      <c r="T11" s="2"/>
      <c r="U11" s="2"/>
      <c r="V11" s="2"/>
      <c r="W11" s="2"/>
      <c r="X11" s="2"/>
      <c r="Y11" s="2"/>
      <c r="Z11" s="2"/>
    </row>
    <row r="12" spans="1:26" ht="16.5" customHeight="1" x14ac:dyDescent="0.25">
      <c r="A12" s="23"/>
      <c r="B12" s="23"/>
      <c r="C12" s="87" t="s">
        <v>915</v>
      </c>
      <c r="D12" s="87"/>
      <c r="E12" s="87"/>
      <c r="F12" s="87"/>
      <c r="G12" s="87"/>
      <c r="H12" s="87"/>
      <c r="I12" s="87"/>
      <c r="J12" s="87"/>
      <c r="K12" s="87"/>
      <c r="L12" s="87"/>
      <c r="M12" s="87"/>
      <c r="N12" s="87"/>
      <c r="O12" s="87"/>
      <c r="P12" s="87"/>
      <c r="Q12" s="87"/>
      <c r="R12" s="87"/>
      <c r="S12" s="87"/>
      <c r="T12" s="87"/>
      <c r="U12" s="87"/>
      <c r="V12" s="87"/>
      <c r="W12" s="87"/>
      <c r="X12" s="87"/>
      <c r="Y12" s="87"/>
      <c r="Z12" s="87"/>
    </row>
    <row r="13" spans="1:26" ht="4.5" customHeight="1" x14ac:dyDescent="0.25">
      <c r="A13" s="23"/>
      <c r="B13" s="23"/>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x14ac:dyDescent="0.25">
      <c r="A14" s="40"/>
      <c r="B14" s="40"/>
      <c r="C14" s="87" t="s">
        <v>473</v>
      </c>
      <c r="D14" s="87"/>
      <c r="E14" s="87"/>
      <c r="F14" s="87"/>
      <c r="G14" s="87"/>
      <c r="H14" s="87"/>
      <c r="I14" s="87"/>
      <c r="J14" s="87"/>
      <c r="K14" s="87"/>
      <c r="L14" s="87"/>
      <c r="M14" s="87"/>
      <c r="N14" s="87"/>
      <c r="O14" s="87"/>
      <c r="P14" s="87"/>
      <c r="Q14" s="87"/>
      <c r="R14" s="87"/>
      <c r="S14" s="87"/>
      <c r="T14" s="87"/>
      <c r="U14" s="87"/>
      <c r="V14" s="87"/>
      <c r="W14" s="87"/>
      <c r="X14" s="87"/>
      <c r="Y14" s="87"/>
      <c r="Z14" s="87"/>
    </row>
    <row r="15" spans="1:26" ht="16.5" customHeight="1" x14ac:dyDescent="0.25">
      <c r="A15" s="40"/>
      <c r="B15" s="40"/>
      <c r="C15" s="87" t="s">
        <v>474</v>
      </c>
      <c r="D15" s="87"/>
      <c r="E15" s="87"/>
      <c r="F15" s="87"/>
      <c r="G15" s="87"/>
      <c r="H15" s="87"/>
      <c r="I15" s="87"/>
      <c r="J15" s="87"/>
      <c r="K15" s="87"/>
      <c r="L15" s="87"/>
      <c r="M15" s="87"/>
      <c r="N15" s="87"/>
      <c r="O15" s="87"/>
      <c r="P15" s="87"/>
      <c r="Q15" s="87"/>
      <c r="R15" s="87"/>
      <c r="S15" s="87"/>
      <c r="T15" s="87"/>
      <c r="U15" s="87"/>
      <c r="V15" s="87"/>
      <c r="W15" s="87"/>
      <c r="X15" s="87"/>
      <c r="Y15" s="87"/>
      <c r="Z15" s="87"/>
    </row>
    <row r="16" spans="1:26" ht="4.5" customHeight="1" x14ac:dyDescent="0.25">
      <c r="A16" s="23"/>
      <c r="B16" s="23"/>
      <c r="C16" s="2"/>
      <c r="D16" s="2"/>
      <c r="E16" s="2"/>
      <c r="F16" s="2"/>
      <c r="G16" s="2"/>
      <c r="H16" s="2"/>
      <c r="I16" s="2"/>
      <c r="J16" s="2"/>
      <c r="K16" s="2"/>
      <c r="L16" s="2"/>
      <c r="M16" s="2"/>
      <c r="N16" s="2"/>
      <c r="O16" s="2"/>
      <c r="P16" s="2"/>
      <c r="Q16" s="2"/>
      <c r="R16" s="2"/>
      <c r="S16" s="2"/>
      <c r="T16" s="2"/>
      <c r="U16" s="2"/>
      <c r="V16" s="2"/>
      <c r="W16" s="2"/>
      <c r="X16" s="2"/>
      <c r="Y16" s="2"/>
      <c r="Z16" s="2"/>
    </row>
    <row r="17" spans="1:26" ht="29.4" customHeight="1" x14ac:dyDescent="0.25">
      <c r="A17" s="23" t="s">
        <v>99</v>
      </c>
      <c r="B17" s="23"/>
      <c r="C17" s="87" t="s">
        <v>916</v>
      </c>
      <c r="D17" s="87"/>
      <c r="E17" s="87"/>
      <c r="F17" s="87"/>
      <c r="G17" s="87"/>
      <c r="H17" s="87"/>
      <c r="I17" s="87"/>
      <c r="J17" s="87"/>
      <c r="K17" s="87"/>
      <c r="L17" s="87"/>
      <c r="M17" s="87"/>
      <c r="N17" s="87"/>
      <c r="O17" s="87"/>
      <c r="P17" s="87"/>
      <c r="Q17" s="87"/>
      <c r="R17" s="87"/>
      <c r="S17" s="87"/>
      <c r="T17" s="87"/>
      <c r="U17" s="87"/>
      <c r="V17" s="87"/>
      <c r="W17" s="87"/>
      <c r="X17" s="87"/>
      <c r="Y17" s="87"/>
      <c r="Z17" s="87"/>
    </row>
    <row r="18" spans="1:26" ht="4.5" customHeight="1" x14ac:dyDescent="0.25"/>
    <row r="19" spans="1:26" ht="16.5" customHeight="1" x14ac:dyDescent="0.25">
      <c r="A19" s="24" t="s">
        <v>107</v>
      </c>
      <c r="B19" s="23"/>
      <c r="C19" s="23"/>
      <c r="D19" s="23"/>
      <c r="E19" s="87" t="s">
        <v>918</v>
      </c>
      <c r="F19" s="87"/>
      <c r="G19" s="87"/>
      <c r="H19" s="87"/>
      <c r="I19" s="87"/>
      <c r="J19" s="87"/>
      <c r="K19" s="87"/>
      <c r="L19" s="87"/>
      <c r="M19" s="87"/>
      <c r="N19" s="87"/>
      <c r="O19" s="87"/>
      <c r="P19" s="87"/>
      <c r="Q19" s="87"/>
      <c r="R19" s="87"/>
      <c r="S19" s="87"/>
      <c r="T19" s="87"/>
      <c r="U19" s="87"/>
      <c r="V19" s="87"/>
      <c r="W19" s="87"/>
      <c r="X19" s="87"/>
      <c r="Y19" s="87"/>
      <c r="Z19" s="87"/>
    </row>
  </sheetData>
  <mergeCells count="15">
    <mergeCell ref="C12:Z12"/>
    <mergeCell ref="C14:Z14"/>
    <mergeCell ref="C15:Z15"/>
    <mergeCell ref="C17:Z17"/>
    <mergeCell ref="E19:Z19"/>
    <mergeCell ref="W2:X2"/>
    <mergeCell ref="Y2:Z2"/>
    <mergeCell ref="C8:K8"/>
    <mergeCell ref="B9:K9"/>
    <mergeCell ref="K1:Z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13A.45</oddHeader>
    <oddFooter>&amp;L&amp;"Arial"&amp;8REPORT ON
GOVERNMENT
SERVICES 2022&amp;R&amp;"Arial"&amp;8SERVICES FOR
MENTAL HEALTH
PAGE &amp;B&amp;P&amp;B</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D42"/>
  <sheetViews>
    <sheetView showGridLines="0" workbookViewId="0"/>
  </sheetViews>
  <sheetFormatPr defaultColWidth="11.44140625" defaultRowHeight="13.2" x14ac:dyDescent="0.25"/>
  <cols>
    <col min="1" max="11" width="1.88671875" customWidth="1"/>
    <col min="12" max="12" width="7.44140625" customWidth="1"/>
    <col min="13" max="30" width="5" customWidth="1"/>
  </cols>
  <sheetData>
    <row r="1" spans="1:30" ht="33.9" customHeight="1" x14ac:dyDescent="0.25">
      <c r="A1" s="8" t="s">
        <v>947</v>
      </c>
      <c r="B1" s="8"/>
      <c r="C1" s="8"/>
      <c r="D1" s="8"/>
      <c r="E1" s="8"/>
      <c r="F1" s="8"/>
      <c r="G1" s="8"/>
      <c r="H1" s="8"/>
      <c r="I1" s="8"/>
      <c r="J1" s="8"/>
      <c r="K1" s="91" t="s">
        <v>948</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949</v>
      </c>
      <c r="AB2" s="96"/>
      <c r="AC2" s="95" t="s">
        <v>294</v>
      </c>
      <c r="AD2" s="96"/>
    </row>
    <row r="3" spans="1:30" ht="16.5" customHeight="1" x14ac:dyDescent="0.25">
      <c r="A3" s="7" t="s">
        <v>950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565</v>
      </c>
      <c r="C4" s="7"/>
      <c r="D4" s="7"/>
      <c r="E4" s="7"/>
      <c r="F4" s="7"/>
      <c r="G4" s="7"/>
      <c r="H4" s="7"/>
      <c r="I4" s="7"/>
      <c r="J4" s="7"/>
      <c r="K4" s="7"/>
      <c r="L4" s="9" t="s">
        <v>261</v>
      </c>
      <c r="M4" s="26">
        <v>3.4</v>
      </c>
      <c r="N4" s="56">
        <v>1.1000000000000001</v>
      </c>
      <c r="O4" s="26">
        <v>3</v>
      </c>
      <c r="P4" s="56">
        <v>1.2</v>
      </c>
      <c r="Q4" s="26">
        <v>3.9</v>
      </c>
      <c r="R4" s="56">
        <v>1.1000000000000001</v>
      </c>
      <c r="S4" s="26">
        <v>1.9</v>
      </c>
      <c r="T4" s="56">
        <v>0.9</v>
      </c>
      <c r="U4" s="26">
        <v>4.5</v>
      </c>
      <c r="V4" s="56">
        <v>1.7</v>
      </c>
      <c r="W4" s="26">
        <v>3.3</v>
      </c>
      <c r="X4" s="56">
        <v>1.4</v>
      </c>
      <c r="Y4" s="54">
        <v>3.2</v>
      </c>
      <c r="Z4" s="56">
        <v>2.2999999999999998</v>
      </c>
      <c r="AA4" s="54">
        <v>2</v>
      </c>
      <c r="AB4" s="56">
        <v>1.5</v>
      </c>
      <c r="AC4" s="26">
        <v>3.4</v>
      </c>
      <c r="AD4" s="56">
        <v>0.5</v>
      </c>
    </row>
    <row r="5" spans="1:30" ht="16.5" customHeight="1" x14ac:dyDescent="0.25">
      <c r="A5" s="7"/>
      <c r="B5" s="7"/>
      <c r="C5" s="7" t="s">
        <v>524</v>
      </c>
      <c r="D5" s="7"/>
      <c r="E5" s="7"/>
      <c r="F5" s="7"/>
      <c r="G5" s="7"/>
      <c r="H5" s="7"/>
      <c r="I5" s="7"/>
      <c r="J5" s="7"/>
      <c r="K5" s="7"/>
      <c r="L5" s="9" t="s">
        <v>261</v>
      </c>
      <c r="M5" s="16">
        <v>17.2</v>
      </c>
      <c r="N5" s="7"/>
      <c r="O5" s="16">
        <v>21.1</v>
      </c>
      <c r="P5" s="7"/>
      <c r="Q5" s="16">
        <v>14.6</v>
      </c>
      <c r="R5" s="7"/>
      <c r="S5" s="16">
        <v>24.7</v>
      </c>
      <c r="T5" s="7"/>
      <c r="U5" s="16">
        <v>19.3</v>
      </c>
      <c r="V5" s="7"/>
      <c r="W5" s="16">
        <v>20.2</v>
      </c>
      <c r="X5" s="7"/>
      <c r="Y5" s="16">
        <v>36.299999999999997</v>
      </c>
      <c r="Z5" s="7"/>
      <c r="AA5" s="16">
        <v>37.6</v>
      </c>
      <c r="AB5" s="7"/>
      <c r="AC5" s="26">
        <v>7.8</v>
      </c>
      <c r="AD5" s="7"/>
    </row>
    <row r="6" spans="1:30" ht="16.5" customHeight="1" x14ac:dyDescent="0.25">
      <c r="A6" s="7"/>
      <c r="B6" s="7" t="s">
        <v>566</v>
      </c>
      <c r="C6" s="7"/>
      <c r="D6" s="7"/>
      <c r="E6" s="7"/>
      <c r="F6" s="7"/>
      <c r="G6" s="7"/>
      <c r="H6" s="7"/>
      <c r="I6" s="7"/>
      <c r="J6" s="7"/>
      <c r="K6" s="7"/>
      <c r="L6" s="9" t="s">
        <v>261</v>
      </c>
      <c r="M6" s="26">
        <v>4.0999999999999996</v>
      </c>
      <c r="N6" s="56">
        <v>1.1000000000000001</v>
      </c>
      <c r="O6" s="26">
        <v>5.7</v>
      </c>
      <c r="P6" s="56">
        <v>1.5</v>
      </c>
      <c r="Q6" s="26">
        <v>4.7</v>
      </c>
      <c r="R6" s="56">
        <v>1.2</v>
      </c>
      <c r="S6" s="26">
        <v>3.8</v>
      </c>
      <c r="T6" s="56">
        <v>1.2</v>
      </c>
      <c r="U6" s="26">
        <v>4.8</v>
      </c>
      <c r="V6" s="56">
        <v>1.3</v>
      </c>
      <c r="W6" s="26">
        <v>7.2</v>
      </c>
      <c r="X6" s="56">
        <v>1.8</v>
      </c>
      <c r="Y6" s="26">
        <v>5.7</v>
      </c>
      <c r="Z6" s="56">
        <v>1.8</v>
      </c>
      <c r="AA6" s="26">
        <v>5.5</v>
      </c>
      <c r="AB6" s="56">
        <v>2.2000000000000002</v>
      </c>
      <c r="AC6" s="26">
        <v>4.7</v>
      </c>
      <c r="AD6" s="56">
        <v>0.6</v>
      </c>
    </row>
    <row r="7" spans="1:30" ht="16.5" customHeight="1" x14ac:dyDescent="0.25">
      <c r="A7" s="7"/>
      <c r="B7" s="7"/>
      <c r="C7" s="7" t="s">
        <v>524</v>
      </c>
      <c r="D7" s="7"/>
      <c r="E7" s="7"/>
      <c r="F7" s="7"/>
      <c r="G7" s="7"/>
      <c r="H7" s="7"/>
      <c r="I7" s="7"/>
      <c r="J7" s="7"/>
      <c r="K7" s="7"/>
      <c r="L7" s="9" t="s">
        <v>261</v>
      </c>
      <c r="M7" s="16">
        <v>13.8</v>
      </c>
      <c r="N7" s="7"/>
      <c r="O7" s="16">
        <v>13.4</v>
      </c>
      <c r="P7" s="7"/>
      <c r="Q7" s="16">
        <v>13.3</v>
      </c>
      <c r="R7" s="7"/>
      <c r="S7" s="16">
        <v>15.8</v>
      </c>
      <c r="T7" s="7"/>
      <c r="U7" s="16">
        <v>14</v>
      </c>
      <c r="V7" s="7"/>
      <c r="W7" s="16">
        <v>13.7</v>
      </c>
      <c r="X7" s="7"/>
      <c r="Y7" s="16">
        <v>16.100000000000001</v>
      </c>
      <c r="Z7" s="7"/>
      <c r="AA7" s="16">
        <v>20.9</v>
      </c>
      <c r="AB7" s="7"/>
      <c r="AC7" s="26">
        <v>7.1</v>
      </c>
      <c r="AD7" s="7"/>
    </row>
    <row r="8" spans="1:30" ht="16.5" customHeight="1" x14ac:dyDescent="0.25">
      <c r="A8" s="7"/>
      <c r="B8" s="7" t="s">
        <v>79</v>
      </c>
      <c r="C8" s="7"/>
      <c r="D8" s="7"/>
      <c r="E8" s="7"/>
      <c r="F8" s="7"/>
      <c r="G8" s="7"/>
      <c r="H8" s="7"/>
      <c r="I8" s="7"/>
      <c r="J8" s="7"/>
      <c r="K8" s="7"/>
      <c r="L8" s="9" t="s">
        <v>261</v>
      </c>
      <c r="M8" s="26">
        <v>3.8</v>
      </c>
      <c r="N8" s="56">
        <v>0.8</v>
      </c>
      <c r="O8" s="26">
        <v>4.2</v>
      </c>
      <c r="P8" s="56">
        <v>1</v>
      </c>
      <c r="Q8" s="26">
        <v>4.4000000000000004</v>
      </c>
      <c r="R8" s="56">
        <v>0.8</v>
      </c>
      <c r="S8" s="26">
        <v>3.1</v>
      </c>
      <c r="T8" s="56">
        <v>0.8</v>
      </c>
      <c r="U8" s="26">
        <v>4.3</v>
      </c>
      <c r="V8" s="56">
        <v>1.1000000000000001</v>
      </c>
      <c r="W8" s="26">
        <v>5.4</v>
      </c>
      <c r="X8" s="56">
        <v>1.2</v>
      </c>
      <c r="Y8" s="26">
        <v>4.5</v>
      </c>
      <c r="Z8" s="56">
        <v>1.4</v>
      </c>
      <c r="AA8" s="26">
        <v>3.6</v>
      </c>
      <c r="AB8" s="56">
        <v>1.2</v>
      </c>
      <c r="AC8" s="26">
        <v>4</v>
      </c>
      <c r="AD8" s="56">
        <v>0.4</v>
      </c>
    </row>
    <row r="9" spans="1:30" ht="16.5" customHeight="1" x14ac:dyDescent="0.25">
      <c r="A9" s="7"/>
      <c r="B9" s="7"/>
      <c r="C9" s="7" t="s">
        <v>524</v>
      </c>
      <c r="D9" s="7"/>
      <c r="E9" s="7"/>
      <c r="F9" s="7"/>
      <c r="G9" s="7"/>
      <c r="H9" s="7"/>
      <c r="I9" s="7"/>
      <c r="J9" s="7"/>
      <c r="K9" s="7"/>
      <c r="L9" s="9" t="s">
        <v>261</v>
      </c>
      <c r="M9" s="16">
        <v>10.8</v>
      </c>
      <c r="N9" s="7"/>
      <c r="O9" s="16">
        <v>11.6</v>
      </c>
      <c r="P9" s="7"/>
      <c r="Q9" s="26">
        <v>9.8000000000000007</v>
      </c>
      <c r="R9" s="7"/>
      <c r="S9" s="16">
        <v>12.5</v>
      </c>
      <c r="T9" s="7"/>
      <c r="U9" s="16">
        <v>13.2</v>
      </c>
      <c r="V9" s="7"/>
      <c r="W9" s="16">
        <v>11.4</v>
      </c>
      <c r="X9" s="7"/>
      <c r="Y9" s="16">
        <v>16</v>
      </c>
      <c r="Z9" s="7"/>
      <c r="AA9" s="16">
        <v>16.899999999999999</v>
      </c>
      <c r="AB9" s="7"/>
      <c r="AC9" s="26">
        <v>4.7</v>
      </c>
      <c r="AD9" s="7"/>
    </row>
    <row r="10" spans="1:30" ht="16.5" customHeight="1" x14ac:dyDescent="0.25">
      <c r="A10" s="7" t="s">
        <v>89</v>
      </c>
      <c r="B10" s="7"/>
      <c r="C10" s="7"/>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t="s">
        <v>565</v>
      </c>
      <c r="C11" s="7"/>
      <c r="D11" s="7"/>
      <c r="E11" s="7"/>
      <c r="F11" s="7"/>
      <c r="G11" s="7"/>
      <c r="H11" s="7"/>
      <c r="I11" s="7"/>
      <c r="J11" s="7"/>
      <c r="K11" s="7"/>
      <c r="L11" s="9" t="s">
        <v>261</v>
      </c>
      <c r="M11" s="26">
        <v>2.9</v>
      </c>
      <c r="N11" s="56">
        <v>1.3</v>
      </c>
      <c r="O11" s="26">
        <v>3.8</v>
      </c>
      <c r="P11" s="56">
        <v>1.4</v>
      </c>
      <c r="Q11" s="26">
        <v>3.2</v>
      </c>
      <c r="R11" s="56">
        <v>1.2</v>
      </c>
      <c r="S11" s="26">
        <v>2.7</v>
      </c>
      <c r="T11" s="56">
        <v>1.1000000000000001</v>
      </c>
      <c r="U11" s="26">
        <v>3.8</v>
      </c>
      <c r="V11" s="56">
        <v>1.6</v>
      </c>
      <c r="W11" s="54">
        <v>3.3</v>
      </c>
      <c r="X11" s="56">
        <v>1.7</v>
      </c>
      <c r="Y11" s="54">
        <v>1.5</v>
      </c>
      <c r="Z11" s="56">
        <v>1.3</v>
      </c>
      <c r="AA11" s="25" t="s">
        <v>270</v>
      </c>
      <c r="AB11" s="7"/>
      <c r="AC11" s="26">
        <v>3.1</v>
      </c>
      <c r="AD11" s="56">
        <v>0.5</v>
      </c>
    </row>
    <row r="12" spans="1:30" ht="16.5" customHeight="1" x14ac:dyDescent="0.25">
      <c r="A12" s="7"/>
      <c r="B12" s="7"/>
      <c r="C12" s="7" t="s">
        <v>524</v>
      </c>
      <c r="D12" s="7"/>
      <c r="E12" s="7"/>
      <c r="F12" s="7"/>
      <c r="G12" s="7"/>
      <c r="H12" s="7"/>
      <c r="I12" s="7"/>
      <c r="J12" s="7"/>
      <c r="K12" s="7"/>
      <c r="L12" s="9" t="s">
        <v>261</v>
      </c>
      <c r="M12" s="16">
        <v>22.1</v>
      </c>
      <c r="N12" s="7"/>
      <c r="O12" s="16">
        <v>18.3</v>
      </c>
      <c r="P12" s="7"/>
      <c r="Q12" s="16">
        <v>19.3</v>
      </c>
      <c r="R12" s="7"/>
      <c r="S12" s="16">
        <v>20.9</v>
      </c>
      <c r="T12" s="7"/>
      <c r="U12" s="16">
        <v>21.5</v>
      </c>
      <c r="V12" s="7"/>
      <c r="W12" s="16">
        <v>26.2</v>
      </c>
      <c r="X12" s="7"/>
      <c r="Y12" s="16">
        <v>42.6</v>
      </c>
      <c r="Z12" s="7"/>
      <c r="AA12" s="25" t="s">
        <v>270</v>
      </c>
      <c r="AB12" s="7"/>
      <c r="AC12" s="26">
        <v>8.9</v>
      </c>
      <c r="AD12" s="7"/>
    </row>
    <row r="13" spans="1:30" ht="16.5" customHeight="1" x14ac:dyDescent="0.25">
      <c r="A13" s="7"/>
      <c r="B13" s="7" t="s">
        <v>566</v>
      </c>
      <c r="C13" s="7"/>
      <c r="D13" s="7"/>
      <c r="E13" s="7"/>
      <c r="F13" s="7"/>
      <c r="G13" s="7"/>
      <c r="H13" s="7"/>
      <c r="I13" s="7"/>
      <c r="J13" s="7"/>
      <c r="K13" s="7"/>
      <c r="L13" s="9" t="s">
        <v>261</v>
      </c>
      <c r="M13" s="26">
        <v>4.5</v>
      </c>
      <c r="N13" s="56">
        <v>1.2</v>
      </c>
      <c r="O13" s="26">
        <v>4.2</v>
      </c>
      <c r="P13" s="56">
        <v>1.3</v>
      </c>
      <c r="Q13" s="26">
        <v>4.0999999999999996</v>
      </c>
      <c r="R13" s="56">
        <v>1.1000000000000001</v>
      </c>
      <c r="S13" s="26">
        <v>3.4</v>
      </c>
      <c r="T13" s="56">
        <v>1.2</v>
      </c>
      <c r="U13" s="26">
        <v>5.5</v>
      </c>
      <c r="V13" s="56">
        <v>1.8</v>
      </c>
      <c r="W13" s="26">
        <v>4.7</v>
      </c>
      <c r="X13" s="56">
        <v>1.6</v>
      </c>
      <c r="Y13" s="26">
        <v>6.4</v>
      </c>
      <c r="Z13" s="56">
        <v>2.1</v>
      </c>
      <c r="AA13" s="25" t="s">
        <v>270</v>
      </c>
      <c r="AB13" s="7"/>
      <c r="AC13" s="26">
        <v>4.3</v>
      </c>
      <c r="AD13" s="56">
        <v>0.6</v>
      </c>
    </row>
    <row r="14" spans="1:30" ht="16.5" customHeight="1" x14ac:dyDescent="0.25">
      <c r="A14" s="7"/>
      <c r="B14" s="7"/>
      <c r="C14" s="7" t="s">
        <v>524</v>
      </c>
      <c r="D14" s="7"/>
      <c r="E14" s="7"/>
      <c r="F14" s="7"/>
      <c r="G14" s="7"/>
      <c r="H14" s="7"/>
      <c r="I14" s="7"/>
      <c r="J14" s="7"/>
      <c r="K14" s="7"/>
      <c r="L14" s="9" t="s">
        <v>261</v>
      </c>
      <c r="M14" s="16">
        <v>13.8</v>
      </c>
      <c r="N14" s="7"/>
      <c r="O14" s="16">
        <v>15.5</v>
      </c>
      <c r="P14" s="7"/>
      <c r="Q14" s="16">
        <v>13.1</v>
      </c>
      <c r="R14" s="7"/>
      <c r="S14" s="16">
        <v>18.2</v>
      </c>
      <c r="T14" s="7"/>
      <c r="U14" s="16">
        <v>16.8</v>
      </c>
      <c r="V14" s="7"/>
      <c r="W14" s="16">
        <v>16.8</v>
      </c>
      <c r="X14" s="7"/>
      <c r="Y14" s="16">
        <v>16.5</v>
      </c>
      <c r="Z14" s="7"/>
      <c r="AA14" s="25" t="s">
        <v>270</v>
      </c>
      <c r="AB14" s="7"/>
      <c r="AC14" s="26">
        <v>7.1</v>
      </c>
      <c r="AD14" s="7"/>
    </row>
    <row r="15" spans="1:30" ht="16.5" customHeight="1" x14ac:dyDescent="0.25">
      <c r="A15" s="7"/>
      <c r="B15" s="7" t="s">
        <v>79</v>
      </c>
      <c r="C15" s="7"/>
      <c r="D15" s="7"/>
      <c r="E15" s="7"/>
      <c r="F15" s="7"/>
      <c r="G15" s="7"/>
      <c r="H15" s="7"/>
      <c r="I15" s="7"/>
      <c r="J15" s="7"/>
      <c r="K15" s="7"/>
      <c r="L15" s="9" t="s">
        <v>261</v>
      </c>
      <c r="M15" s="26">
        <v>3.8</v>
      </c>
      <c r="N15" s="56">
        <v>0.8</v>
      </c>
      <c r="O15" s="26">
        <v>4.0999999999999996</v>
      </c>
      <c r="P15" s="56">
        <v>1</v>
      </c>
      <c r="Q15" s="26">
        <v>3.8</v>
      </c>
      <c r="R15" s="56">
        <v>0.8</v>
      </c>
      <c r="S15" s="26">
        <v>2.9</v>
      </c>
      <c r="T15" s="56">
        <v>0.8</v>
      </c>
      <c r="U15" s="26">
        <v>4.9000000000000004</v>
      </c>
      <c r="V15" s="56">
        <v>1.3</v>
      </c>
      <c r="W15" s="26">
        <v>4.3</v>
      </c>
      <c r="X15" s="56">
        <v>1.2</v>
      </c>
      <c r="Y15" s="26">
        <v>3.7</v>
      </c>
      <c r="Z15" s="56">
        <v>1.1000000000000001</v>
      </c>
      <c r="AA15" s="54">
        <v>2</v>
      </c>
      <c r="AB15" s="56">
        <v>1.4</v>
      </c>
      <c r="AC15" s="26">
        <v>3.7</v>
      </c>
      <c r="AD15" s="56">
        <v>0.4</v>
      </c>
    </row>
    <row r="16" spans="1:30" ht="16.5" customHeight="1" x14ac:dyDescent="0.25">
      <c r="A16" s="7"/>
      <c r="B16" s="7"/>
      <c r="C16" s="7" t="s">
        <v>524</v>
      </c>
      <c r="D16" s="7"/>
      <c r="E16" s="7"/>
      <c r="F16" s="7"/>
      <c r="G16" s="7"/>
      <c r="H16" s="7"/>
      <c r="I16" s="7"/>
      <c r="J16" s="7"/>
      <c r="K16" s="7"/>
      <c r="L16" s="9" t="s">
        <v>261</v>
      </c>
      <c r="M16" s="16">
        <v>11.5</v>
      </c>
      <c r="N16" s="7"/>
      <c r="O16" s="16">
        <v>12.3</v>
      </c>
      <c r="P16" s="7"/>
      <c r="Q16" s="16">
        <v>10.7</v>
      </c>
      <c r="R16" s="7"/>
      <c r="S16" s="16">
        <v>14.2</v>
      </c>
      <c r="T16" s="7"/>
      <c r="U16" s="16">
        <v>13.4</v>
      </c>
      <c r="V16" s="7"/>
      <c r="W16" s="16">
        <v>14.6</v>
      </c>
      <c r="X16" s="7"/>
      <c r="Y16" s="16">
        <v>15.6</v>
      </c>
      <c r="Z16" s="7"/>
      <c r="AA16" s="16">
        <v>34.1</v>
      </c>
      <c r="AB16" s="7"/>
      <c r="AC16" s="26">
        <v>5.5</v>
      </c>
      <c r="AD16" s="7"/>
    </row>
    <row r="17" spans="1:30" ht="16.5" customHeight="1" x14ac:dyDescent="0.25">
      <c r="A17" s="7" t="s">
        <v>92</v>
      </c>
      <c r="B17" s="7"/>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t="s">
        <v>565</v>
      </c>
      <c r="C18" s="7"/>
      <c r="D18" s="7"/>
      <c r="E18" s="7"/>
      <c r="F18" s="7"/>
      <c r="G18" s="7"/>
      <c r="H18" s="7"/>
      <c r="I18" s="7"/>
      <c r="J18" s="7"/>
      <c r="K18" s="7"/>
      <c r="L18" s="9" t="s">
        <v>261</v>
      </c>
      <c r="M18" s="26">
        <v>2.5</v>
      </c>
      <c r="N18" s="56">
        <v>1</v>
      </c>
      <c r="O18" s="26">
        <v>3.3</v>
      </c>
      <c r="P18" s="56">
        <v>1</v>
      </c>
      <c r="Q18" s="26">
        <v>2.9</v>
      </c>
      <c r="R18" s="56">
        <v>1.1000000000000001</v>
      </c>
      <c r="S18" s="26">
        <v>2.1</v>
      </c>
      <c r="T18" s="56">
        <v>1</v>
      </c>
      <c r="U18" s="26">
        <v>2.8</v>
      </c>
      <c r="V18" s="56">
        <v>1.1000000000000001</v>
      </c>
      <c r="W18" s="54">
        <v>2.2999999999999998</v>
      </c>
      <c r="X18" s="56">
        <v>1.5</v>
      </c>
      <c r="Y18" s="26">
        <v>2.5</v>
      </c>
      <c r="Z18" s="56">
        <v>1.1000000000000001</v>
      </c>
      <c r="AA18" s="54">
        <v>2.4</v>
      </c>
      <c r="AB18" s="56">
        <v>1.6</v>
      </c>
      <c r="AC18" s="26">
        <v>2.7</v>
      </c>
      <c r="AD18" s="56">
        <v>0.5</v>
      </c>
    </row>
    <row r="19" spans="1:30" ht="16.5" customHeight="1" x14ac:dyDescent="0.25">
      <c r="A19" s="7"/>
      <c r="B19" s="7"/>
      <c r="C19" s="7" t="s">
        <v>524</v>
      </c>
      <c r="D19" s="7"/>
      <c r="E19" s="7"/>
      <c r="F19" s="7"/>
      <c r="G19" s="7"/>
      <c r="H19" s="7"/>
      <c r="I19" s="7"/>
      <c r="J19" s="7"/>
      <c r="K19" s="7"/>
      <c r="L19" s="9" t="s">
        <v>261</v>
      </c>
      <c r="M19" s="16">
        <v>20.2</v>
      </c>
      <c r="N19" s="7"/>
      <c r="O19" s="16">
        <v>15.5</v>
      </c>
      <c r="P19" s="7"/>
      <c r="Q19" s="16">
        <v>18.600000000000001</v>
      </c>
      <c r="R19" s="7"/>
      <c r="S19" s="16">
        <v>23.9</v>
      </c>
      <c r="T19" s="7"/>
      <c r="U19" s="16">
        <v>20.3</v>
      </c>
      <c r="V19" s="7"/>
      <c r="W19" s="16">
        <v>32.200000000000003</v>
      </c>
      <c r="X19" s="7"/>
      <c r="Y19" s="16">
        <v>22.1</v>
      </c>
      <c r="Z19" s="7"/>
      <c r="AA19" s="16">
        <v>34.5</v>
      </c>
      <c r="AB19" s="7"/>
      <c r="AC19" s="26">
        <v>9.5</v>
      </c>
      <c r="AD19" s="7"/>
    </row>
    <row r="20" spans="1:30" ht="16.5" customHeight="1" x14ac:dyDescent="0.25">
      <c r="A20" s="7"/>
      <c r="B20" s="7" t="s">
        <v>566</v>
      </c>
      <c r="C20" s="7"/>
      <c r="D20" s="7"/>
      <c r="E20" s="7"/>
      <c r="F20" s="7"/>
      <c r="G20" s="7"/>
      <c r="H20" s="7"/>
      <c r="I20" s="7"/>
      <c r="J20" s="7"/>
      <c r="K20" s="7"/>
      <c r="L20" s="9" t="s">
        <v>261</v>
      </c>
      <c r="M20" s="26">
        <v>3.8</v>
      </c>
      <c r="N20" s="56">
        <v>1</v>
      </c>
      <c r="O20" s="26">
        <v>4</v>
      </c>
      <c r="P20" s="56">
        <v>1.2</v>
      </c>
      <c r="Q20" s="26">
        <v>4.8</v>
      </c>
      <c r="R20" s="56">
        <v>1.2</v>
      </c>
      <c r="S20" s="26">
        <v>3.8</v>
      </c>
      <c r="T20" s="56">
        <v>1</v>
      </c>
      <c r="U20" s="26">
        <v>3.7</v>
      </c>
      <c r="V20" s="56">
        <v>1.2</v>
      </c>
      <c r="W20" s="26">
        <v>4</v>
      </c>
      <c r="X20" s="56">
        <v>1.6</v>
      </c>
      <c r="Y20" s="26">
        <v>3.1</v>
      </c>
      <c r="Z20" s="56">
        <v>1.3</v>
      </c>
      <c r="AA20" s="26">
        <v>4</v>
      </c>
      <c r="AB20" s="56">
        <v>1.8</v>
      </c>
      <c r="AC20" s="26">
        <v>4.0999999999999996</v>
      </c>
      <c r="AD20" s="56">
        <v>0.6</v>
      </c>
    </row>
    <row r="21" spans="1:30" ht="16.5" customHeight="1" x14ac:dyDescent="0.25">
      <c r="A21" s="7"/>
      <c r="B21" s="7"/>
      <c r="C21" s="7" t="s">
        <v>524</v>
      </c>
      <c r="D21" s="7"/>
      <c r="E21" s="7"/>
      <c r="F21" s="7"/>
      <c r="G21" s="7"/>
      <c r="H21" s="7"/>
      <c r="I21" s="7"/>
      <c r="J21" s="7"/>
      <c r="K21" s="7"/>
      <c r="L21" s="9" t="s">
        <v>261</v>
      </c>
      <c r="M21" s="16">
        <v>13.4</v>
      </c>
      <c r="N21" s="7"/>
      <c r="O21" s="16">
        <v>15.7</v>
      </c>
      <c r="P21" s="7"/>
      <c r="Q21" s="16">
        <v>13.2</v>
      </c>
      <c r="R21" s="7"/>
      <c r="S21" s="16">
        <v>14.1</v>
      </c>
      <c r="T21" s="7"/>
      <c r="U21" s="16">
        <v>16.8</v>
      </c>
      <c r="V21" s="7"/>
      <c r="W21" s="16">
        <v>20.7</v>
      </c>
      <c r="X21" s="7"/>
      <c r="Y21" s="16">
        <v>20.7</v>
      </c>
      <c r="Z21" s="7"/>
      <c r="AA21" s="16">
        <v>23</v>
      </c>
      <c r="AB21" s="7"/>
      <c r="AC21" s="26">
        <v>7.1</v>
      </c>
      <c r="AD21" s="7"/>
    </row>
    <row r="22" spans="1:30" ht="16.5" customHeight="1" x14ac:dyDescent="0.25">
      <c r="A22" s="7"/>
      <c r="B22" s="7" t="s">
        <v>79</v>
      </c>
      <c r="C22" s="7"/>
      <c r="D22" s="7"/>
      <c r="E22" s="7"/>
      <c r="F22" s="7"/>
      <c r="G22" s="7"/>
      <c r="H22" s="7"/>
      <c r="I22" s="7"/>
      <c r="J22" s="7"/>
      <c r="K22" s="7"/>
      <c r="L22" s="9" t="s">
        <v>261</v>
      </c>
      <c r="M22" s="26">
        <v>3.2</v>
      </c>
      <c r="N22" s="56">
        <v>0.7</v>
      </c>
      <c r="O22" s="26">
        <v>3.7</v>
      </c>
      <c r="P22" s="56">
        <v>0.8</v>
      </c>
      <c r="Q22" s="26">
        <v>3.9</v>
      </c>
      <c r="R22" s="56">
        <v>0.9</v>
      </c>
      <c r="S22" s="26">
        <v>3</v>
      </c>
      <c r="T22" s="56">
        <v>0.8</v>
      </c>
      <c r="U22" s="26">
        <v>3.3</v>
      </c>
      <c r="V22" s="56">
        <v>0.8</v>
      </c>
      <c r="W22" s="26">
        <v>3.2</v>
      </c>
      <c r="X22" s="56">
        <v>1.1000000000000001</v>
      </c>
      <c r="Y22" s="26">
        <v>2.8</v>
      </c>
      <c r="Z22" s="56">
        <v>0.9</v>
      </c>
      <c r="AA22" s="26">
        <v>3.2</v>
      </c>
      <c r="AB22" s="56">
        <v>1.3</v>
      </c>
      <c r="AC22" s="26">
        <v>3.4</v>
      </c>
      <c r="AD22" s="56">
        <v>0.4</v>
      </c>
    </row>
    <row r="23" spans="1:30" ht="16.5" customHeight="1" x14ac:dyDescent="0.25">
      <c r="A23" s="7"/>
      <c r="B23" s="7"/>
      <c r="C23" s="7" t="s">
        <v>524</v>
      </c>
      <c r="D23" s="7"/>
      <c r="E23" s="7"/>
      <c r="F23" s="7"/>
      <c r="G23" s="7"/>
      <c r="H23" s="7"/>
      <c r="I23" s="7"/>
      <c r="J23" s="7"/>
      <c r="K23" s="7"/>
      <c r="L23" s="9" t="s">
        <v>261</v>
      </c>
      <c r="M23" s="16">
        <v>12</v>
      </c>
      <c r="N23" s="7"/>
      <c r="O23" s="16">
        <v>11.7</v>
      </c>
      <c r="P23" s="7"/>
      <c r="Q23" s="16">
        <v>12.1</v>
      </c>
      <c r="R23" s="7"/>
      <c r="S23" s="16">
        <v>13</v>
      </c>
      <c r="T23" s="7"/>
      <c r="U23" s="16">
        <v>12.7</v>
      </c>
      <c r="V23" s="7"/>
      <c r="W23" s="16">
        <v>17.7</v>
      </c>
      <c r="X23" s="7"/>
      <c r="Y23" s="16">
        <v>15.4</v>
      </c>
      <c r="Z23" s="7"/>
      <c r="AA23" s="16">
        <v>20.100000000000001</v>
      </c>
      <c r="AB23" s="7"/>
      <c r="AC23" s="26">
        <v>5.9</v>
      </c>
      <c r="AD23" s="7"/>
    </row>
    <row r="24" spans="1:30" ht="16.5" customHeight="1" x14ac:dyDescent="0.25">
      <c r="A24" s="7" t="s">
        <v>951</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565</v>
      </c>
      <c r="C25" s="7"/>
      <c r="D25" s="7"/>
      <c r="E25" s="7"/>
      <c r="F25" s="7"/>
      <c r="G25" s="7"/>
      <c r="H25" s="7"/>
      <c r="I25" s="7"/>
      <c r="J25" s="7"/>
      <c r="K25" s="7"/>
      <c r="L25" s="9" t="s">
        <v>261</v>
      </c>
      <c r="M25" s="26">
        <v>3.2</v>
      </c>
      <c r="N25" s="56">
        <v>1.1000000000000001</v>
      </c>
      <c r="O25" s="26">
        <v>3</v>
      </c>
      <c r="P25" s="56">
        <v>1.3</v>
      </c>
      <c r="Q25" s="26">
        <v>2</v>
      </c>
      <c r="R25" s="56">
        <v>0.8</v>
      </c>
      <c r="S25" s="26">
        <v>2.2999999999999998</v>
      </c>
      <c r="T25" s="56">
        <v>1</v>
      </c>
      <c r="U25" s="26">
        <v>3.5</v>
      </c>
      <c r="V25" s="56">
        <v>1.4</v>
      </c>
      <c r="W25" s="54">
        <v>2.5</v>
      </c>
      <c r="X25" s="56">
        <v>1.5</v>
      </c>
      <c r="Y25" s="25" t="s">
        <v>270</v>
      </c>
      <c r="Z25" s="7"/>
      <c r="AA25" s="25" t="s">
        <v>270</v>
      </c>
      <c r="AB25" s="7"/>
      <c r="AC25" s="26">
        <v>2.8</v>
      </c>
      <c r="AD25" s="56">
        <v>0.5</v>
      </c>
    </row>
    <row r="26" spans="1:30" ht="16.5" customHeight="1" x14ac:dyDescent="0.25">
      <c r="A26" s="7"/>
      <c r="B26" s="7"/>
      <c r="C26" s="7" t="s">
        <v>524</v>
      </c>
      <c r="D26" s="7"/>
      <c r="E26" s="7"/>
      <c r="F26" s="7"/>
      <c r="G26" s="7"/>
      <c r="H26" s="7"/>
      <c r="I26" s="7"/>
      <c r="J26" s="7"/>
      <c r="K26" s="7"/>
      <c r="L26" s="9" t="s">
        <v>261</v>
      </c>
      <c r="M26" s="16">
        <v>18</v>
      </c>
      <c r="N26" s="7"/>
      <c r="O26" s="16">
        <v>23</v>
      </c>
      <c r="P26" s="7"/>
      <c r="Q26" s="16">
        <v>20.3</v>
      </c>
      <c r="R26" s="7"/>
      <c r="S26" s="16">
        <v>22.1</v>
      </c>
      <c r="T26" s="7"/>
      <c r="U26" s="16">
        <v>19.8</v>
      </c>
      <c r="V26" s="7"/>
      <c r="W26" s="16">
        <v>31.4</v>
      </c>
      <c r="X26" s="7"/>
      <c r="Y26" s="25" t="s">
        <v>270</v>
      </c>
      <c r="Z26" s="7"/>
      <c r="AA26" s="25" t="s">
        <v>270</v>
      </c>
      <c r="AB26" s="7"/>
      <c r="AC26" s="26">
        <v>9.1999999999999993</v>
      </c>
      <c r="AD26" s="7"/>
    </row>
    <row r="27" spans="1:30" ht="16.5" customHeight="1" x14ac:dyDescent="0.25">
      <c r="A27" s="7"/>
      <c r="B27" s="7" t="s">
        <v>566</v>
      </c>
      <c r="C27" s="7"/>
      <c r="D27" s="7"/>
      <c r="E27" s="7"/>
      <c r="F27" s="7"/>
      <c r="G27" s="7"/>
      <c r="H27" s="7"/>
      <c r="I27" s="7"/>
      <c r="J27" s="7"/>
      <c r="K27" s="7"/>
      <c r="L27" s="9" t="s">
        <v>261</v>
      </c>
      <c r="M27" s="26">
        <v>4.8</v>
      </c>
      <c r="N27" s="56">
        <v>1.5</v>
      </c>
      <c r="O27" s="26">
        <v>4</v>
      </c>
      <c r="P27" s="56">
        <v>1.2</v>
      </c>
      <c r="Q27" s="26">
        <v>4.0999999999999996</v>
      </c>
      <c r="R27" s="56">
        <v>1.2</v>
      </c>
      <c r="S27" s="26">
        <v>3.3</v>
      </c>
      <c r="T27" s="56">
        <v>1.2</v>
      </c>
      <c r="U27" s="26">
        <v>3.5</v>
      </c>
      <c r="V27" s="56">
        <v>1.3</v>
      </c>
      <c r="W27" s="54">
        <v>4</v>
      </c>
      <c r="X27" s="56">
        <v>2</v>
      </c>
      <c r="Y27" s="25" t="s">
        <v>270</v>
      </c>
      <c r="Z27" s="7"/>
      <c r="AA27" s="25" t="s">
        <v>270</v>
      </c>
      <c r="AB27" s="7"/>
      <c r="AC27" s="26">
        <v>4.0999999999999996</v>
      </c>
      <c r="AD27" s="56">
        <v>0.8</v>
      </c>
    </row>
    <row r="28" spans="1:30" ht="16.5" customHeight="1" x14ac:dyDescent="0.25">
      <c r="A28" s="7"/>
      <c r="B28" s="7"/>
      <c r="C28" s="7" t="s">
        <v>524</v>
      </c>
      <c r="D28" s="7"/>
      <c r="E28" s="7"/>
      <c r="F28" s="7"/>
      <c r="G28" s="7"/>
      <c r="H28" s="7"/>
      <c r="I28" s="7"/>
      <c r="J28" s="7"/>
      <c r="K28" s="7"/>
      <c r="L28" s="9" t="s">
        <v>261</v>
      </c>
      <c r="M28" s="16">
        <v>16.100000000000001</v>
      </c>
      <c r="N28" s="7"/>
      <c r="O28" s="16">
        <v>16</v>
      </c>
      <c r="P28" s="7"/>
      <c r="Q28" s="16">
        <v>15.5</v>
      </c>
      <c r="R28" s="7"/>
      <c r="S28" s="16">
        <v>17.8</v>
      </c>
      <c r="T28" s="7"/>
      <c r="U28" s="16">
        <v>18.600000000000001</v>
      </c>
      <c r="V28" s="7"/>
      <c r="W28" s="16">
        <v>26</v>
      </c>
      <c r="X28" s="7"/>
      <c r="Y28" s="25" t="s">
        <v>270</v>
      </c>
      <c r="Z28" s="7"/>
      <c r="AA28" s="25" t="s">
        <v>270</v>
      </c>
      <c r="AB28" s="7"/>
      <c r="AC28" s="26">
        <v>9.3000000000000007</v>
      </c>
      <c r="AD28" s="7"/>
    </row>
    <row r="29" spans="1:30" ht="16.5" customHeight="1" x14ac:dyDescent="0.25">
      <c r="A29" s="7"/>
      <c r="B29" s="7" t="s">
        <v>79</v>
      </c>
      <c r="C29" s="7"/>
      <c r="D29" s="7"/>
      <c r="E29" s="7"/>
      <c r="F29" s="7"/>
      <c r="G29" s="7"/>
      <c r="H29" s="7"/>
      <c r="I29" s="7"/>
      <c r="J29" s="7"/>
      <c r="K29" s="7"/>
      <c r="L29" s="9" t="s">
        <v>261</v>
      </c>
      <c r="M29" s="26">
        <v>4</v>
      </c>
      <c r="N29" s="56">
        <v>0.9</v>
      </c>
      <c r="O29" s="26">
        <v>3.5</v>
      </c>
      <c r="P29" s="56">
        <v>0.9</v>
      </c>
      <c r="Q29" s="26">
        <v>3.1</v>
      </c>
      <c r="R29" s="56">
        <v>0.8</v>
      </c>
      <c r="S29" s="26">
        <v>2.8</v>
      </c>
      <c r="T29" s="56">
        <v>0.8</v>
      </c>
      <c r="U29" s="26">
        <v>3.5</v>
      </c>
      <c r="V29" s="56">
        <v>1</v>
      </c>
      <c r="W29" s="26">
        <v>3.3</v>
      </c>
      <c r="X29" s="56">
        <v>1.3</v>
      </c>
      <c r="Y29" s="26">
        <v>3.4</v>
      </c>
      <c r="Z29" s="56">
        <v>1.2</v>
      </c>
      <c r="AA29" s="25" t="s">
        <v>270</v>
      </c>
      <c r="AB29" s="7"/>
      <c r="AC29" s="26">
        <v>3.5</v>
      </c>
      <c r="AD29" s="56">
        <v>0.5</v>
      </c>
    </row>
    <row r="30" spans="1:30" ht="16.5" customHeight="1" x14ac:dyDescent="0.25">
      <c r="A30" s="14"/>
      <c r="B30" s="14"/>
      <c r="C30" s="14" t="s">
        <v>524</v>
      </c>
      <c r="D30" s="14"/>
      <c r="E30" s="14"/>
      <c r="F30" s="14"/>
      <c r="G30" s="14"/>
      <c r="H30" s="14"/>
      <c r="I30" s="14"/>
      <c r="J30" s="14"/>
      <c r="K30" s="14"/>
      <c r="L30" s="15" t="s">
        <v>261</v>
      </c>
      <c r="M30" s="17">
        <v>11.9</v>
      </c>
      <c r="N30" s="14"/>
      <c r="O30" s="17">
        <v>13.3</v>
      </c>
      <c r="P30" s="14"/>
      <c r="Q30" s="17">
        <v>13.5</v>
      </c>
      <c r="R30" s="14"/>
      <c r="S30" s="17">
        <v>13.6</v>
      </c>
      <c r="T30" s="14"/>
      <c r="U30" s="17">
        <v>13.8</v>
      </c>
      <c r="V30" s="14"/>
      <c r="W30" s="17">
        <v>20</v>
      </c>
      <c r="X30" s="14"/>
      <c r="Y30" s="17">
        <v>17.600000000000001</v>
      </c>
      <c r="Z30" s="14"/>
      <c r="AA30" s="36" t="s">
        <v>270</v>
      </c>
      <c r="AB30" s="14"/>
      <c r="AC30" s="28">
        <v>6.7</v>
      </c>
      <c r="AD30" s="14"/>
    </row>
    <row r="31" spans="1:30" ht="4.5" customHeight="1" x14ac:dyDescent="0.25">
      <c r="A31" s="23"/>
      <c r="B31" s="2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6.5" customHeight="1" x14ac:dyDescent="0.25">
      <c r="A32" s="23"/>
      <c r="B32" s="23"/>
      <c r="C32" s="87" t="s">
        <v>952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1:30" ht="4.5" customHeight="1" x14ac:dyDescent="0.25">
      <c r="A33" s="23"/>
      <c r="B33" s="23"/>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29.4" customHeight="1" x14ac:dyDescent="0.25">
      <c r="A34" s="23" t="s">
        <v>99</v>
      </c>
      <c r="B34" s="23"/>
      <c r="C34" s="87" t="s">
        <v>953</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1:30" ht="16.5" customHeight="1" x14ac:dyDescent="0.25">
      <c r="A35" s="23" t="s">
        <v>101</v>
      </c>
      <c r="B35" s="23"/>
      <c r="C35" s="87" t="s">
        <v>954</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1:30" ht="16.5" customHeight="1" x14ac:dyDescent="0.25">
      <c r="A36" s="23" t="s">
        <v>103</v>
      </c>
      <c r="B36" s="23"/>
      <c r="C36" s="87" t="s">
        <v>955</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1:30" ht="42.45" customHeight="1" x14ac:dyDescent="0.25">
      <c r="A37" s="23" t="s">
        <v>105</v>
      </c>
      <c r="B37" s="23"/>
      <c r="C37" s="87" t="s">
        <v>535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30" ht="55.2" customHeight="1" x14ac:dyDescent="0.25">
      <c r="A38" s="23" t="s">
        <v>142</v>
      </c>
      <c r="B38" s="23"/>
      <c r="C38" s="87" t="s">
        <v>956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row>
    <row r="39" spans="1:30" ht="29.4" customHeight="1" x14ac:dyDescent="0.25">
      <c r="A39" s="23" t="s">
        <v>144</v>
      </c>
      <c r="B39" s="23"/>
      <c r="C39" s="87" t="s">
        <v>957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row r="40" spans="1:30" ht="16.5" customHeight="1" x14ac:dyDescent="0.25">
      <c r="A40" s="23" t="s">
        <v>539</v>
      </c>
      <c r="B40" s="23"/>
      <c r="C40" s="87" t="s">
        <v>540</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row>
    <row r="41" spans="1:30" ht="4.5" customHeight="1" x14ac:dyDescent="0.25"/>
    <row r="42" spans="1:30" ht="29.4" customHeight="1" x14ac:dyDescent="0.25">
      <c r="A42" s="24" t="s">
        <v>107</v>
      </c>
      <c r="B42" s="23"/>
      <c r="C42" s="23"/>
      <c r="D42" s="23"/>
      <c r="E42" s="87" t="s">
        <v>958</v>
      </c>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sheetData>
  <mergeCells count="19">
    <mergeCell ref="C38:AD38"/>
    <mergeCell ref="C39:AD39"/>
    <mergeCell ref="C40:AD40"/>
    <mergeCell ref="E42:AD42"/>
    <mergeCell ref="C32:AD32"/>
    <mergeCell ref="C34:AD34"/>
    <mergeCell ref="C35:AD35"/>
    <mergeCell ref="C36:AD36"/>
    <mergeCell ref="C37:AD37"/>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13A.46</oddHeader>
    <oddFooter>&amp;L&amp;"Arial"&amp;8REPORT ON
GOVERNMENT
SERVICES 2022&amp;R&amp;"Arial"&amp;8SERVICES FOR
MENTAL HEALTH
PAGE &amp;B&amp;P&amp;B</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D127"/>
  <sheetViews>
    <sheetView showGridLines="0" workbookViewId="0"/>
  </sheetViews>
  <sheetFormatPr defaultColWidth="11.44140625" defaultRowHeight="13.2" x14ac:dyDescent="0.25"/>
  <cols>
    <col min="1" max="10" width="1.88671875" customWidth="1"/>
    <col min="11" max="11" width="9.6640625" customWidth="1"/>
    <col min="12" max="12" width="7.44140625" customWidth="1"/>
    <col min="13" max="13" width="5.6640625" customWidth="1"/>
    <col min="14" max="14" width="6" customWidth="1"/>
    <col min="15" max="15" width="5.6640625" customWidth="1"/>
    <col min="16" max="16" width="6" customWidth="1"/>
    <col min="17" max="17" width="5.6640625" customWidth="1"/>
    <col min="18" max="18" width="6" customWidth="1"/>
    <col min="19" max="19" width="5.6640625" customWidth="1"/>
    <col min="20" max="20" width="6" customWidth="1"/>
    <col min="21" max="21" width="5.6640625" customWidth="1"/>
    <col min="22" max="22" width="6" customWidth="1"/>
    <col min="23" max="23" width="5.6640625" customWidth="1"/>
    <col min="24" max="24" width="6" customWidth="1"/>
    <col min="25" max="25" width="5.6640625" customWidth="1"/>
    <col min="26" max="26" width="6" customWidth="1"/>
    <col min="27" max="27" width="5.6640625" customWidth="1"/>
    <col min="28" max="28" width="6" customWidth="1"/>
    <col min="29" max="29" width="5.6640625" customWidth="1"/>
    <col min="30" max="30" width="6" customWidth="1"/>
  </cols>
  <sheetData>
    <row r="1" spans="1:30" ht="33.9" customHeight="1" x14ac:dyDescent="0.25">
      <c r="A1" s="8" t="s">
        <v>959</v>
      </c>
      <c r="B1" s="8"/>
      <c r="C1" s="8"/>
      <c r="D1" s="8"/>
      <c r="E1" s="8"/>
      <c r="F1" s="8"/>
      <c r="G1" s="8"/>
      <c r="H1" s="8"/>
      <c r="I1" s="8"/>
      <c r="J1" s="8"/>
      <c r="K1" s="91" t="s">
        <v>960</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949</v>
      </c>
      <c r="AB2" s="96"/>
      <c r="AC2" s="95" t="s">
        <v>294</v>
      </c>
      <c r="AD2" s="96"/>
    </row>
    <row r="3" spans="1:30" ht="16.5" customHeight="1" x14ac:dyDescent="0.25">
      <c r="A3" s="7" t="s">
        <v>950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567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502</v>
      </c>
      <c r="D5" s="7"/>
      <c r="E5" s="7"/>
      <c r="F5" s="7"/>
      <c r="G5" s="7"/>
      <c r="H5" s="7"/>
      <c r="I5" s="7"/>
      <c r="J5" s="7"/>
      <c r="K5" s="7"/>
      <c r="L5" s="9" t="s">
        <v>261</v>
      </c>
      <c r="M5" s="16">
        <v>12.2</v>
      </c>
      <c r="N5" s="56">
        <v>1.5</v>
      </c>
      <c r="O5" s="16">
        <v>13.1</v>
      </c>
      <c r="P5" s="56">
        <v>1.7</v>
      </c>
      <c r="Q5" s="16">
        <v>13.5</v>
      </c>
      <c r="R5" s="56">
        <v>1.8</v>
      </c>
      <c r="S5" s="16">
        <v>12.9</v>
      </c>
      <c r="T5" s="56">
        <v>1.8</v>
      </c>
      <c r="U5" s="16">
        <v>13</v>
      </c>
      <c r="V5" s="56">
        <v>2.8</v>
      </c>
      <c r="W5" s="25" t="s">
        <v>137</v>
      </c>
      <c r="X5" s="7"/>
      <c r="Y5" s="16">
        <v>11.1</v>
      </c>
      <c r="Z5" s="56">
        <v>2.4</v>
      </c>
      <c r="AA5" s="25" t="s">
        <v>137</v>
      </c>
      <c r="AB5" s="7"/>
      <c r="AC5" s="16">
        <v>12.7</v>
      </c>
      <c r="AD5" s="56">
        <v>0.7</v>
      </c>
    </row>
    <row r="6" spans="1:30" ht="16.5" customHeight="1" x14ac:dyDescent="0.25">
      <c r="A6" s="7"/>
      <c r="B6" s="7"/>
      <c r="C6" s="7"/>
      <c r="D6" s="7" t="s">
        <v>524</v>
      </c>
      <c r="E6" s="7"/>
      <c r="F6" s="7"/>
      <c r="G6" s="7"/>
      <c r="H6" s="7"/>
      <c r="I6" s="7"/>
      <c r="J6" s="7"/>
      <c r="K6" s="7"/>
      <c r="L6" s="9" t="s">
        <v>261</v>
      </c>
      <c r="M6" s="26">
        <v>6.2</v>
      </c>
      <c r="N6" s="7"/>
      <c r="O6" s="26">
        <v>6.6</v>
      </c>
      <c r="P6" s="7"/>
      <c r="Q6" s="26">
        <v>6.9</v>
      </c>
      <c r="R6" s="7"/>
      <c r="S6" s="26">
        <v>7</v>
      </c>
      <c r="T6" s="7"/>
      <c r="U6" s="16">
        <v>11</v>
      </c>
      <c r="V6" s="7"/>
      <c r="W6" s="25" t="s">
        <v>137</v>
      </c>
      <c r="X6" s="7"/>
      <c r="Y6" s="16">
        <v>11.2</v>
      </c>
      <c r="Z6" s="7"/>
      <c r="AA6" s="25" t="s">
        <v>137</v>
      </c>
      <c r="AB6" s="7"/>
      <c r="AC6" s="26">
        <v>2.9</v>
      </c>
      <c r="AD6" s="7"/>
    </row>
    <row r="7" spans="1:30" ht="16.5" customHeight="1" x14ac:dyDescent="0.25">
      <c r="A7" s="7"/>
      <c r="B7" s="7"/>
      <c r="C7" s="7" t="s">
        <v>503</v>
      </c>
      <c r="D7" s="7"/>
      <c r="E7" s="7"/>
      <c r="F7" s="7"/>
      <c r="G7" s="7"/>
      <c r="H7" s="7"/>
      <c r="I7" s="7"/>
      <c r="J7" s="7"/>
      <c r="K7" s="7"/>
      <c r="L7" s="9" t="s">
        <v>261</v>
      </c>
      <c r="M7" s="16">
        <v>16.100000000000001</v>
      </c>
      <c r="N7" s="56">
        <v>3.4</v>
      </c>
      <c r="O7" s="16">
        <v>12.4</v>
      </c>
      <c r="P7" s="56">
        <v>2.8</v>
      </c>
      <c r="Q7" s="16">
        <v>13.7</v>
      </c>
      <c r="R7" s="56">
        <v>3.1</v>
      </c>
      <c r="S7" s="16">
        <v>15.7</v>
      </c>
      <c r="T7" s="56">
        <v>5.8</v>
      </c>
      <c r="U7" s="16">
        <v>16.3</v>
      </c>
      <c r="V7" s="56">
        <v>4.9000000000000004</v>
      </c>
      <c r="W7" s="16">
        <v>13.5</v>
      </c>
      <c r="X7" s="56">
        <v>2.4</v>
      </c>
      <c r="Y7" s="25" t="s">
        <v>137</v>
      </c>
      <c r="Z7" s="7"/>
      <c r="AA7" s="25" t="s">
        <v>137</v>
      </c>
      <c r="AB7" s="7"/>
      <c r="AC7" s="16">
        <v>14</v>
      </c>
      <c r="AD7" s="56">
        <v>1.7</v>
      </c>
    </row>
    <row r="8" spans="1:30" ht="16.5" customHeight="1" x14ac:dyDescent="0.25">
      <c r="A8" s="7"/>
      <c r="B8" s="7"/>
      <c r="C8" s="7"/>
      <c r="D8" s="7" t="s">
        <v>524</v>
      </c>
      <c r="E8" s="7"/>
      <c r="F8" s="7"/>
      <c r="G8" s="7"/>
      <c r="H8" s="7"/>
      <c r="I8" s="7"/>
      <c r="J8" s="7"/>
      <c r="K8" s="7"/>
      <c r="L8" s="9" t="s">
        <v>261</v>
      </c>
      <c r="M8" s="16">
        <v>11.8</v>
      </c>
      <c r="N8" s="7"/>
      <c r="O8" s="16">
        <v>11.3</v>
      </c>
      <c r="P8" s="7"/>
      <c r="Q8" s="16">
        <v>11.7</v>
      </c>
      <c r="R8" s="7"/>
      <c r="S8" s="16">
        <v>24.4</v>
      </c>
      <c r="T8" s="7"/>
      <c r="U8" s="16">
        <v>16.8</v>
      </c>
      <c r="V8" s="7"/>
      <c r="W8" s="26">
        <v>9.1999999999999993</v>
      </c>
      <c r="X8" s="7"/>
      <c r="Y8" s="25" t="s">
        <v>137</v>
      </c>
      <c r="Z8" s="7"/>
      <c r="AA8" s="25" t="s">
        <v>137</v>
      </c>
      <c r="AB8" s="7"/>
      <c r="AC8" s="26">
        <v>6.3</v>
      </c>
      <c r="AD8" s="7"/>
    </row>
    <row r="9" spans="1:30" ht="16.5" customHeight="1" x14ac:dyDescent="0.25">
      <c r="A9" s="7"/>
      <c r="B9" s="7"/>
      <c r="C9" s="7" t="s">
        <v>961</v>
      </c>
      <c r="D9" s="7"/>
      <c r="E9" s="7"/>
      <c r="F9" s="7"/>
      <c r="G9" s="7"/>
      <c r="H9" s="7"/>
      <c r="I9" s="7"/>
      <c r="J9" s="7"/>
      <c r="K9" s="7"/>
      <c r="L9" s="9" t="s">
        <v>261</v>
      </c>
      <c r="M9" s="50">
        <v>14.3</v>
      </c>
      <c r="N9" s="56">
        <v>8.5</v>
      </c>
      <c r="O9" s="16">
        <v>15.5</v>
      </c>
      <c r="P9" s="56">
        <v>6.6</v>
      </c>
      <c r="Q9" s="16">
        <v>17.8</v>
      </c>
      <c r="R9" s="56">
        <v>4.5</v>
      </c>
      <c r="S9" s="54">
        <v>9.1999999999999993</v>
      </c>
      <c r="T9" s="56">
        <v>4.8</v>
      </c>
      <c r="U9" s="16">
        <v>15.2</v>
      </c>
      <c r="V9" s="56">
        <v>5.8</v>
      </c>
      <c r="W9" s="16">
        <v>14.6</v>
      </c>
      <c r="X9" s="56">
        <v>3.3</v>
      </c>
      <c r="Y9" s="25" t="s">
        <v>137</v>
      </c>
      <c r="Z9" s="7"/>
      <c r="AA9" s="16">
        <v>11.4</v>
      </c>
      <c r="AB9" s="56">
        <v>2.2000000000000002</v>
      </c>
      <c r="AC9" s="16">
        <v>14.5</v>
      </c>
      <c r="AD9" s="56">
        <v>2.2999999999999998</v>
      </c>
    </row>
    <row r="10" spans="1:30" ht="16.5" customHeight="1" x14ac:dyDescent="0.25">
      <c r="A10" s="7"/>
      <c r="B10" s="7"/>
      <c r="C10" s="7"/>
      <c r="D10" s="7" t="s">
        <v>524</v>
      </c>
      <c r="E10" s="7"/>
      <c r="F10" s="7"/>
      <c r="G10" s="7"/>
      <c r="H10" s="7"/>
      <c r="I10" s="7"/>
      <c r="J10" s="7"/>
      <c r="K10" s="7"/>
      <c r="L10" s="9" t="s">
        <v>261</v>
      </c>
      <c r="M10" s="16">
        <v>30</v>
      </c>
      <c r="N10" s="7"/>
      <c r="O10" s="16">
        <v>22.1</v>
      </c>
      <c r="P10" s="7"/>
      <c r="Q10" s="16">
        <v>13</v>
      </c>
      <c r="R10" s="7"/>
      <c r="S10" s="16">
        <v>26.1</v>
      </c>
      <c r="T10" s="7"/>
      <c r="U10" s="16">
        <v>20.399999999999999</v>
      </c>
      <c r="V10" s="7"/>
      <c r="W10" s="16">
        <v>12.1</v>
      </c>
      <c r="X10" s="7"/>
      <c r="Y10" s="25" t="s">
        <v>137</v>
      </c>
      <c r="Z10" s="7"/>
      <c r="AA10" s="26">
        <v>9.8000000000000007</v>
      </c>
      <c r="AB10" s="7"/>
      <c r="AC10" s="26">
        <v>8.3000000000000007</v>
      </c>
      <c r="AD10" s="7"/>
    </row>
    <row r="11" spans="1:30" ht="16.5" customHeight="1" x14ac:dyDescent="0.25">
      <c r="A11" s="7"/>
      <c r="B11" s="7"/>
      <c r="C11" s="7" t="s">
        <v>506</v>
      </c>
      <c r="D11" s="7"/>
      <c r="E11" s="7"/>
      <c r="F11" s="7"/>
      <c r="G11" s="7"/>
      <c r="H11" s="7"/>
      <c r="I11" s="7"/>
      <c r="J11" s="7"/>
      <c r="K11" s="7"/>
      <c r="L11" s="9" t="s">
        <v>261</v>
      </c>
      <c r="M11" s="25" t="s">
        <v>137</v>
      </c>
      <c r="N11" s="7"/>
      <c r="O11" s="25" t="s">
        <v>137</v>
      </c>
      <c r="P11" s="7"/>
      <c r="Q11" s="25" t="s">
        <v>137</v>
      </c>
      <c r="R11" s="7"/>
      <c r="S11" s="25" t="s">
        <v>137</v>
      </c>
      <c r="T11" s="7"/>
      <c r="U11" s="25" t="s">
        <v>137</v>
      </c>
      <c r="V11" s="7"/>
      <c r="W11" s="25" t="s">
        <v>137</v>
      </c>
      <c r="X11" s="7"/>
      <c r="Y11" s="25" t="s">
        <v>137</v>
      </c>
      <c r="Z11" s="7"/>
      <c r="AA11" s="25" t="s">
        <v>137</v>
      </c>
      <c r="AB11" s="7"/>
      <c r="AC11" s="25" t="s">
        <v>137</v>
      </c>
      <c r="AD11" s="7"/>
    </row>
    <row r="12" spans="1:30" ht="16.5" customHeight="1" x14ac:dyDescent="0.25">
      <c r="A12" s="7"/>
      <c r="B12" s="7"/>
      <c r="C12" s="7"/>
      <c r="D12" s="7" t="s">
        <v>524</v>
      </c>
      <c r="E12" s="7"/>
      <c r="F12" s="7"/>
      <c r="G12" s="7"/>
      <c r="H12" s="7"/>
      <c r="I12" s="7"/>
      <c r="J12" s="7"/>
      <c r="K12" s="7"/>
      <c r="L12" s="9" t="s">
        <v>261</v>
      </c>
      <c r="M12" s="25" t="s">
        <v>137</v>
      </c>
      <c r="N12" s="7"/>
      <c r="O12" s="25" t="s">
        <v>137</v>
      </c>
      <c r="P12" s="7"/>
      <c r="Q12" s="25" t="s">
        <v>137</v>
      </c>
      <c r="R12" s="7"/>
      <c r="S12" s="25" t="s">
        <v>137</v>
      </c>
      <c r="T12" s="7"/>
      <c r="U12" s="25" t="s">
        <v>137</v>
      </c>
      <c r="V12" s="7"/>
      <c r="W12" s="25" t="s">
        <v>137</v>
      </c>
      <c r="X12" s="7"/>
      <c r="Y12" s="25" t="s">
        <v>137</v>
      </c>
      <c r="Z12" s="7"/>
      <c r="AA12" s="25" t="s">
        <v>137</v>
      </c>
      <c r="AB12" s="7"/>
      <c r="AC12" s="25" t="s">
        <v>137</v>
      </c>
      <c r="AD12" s="7"/>
    </row>
    <row r="13" spans="1:30" ht="16.5" customHeight="1" x14ac:dyDescent="0.25">
      <c r="A13" s="7"/>
      <c r="B13" s="7" t="s">
        <v>962</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c r="C14" s="7" t="s">
        <v>467</v>
      </c>
      <c r="D14" s="7"/>
      <c r="E14" s="7"/>
      <c r="F14" s="7"/>
      <c r="G14" s="7"/>
      <c r="H14" s="7"/>
      <c r="I14" s="7"/>
      <c r="J14" s="7"/>
      <c r="K14" s="7"/>
      <c r="L14" s="9" t="s">
        <v>261</v>
      </c>
      <c r="M14" s="16">
        <v>22</v>
      </c>
      <c r="N14" s="56">
        <v>4</v>
      </c>
      <c r="O14" s="16">
        <v>18.8</v>
      </c>
      <c r="P14" s="56">
        <v>4</v>
      </c>
      <c r="Q14" s="16">
        <v>19.600000000000001</v>
      </c>
      <c r="R14" s="56">
        <v>3.5</v>
      </c>
      <c r="S14" s="16">
        <v>20.2</v>
      </c>
      <c r="T14" s="56">
        <v>5.2</v>
      </c>
      <c r="U14" s="16">
        <v>23.5</v>
      </c>
      <c r="V14" s="56">
        <v>4.4000000000000004</v>
      </c>
      <c r="W14" s="16">
        <v>20</v>
      </c>
      <c r="X14" s="56">
        <v>3.9</v>
      </c>
      <c r="Y14" s="25" t="s">
        <v>270</v>
      </c>
      <c r="Z14" s="7"/>
      <c r="AA14" s="16">
        <v>14.4</v>
      </c>
      <c r="AB14" s="56">
        <v>3.6</v>
      </c>
      <c r="AC14" s="16">
        <v>20.5</v>
      </c>
      <c r="AD14" s="56">
        <v>1.6</v>
      </c>
    </row>
    <row r="15" spans="1:30" ht="16.5" customHeight="1" x14ac:dyDescent="0.25">
      <c r="A15" s="7"/>
      <c r="B15" s="7"/>
      <c r="C15" s="7"/>
      <c r="D15" s="7" t="s">
        <v>524</v>
      </c>
      <c r="E15" s="7"/>
      <c r="F15" s="7"/>
      <c r="G15" s="7"/>
      <c r="H15" s="7"/>
      <c r="I15" s="7"/>
      <c r="J15" s="7"/>
      <c r="K15" s="7"/>
      <c r="L15" s="9" t="s">
        <v>261</v>
      </c>
      <c r="M15" s="26">
        <v>9.4</v>
      </c>
      <c r="N15" s="7"/>
      <c r="O15" s="16">
        <v>10.5</v>
      </c>
      <c r="P15" s="7"/>
      <c r="Q15" s="26">
        <v>9.1</v>
      </c>
      <c r="R15" s="7"/>
      <c r="S15" s="16">
        <v>14.3</v>
      </c>
      <c r="T15" s="7"/>
      <c r="U15" s="26">
        <v>9.6</v>
      </c>
      <c r="V15" s="7"/>
      <c r="W15" s="16">
        <v>10.5</v>
      </c>
      <c r="X15" s="7"/>
      <c r="Y15" s="25" t="s">
        <v>270</v>
      </c>
      <c r="Z15" s="7"/>
      <c r="AA15" s="16">
        <v>12.6</v>
      </c>
      <c r="AB15" s="7"/>
      <c r="AC15" s="26">
        <v>4.0999999999999996</v>
      </c>
      <c r="AD15" s="7"/>
    </row>
    <row r="16" spans="1:30" ht="16.5" customHeight="1" x14ac:dyDescent="0.25">
      <c r="A16" s="7"/>
      <c r="B16" s="7"/>
      <c r="C16" s="7" t="s">
        <v>468</v>
      </c>
      <c r="D16" s="7"/>
      <c r="E16" s="7"/>
      <c r="F16" s="7"/>
      <c r="G16" s="7"/>
      <c r="H16" s="7"/>
      <c r="I16" s="7"/>
      <c r="J16" s="7"/>
      <c r="K16" s="7"/>
      <c r="L16" s="9" t="s">
        <v>261</v>
      </c>
      <c r="M16" s="16">
        <v>15.2</v>
      </c>
      <c r="N16" s="56">
        <v>3.5</v>
      </c>
      <c r="O16" s="16">
        <v>14.3</v>
      </c>
      <c r="P16" s="56">
        <v>3.1</v>
      </c>
      <c r="Q16" s="16">
        <v>12.7</v>
      </c>
      <c r="R16" s="56">
        <v>2.9</v>
      </c>
      <c r="S16" s="16">
        <v>14.8</v>
      </c>
      <c r="T16" s="56">
        <v>4.4000000000000004</v>
      </c>
      <c r="U16" s="16">
        <v>11.5</v>
      </c>
      <c r="V16" s="56">
        <v>2.7</v>
      </c>
      <c r="W16" s="16">
        <v>11.3</v>
      </c>
      <c r="X16" s="56">
        <v>2.6</v>
      </c>
      <c r="Y16" s="16">
        <v>15.1</v>
      </c>
      <c r="Z16" s="56">
        <v>7.6</v>
      </c>
      <c r="AA16" s="16">
        <v>17.2</v>
      </c>
      <c r="AB16" s="56">
        <v>3.2</v>
      </c>
      <c r="AC16" s="16">
        <v>14.3</v>
      </c>
      <c r="AD16" s="56">
        <v>1.6</v>
      </c>
    </row>
    <row r="17" spans="1:30" ht="16.5" customHeight="1" x14ac:dyDescent="0.25">
      <c r="A17" s="7"/>
      <c r="B17" s="7"/>
      <c r="C17" s="7"/>
      <c r="D17" s="7" t="s">
        <v>524</v>
      </c>
      <c r="E17" s="7"/>
      <c r="F17" s="7"/>
      <c r="G17" s="7"/>
      <c r="H17" s="7"/>
      <c r="I17" s="7"/>
      <c r="J17" s="7"/>
      <c r="K17" s="7"/>
      <c r="L17" s="9" t="s">
        <v>261</v>
      </c>
      <c r="M17" s="16">
        <v>11.9</v>
      </c>
      <c r="N17" s="7"/>
      <c r="O17" s="16">
        <v>11.3</v>
      </c>
      <c r="P17" s="7"/>
      <c r="Q17" s="16">
        <v>11.9</v>
      </c>
      <c r="R17" s="7"/>
      <c r="S17" s="16">
        <v>15</v>
      </c>
      <c r="T17" s="7"/>
      <c r="U17" s="16">
        <v>12.2</v>
      </c>
      <c r="V17" s="7"/>
      <c r="W17" s="16">
        <v>12.3</v>
      </c>
      <c r="X17" s="7"/>
      <c r="Y17" s="16">
        <v>24.1</v>
      </c>
      <c r="Z17" s="7"/>
      <c r="AA17" s="26">
        <v>9.9</v>
      </c>
      <c r="AB17" s="7"/>
      <c r="AC17" s="26">
        <v>5.7</v>
      </c>
      <c r="AD17" s="7"/>
    </row>
    <row r="18" spans="1:30" ht="16.5" customHeight="1" x14ac:dyDescent="0.25">
      <c r="A18" s="7"/>
      <c r="B18" s="7"/>
      <c r="C18" s="7" t="s">
        <v>469</v>
      </c>
      <c r="D18" s="7"/>
      <c r="E18" s="7"/>
      <c r="F18" s="7"/>
      <c r="G18" s="7"/>
      <c r="H18" s="7"/>
      <c r="I18" s="7"/>
      <c r="J18" s="7"/>
      <c r="K18" s="7"/>
      <c r="L18" s="9" t="s">
        <v>261</v>
      </c>
      <c r="M18" s="16">
        <v>10.199999999999999</v>
      </c>
      <c r="N18" s="56">
        <v>3.1</v>
      </c>
      <c r="O18" s="16">
        <v>12.6</v>
      </c>
      <c r="P18" s="56">
        <v>2.2999999999999998</v>
      </c>
      <c r="Q18" s="16">
        <v>11.9</v>
      </c>
      <c r="R18" s="56">
        <v>3.3</v>
      </c>
      <c r="S18" s="26">
        <v>8.6999999999999993</v>
      </c>
      <c r="T18" s="56">
        <v>3.4</v>
      </c>
      <c r="U18" s="16">
        <v>10.7</v>
      </c>
      <c r="V18" s="56">
        <v>4.0999999999999996</v>
      </c>
      <c r="W18" s="16">
        <v>10</v>
      </c>
      <c r="X18" s="56">
        <v>3.5</v>
      </c>
      <c r="Y18" s="16">
        <v>13.1</v>
      </c>
      <c r="Z18" s="56">
        <v>4.7</v>
      </c>
      <c r="AA18" s="26">
        <v>9.4</v>
      </c>
      <c r="AB18" s="56">
        <v>3.5</v>
      </c>
      <c r="AC18" s="16">
        <v>11.3</v>
      </c>
      <c r="AD18" s="56">
        <v>1.4</v>
      </c>
    </row>
    <row r="19" spans="1:30" ht="16.5" customHeight="1" x14ac:dyDescent="0.25">
      <c r="A19" s="7"/>
      <c r="B19" s="7"/>
      <c r="C19" s="7"/>
      <c r="D19" s="7" t="s">
        <v>524</v>
      </c>
      <c r="E19" s="7"/>
      <c r="F19" s="7"/>
      <c r="G19" s="7"/>
      <c r="H19" s="7"/>
      <c r="I19" s="7"/>
      <c r="J19" s="7"/>
      <c r="K19" s="7"/>
      <c r="L19" s="9" t="s">
        <v>261</v>
      </c>
      <c r="M19" s="16">
        <v>15.5</v>
      </c>
      <c r="N19" s="7"/>
      <c r="O19" s="26">
        <v>9.3000000000000007</v>
      </c>
      <c r="P19" s="7"/>
      <c r="Q19" s="16">
        <v>14.1</v>
      </c>
      <c r="R19" s="7"/>
      <c r="S19" s="16">
        <v>21.1</v>
      </c>
      <c r="T19" s="7"/>
      <c r="U19" s="16">
        <v>19.5</v>
      </c>
      <c r="V19" s="7"/>
      <c r="W19" s="16">
        <v>17.3</v>
      </c>
      <c r="X19" s="7"/>
      <c r="Y19" s="16">
        <v>21.6</v>
      </c>
      <c r="Z19" s="7"/>
      <c r="AA19" s="16">
        <v>18.7</v>
      </c>
      <c r="AB19" s="7"/>
      <c r="AC19" s="26">
        <v>6.3</v>
      </c>
      <c r="AD19" s="7"/>
    </row>
    <row r="20" spans="1:30" ht="16.5" customHeight="1" x14ac:dyDescent="0.25">
      <c r="A20" s="7"/>
      <c r="B20" s="7"/>
      <c r="C20" s="7" t="s">
        <v>470</v>
      </c>
      <c r="D20" s="7"/>
      <c r="E20" s="7"/>
      <c r="F20" s="7"/>
      <c r="G20" s="7"/>
      <c r="H20" s="7"/>
      <c r="I20" s="7"/>
      <c r="J20" s="7"/>
      <c r="K20" s="7"/>
      <c r="L20" s="9" t="s">
        <v>261</v>
      </c>
      <c r="M20" s="16">
        <v>10.4</v>
      </c>
      <c r="N20" s="56">
        <v>3.5</v>
      </c>
      <c r="O20" s="16">
        <v>12.5</v>
      </c>
      <c r="P20" s="56">
        <v>2.9</v>
      </c>
      <c r="Q20" s="16">
        <v>12</v>
      </c>
      <c r="R20" s="56">
        <v>2.7</v>
      </c>
      <c r="S20" s="16">
        <v>14.9</v>
      </c>
      <c r="T20" s="56">
        <v>2.9</v>
      </c>
      <c r="U20" s="16">
        <v>14.4</v>
      </c>
      <c r="V20" s="56">
        <v>4.2</v>
      </c>
      <c r="W20" s="50">
        <v>11.4</v>
      </c>
      <c r="X20" s="56">
        <v>6.9</v>
      </c>
      <c r="Y20" s="16">
        <v>15.1</v>
      </c>
      <c r="Z20" s="56">
        <v>5.8</v>
      </c>
      <c r="AA20" s="50">
        <v>11.9</v>
      </c>
      <c r="AB20" s="56">
        <v>5.7</v>
      </c>
      <c r="AC20" s="16">
        <v>12.3</v>
      </c>
      <c r="AD20" s="56">
        <v>1.3</v>
      </c>
    </row>
    <row r="21" spans="1:30" ht="16.5" customHeight="1" x14ac:dyDescent="0.25">
      <c r="A21" s="7"/>
      <c r="B21" s="7"/>
      <c r="C21" s="7"/>
      <c r="D21" s="7" t="s">
        <v>524</v>
      </c>
      <c r="E21" s="7"/>
      <c r="F21" s="7"/>
      <c r="G21" s="7"/>
      <c r="H21" s="7"/>
      <c r="I21" s="7"/>
      <c r="J21" s="7"/>
      <c r="K21" s="7"/>
      <c r="L21" s="9" t="s">
        <v>261</v>
      </c>
      <c r="M21" s="16">
        <v>17.5</v>
      </c>
      <c r="N21" s="7"/>
      <c r="O21" s="16">
        <v>11.6</v>
      </c>
      <c r="P21" s="7"/>
      <c r="Q21" s="16">
        <v>11.4</v>
      </c>
      <c r="R21" s="7"/>
      <c r="S21" s="16">
        <v>10</v>
      </c>
      <c r="T21" s="7"/>
      <c r="U21" s="16">
        <v>15.5</v>
      </c>
      <c r="V21" s="7"/>
      <c r="W21" s="16">
        <v>30.3</v>
      </c>
      <c r="X21" s="7"/>
      <c r="Y21" s="16">
        <v>18.8</v>
      </c>
      <c r="Z21" s="7"/>
      <c r="AA21" s="16">
        <v>26.9</v>
      </c>
      <c r="AB21" s="7"/>
      <c r="AC21" s="26">
        <v>5.4</v>
      </c>
      <c r="AD21" s="7"/>
    </row>
    <row r="22" spans="1:30" ht="16.5" customHeight="1" x14ac:dyDescent="0.25">
      <c r="A22" s="7"/>
      <c r="B22" s="7"/>
      <c r="C22" s="7" t="s">
        <v>471</v>
      </c>
      <c r="D22" s="7"/>
      <c r="E22" s="7"/>
      <c r="F22" s="7"/>
      <c r="G22" s="7"/>
      <c r="H22" s="7"/>
      <c r="I22" s="7"/>
      <c r="J22" s="7"/>
      <c r="K22" s="7"/>
      <c r="L22" s="9" t="s">
        <v>261</v>
      </c>
      <c r="M22" s="26">
        <v>7.5</v>
      </c>
      <c r="N22" s="56">
        <v>2</v>
      </c>
      <c r="O22" s="54">
        <v>7.7</v>
      </c>
      <c r="P22" s="56">
        <v>4.2</v>
      </c>
      <c r="Q22" s="16">
        <v>12.7</v>
      </c>
      <c r="R22" s="56">
        <v>4.3</v>
      </c>
      <c r="S22" s="26">
        <v>6.6</v>
      </c>
      <c r="T22" s="56">
        <v>3.2</v>
      </c>
      <c r="U22" s="54">
        <v>7.7</v>
      </c>
      <c r="V22" s="56">
        <v>5.2</v>
      </c>
      <c r="W22" s="54">
        <v>8.8000000000000007</v>
      </c>
      <c r="X22" s="56">
        <v>5.9</v>
      </c>
      <c r="Y22" s="26">
        <v>8.1</v>
      </c>
      <c r="Z22" s="56">
        <v>3</v>
      </c>
      <c r="AA22" s="54">
        <v>7.4</v>
      </c>
      <c r="AB22" s="56">
        <v>4.5999999999999996</v>
      </c>
      <c r="AC22" s="26">
        <v>8.3000000000000007</v>
      </c>
      <c r="AD22" s="56">
        <v>1.4</v>
      </c>
    </row>
    <row r="23" spans="1:30" ht="16.5" customHeight="1" x14ac:dyDescent="0.25">
      <c r="A23" s="7"/>
      <c r="B23" s="7"/>
      <c r="C23" s="7"/>
      <c r="D23" s="7" t="s">
        <v>524</v>
      </c>
      <c r="E23" s="7"/>
      <c r="F23" s="7"/>
      <c r="G23" s="7"/>
      <c r="H23" s="7"/>
      <c r="I23" s="7"/>
      <c r="J23" s="7"/>
      <c r="K23" s="7"/>
      <c r="L23" s="9" t="s">
        <v>261</v>
      </c>
      <c r="M23" s="16">
        <v>14.2</v>
      </c>
      <c r="N23" s="7"/>
      <c r="O23" s="16">
        <v>27.5</v>
      </c>
      <c r="P23" s="7"/>
      <c r="Q23" s="16">
        <v>18.3</v>
      </c>
      <c r="R23" s="7"/>
      <c r="S23" s="16">
        <v>24.2</v>
      </c>
      <c r="T23" s="7"/>
      <c r="U23" s="16">
        <v>34</v>
      </c>
      <c r="V23" s="7"/>
      <c r="W23" s="16">
        <v>37.4</v>
      </c>
      <c r="X23" s="7"/>
      <c r="Y23" s="16">
        <v>20.100000000000001</v>
      </c>
      <c r="Z23" s="7"/>
      <c r="AA23" s="16">
        <v>31</v>
      </c>
      <c r="AB23" s="7"/>
      <c r="AC23" s="26">
        <v>9</v>
      </c>
      <c r="AD23" s="7"/>
    </row>
    <row r="24" spans="1:30" ht="16.5" customHeight="1" x14ac:dyDescent="0.25">
      <c r="A24" s="7"/>
      <c r="B24" s="7" t="s">
        <v>963</v>
      </c>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29.4" customHeight="1" x14ac:dyDescent="0.25">
      <c r="A25" s="7"/>
      <c r="B25" s="7"/>
      <c r="C25" s="93" t="s">
        <v>964</v>
      </c>
      <c r="D25" s="93"/>
      <c r="E25" s="93"/>
      <c r="F25" s="93"/>
      <c r="G25" s="93"/>
      <c r="H25" s="93"/>
      <c r="I25" s="93"/>
      <c r="J25" s="93"/>
      <c r="K25" s="93"/>
      <c r="L25" s="9" t="s">
        <v>261</v>
      </c>
      <c r="M25" s="16">
        <v>36.700000000000003</v>
      </c>
      <c r="N25" s="56">
        <v>4.9000000000000004</v>
      </c>
      <c r="O25" s="16">
        <v>36.299999999999997</v>
      </c>
      <c r="P25" s="56">
        <v>3.8</v>
      </c>
      <c r="Q25" s="16">
        <v>34.6</v>
      </c>
      <c r="R25" s="56">
        <v>4.2</v>
      </c>
      <c r="S25" s="16">
        <v>33.1</v>
      </c>
      <c r="T25" s="56">
        <v>5.2</v>
      </c>
      <c r="U25" s="16">
        <v>33.1</v>
      </c>
      <c r="V25" s="56">
        <v>4.7</v>
      </c>
      <c r="W25" s="16">
        <v>39.1</v>
      </c>
      <c r="X25" s="56">
        <v>4.0999999999999996</v>
      </c>
      <c r="Y25" s="16">
        <v>28.4</v>
      </c>
      <c r="Z25" s="56">
        <v>7.2</v>
      </c>
      <c r="AA25" s="16">
        <v>36.799999999999997</v>
      </c>
      <c r="AB25" s="56">
        <v>8.5</v>
      </c>
      <c r="AC25" s="16">
        <v>35.6</v>
      </c>
      <c r="AD25" s="56">
        <v>2</v>
      </c>
    </row>
    <row r="26" spans="1:30" ht="16.5" customHeight="1" x14ac:dyDescent="0.25">
      <c r="A26" s="7"/>
      <c r="B26" s="7"/>
      <c r="C26" s="7"/>
      <c r="D26" s="7" t="s">
        <v>524</v>
      </c>
      <c r="E26" s="7"/>
      <c r="F26" s="7"/>
      <c r="G26" s="7"/>
      <c r="H26" s="7"/>
      <c r="I26" s="7"/>
      <c r="J26" s="7"/>
      <c r="K26" s="7"/>
      <c r="L26" s="9" t="s">
        <v>261</v>
      </c>
      <c r="M26" s="26">
        <v>8.4</v>
      </c>
      <c r="N26" s="7"/>
      <c r="O26" s="26">
        <v>6.4</v>
      </c>
      <c r="P26" s="7"/>
      <c r="Q26" s="26">
        <v>6.9</v>
      </c>
      <c r="R26" s="7"/>
      <c r="S26" s="26">
        <v>9.4</v>
      </c>
      <c r="T26" s="7"/>
      <c r="U26" s="26">
        <v>8.6999999999999993</v>
      </c>
      <c r="V26" s="7"/>
      <c r="W26" s="26">
        <v>7.3</v>
      </c>
      <c r="X26" s="7"/>
      <c r="Y26" s="16">
        <v>14</v>
      </c>
      <c r="Z26" s="7"/>
      <c r="AA26" s="16">
        <v>13.4</v>
      </c>
      <c r="AB26" s="7"/>
      <c r="AC26" s="26">
        <v>3.4</v>
      </c>
      <c r="AD26" s="7"/>
    </row>
    <row r="27" spans="1:30" ht="29.4" customHeight="1" x14ac:dyDescent="0.25">
      <c r="A27" s="7"/>
      <c r="B27" s="7"/>
      <c r="C27" s="93" t="s">
        <v>965</v>
      </c>
      <c r="D27" s="93"/>
      <c r="E27" s="93"/>
      <c r="F27" s="93"/>
      <c r="G27" s="93"/>
      <c r="H27" s="93"/>
      <c r="I27" s="93"/>
      <c r="J27" s="93"/>
      <c r="K27" s="93"/>
      <c r="L27" s="9" t="s">
        <v>261</v>
      </c>
      <c r="M27" s="26">
        <v>7.2</v>
      </c>
      <c r="N27" s="56">
        <v>1.4</v>
      </c>
      <c r="O27" s="26">
        <v>7.4</v>
      </c>
      <c r="P27" s="56">
        <v>1.4</v>
      </c>
      <c r="Q27" s="26">
        <v>8.1999999999999993</v>
      </c>
      <c r="R27" s="56">
        <v>1.4</v>
      </c>
      <c r="S27" s="26">
        <v>7.6</v>
      </c>
      <c r="T27" s="56">
        <v>1.6</v>
      </c>
      <c r="U27" s="26">
        <v>8.1</v>
      </c>
      <c r="V27" s="56">
        <v>2</v>
      </c>
      <c r="W27" s="26">
        <v>6.8</v>
      </c>
      <c r="X27" s="56">
        <v>1.6</v>
      </c>
      <c r="Y27" s="26">
        <v>6</v>
      </c>
      <c r="Z27" s="56">
        <v>2.2000000000000002</v>
      </c>
      <c r="AA27" s="26">
        <v>7.1</v>
      </c>
      <c r="AB27" s="56">
        <v>1.8</v>
      </c>
      <c r="AC27" s="26">
        <v>7.5</v>
      </c>
      <c r="AD27" s="56">
        <v>0.6</v>
      </c>
    </row>
    <row r="28" spans="1:30" ht="16.5" customHeight="1" x14ac:dyDescent="0.25">
      <c r="A28" s="7"/>
      <c r="B28" s="7"/>
      <c r="C28" s="7"/>
      <c r="D28" s="7" t="s">
        <v>524</v>
      </c>
      <c r="E28" s="7"/>
      <c r="F28" s="7"/>
      <c r="G28" s="7"/>
      <c r="H28" s="7"/>
      <c r="I28" s="7"/>
      <c r="J28" s="7"/>
      <c r="K28" s="7"/>
      <c r="L28" s="9" t="s">
        <v>261</v>
      </c>
      <c r="M28" s="26">
        <v>9.9</v>
      </c>
      <c r="N28" s="7"/>
      <c r="O28" s="26">
        <v>9.5</v>
      </c>
      <c r="P28" s="7"/>
      <c r="Q28" s="26">
        <v>8.4</v>
      </c>
      <c r="R28" s="7"/>
      <c r="S28" s="16">
        <v>10.4</v>
      </c>
      <c r="T28" s="7"/>
      <c r="U28" s="16">
        <v>12.3</v>
      </c>
      <c r="V28" s="7"/>
      <c r="W28" s="16">
        <v>12.3</v>
      </c>
      <c r="X28" s="7"/>
      <c r="Y28" s="16">
        <v>16.899999999999999</v>
      </c>
      <c r="Z28" s="7"/>
      <c r="AA28" s="16">
        <v>13</v>
      </c>
      <c r="AB28" s="7"/>
      <c r="AC28" s="26">
        <v>4.3</v>
      </c>
      <c r="AD28" s="7"/>
    </row>
    <row r="29" spans="1:30" ht="16.5" customHeight="1" x14ac:dyDescent="0.25">
      <c r="A29" s="7"/>
      <c r="B29" s="7" t="s">
        <v>79</v>
      </c>
      <c r="C29" s="7"/>
      <c r="D29" s="7"/>
      <c r="E29" s="7"/>
      <c r="F29" s="7"/>
      <c r="G29" s="7"/>
      <c r="H29" s="7"/>
      <c r="I29" s="7"/>
      <c r="J29" s="7"/>
      <c r="K29" s="7"/>
      <c r="L29" s="9" t="s">
        <v>261</v>
      </c>
      <c r="M29" s="16">
        <v>12.9</v>
      </c>
      <c r="N29" s="56">
        <v>1.5</v>
      </c>
      <c r="O29" s="16">
        <v>12.9</v>
      </c>
      <c r="P29" s="56">
        <v>1.5</v>
      </c>
      <c r="Q29" s="16">
        <v>14</v>
      </c>
      <c r="R29" s="56">
        <v>1.6</v>
      </c>
      <c r="S29" s="16">
        <v>12.2</v>
      </c>
      <c r="T29" s="56">
        <v>1.6</v>
      </c>
      <c r="U29" s="16">
        <v>13.6</v>
      </c>
      <c r="V29" s="56">
        <v>2.2000000000000002</v>
      </c>
      <c r="W29" s="16">
        <v>13.8</v>
      </c>
      <c r="X29" s="56">
        <v>1.9</v>
      </c>
      <c r="Y29" s="16">
        <v>11.1</v>
      </c>
      <c r="Z29" s="56">
        <v>2.4</v>
      </c>
      <c r="AA29" s="16">
        <v>11.4</v>
      </c>
      <c r="AB29" s="56">
        <v>2.2000000000000002</v>
      </c>
      <c r="AC29" s="16">
        <v>13</v>
      </c>
      <c r="AD29" s="56">
        <v>0.7</v>
      </c>
    </row>
    <row r="30" spans="1:30" ht="16.5" customHeight="1" x14ac:dyDescent="0.25">
      <c r="A30" s="7"/>
      <c r="B30" s="7"/>
      <c r="C30" s="7" t="s">
        <v>524</v>
      </c>
      <c r="D30" s="7"/>
      <c r="E30" s="7"/>
      <c r="F30" s="7"/>
      <c r="G30" s="7"/>
      <c r="H30" s="7"/>
      <c r="I30" s="7"/>
      <c r="J30" s="7"/>
      <c r="K30" s="7"/>
      <c r="L30" s="9" t="s">
        <v>261</v>
      </c>
      <c r="M30" s="26">
        <v>5.9</v>
      </c>
      <c r="N30" s="7"/>
      <c r="O30" s="26">
        <v>5.8</v>
      </c>
      <c r="P30" s="7"/>
      <c r="Q30" s="26">
        <v>5.9</v>
      </c>
      <c r="R30" s="7"/>
      <c r="S30" s="26">
        <v>6.5</v>
      </c>
      <c r="T30" s="7"/>
      <c r="U30" s="26">
        <v>8.5</v>
      </c>
      <c r="V30" s="7"/>
      <c r="W30" s="26">
        <v>7.1</v>
      </c>
      <c r="X30" s="7"/>
      <c r="Y30" s="16">
        <v>11.2</v>
      </c>
      <c r="Z30" s="7"/>
      <c r="AA30" s="26">
        <v>9.8000000000000007</v>
      </c>
      <c r="AB30" s="7"/>
      <c r="AC30" s="26">
        <v>2.7</v>
      </c>
      <c r="AD30" s="7"/>
    </row>
    <row r="31" spans="1:30" ht="16.5" customHeight="1" x14ac:dyDescent="0.25">
      <c r="A31" s="7" t="s">
        <v>89</v>
      </c>
      <c r="B31" s="7"/>
      <c r="C31" s="7"/>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16.5" customHeight="1" x14ac:dyDescent="0.25">
      <c r="A32" s="7"/>
      <c r="B32" s="7" t="s">
        <v>567</v>
      </c>
      <c r="C32" s="7"/>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16.5" customHeight="1" x14ac:dyDescent="0.25">
      <c r="A33" s="7"/>
      <c r="B33" s="7"/>
      <c r="C33" s="7" t="s">
        <v>502</v>
      </c>
      <c r="D33" s="7"/>
      <c r="E33" s="7"/>
      <c r="F33" s="7"/>
      <c r="G33" s="7"/>
      <c r="H33" s="7"/>
      <c r="I33" s="7"/>
      <c r="J33" s="7"/>
      <c r="K33" s="7"/>
      <c r="L33" s="9" t="s">
        <v>261</v>
      </c>
      <c r="M33" s="16">
        <v>11.4</v>
      </c>
      <c r="N33" s="56">
        <v>1.8</v>
      </c>
      <c r="O33" s="16">
        <v>11.8</v>
      </c>
      <c r="P33" s="56">
        <v>1.5</v>
      </c>
      <c r="Q33" s="16">
        <v>12</v>
      </c>
      <c r="R33" s="56">
        <v>1.8</v>
      </c>
      <c r="S33" s="16">
        <v>10.7</v>
      </c>
      <c r="T33" s="56">
        <v>2</v>
      </c>
      <c r="U33" s="16">
        <v>13.3</v>
      </c>
      <c r="V33" s="56">
        <v>1.9</v>
      </c>
      <c r="W33" s="25" t="s">
        <v>137</v>
      </c>
      <c r="X33" s="7"/>
      <c r="Y33" s="16">
        <v>10.9</v>
      </c>
      <c r="Z33" s="56">
        <v>2.1</v>
      </c>
      <c r="AA33" s="25" t="s">
        <v>137</v>
      </c>
      <c r="AB33" s="7"/>
      <c r="AC33" s="16">
        <v>11.6</v>
      </c>
      <c r="AD33" s="56">
        <v>0.7</v>
      </c>
    </row>
    <row r="34" spans="1:30" ht="16.5" customHeight="1" x14ac:dyDescent="0.25">
      <c r="A34" s="7"/>
      <c r="B34" s="7"/>
      <c r="C34" s="7"/>
      <c r="D34" s="7" t="s">
        <v>524</v>
      </c>
      <c r="E34" s="7"/>
      <c r="F34" s="7"/>
      <c r="G34" s="7"/>
      <c r="H34" s="7"/>
      <c r="I34" s="7"/>
      <c r="J34" s="7"/>
      <c r="K34" s="7"/>
      <c r="L34" s="9" t="s">
        <v>261</v>
      </c>
      <c r="M34" s="26">
        <v>8</v>
      </c>
      <c r="N34" s="7"/>
      <c r="O34" s="26">
        <v>6.4</v>
      </c>
      <c r="P34" s="7"/>
      <c r="Q34" s="26">
        <v>7.5</v>
      </c>
      <c r="R34" s="7"/>
      <c r="S34" s="26">
        <v>9.6</v>
      </c>
      <c r="T34" s="7"/>
      <c r="U34" s="26">
        <v>7.1</v>
      </c>
      <c r="V34" s="7"/>
      <c r="W34" s="25" t="s">
        <v>137</v>
      </c>
      <c r="X34" s="7"/>
      <c r="Y34" s="26">
        <v>9.6</v>
      </c>
      <c r="Z34" s="7"/>
      <c r="AA34" s="25" t="s">
        <v>137</v>
      </c>
      <c r="AB34" s="7"/>
      <c r="AC34" s="26">
        <v>3.2</v>
      </c>
      <c r="AD34" s="7"/>
    </row>
    <row r="35" spans="1:30" ht="16.5" customHeight="1" x14ac:dyDescent="0.25">
      <c r="A35" s="7"/>
      <c r="B35" s="7"/>
      <c r="C35" s="7" t="s">
        <v>503</v>
      </c>
      <c r="D35" s="7"/>
      <c r="E35" s="7"/>
      <c r="F35" s="7"/>
      <c r="G35" s="7"/>
      <c r="H35" s="7"/>
      <c r="I35" s="7"/>
      <c r="J35" s="7"/>
      <c r="K35" s="7"/>
      <c r="L35" s="9" t="s">
        <v>261</v>
      </c>
      <c r="M35" s="16">
        <v>10.6</v>
      </c>
      <c r="N35" s="56">
        <v>3.8</v>
      </c>
      <c r="O35" s="16">
        <v>16.3</v>
      </c>
      <c r="P35" s="56">
        <v>4.9000000000000004</v>
      </c>
      <c r="Q35" s="16">
        <v>12.8</v>
      </c>
      <c r="R35" s="56">
        <v>3.2</v>
      </c>
      <c r="S35" s="25" t="s">
        <v>270</v>
      </c>
      <c r="T35" s="7"/>
      <c r="U35" s="50">
        <v>15.8</v>
      </c>
      <c r="V35" s="55">
        <v>10.9</v>
      </c>
      <c r="W35" s="16">
        <v>13.2</v>
      </c>
      <c r="X35" s="56">
        <v>0.9</v>
      </c>
      <c r="Y35" s="25" t="s">
        <v>137</v>
      </c>
      <c r="Z35" s="7"/>
      <c r="AA35" s="25" t="s">
        <v>137</v>
      </c>
      <c r="AB35" s="7"/>
      <c r="AC35" s="16">
        <v>14.4</v>
      </c>
      <c r="AD35" s="56">
        <v>4.9000000000000004</v>
      </c>
    </row>
    <row r="36" spans="1:30" ht="16.5" customHeight="1" x14ac:dyDescent="0.25">
      <c r="A36" s="7"/>
      <c r="B36" s="7"/>
      <c r="C36" s="7"/>
      <c r="D36" s="7" t="s">
        <v>524</v>
      </c>
      <c r="E36" s="7"/>
      <c r="F36" s="7"/>
      <c r="G36" s="7"/>
      <c r="H36" s="7"/>
      <c r="I36" s="7"/>
      <c r="J36" s="7"/>
      <c r="K36" s="7"/>
      <c r="L36" s="9" t="s">
        <v>261</v>
      </c>
      <c r="M36" s="16">
        <v>18.3</v>
      </c>
      <c r="N36" s="7"/>
      <c r="O36" s="16">
        <v>15.2</v>
      </c>
      <c r="P36" s="7"/>
      <c r="Q36" s="16">
        <v>12.9</v>
      </c>
      <c r="R36" s="7"/>
      <c r="S36" s="25" t="s">
        <v>270</v>
      </c>
      <c r="T36" s="7"/>
      <c r="U36" s="16">
        <v>35</v>
      </c>
      <c r="V36" s="7"/>
      <c r="W36" s="26">
        <v>3.6</v>
      </c>
      <c r="X36" s="7"/>
      <c r="Y36" s="25" t="s">
        <v>137</v>
      </c>
      <c r="Z36" s="7"/>
      <c r="AA36" s="25" t="s">
        <v>137</v>
      </c>
      <c r="AB36" s="7"/>
      <c r="AC36" s="16">
        <v>17.2</v>
      </c>
      <c r="AD36" s="7"/>
    </row>
    <row r="37" spans="1:30" ht="16.5" customHeight="1" x14ac:dyDescent="0.25">
      <c r="A37" s="7"/>
      <c r="B37" s="7"/>
      <c r="C37" s="7" t="s">
        <v>961</v>
      </c>
      <c r="D37" s="7"/>
      <c r="E37" s="7"/>
      <c r="F37" s="7"/>
      <c r="G37" s="7"/>
      <c r="H37" s="7"/>
      <c r="I37" s="7"/>
      <c r="J37" s="7"/>
      <c r="K37" s="7"/>
      <c r="L37" s="9" t="s">
        <v>261</v>
      </c>
      <c r="M37" s="54">
        <v>8.3000000000000007</v>
      </c>
      <c r="N37" s="56">
        <v>4.5</v>
      </c>
      <c r="O37" s="50">
        <v>11.9</v>
      </c>
      <c r="P37" s="56">
        <v>7.3</v>
      </c>
      <c r="Q37" s="54">
        <v>8.9</v>
      </c>
      <c r="R37" s="56">
        <v>4.4000000000000004</v>
      </c>
      <c r="S37" s="50">
        <v>10</v>
      </c>
      <c r="T37" s="56">
        <v>6.7</v>
      </c>
      <c r="U37" s="16">
        <v>15.5</v>
      </c>
      <c r="V37" s="56">
        <v>5.7</v>
      </c>
      <c r="W37" s="26">
        <v>8.1</v>
      </c>
      <c r="X37" s="56">
        <v>2.4</v>
      </c>
      <c r="Y37" s="25" t="s">
        <v>137</v>
      </c>
      <c r="Z37" s="7"/>
      <c r="AA37" s="16">
        <v>10.1</v>
      </c>
      <c r="AB37" s="56">
        <v>0.7</v>
      </c>
      <c r="AC37" s="50">
        <v>12.7</v>
      </c>
      <c r="AD37" s="56">
        <v>8.4</v>
      </c>
    </row>
    <row r="38" spans="1:30" ht="16.5" customHeight="1" x14ac:dyDescent="0.25">
      <c r="A38" s="7"/>
      <c r="B38" s="7"/>
      <c r="C38" s="7"/>
      <c r="D38" s="7" t="s">
        <v>524</v>
      </c>
      <c r="E38" s="7"/>
      <c r="F38" s="7"/>
      <c r="G38" s="7"/>
      <c r="H38" s="7"/>
      <c r="I38" s="7"/>
      <c r="J38" s="7"/>
      <c r="K38" s="7"/>
      <c r="L38" s="9" t="s">
        <v>261</v>
      </c>
      <c r="M38" s="16">
        <v>27.9</v>
      </c>
      <c r="N38" s="7"/>
      <c r="O38" s="16">
        <v>31.4</v>
      </c>
      <c r="P38" s="7"/>
      <c r="Q38" s="16">
        <v>25.1</v>
      </c>
      <c r="R38" s="7"/>
      <c r="S38" s="16">
        <v>34.200000000000003</v>
      </c>
      <c r="T38" s="7"/>
      <c r="U38" s="16">
        <v>18.899999999999999</v>
      </c>
      <c r="V38" s="7"/>
      <c r="W38" s="16">
        <v>15.3</v>
      </c>
      <c r="X38" s="7"/>
      <c r="Y38" s="25" t="s">
        <v>137</v>
      </c>
      <c r="Z38" s="7"/>
      <c r="AA38" s="26">
        <v>3.3</v>
      </c>
      <c r="AB38" s="7"/>
      <c r="AC38" s="16">
        <v>33.799999999999997</v>
      </c>
      <c r="AD38" s="7"/>
    </row>
    <row r="39" spans="1:30" ht="16.5" customHeight="1" x14ac:dyDescent="0.25">
      <c r="A39" s="7"/>
      <c r="B39" s="7"/>
      <c r="C39" s="7" t="s">
        <v>506</v>
      </c>
      <c r="D39" s="7"/>
      <c r="E39" s="7"/>
      <c r="F39" s="7"/>
      <c r="G39" s="7"/>
      <c r="H39" s="7"/>
      <c r="I39" s="7"/>
      <c r="J39" s="7"/>
      <c r="K39" s="7"/>
      <c r="L39" s="9" t="s">
        <v>261</v>
      </c>
      <c r="M39" s="25" t="s">
        <v>137</v>
      </c>
      <c r="N39" s="7"/>
      <c r="O39" s="25" t="s">
        <v>137</v>
      </c>
      <c r="P39" s="7"/>
      <c r="Q39" s="25" t="s">
        <v>137</v>
      </c>
      <c r="R39" s="7"/>
      <c r="S39" s="25" t="s">
        <v>137</v>
      </c>
      <c r="T39" s="7"/>
      <c r="U39" s="25" t="s">
        <v>137</v>
      </c>
      <c r="V39" s="7"/>
      <c r="W39" s="25" t="s">
        <v>137</v>
      </c>
      <c r="X39" s="7"/>
      <c r="Y39" s="25" t="s">
        <v>137</v>
      </c>
      <c r="Z39" s="7"/>
      <c r="AA39" s="25" t="s">
        <v>137</v>
      </c>
      <c r="AB39" s="7"/>
      <c r="AC39" s="25" t="s">
        <v>137</v>
      </c>
      <c r="AD39" s="7"/>
    </row>
    <row r="40" spans="1:30" ht="16.5" customHeight="1" x14ac:dyDescent="0.25">
      <c r="A40" s="7"/>
      <c r="B40" s="7"/>
      <c r="C40" s="7"/>
      <c r="D40" s="7" t="s">
        <v>524</v>
      </c>
      <c r="E40" s="7"/>
      <c r="F40" s="7"/>
      <c r="G40" s="7"/>
      <c r="H40" s="7"/>
      <c r="I40" s="7"/>
      <c r="J40" s="7"/>
      <c r="K40" s="7"/>
      <c r="L40" s="9" t="s">
        <v>261</v>
      </c>
      <c r="M40" s="25" t="s">
        <v>137</v>
      </c>
      <c r="N40" s="7"/>
      <c r="O40" s="25" t="s">
        <v>137</v>
      </c>
      <c r="P40" s="7"/>
      <c r="Q40" s="25" t="s">
        <v>137</v>
      </c>
      <c r="R40" s="7"/>
      <c r="S40" s="25" t="s">
        <v>137</v>
      </c>
      <c r="T40" s="7"/>
      <c r="U40" s="25" t="s">
        <v>137</v>
      </c>
      <c r="V40" s="7"/>
      <c r="W40" s="25" t="s">
        <v>137</v>
      </c>
      <c r="X40" s="7"/>
      <c r="Y40" s="25" t="s">
        <v>137</v>
      </c>
      <c r="Z40" s="7"/>
      <c r="AA40" s="25" t="s">
        <v>137</v>
      </c>
      <c r="AB40" s="7"/>
      <c r="AC40" s="25" t="s">
        <v>137</v>
      </c>
      <c r="AD40" s="7"/>
    </row>
    <row r="41" spans="1:30" ht="16.5" customHeight="1" x14ac:dyDescent="0.25">
      <c r="A41" s="7"/>
      <c r="B41" s="7" t="s">
        <v>962</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467</v>
      </c>
      <c r="D42" s="7"/>
      <c r="E42" s="7"/>
      <c r="F42" s="7"/>
      <c r="G42" s="7"/>
      <c r="H42" s="7"/>
      <c r="I42" s="7"/>
      <c r="J42" s="7"/>
      <c r="K42" s="7"/>
      <c r="L42" s="9" t="s">
        <v>261</v>
      </c>
      <c r="M42" s="16">
        <v>17.399999999999999</v>
      </c>
      <c r="N42" s="56">
        <v>4</v>
      </c>
      <c r="O42" s="16">
        <v>19.3</v>
      </c>
      <c r="P42" s="56">
        <v>4.8</v>
      </c>
      <c r="Q42" s="16">
        <v>17</v>
      </c>
      <c r="R42" s="56">
        <v>3.4</v>
      </c>
      <c r="S42" s="50">
        <v>15.6</v>
      </c>
      <c r="T42" s="56">
        <v>8.1999999999999993</v>
      </c>
      <c r="U42" s="16">
        <v>23.6</v>
      </c>
      <c r="V42" s="56">
        <v>5.4</v>
      </c>
      <c r="W42" s="16">
        <v>17</v>
      </c>
      <c r="X42" s="56">
        <v>3.6</v>
      </c>
      <c r="Y42" s="25" t="s">
        <v>270</v>
      </c>
      <c r="Z42" s="7"/>
      <c r="AA42" s="25" t="s">
        <v>270</v>
      </c>
      <c r="AB42" s="7"/>
      <c r="AC42" s="16">
        <v>17.899999999999999</v>
      </c>
      <c r="AD42" s="56">
        <v>1.8</v>
      </c>
    </row>
    <row r="43" spans="1:30" ht="16.5" customHeight="1" x14ac:dyDescent="0.25">
      <c r="A43" s="7"/>
      <c r="B43" s="7"/>
      <c r="C43" s="7"/>
      <c r="D43" s="7" t="s">
        <v>524</v>
      </c>
      <c r="E43" s="7"/>
      <c r="F43" s="7"/>
      <c r="G43" s="7"/>
      <c r="H43" s="7"/>
      <c r="I43" s="7"/>
      <c r="J43" s="7"/>
      <c r="K43" s="7"/>
      <c r="L43" s="9" t="s">
        <v>261</v>
      </c>
      <c r="M43" s="16">
        <v>11.7</v>
      </c>
      <c r="N43" s="7"/>
      <c r="O43" s="16">
        <v>12.7</v>
      </c>
      <c r="P43" s="7"/>
      <c r="Q43" s="16">
        <v>10.199999999999999</v>
      </c>
      <c r="R43" s="7"/>
      <c r="S43" s="16">
        <v>26.8</v>
      </c>
      <c r="T43" s="7"/>
      <c r="U43" s="16">
        <v>11.8</v>
      </c>
      <c r="V43" s="7"/>
      <c r="W43" s="16">
        <v>10.7</v>
      </c>
      <c r="X43" s="7"/>
      <c r="Y43" s="25" t="s">
        <v>270</v>
      </c>
      <c r="Z43" s="7"/>
      <c r="AA43" s="25" t="s">
        <v>270</v>
      </c>
      <c r="AB43" s="7"/>
      <c r="AC43" s="26">
        <v>5.0999999999999996</v>
      </c>
      <c r="AD43" s="7"/>
    </row>
    <row r="44" spans="1:30" ht="16.5" customHeight="1" x14ac:dyDescent="0.25">
      <c r="A44" s="7"/>
      <c r="B44" s="7"/>
      <c r="C44" s="7" t="s">
        <v>468</v>
      </c>
      <c r="D44" s="7"/>
      <c r="E44" s="7"/>
      <c r="F44" s="7"/>
      <c r="G44" s="7"/>
      <c r="H44" s="7"/>
      <c r="I44" s="7"/>
      <c r="J44" s="7"/>
      <c r="K44" s="7"/>
      <c r="L44" s="9" t="s">
        <v>261</v>
      </c>
      <c r="M44" s="16">
        <v>12.3</v>
      </c>
      <c r="N44" s="56">
        <v>2.8</v>
      </c>
      <c r="O44" s="16">
        <v>13.8</v>
      </c>
      <c r="P44" s="56">
        <v>3.6</v>
      </c>
      <c r="Q44" s="16">
        <v>11.4</v>
      </c>
      <c r="R44" s="56">
        <v>3.2</v>
      </c>
      <c r="S44" s="16">
        <v>11.1</v>
      </c>
      <c r="T44" s="56">
        <v>3.8</v>
      </c>
      <c r="U44" s="16">
        <v>12.6</v>
      </c>
      <c r="V44" s="56">
        <v>2.7</v>
      </c>
      <c r="W44" s="16">
        <v>15.1</v>
      </c>
      <c r="X44" s="56">
        <v>3.4</v>
      </c>
      <c r="Y44" s="25" t="s">
        <v>270</v>
      </c>
      <c r="Z44" s="7"/>
      <c r="AA44" s="54">
        <v>9.6999999999999993</v>
      </c>
      <c r="AB44" s="56">
        <v>6.2</v>
      </c>
      <c r="AC44" s="16">
        <v>12.1</v>
      </c>
      <c r="AD44" s="56">
        <v>1.4</v>
      </c>
    </row>
    <row r="45" spans="1:30" ht="16.5" customHeight="1" x14ac:dyDescent="0.25">
      <c r="A45" s="7"/>
      <c r="B45" s="7"/>
      <c r="C45" s="7"/>
      <c r="D45" s="7" t="s">
        <v>524</v>
      </c>
      <c r="E45" s="7"/>
      <c r="F45" s="7"/>
      <c r="G45" s="7"/>
      <c r="H45" s="7"/>
      <c r="I45" s="7"/>
      <c r="J45" s="7"/>
      <c r="K45" s="7"/>
      <c r="L45" s="9" t="s">
        <v>261</v>
      </c>
      <c r="M45" s="16">
        <v>11.5</v>
      </c>
      <c r="N45" s="7"/>
      <c r="O45" s="16">
        <v>13.2</v>
      </c>
      <c r="P45" s="7"/>
      <c r="Q45" s="16">
        <v>14.1</v>
      </c>
      <c r="R45" s="7"/>
      <c r="S45" s="16">
        <v>17.600000000000001</v>
      </c>
      <c r="T45" s="7"/>
      <c r="U45" s="16">
        <v>11</v>
      </c>
      <c r="V45" s="7"/>
      <c r="W45" s="16">
        <v>11.5</v>
      </c>
      <c r="X45" s="7"/>
      <c r="Y45" s="25" t="s">
        <v>270</v>
      </c>
      <c r="Z45" s="7"/>
      <c r="AA45" s="16">
        <v>32.700000000000003</v>
      </c>
      <c r="AB45" s="7"/>
      <c r="AC45" s="26">
        <v>6.1</v>
      </c>
      <c r="AD45" s="7"/>
    </row>
    <row r="46" spans="1:30" ht="16.5" customHeight="1" x14ac:dyDescent="0.25">
      <c r="A46" s="7"/>
      <c r="B46" s="7"/>
      <c r="C46" s="7" t="s">
        <v>469</v>
      </c>
      <c r="D46" s="7"/>
      <c r="E46" s="7"/>
      <c r="F46" s="7"/>
      <c r="G46" s="7"/>
      <c r="H46" s="7"/>
      <c r="I46" s="7"/>
      <c r="J46" s="7"/>
      <c r="K46" s="7"/>
      <c r="L46" s="9" t="s">
        <v>261</v>
      </c>
      <c r="M46" s="16">
        <v>12.3</v>
      </c>
      <c r="N46" s="56">
        <v>4.0999999999999996</v>
      </c>
      <c r="O46" s="16">
        <v>12.4</v>
      </c>
      <c r="P46" s="56">
        <v>2.2999999999999998</v>
      </c>
      <c r="Q46" s="16">
        <v>15.3</v>
      </c>
      <c r="R46" s="56">
        <v>3.4</v>
      </c>
      <c r="S46" s="16">
        <v>10.1</v>
      </c>
      <c r="T46" s="56">
        <v>2.6</v>
      </c>
      <c r="U46" s="16">
        <v>10.3</v>
      </c>
      <c r="V46" s="56">
        <v>3.5</v>
      </c>
      <c r="W46" s="16">
        <v>11.8</v>
      </c>
      <c r="X46" s="56">
        <v>5.4</v>
      </c>
      <c r="Y46" s="50">
        <v>11.8</v>
      </c>
      <c r="Z46" s="56">
        <v>6.7</v>
      </c>
      <c r="AA46" s="54">
        <v>8.6999999999999993</v>
      </c>
      <c r="AB46" s="56">
        <v>4.5</v>
      </c>
      <c r="AC46" s="16">
        <v>12.1</v>
      </c>
      <c r="AD46" s="56">
        <v>1.5</v>
      </c>
    </row>
    <row r="47" spans="1:30" ht="16.5" customHeight="1" x14ac:dyDescent="0.25">
      <c r="A47" s="7"/>
      <c r="B47" s="7"/>
      <c r="C47" s="7"/>
      <c r="D47" s="7" t="s">
        <v>524</v>
      </c>
      <c r="E47" s="7"/>
      <c r="F47" s="7"/>
      <c r="G47" s="7"/>
      <c r="H47" s="7"/>
      <c r="I47" s="7"/>
      <c r="J47" s="7"/>
      <c r="K47" s="7"/>
      <c r="L47" s="9" t="s">
        <v>261</v>
      </c>
      <c r="M47" s="16">
        <v>17.2</v>
      </c>
      <c r="N47" s="7"/>
      <c r="O47" s="26">
        <v>9.5</v>
      </c>
      <c r="P47" s="7"/>
      <c r="Q47" s="16">
        <v>11.2</v>
      </c>
      <c r="R47" s="7"/>
      <c r="S47" s="16">
        <v>13.3</v>
      </c>
      <c r="T47" s="7"/>
      <c r="U47" s="16">
        <v>17.100000000000001</v>
      </c>
      <c r="V47" s="7"/>
      <c r="W47" s="16">
        <v>23.4</v>
      </c>
      <c r="X47" s="7"/>
      <c r="Y47" s="16">
        <v>28.8</v>
      </c>
      <c r="Z47" s="7"/>
      <c r="AA47" s="16">
        <v>26.8</v>
      </c>
      <c r="AB47" s="7"/>
      <c r="AC47" s="26">
        <v>6.1</v>
      </c>
      <c r="AD47" s="7"/>
    </row>
    <row r="48" spans="1:30" ht="16.5" customHeight="1" x14ac:dyDescent="0.25">
      <c r="A48" s="7"/>
      <c r="B48" s="7"/>
      <c r="C48" s="7" t="s">
        <v>470</v>
      </c>
      <c r="D48" s="7"/>
      <c r="E48" s="7"/>
      <c r="F48" s="7"/>
      <c r="G48" s="7"/>
      <c r="H48" s="7"/>
      <c r="I48" s="7"/>
      <c r="J48" s="7"/>
      <c r="K48" s="7"/>
      <c r="L48" s="9" t="s">
        <v>261</v>
      </c>
      <c r="M48" s="26">
        <v>6.6</v>
      </c>
      <c r="N48" s="56">
        <v>2.7</v>
      </c>
      <c r="O48" s="16">
        <v>10.8</v>
      </c>
      <c r="P48" s="56">
        <v>3</v>
      </c>
      <c r="Q48" s="26">
        <v>9</v>
      </c>
      <c r="R48" s="56">
        <v>2.6</v>
      </c>
      <c r="S48" s="26">
        <v>9.3000000000000007</v>
      </c>
      <c r="T48" s="56">
        <v>2.8</v>
      </c>
      <c r="U48" s="26">
        <v>9.8000000000000007</v>
      </c>
      <c r="V48" s="56">
        <v>4.2</v>
      </c>
      <c r="W48" s="16">
        <v>15.5</v>
      </c>
      <c r="X48" s="56">
        <v>5.9</v>
      </c>
      <c r="Y48" s="26">
        <v>9.9</v>
      </c>
      <c r="Z48" s="56">
        <v>4.2</v>
      </c>
      <c r="AA48" s="54">
        <v>7.3</v>
      </c>
      <c r="AB48" s="56">
        <v>4.2</v>
      </c>
      <c r="AC48" s="26">
        <v>9.4</v>
      </c>
      <c r="AD48" s="56">
        <v>0.8</v>
      </c>
    </row>
    <row r="49" spans="1:30" ht="16.5" customHeight="1" x14ac:dyDescent="0.25">
      <c r="A49" s="7"/>
      <c r="B49" s="7"/>
      <c r="C49" s="7"/>
      <c r="D49" s="7" t="s">
        <v>524</v>
      </c>
      <c r="E49" s="7"/>
      <c r="F49" s="7"/>
      <c r="G49" s="7"/>
      <c r="H49" s="7"/>
      <c r="I49" s="7"/>
      <c r="J49" s="7"/>
      <c r="K49" s="7"/>
      <c r="L49" s="9" t="s">
        <v>261</v>
      </c>
      <c r="M49" s="16">
        <v>21.3</v>
      </c>
      <c r="N49" s="7"/>
      <c r="O49" s="16">
        <v>13.9</v>
      </c>
      <c r="P49" s="7"/>
      <c r="Q49" s="16">
        <v>14.9</v>
      </c>
      <c r="R49" s="7"/>
      <c r="S49" s="16">
        <v>15.3</v>
      </c>
      <c r="T49" s="7"/>
      <c r="U49" s="16">
        <v>21.9</v>
      </c>
      <c r="V49" s="7"/>
      <c r="W49" s="16">
        <v>19.600000000000001</v>
      </c>
      <c r="X49" s="7"/>
      <c r="Y49" s="16">
        <v>21.5</v>
      </c>
      <c r="Z49" s="7"/>
      <c r="AA49" s="16">
        <v>29.2</v>
      </c>
      <c r="AB49" s="7"/>
      <c r="AC49" s="26">
        <v>4.4000000000000004</v>
      </c>
      <c r="AD49" s="7"/>
    </row>
    <row r="50" spans="1:30" ht="16.5" customHeight="1" x14ac:dyDescent="0.25">
      <c r="A50" s="7"/>
      <c r="B50" s="7"/>
      <c r="C50" s="7" t="s">
        <v>471</v>
      </c>
      <c r="D50" s="7"/>
      <c r="E50" s="7"/>
      <c r="F50" s="7"/>
      <c r="G50" s="7"/>
      <c r="H50" s="7"/>
      <c r="I50" s="7"/>
      <c r="J50" s="7"/>
      <c r="K50" s="7"/>
      <c r="L50" s="9" t="s">
        <v>261</v>
      </c>
      <c r="M50" s="26">
        <v>5.2</v>
      </c>
      <c r="N50" s="56">
        <v>2</v>
      </c>
      <c r="O50" s="26">
        <v>9.3000000000000007</v>
      </c>
      <c r="P50" s="56">
        <v>3</v>
      </c>
      <c r="Q50" s="54">
        <v>6.9</v>
      </c>
      <c r="R50" s="56">
        <v>3.6</v>
      </c>
      <c r="S50" s="26">
        <v>8.6999999999999993</v>
      </c>
      <c r="T50" s="56">
        <v>4</v>
      </c>
      <c r="U50" s="16">
        <v>10</v>
      </c>
      <c r="V50" s="56">
        <v>4.3</v>
      </c>
      <c r="W50" s="25" t="s">
        <v>270</v>
      </c>
      <c r="X50" s="7"/>
      <c r="Y50" s="16">
        <v>10.6</v>
      </c>
      <c r="Z50" s="56">
        <v>3.2</v>
      </c>
      <c r="AA50" s="54">
        <v>5.2</v>
      </c>
      <c r="AB50" s="56">
        <v>3</v>
      </c>
      <c r="AC50" s="26">
        <v>7.4</v>
      </c>
      <c r="AD50" s="56">
        <v>1.2</v>
      </c>
    </row>
    <row r="51" spans="1:30" ht="16.5" customHeight="1" x14ac:dyDescent="0.25">
      <c r="A51" s="7"/>
      <c r="B51" s="7"/>
      <c r="C51" s="7"/>
      <c r="D51" s="7" t="s">
        <v>524</v>
      </c>
      <c r="E51" s="7"/>
      <c r="F51" s="7"/>
      <c r="G51" s="7"/>
      <c r="H51" s="7"/>
      <c r="I51" s="7"/>
      <c r="J51" s="7"/>
      <c r="K51" s="7"/>
      <c r="L51" s="9" t="s">
        <v>261</v>
      </c>
      <c r="M51" s="16">
        <v>19.7</v>
      </c>
      <c r="N51" s="7"/>
      <c r="O51" s="16">
        <v>16.3</v>
      </c>
      <c r="P51" s="7"/>
      <c r="Q51" s="16">
        <v>26.8</v>
      </c>
      <c r="R51" s="7"/>
      <c r="S51" s="16">
        <v>23.3</v>
      </c>
      <c r="T51" s="7"/>
      <c r="U51" s="16">
        <v>22.2</v>
      </c>
      <c r="V51" s="7"/>
      <c r="W51" s="25" t="s">
        <v>270</v>
      </c>
      <c r="X51" s="7"/>
      <c r="Y51" s="16">
        <v>15.5</v>
      </c>
      <c r="Z51" s="7"/>
      <c r="AA51" s="16">
        <v>29.1</v>
      </c>
      <c r="AB51" s="7"/>
      <c r="AC51" s="26">
        <v>8.1</v>
      </c>
      <c r="AD51" s="7"/>
    </row>
    <row r="52" spans="1:30" ht="16.5" customHeight="1" x14ac:dyDescent="0.25">
      <c r="A52" s="7"/>
      <c r="B52" s="7" t="s">
        <v>963</v>
      </c>
      <c r="C52" s="7"/>
      <c r="D52" s="7"/>
      <c r="E52" s="7"/>
      <c r="F52" s="7"/>
      <c r="G52" s="7"/>
      <c r="H52" s="7"/>
      <c r="I52" s="7"/>
      <c r="J52" s="7"/>
      <c r="K52" s="7"/>
      <c r="L52" s="9"/>
      <c r="M52" s="10"/>
      <c r="N52" s="7"/>
      <c r="O52" s="10"/>
      <c r="P52" s="7"/>
      <c r="Q52" s="10"/>
      <c r="R52" s="7"/>
      <c r="S52" s="10"/>
      <c r="T52" s="7"/>
      <c r="U52" s="10"/>
      <c r="V52" s="7"/>
      <c r="W52" s="10"/>
      <c r="X52" s="7"/>
      <c r="Y52" s="10"/>
      <c r="Z52" s="7"/>
      <c r="AA52" s="10"/>
      <c r="AB52" s="7"/>
      <c r="AC52" s="10"/>
      <c r="AD52" s="7"/>
    </row>
    <row r="53" spans="1:30" ht="29.4" customHeight="1" x14ac:dyDescent="0.25">
      <c r="A53" s="7"/>
      <c r="B53" s="7"/>
      <c r="C53" s="93" t="s">
        <v>964</v>
      </c>
      <c r="D53" s="93"/>
      <c r="E53" s="93"/>
      <c r="F53" s="93"/>
      <c r="G53" s="93"/>
      <c r="H53" s="93"/>
      <c r="I53" s="93"/>
      <c r="J53" s="93"/>
      <c r="K53" s="93"/>
      <c r="L53" s="9" t="s">
        <v>261</v>
      </c>
      <c r="M53" s="16">
        <v>28.4</v>
      </c>
      <c r="N53" s="56">
        <v>5.5</v>
      </c>
      <c r="O53" s="16">
        <v>36.4</v>
      </c>
      <c r="P53" s="56">
        <v>4.8</v>
      </c>
      <c r="Q53" s="16">
        <v>34.200000000000003</v>
      </c>
      <c r="R53" s="56">
        <v>5.8</v>
      </c>
      <c r="S53" s="16">
        <v>30.2</v>
      </c>
      <c r="T53" s="56">
        <v>7.3</v>
      </c>
      <c r="U53" s="16">
        <v>39.1</v>
      </c>
      <c r="V53" s="56">
        <v>6.3</v>
      </c>
      <c r="W53" s="16">
        <v>30.5</v>
      </c>
      <c r="X53" s="56">
        <v>6.4</v>
      </c>
      <c r="Y53" s="16">
        <v>32</v>
      </c>
      <c r="Z53" s="56">
        <v>6.9</v>
      </c>
      <c r="AA53" s="50">
        <v>17.8</v>
      </c>
      <c r="AB53" s="55">
        <v>10</v>
      </c>
      <c r="AC53" s="16">
        <v>32.5</v>
      </c>
      <c r="AD53" s="56">
        <v>2.5</v>
      </c>
    </row>
    <row r="54" spans="1:30" ht="16.5" customHeight="1" x14ac:dyDescent="0.25">
      <c r="A54" s="7"/>
      <c r="B54" s="7"/>
      <c r="C54" s="7"/>
      <c r="D54" s="7" t="s">
        <v>524</v>
      </c>
      <c r="E54" s="7"/>
      <c r="F54" s="7"/>
      <c r="G54" s="7"/>
      <c r="H54" s="7"/>
      <c r="I54" s="7"/>
      <c r="J54" s="7"/>
      <c r="K54" s="7"/>
      <c r="L54" s="9" t="s">
        <v>261</v>
      </c>
      <c r="M54" s="26">
        <v>9.9</v>
      </c>
      <c r="N54" s="7"/>
      <c r="O54" s="26">
        <v>6.7</v>
      </c>
      <c r="P54" s="7"/>
      <c r="Q54" s="26">
        <v>8.6999999999999993</v>
      </c>
      <c r="R54" s="7"/>
      <c r="S54" s="16">
        <v>12.3</v>
      </c>
      <c r="T54" s="7"/>
      <c r="U54" s="26">
        <v>8.3000000000000007</v>
      </c>
      <c r="V54" s="7"/>
      <c r="W54" s="16">
        <v>10.8</v>
      </c>
      <c r="X54" s="7"/>
      <c r="Y54" s="16">
        <v>11</v>
      </c>
      <c r="Z54" s="7"/>
      <c r="AA54" s="16">
        <v>28.8</v>
      </c>
      <c r="AB54" s="7"/>
      <c r="AC54" s="26">
        <v>3.9</v>
      </c>
      <c r="AD54" s="7"/>
    </row>
    <row r="55" spans="1:30" ht="29.4" customHeight="1" x14ac:dyDescent="0.25">
      <c r="A55" s="7"/>
      <c r="B55" s="7"/>
      <c r="C55" s="93" t="s">
        <v>965</v>
      </c>
      <c r="D55" s="93"/>
      <c r="E55" s="93"/>
      <c r="F55" s="93"/>
      <c r="G55" s="93"/>
      <c r="H55" s="93"/>
      <c r="I55" s="93"/>
      <c r="J55" s="93"/>
      <c r="K55" s="93"/>
      <c r="L55" s="9" t="s">
        <v>261</v>
      </c>
      <c r="M55" s="26">
        <v>6.6</v>
      </c>
      <c r="N55" s="56">
        <v>1.3</v>
      </c>
      <c r="O55" s="26">
        <v>7.2</v>
      </c>
      <c r="P55" s="56">
        <v>1.5</v>
      </c>
      <c r="Q55" s="26">
        <v>7.5</v>
      </c>
      <c r="R55" s="56">
        <v>1.4</v>
      </c>
      <c r="S55" s="26">
        <v>6.9</v>
      </c>
      <c r="T55" s="56">
        <v>1.7</v>
      </c>
      <c r="U55" s="26">
        <v>7.7</v>
      </c>
      <c r="V55" s="56">
        <v>1.5</v>
      </c>
      <c r="W55" s="26">
        <v>8</v>
      </c>
      <c r="X55" s="56">
        <v>1.8</v>
      </c>
      <c r="Y55" s="26">
        <v>6.9</v>
      </c>
      <c r="Z55" s="56">
        <v>2</v>
      </c>
      <c r="AA55" s="26">
        <v>5.7</v>
      </c>
      <c r="AB55" s="56">
        <v>1.8</v>
      </c>
      <c r="AC55" s="26">
        <v>7</v>
      </c>
      <c r="AD55" s="56">
        <v>0.6</v>
      </c>
    </row>
    <row r="56" spans="1:30" ht="16.5" customHeight="1" x14ac:dyDescent="0.25">
      <c r="A56" s="7"/>
      <c r="B56" s="7"/>
      <c r="C56" s="7"/>
      <c r="D56" s="7" t="s">
        <v>524</v>
      </c>
      <c r="E56" s="7"/>
      <c r="F56" s="7"/>
      <c r="G56" s="7"/>
      <c r="H56" s="7"/>
      <c r="I56" s="7"/>
      <c r="J56" s="7"/>
      <c r="K56" s="7"/>
      <c r="L56" s="9" t="s">
        <v>261</v>
      </c>
      <c r="M56" s="16">
        <v>10</v>
      </c>
      <c r="N56" s="7"/>
      <c r="O56" s="16">
        <v>10.5</v>
      </c>
      <c r="P56" s="7"/>
      <c r="Q56" s="26">
        <v>9.3000000000000007</v>
      </c>
      <c r="R56" s="7"/>
      <c r="S56" s="16">
        <v>12.2</v>
      </c>
      <c r="T56" s="7"/>
      <c r="U56" s="26">
        <v>9.9</v>
      </c>
      <c r="V56" s="7"/>
      <c r="W56" s="16">
        <v>11.4</v>
      </c>
      <c r="X56" s="7"/>
      <c r="Y56" s="16">
        <v>14.3</v>
      </c>
      <c r="Z56" s="7"/>
      <c r="AA56" s="16">
        <v>16.600000000000001</v>
      </c>
      <c r="AB56" s="7"/>
      <c r="AC56" s="26">
        <v>4.5</v>
      </c>
      <c r="AD56" s="7"/>
    </row>
    <row r="57" spans="1:30" ht="16.5" customHeight="1" x14ac:dyDescent="0.25">
      <c r="A57" s="7"/>
      <c r="B57" s="7" t="s">
        <v>79</v>
      </c>
      <c r="C57" s="7"/>
      <c r="D57" s="7"/>
      <c r="E57" s="7"/>
      <c r="F57" s="7"/>
      <c r="G57" s="7"/>
      <c r="H57" s="7"/>
      <c r="I57" s="7"/>
      <c r="J57" s="7"/>
      <c r="K57" s="7"/>
      <c r="L57" s="9" t="s">
        <v>261</v>
      </c>
      <c r="M57" s="16">
        <v>11</v>
      </c>
      <c r="N57" s="56">
        <v>1.5</v>
      </c>
      <c r="O57" s="16">
        <v>12.5</v>
      </c>
      <c r="P57" s="56">
        <v>1.5</v>
      </c>
      <c r="Q57" s="16">
        <v>12</v>
      </c>
      <c r="R57" s="56">
        <v>1.3</v>
      </c>
      <c r="S57" s="26">
        <v>9.9</v>
      </c>
      <c r="T57" s="56">
        <v>1.8</v>
      </c>
      <c r="U57" s="16">
        <v>13.7</v>
      </c>
      <c r="V57" s="56">
        <v>1.8</v>
      </c>
      <c r="W57" s="16">
        <v>14</v>
      </c>
      <c r="X57" s="56">
        <v>2</v>
      </c>
      <c r="Y57" s="16">
        <v>10.9</v>
      </c>
      <c r="Z57" s="56">
        <v>2.1</v>
      </c>
      <c r="AA57" s="26">
        <v>7.8</v>
      </c>
      <c r="AB57" s="56">
        <v>2</v>
      </c>
      <c r="AC57" s="16">
        <v>11.7</v>
      </c>
      <c r="AD57" s="56">
        <v>0.6</v>
      </c>
    </row>
    <row r="58" spans="1:30" ht="16.5" customHeight="1" x14ac:dyDescent="0.25">
      <c r="A58" s="7"/>
      <c r="B58" s="7"/>
      <c r="C58" s="7" t="s">
        <v>524</v>
      </c>
      <c r="D58" s="7"/>
      <c r="E58" s="7"/>
      <c r="F58" s="7"/>
      <c r="G58" s="7"/>
      <c r="H58" s="7"/>
      <c r="I58" s="7"/>
      <c r="J58" s="7"/>
      <c r="K58" s="7"/>
      <c r="L58" s="9" t="s">
        <v>261</v>
      </c>
      <c r="M58" s="26">
        <v>7</v>
      </c>
      <c r="N58" s="7"/>
      <c r="O58" s="26">
        <v>6.1</v>
      </c>
      <c r="P58" s="7"/>
      <c r="Q58" s="26">
        <v>5.6</v>
      </c>
      <c r="R58" s="7"/>
      <c r="S58" s="26">
        <v>9</v>
      </c>
      <c r="T58" s="7"/>
      <c r="U58" s="26">
        <v>6.9</v>
      </c>
      <c r="V58" s="7"/>
      <c r="W58" s="26">
        <v>7.3</v>
      </c>
      <c r="X58" s="7"/>
      <c r="Y58" s="26">
        <v>9.6</v>
      </c>
      <c r="Z58" s="7"/>
      <c r="AA58" s="16">
        <v>12.8</v>
      </c>
      <c r="AB58" s="7"/>
      <c r="AC58" s="26">
        <v>2.7</v>
      </c>
      <c r="AD58" s="7"/>
    </row>
    <row r="59" spans="1:30" ht="16.5" customHeight="1" x14ac:dyDescent="0.25">
      <c r="A59" s="7" t="s">
        <v>92</v>
      </c>
      <c r="B59" s="7"/>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t="s">
        <v>567</v>
      </c>
      <c r="C60" s="7"/>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5">
      <c r="A61" s="7"/>
      <c r="B61" s="7"/>
      <c r="C61" s="7" t="s">
        <v>502</v>
      </c>
      <c r="D61" s="7"/>
      <c r="E61" s="7"/>
      <c r="F61" s="7"/>
      <c r="G61" s="7"/>
      <c r="H61" s="7"/>
      <c r="I61" s="7"/>
      <c r="J61" s="7"/>
      <c r="K61" s="7"/>
      <c r="L61" s="9" t="s">
        <v>261</v>
      </c>
      <c r="M61" s="16">
        <v>10.6</v>
      </c>
      <c r="N61" s="56">
        <v>1.4</v>
      </c>
      <c r="O61" s="16">
        <v>10.7</v>
      </c>
      <c r="P61" s="56">
        <v>1.4</v>
      </c>
      <c r="Q61" s="16">
        <v>10.6</v>
      </c>
      <c r="R61" s="56">
        <v>1.7</v>
      </c>
      <c r="S61" s="16">
        <v>10.3</v>
      </c>
      <c r="T61" s="56">
        <v>1.6</v>
      </c>
      <c r="U61" s="16">
        <v>10.5</v>
      </c>
      <c r="V61" s="56">
        <v>1.8</v>
      </c>
      <c r="W61" s="25" t="s">
        <v>137</v>
      </c>
      <c r="X61" s="7"/>
      <c r="Y61" s="26">
        <v>9.1</v>
      </c>
      <c r="Z61" s="56">
        <v>1.7</v>
      </c>
      <c r="AA61" s="25" t="s">
        <v>137</v>
      </c>
      <c r="AB61" s="7"/>
      <c r="AC61" s="16">
        <v>10.6</v>
      </c>
      <c r="AD61" s="56">
        <v>0.7</v>
      </c>
    </row>
    <row r="62" spans="1:30" ht="16.5" customHeight="1" x14ac:dyDescent="0.25">
      <c r="A62" s="7"/>
      <c r="B62" s="7"/>
      <c r="C62" s="7"/>
      <c r="D62" s="7" t="s">
        <v>524</v>
      </c>
      <c r="E62" s="7"/>
      <c r="F62" s="7"/>
      <c r="G62" s="7"/>
      <c r="H62" s="7"/>
      <c r="I62" s="7"/>
      <c r="J62" s="7"/>
      <c r="K62" s="7"/>
      <c r="L62" s="9" t="s">
        <v>261</v>
      </c>
      <c r="M62" s="26">
        <v>6.5</v>
      </c>
      <c r="N62" s="7"/>
      <c r="O62" s="26">
        <v>6.9</v>
      </c>
      <c r="P62" s="7"/>
      <c r="Q62" s="26">
        <v>8.4</v>
      </c>
      <c r="R62" s="7"/>
      <c r="S62" s="26">
        <v>8</v>
      </c>
      <c r="T62" s="7"/>
      <c r="U62" s="26">
        <v>8.5</v>
      </c>
      <c r="V62" s="7"/>
      <c r="W62" s="25" t="s">
        <v>137</v>
      </c>
      <c r="X62" s="7"/>
      <c r="Y62" s="26">
        <v>9.6999999999999993</v>
      </c>
      <c r="Z62" s="7"/>
      <c r="AA62" s="25" t="s">
        <v>137</v>
      </c>
      <c r="AB62" s="7"/>
      <c r="AC62" s="26">
        <v>3.4</v>
      </c>
      <c r="AD62" s="7"/>
    </row>
    <row r="63" spans="1:30" ht="16.5" customHeight="1" x14ac:dyDescent="0.25">
      <c r="A63" s="7"/>
      <c r="B63" s="7"/>
      <c r="C63" s="7" t="s">
        <v>503</v>
      </c>
      <c r="D63" s="7"/>
      <c r="E63" s="7"/>
      <c r="F63" s="7"/>
      <c r="G63" s="7"/>
      <c r="H63" s="7"/>
      <c r="I63" s="7"/>
      <c r="J63" s="7"/>
      <c r="K63" s="7"/>
      <c r="L63" s="9" t="s">
        <v>261</v>
      </c>
      <c r="M63" s="26">
        <v>9.9</v>
      </c>
      <c r="N63" s="56">
        <v>3.3</v>
      </c>
      <c r="O63" s="16">
        <v>13.1</v>
      </c>
      <c r="P63" s="56">
        <v>3.4</v>
      </c>
      <c r="Q63" s="16">
        <v>11.9</v>
      </c>
      <c r="R63" s="56">
        <v>3.2</v>
      </c>
      <c r="S63" s="16">
        <v>13.3</v>
      </c>
      <c r="T63" s="56">
        <v>5.8</v>
      </c>
      <c r="U63" s="50">
        <v>11</v>
      </c>
      <c r="V63" s="56">
        <v>6.3</v>
      </c>
      <c r="W63" s="26">
        <v>8.8000000000000007</v>
      </c>
      <c r="X63" s="56">
        <v>1.8</v>
      </c>
      <c r="Y63" s="25" t="s">
        <v>137</v>
      </c>
      <c r="Z63" s="7"/>
      <c r="AA63" s="25" t="s">
        <v>137</v>
      </c>
      <c r="AB63" s="7"/>
      <c r="AC63" s="16">
        <v>11.4</v>
      </c>
      <c r="AD63" s="56">
        <v>1.6</v>
      </c>
    </row>
    <row r="64" spans="1:30" ht="16.5" customHeight="1" x14ac:dyDescent="0.25">
      <c r="A64" s="7"/>
      <c r="B64" s="7"/>
      <c r="C64" s="7"/>
      <c r="D64" s="7" t="s">
        <v>524</v>
      </c>
      <c r="E64" s="7"/>
      <c r="F64" s="7"/>
      <c r="G64" s="7"/>
      <c r="H64" s="7"/>
      <c r="I64" s="7"/>
      <c r="J64" s="7"/>
      <c r="K64" s="7"/>
      <c r="L64" s="9" t="s">
        <v>261</v>
      </c>
      <c r="M64" s="16">
        <v>16.899999999999999</v>
      </c>
      <c r="N64" s="7"/>
      <c r="O64" s="16">
        <v>13.4</v>
      </c>
      <c r="P64" s="7"/>
      <c r="Q64" s="16">
        <v>13.7</v>
      </c>
      <c r="R64" s="7"/>
      <c r="S64" s="16">
        <v>22.4</v>
      </c>
      <c r="T64" s="7"/>
      <c r="U64" s="16">
        <v>29.3</v>
      </c>
      <c r="V64" s="7"/>
      <c r="W64" s="16">
        <v>10.5</v>
      </c>
      <c r="X64" s="7"/>
      <c r="Y64" s="25" t="s">
        <v>137</v>
      </c>
      <c r="Z64" s="7"/>
      <c r="AA64" s="25" t="s">
        <v>137</v>
      </c>
      <c r="AB64" s="7"/>
      <c r="AC64" s="26">
        <v>7.3</v>
      </c>
      <c r="AD64" s="7"/>
    </row>
    <row r="65" spans="1:30" ht="16.5" customHeight="1" x14ac:dyDescent="0.25">
      <c r="A65" s="7"/>
      <c r="B65" s="7"/>
      <c r="C65" s="7" t="s">
        <v>961</v>
      </c>
      <c r="D65" s="7"/>
      <c r="E65" s="7"/>
      <c r="F65" s="7"/>
      <c r="G65" s="7"/>
      <c r="H65" s="7"/>
      <c r="I65" s="7"/>
      <c r="J65" s="7"/>
      <c r="K65" s="7"/>
      <c r="L65" s="9" t="s">
        <v>261</v>
      </c>
      <c r="M65" s="54">
        <v>8.3000000000000007</v>
      </c>
      <c r="N65" s="56">
        <v>7.2</v>
      </c>
      <c r="O65" s="50">
        <v>13.2</v>
      </c>
      <c r="P65" s="56">
        <v>8.1999999999999993</v>
      </c>
      <c r="Q65" s="26">
        <v>9.9</v>
      </c>
      <c r="R65" s="56">
        <v>4.3</v>
      </c>
      <c r="S65" s="26">
        <v>9.8000000000000007</v>
      </c>
      <c r="T65" s="56">
        <v>3.7</v>
      </c>
      <c r="U65" s="16">
        <v>16.8</v>
      </c>
      <c r="V65" s="56">
        <v>6.3</v>
      </c>
      <c r="W65" s="16">
        <v>10.4</v>
      </c>
      <c r="X65" s="56">
        <v>3.5</v>
      </c>
      <c r="Y65" s="25" t="s">
        <v>137</v>
      </c>
      <c r="Z65" s="7"/>
      <c r="AA65" s="26">
        <v>9</v>
      </c>
      <c r="AB65" s="56">
        <v>2.7</v>
      </c>
      <c r="AC65" s="16">
        <v>10.8</v>
      </c>
      <c r="AD65" s="56">
        <v>2.4</v>
      </c>
    </row>
    <row r="66" spans="1:30" ht="16.5" customHeight="1" x14ac:dyDescent="0.25">
      <c r="A66" s="7"/>
      <c r="B66" s="7"/>
      <c r="C66" s="7"/>
      <c r="D66" s="7" t="s">
        <v>524</v>
      </c>
      <c r="E66" s="7"/>
      <c r="F66" s="7"/>
      <c r="G66" s="7"/>
      <c r="H66" s="7"/>
      <c r="I66" s="7"/>
      <c r="J66" s="7"/>
      <c r="K66" s="7"/>
      <c r="L66" s="9" t="s">
        <v>261</v>
      </c>
      <c r="M66" s="16">
        <v>44.2</v>
      </c>
      <c r="N66" s="7"/>
      <c r="O66" s="16">
        <v>31.7</v>
      </c>
      <c r="P66" s="7"/>
      <c r="Q66" s="16">
        <v>22</v>
      </c>
      <c r="R66" s="7"/>
      <c r="S66" s="16">
        <v>19.2</v>
      </c>
      <c r="T66" s="7"/>
      <c r="U66" s="16">
        <v>19.2</v>
      </c>
      <c r="V66" s="7"/>
      <c r="W66" s="16">
        <v>16.899999999999999</v>
      </c>
      <c r="X66" s="7"/>
      <c r="Y66" s="25" t="s">
        <v>137</v>
      </c>
      <c r="Z66" s="7"/>
      <c r="AA66" s="16">
        <v>15</v>
      </c>
      <c r="AB66" s="7"/>
      <c r="AC66" s="16">
        <v>11.5</v>
      </c>
      <c r="AD66" s="7"/>
    </row>
    <row r="67" spans="1:30" ht="16.5" customHeight="1" x14ac:dyDescent="0.25">
      <c r="A67" s="7"/>
      <c r="B67" s="7"/>
      <c r="C67" s="7" t="s">
        <v>506</v>
      </c>
      <c r="D67" s="7"/>
      <c r="E67" s="7"/>
      <c r="F67" s="7"/>
      <c r="G67" s="7"/>
      <c r="H67" s="7"/>
      <c r="I67" s="7"/>
      <c r="J67" s="7"/>
      <c r="K67" s="7"/>
      <c r="L67" s="9" t="s">
        <v>261</v>
      </c>
      <c r="M67" s="25" t="s">
        <v>137</v>
      </c>
      <c r="N67" s="7"/>
      <c r="O67" s="25" t="s">
        <v>137</v>
      </c>
      <c r="P67" s="7"/>
      <c r="Q67" s="25" t="s">
        <v>137</v>
      </c>
      <c r="R67" s="7"/>
      <c r="S67" s="25" t="s">
        <v>137</v>
      </c>
      <c r="T67" s="7"/>
      <c r="U67" s="25" t="s">
        <v>137</v>
      </c>
      <c r="V67" s="7"/>
      <c r="W67" s="25" t="s">
        <v>137</v>
      </c>
      <c r="X67" s="7"/>
      <c r="Y67" s="25" t="s">
        <v>137</v>
      </c>
      <c r="Z67" s="7"/>
      <c r="AA67" s="25" t="s">
        <v>137</v>
      </c>
      <c r="AB67" s="7"/>
      <c r="AC67" s="25" t="s">
        <v>137</v>
      </c>
      <c r="AD67" s="7"/>
    </row>
    <row r="68" spans="1:30" ht="16.5" customHeight="1" x14ac:dyDescent="0.25">
      <c r="A68" s="7"/>
      <c r="B68" s="7"/>
      <c r="C68" s="7"/>
      <c r="D68" s="7" t="s">
        <v>524</v>
      </c>
      <c r="E68" s="7"/>
      <c r="F68" s="7"/>
      <c r="G68" s="7"/>
      <c r="H68" s="7"/>
      <c r="I68" s="7"/>
      <c r="J68" s="7"/>
      <c r="K68" s="7"/>
      <c r="L68" s="9" t="s">
        <v>261</v>
      </c>
      <c r="M68" s="25" t="s">
        <v>137</v>
      </c>
      <c r="N68" s="7"/>
      <c r="O68" s="25" t="s">
        <v>137</v>
      </c>
      <c r="P68" s="7"/>
      <c r="Q68" s="25" t="s">
        <v>137</v>
      </c>
      <c r="R68" s="7"/>
      <c r="S68" s="25" t="s">
        <v>137</v>
      </c>
      <c r="T68" s="7"/>
      <c r="U68" s="25" t="s">
        <v>137</v>
      </c>
      <c r="V68" s="7"/>
      <c r="W68" s="25" t="s">
        <v>137</v>
      </c>
      <c r="X68" s="7"/>
      <c r="Y68" s="25" t="s">
        <v>137</v>
      </c>
      <c r="Z68" s="7"/>
      <c r="AA68" s="25" t="s">
        <v>137</v>
      </c>
      <c r="AB68" s="7"/>
      <c r="AC68" s="25" t="s">
        <v>137</v>
      </c>
      <c r="AD68" s="7"/>
    </row>
    <row r="69" spans="1:30" ht="16.5" customHeight="1" x14ac:dyDescent="0.25">
      <c r="A69" s="7"/>
      <c r="B69" s="7" t="s">
        <v>962</v>
      </c>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5">
      <c r="A70" s="7"/>
      <c r="B70" s="7"/>
      <c r="C70" s="7" t="s">
        <v>467</v>
      </c>
      <c r="D70" s="7"/>
      <c r="E70" s="7"/>
      <c r="F70" s="7"/>
      <c r="G70" s="7"/>
      <c r="H70" s="7"/>
      <c r="I70" s="7"/>
      <c r="J70" s="7"/>
      <c r="K70" s="7"/>
      <c r="L70" s="9" t="s">
        <v>261</v>
      </c>
      <c r="M70" s="16">
        <v>15.9</v>
      </c>
      <c r="N70" s="56">
        <v>4</v>
      </c>
      <c r="O70" s="16">
        <v>16.399999999999999</v>
      </c>
      <c r="P70" s="56">
        <v>3.8</v>
      </c>
      <c r="Q70" s="16">
        <v>19.600000000000001</v>
      </c>
      <c r="R70" s="56">
        <v>6.6</v>
      </c>
      <c r="S70" s="16">
        <v>16.5</v>
      </c>
      <c r="T70" s="56">
        <v>4.3</v>
      </c>
      <c r="U70" s="16">
        <v>17.600000000000001</v>
      </c>
      <c r="V70" s="56">
        <v>4.5</v>
      </c>
      <c r="W70" s="16">
        <v>11.2</v>
      </c>
      <c r="X70" s="56">
        <v>3.1</v>
      </c>
      <c r="Y70" s="25" t="s">
        <v>270</v>
      </c>
      <c r="Z70" s="7"/>
      <c r="AA70" s="16">
        <v>11.1</v>
      </c>
      <c r="AB70" s="56">
        <v>5.0999999999999996</v>
      </c>
      <c r="AC70" s="16">
        <v>16.7</v>
      </c>
      <c r="AD70" s="56">
        <v>2.5</v>
      </c>
    </row>
    <row r="71" spans="1:30" ht="16.5" customHeight="1" x14ac:dyDescent="0.25">
      <c r="A71" s="7"/>
      <c r="B71" s="7"/>
      <c r="C71" s="7"/>
      <c r="D71" s="7" t="s">
        <v>524</v>
      </c>
      <c r="E71" s="7"/>
      <c r="F71" s="7"/>
      <c r="G71" s="7"/>
      <c r="H71" s="7"/>
      <c r="I71" s="7"/>
      <c r="J71" s="7"/>
      <c r="K71" s="7"/>
      <c r="L71" s="9" t="s">
        <v>261</v>
      </c>
      <c r="M71" s="16">
        <v>12.7</v>
      </c>
      <c r="N71" s="7"/>
      <c r="O71" s="16">
        <v>11.9</v>
      </c>
      <c r="P71" s="7"/>
      <c r="Q71" s="16">
        <v>17.3</v>
      </c>
      <c r="R71" s="7"/>
      <c r="S71" s="16">
        <v>13.4</v>
      </c>
      <c r="T71" s="7"/>
      <c r="U71" s="16">
        <v>13.1</v>
      </c>
      <c r="V71" s="7"/>
      <c r="W71" s="16">
        <v>14.2</v>
      </c>
      <c r="X71" s="7"/>
      <c r="Y71" s="25" t="s">
        <v>270</v>
      </c>
      <c r="Z71" s="7"/>
      <c r="AA71" s="16">
        <v>23.5</v>
      </c>
      <c r="AB71" s="7"/>
      <c r="AC71" s="26">
        <v>7.8</v>
      </c>
      <c r="AD71" s="7"/>
    </row>
    <row r="72" spans="1:30" ht="16.5" customHeight="1" x14ac:dyDescent="0.25">
      <c r="A72" s="7"/>
      <c r="B72" s="7"/>
      <c r="C72" s="7" t="s">
        <v>468</v>
      </c>
      <c r="D72" s="7"/>
      <c r="E72" s="7"/>
      <c r="F72" s="7"/>
      <c r="G72" s="7"/>
      <c r="H72" s="7"/>
      <c r="I72" s="7"/>
      <c r="J72" s="7"/>
      <c r="K72" s="7"/>
      <c r="L72" s="9" t="s">
        <v>261</v>
      </c>
      <c r="M72" s="16">
        <v>14</v>
      </c>
      <c r="N72" s="56">
        <v>3.3</v>
      </c>
      <c r="O72" s="16">
        <v>13</v>
      </c>
      <c r="P72" s="56">
        <v>3.2</v>
      </c>
      <c r="Q72" s="16">
        <v>11.9</v>
      </c>
      <c r="R72" s="56">
        <v>2.8</v>
      </c>
      <c r="S72" s="16">
        <v>13.4</v>
      </c>
      <c r="T72" s="56">
        <v>4</v>
      </c>
      <c r="U72" s="16">
        <v>12.5</v>
      </c>
      <c r="V72" s="56">
        <v>2.9</v>
      </c>
      <c r="W72" s="26">
        <v>9.3000000000000007</v>
      </c>
      <c r="X72" s="56">
        <v>3.2</v>
      </c>
      <c r="Y72" s="50">
        <v>11.4</v>
      </c>
      <c r="Z72" s="56">
        <v>7.7</v>
      </c>
      <c r="AA72" s="54">
        <v>6.8</v>
      </c>
      <c r="AB72" s="56">
        <v>4.9000000000000004</v>
      </c>
      <c r="AC72" s="16">
        <v>12.9</v>
      </c>
      <c r="AD72" s="56">
        <v>1.3</v>
      </c>
    </row>
    <row r="73" spans="1:30" ht="16.5" customHeight="1" x14ac:dyDescent="0.25">
      <c r="A73" s="7"/>
      <c r="B73" s="7"/>
      <c r="C73" s="7"/>
      <c r="D73" s="7" t="s">
        <v>524</v>
      </c>
      <c r="E73" s="7"/>
      <c r="F73" s="7"/>
      <c r="G73" s="7"/>
      <c r="H73" s="7"/>
      <c r="I73" s="7"/>
      <c r="J73" s="7"/>
      <c r="K73" s="7"/>
      <c r="L73" s="9" t="s">
        <v>261</v>
      </c>
      <c r="M73" s="16">
        <v>12.2</v>
      </c>
      <c r="N73" s="7"/>
      <c r="O73" s="16">
        <v>12.6</v>
      </c>
      <c r="P73" s="7"/>
      <c r="Q73" s="16">
        <v>11.9</v>
      </c>
      <c r="R73" s="7"/>
      <c r="S73" s="16">
        <v>15.2</v>
      </c>
      <c r="T73" s="7"/>
      <c r="U73" s="16">
        <v>11.9</v>
      </c>
      <c r="V73" s="7"/>
      <c r="W73" s="16">
        <v>17.399999999999999</v>
      </c>
      <c r="X73" s="7"/>
      <c r="Y73" s="16">
        <v>34.700000000000003</v>
      </c>
      <c r="Z73" s="7"/>
      <c r="AA73" s="16">
        <v>36.799999999999997</v>
      </c>
      <c r="AB73" s="7"/>
      <c r="AC73" s="26">
        <v>5.2</v>
      </c>
      <c r="AD73" s="7"/>
    </row>
    <row r="74" spans="1:30" ht="16.5" customHeight="1" x14ac:dyDescent="0.25">
      <c r="A74" s="7"/>
      <c r="B74" s="7"/>
      <c r="C74" s="7" t="s">
        <v>469</v>
      </c>
      <c r="D74" s="7"/>
      <c r="E74" s="7"/>
      <c r="F74" s="7"/>
      <c r="G74" s="7"/>
      <c r="H74" s="7"/>
      <c r="I74" s="7"/>
      <c r="J74" s="7"/>
      <c r="K74" s="7"/>
      <c r="L74" s="9" t="s">
        <v>261</v>
      </c>
      <c r="M74" s="16">
        <v>11</v>
      </c>
      <c r="N74" s="56">
        <v>3.8</v>
      </c>
      <c r="O74" s="16">
        <v>11.6</v>
      </c>
      <c r="P74" s="56">
        <v>2.8</v>
      </c>
      <c r="Q74" s="16">
        <v>11.3</v>
      </c>
      <c r="R74" s="56">
        <v>2.4</v>
      </c>
      <c r="S74" s="16">
        <v>10.3</v>
      </c>
      <c r="T74" s="56">
        <v>3.5</v>
      </c>
      <c r="U74" s="26">
        <v>8.1999999999999993</v>
      </c>
      <c r="V74" s="56">
        <v>3.4</v>
      </c>
      <c r="W74" s="16">
        <v>10.199999999999999</v>
      </c>
      <c r="X74" s="56">
        <v>3.3</v>
      </c>
      <c r="Y74" s="50">
        <v>11</v>
      </c>
      <c r="Z74" s="56">
        <v>5.7</v>
      </c>
      <c r="AA74" s="50">
        <v>10</v>
      </c>
      <c r="AB74" s="56">
        <v>6</v>
      </c>
      <c r="AC74" s="16">
        <v>10.9</v>
      </c>
      <c r="AD74" s="56">
        <v>1.3</v>
      </c>
    </row>
    <row r="75" spans="1:30" ht="16.5" customHeight="1" x14ac:dyDescent="0.25">
      <c r="A75" s="7"/>
      <c r="B75" s="7"/>
      <c r="C75" s="7"/>
      <c r="D75" s="7" t="s">
        <v>524</v>
      </c>
      <c r="E75" s="7"/>
      <c r="F75" s="7"/>
      <c r="G75" s="7"/>
      <c r="H75" s="7"/>
      <c r="I75" s="7"/>
      <c r="J75" s="7"/>
      <c r="K75" s="7"/>
      <c r="L75" s="9" t="s">
        <v>261</v>
      </c>
      <c r="M75" s="16">
        <v>17.600000000000001</v>
      </c>
      <c r="N75" s="7"/>
      <c r="O75" s="16">
        <v>12.2</v>
      </c>
      <c r="P75" s="7"/>
      <c r="Q75" s="16">
        <v>10.6</v>
      </c>
      <c r="R75" s="7"/>
      <c r="S75" s="16">
        <v>17.399999999999999</v>
      </c>
      <c r="T75" s="7"/>
      <c r="U75" s="16">
        <v>21.2</v>
      </c>
      <c r="V75" s="7"/>
      <c r="W75" s="16">
        <v>16.5</v>
      </c>
      <c r="X75" s="7"/>
      <c r="Y75" s="16">
        <v>26.4</v>
      </c>
      <c r="Z75" s="7"/>
      <c r="AA75" s="16">
        <v>30.6</v>
      </c>
      <c r="AB75" s="7"/>
      <c r="AC75" s="26">
        <v>6.1</v>
      </c>
      <c r="AD75" s="7"/>
    </row>
    <row r="76" spans="1:30" ht="16.5" customHeight="1" x14ac:dyDescent="0.25">
      <c r="A76" s="7"/>
      <c r="B76" s="7"/>
      <c r="C76" s="7" t="s">
        <v>470</v>
      </c>
      <c r="D76" s="7"/>
      <c r="E76" s="7"/>
      <c r="F76" s="7"/>
      <c r="G76" s="7"/>
      <c r="H76" s="7"/>
      <c r="I76" s="7"/>
      <c r="J76" s="7"/>
      <c r="K76" s="7"/>
      <c r="L76" s="9" t="s">
        <v>261</v>
      </c>
      <c r="M76" s="26">
        <v>8.3000000000000007</v>
      </c>
      <c r="N76" s="56">
        <v>2.8</v>
      </c>
      <c r="O76" s="26">
        <v>9.6</v>
      </c>
      <c r="P76" s="56">
        <v>3</v>
      </c>
      <c r="Q76" s="26">
        <v>7.7</v>
      </c>
      <c r="R76" s="56">
        <v>2.4</v>
      </c>
      <c r="S76" s="26">
        <v>6.7</v>
      </c>
      <c r="T76" s="56">
        <v>2.1</v>
      </c>
      <c r="U76" s="54">
        <v>5.9</v>
      </c>
      <c r="V76" s="56">
        <v>3.4</v>
      </c>
      <c r="W76" s="54">
        <v>6.7</v>
      </c>
      <c r="X76" s="56">
        <v>3.8</v>
      </c>
      <c r="Y76" s="16">
        <v>10.6</v>
      </c>
      <c r="Z76" s="56">
        <v>3.3</v>
      </c>
      <c r="AA76" s="54">
        <v>9.1</v>
      </c>
      <c r="AB76" s="56">
        <v>4.5</v>
      </c>
      <c r="AC76" s="26">
        <v>8.1</v>
      </c>
      <c r="AD76" s="56">
        <v>1.5</v>
      </c>
    </row>
    <row r="77" spans="1:30" ht="16.5" customHeight="1" x14ac:dyDescent="0.25">
      <c r="A77" s="7"/>
      <c r="B77" s="7"/>
      <c r="C77" s="7"/>
      <c r="D77" s="7" t="s">
        <v>524</v>
      </c>
      <c r="E77" s="7"/>
      <c r="F77" s="7"/>
      <c r="G77" s="7"/>
      <c r="H77" s="7"/>
      <c r="I77" s="7"/>
      <c r="J77" s="7"/>
      <c r="K77" s="7"/>
      <c r="L77" s="9" t="s">
        <v>261</v>
      </c>
      <c r="M77" s="16">
        <v>17.100000000000001</v>
      </c>
      <c r="N77" s="7"/>
      <c r="O77" s="16">
        <v>15.9</v>
      </c>
      <c r="P77" s="7"/>
      <c r="Q77" s="16">
        <v>16.100000000000001</v>
      </c>
      <c r="R77" s="7"/>
      <c r="S77" s="16">
        <v>16.5</v>
      </c>
      <c r="T77" s="7"/>
      <c r="U77" s="16">
        <v>29.7</v>
      </c>
      <c r="V77" s="7"/>
      <c r="W77" s="16">
        <v>28.7</v>
      </c>
      <c r="X77" s="7"/>
      <c r="Y77" s="16">
        <v>15.9</v>
      </c>
      <c r="Z77" s="7"/>
      <c r="AA77" s="16">
        <v>25.6</v>
      </c>
      <c r="AB77" s="7"/>
      <c r="AC77" s="26">
        <v>9.6</v>
      </c>
      <c r="AD77" s="7"/>
    </row>
    <row r="78" spans="1:30" ht="16.5" customHeight="1" x14ac:dyDescent="0.25">
      <c r="A78" s="7"/>
      <c r="B78" s="7"/>
      <c r="C78" s="7" t="s">
        <v>471</v>
      </c>
      <c r="D78" s="7"/>
      <c r="E78" s="7"/>
      <c r="F78" s="7"/>
      <c r="G78" s="7"/>
      <c r="H78" s="7"/>
      <c r="I78" s="7"/>
      <c r="J78" s="7"/>
      <c r="K78" s="7"/>
      <c r="L78" s="9" t="s">
        <v>261</v>
      </c>
      <c r="M78" s="26">
        <v>5.7</v>
      </c>
      <c r="N78" s="56">
        <v>2.2000000000000002</v>
      </c>
      <c r="O78" s="26">
        <v>7.8</v>
      </c>
      <c r="P78" s="56">
        <v>3.2</v>
      </c>
      <c r="Q78" s="26">
        <v>8.1</v>
      </c>
      <c r="R78" s="56">
        <v>2.6</v>
      </c>
      <c r="S78" s="26">
        <v>8.3000000000000007</v>
      </c>
      <c r="T78" s="56">
        <v>3.1</v>
      </c>
      <c r="U78" s="16">
        <v>10.1</v>
      </c>
      <c r="V78" s="56">
        <v>4.9000000000000004</v>
      </c>
      <c r="W78" s="54">
        <v>5.9</v>
      </c>
      <c r="X78" s="56">
        <v>5.5</v>
      </c>
      <c r="Y78" s="26">
        <v>7.3</v>
      </c>
      <c r="Z78" s="56">
        <v>2.4</v>
      </c>
      <c r="AA78" s="54">
        <v>6.8</v>
      </c>
      <c r="AB78" s="56">
        <v>3.8</v>
      </c>
      <c r="AC78" s="26">
        <v>7.4</v>
      </c>
      <c r="AD78" s="56">
        <v>1.3</v>
      </c>
    </row>
    <row r="79" spans="1:30" ht="16.5" customHeight="1" x14ac:dyDescent="0.25">
      <c r="A79" s="7"/>
      <c r="B79" s="7"/>
      <c r="C79" s="7"/>
      <c r="D79" s="7" t="s">
        <v>524</v>
      </c>
      <c r="E79" s="7"/>
      <c r="F79" s="7"/>
      <c r="G79" s="7"/>
      <c r="H79" s="7"/>
      <c r="I79" s="7"/>
      <c r="J79" s="7"/>
      <c r="K79" s="7"/>
      <c r="L79" s="9" t="s">
        <v>261</v>
      </c>
      <c r="M79" s="16">
        <v>19.8</v>
      </c>
      <c r="N79" s="7"/>
      <c r="O79" s="16">
        <v>20.9</v>
      </c>
      <c r="P79" s="7"/>
      <c r="Q79" s="16">
        <v>16.399999999999999</v>
      </c>
      <c r="R79" s="7"/>
      <c r="S79" s="16">
        <v>19.2</v>
      </c>
      <c r="T79" s="7"/>
      <c r="U79" s="16">
        <v>24.7</v>
      </c>
      <c r="V79" s="7"/>
      <c r="W79" s="16">
        <v>47.7</v>
      </c>
      <c r="X79" s="7"/>
      <c r="Y79" s="16">
        <v>16.899999999999999</v>
      </c>
      <c r="Z79" s="7"/>
      <c r="AA79" s="16">
        <v>28.4</v>
      </c>
      <c r="AB79" s="7"/>
      <c r="AC79" s="26">
        <v>9</v>
      </c>
      <c r="AD79" s="7"/>
    </row>
    <row r="80" spans="1:30" ht="16.5" customHeight="1" x14ac:dyDescent="0.25">
      <c r="A80" s="7"/>
      <c r="B80" s="7" t="s">
        <v>963</v>
      </c>
      <c r="C80" s="7"/>
      <c r="D80" s="7"/>
      <c r="E80" s="7"/>
      <c r="F80" s="7"/>
      <c r="G80" s="7"/>
      <c r="H80" s="7"/>
      <c r="I80" s="7"/>
      <c r="J80" s="7"/>
      <c r="K80" s="7"/>
      <c r="L80" s="9"/>
      <c r="M80" s="10"/>
      <c r="N80" s="7"/>
      <c r="O80" s="10"/>
      <c r="P80" s="7"/>
      <c r="Q80" s="10"/>
      <c r="R80" s="7"/>
      <c r="S80" s="10"/>
      <c r="T80" s="7"/>
      <c r="U80" s="10"/>
      <c r="V80" s="7"/>
      <c r="W80" s="10"/>
      <c r="X80" s="7"/>
      <c r="Y80" s="10"/>
      <c r="Z80" s="7"/>
      <c r="AA80" s="10"/>
      <c r="AB80" s="7"/>
      <c r="AC80" s="10"/>
      <c r="AD80" s="7"/>
    </row>
    <row r="81" spans="1:30" ht="29.4" customHeight="1" x14ac:dyDescent="0.25">
      <c r="A81" s="7"/>
      <c r="B81" s="7"/>
      <c r="C81" s="93" t="s">
        <v>964</v>
      </c>
      <c r="D81" s="93"/>
      <c r="E81" s="93"/>
      <c r="F81" s="93"/>
      <c r="G81" s="93"/>
      <c r="H81" s="93"/>
      <c r="I81" s="93"/>
      <c r="J81" s="93"/>
      <c r="K81" s="93"/>
      <c r="L81" s="9" t="s">
        <v>261</v>
      </c>
      <c r="M81" s="16">
        <v>21.2</v>
      </c>
      <c r="N81" s="56">
        <v>3.9</v>
      </c>
      <c r="O81" s="16">
        <v>26.6</v>
      </c>
      <c r="P81" s="56">
        <v>3.7</v>
      </c>
      <c r="Q81" s="16">
        <v>21.4</v>
      </c>
      <c r="R81" s="56">
        <v>3.2</v>
      </c>
      <c r="S81" s="16">
        <v>22.1</v>
      </c>
      <c r="T81" s="56">
        <v>3.5</v>
      </c>
      <c r="U81" s="16">
        <v>24.3</v>
      </c>
      <c r="V81" s="56">
        <v>4.0999999999999996</v>
      </c>
      <c r="W81" s="16">
        <v>17.399999999999999</v>
      </c>
      <c r="X81" s="56">
        <v>3.9</v>
      </c>
      <c r="Y81" s="16">
        <v>17.5</v>
      </c>
      <c r="Z81" s="56">
        <v>4.5</v>
      </c>
      <c r="AA81" s="16">
        <v>20.399999999999999</v>
      </c>
      <c r="AB81" s="56">
        <v>6.1</v>
      </c>
      <c r="AC81" s="16">
        <v>22.7</v>
      </c>
      <c r="AD81" s="56">
        <v>1.7</v>
      </c>
    </row>
    <row r="82" spans="1:30" ht="16.5" customHeight="1" x14ac:dyDescent="0.25">
      <c r="A82" s="7"/>
      <c r="B82" s="7"/>
      <c r="C82" s="7"/>
      <c r="D82" s="7" t="s">
        <v>524</v>
      </c>
      <c r="E82" s="7"/>
      <c r="F82" s="7"/>
      <c r="G82" s="7"/>
      <c r="H82" s="7"/>
      <c r="I82" s="7"/>
      <c r="J82" s="7"/>
      <c r="K82" s="7"/>
      <c r="L82" s="9" t="s">
        <v>261</v>
      </c>
      <c r="M82" s="26">
        <v>9.5</v>
      </c>
      <c r="N82" s="7"/>
      <c r="O82" s="26">
        <v>7.1</v>
      </c>
      <c r="P82" s="7"/>
      <c r="Q82" s="26">
        <v>7.7</v>
      </c>
      <c r="R82" s="7"/>
      <c r="S82" s="26">
        <v>8.1</v>
      </c>
      <c r="T82" s="7"/>
      <c r="U82" s="26">
        <v>8.5</v>
      </c>
      <c r="V82" s="7"/>
      <c r="W82" s="16">
        <v>11.5</v>
      </c>
      <c r="X82" s="7"/>
      <c r="Y82" s="16">
        <v>13.1</v>
      </c>
      <c r="Z82" s="7"/>
      <c r="AA82" s="16">
        <v>15.3</v>
      </c>
      <c r="AB82" s="7"/>
      <c r="AC82" s="26">
        <v>3.7</v>
      </c>
      <c r="AD82" s="7"/>
    </row>
    <row r="83" spans="1:30" ht="29.4" customHeight="1" x14ac:dyDescent="0.25">
      <c r="A83" s="7"/>
      <c r="B83" s="7"/>
      <c r="C83" s="93" t="s">
        <v>965</v>
      </c>
      <c r="D83" s="93"/>
      <c r="E83" s="93"/>
      <c r="F83" s="93"/>
      <c r="G83" s="93"/>
      <c r="H83" s="93"/>
      <c r="I83" s="93"/>
      <c r="J83" s="93"/>
      <c r="K83" s="93"/>
      <c r="L83" s="9" t="s">
        <v>261</v>
      </c>
      <c r="M83" s="26">
        <v>5.2</v>
      </c>
      <c r="N83" s="56">
        <v>1.1000000000000001</v>
      </c>
      <c r="O83" s="26">
        <v>4.8</v>
      </c>
      <c r="P83" s="56">
        <v>1</v>
      </c>
      <c r="Q83" s="26">
        <v>5.0999999999999996</v>
      </c>
      <c r="R83" s="56">
        <v>1.2</v>
      </c>
      <c r="S83" s="26">
        <v>4.7</v>
      </c>
      <c r="T83" s="56">
        <v>1.3</v>
      </c>
      <c r="U83" s="26">
        <v>5.0999999999999996</v>
      </c>
      <c r="V83" s="56">
        <v>1.3</v>
      </c>
      <c r="W83" s="26">
        <v>3.8</v>
      </c>
      <c r="X83" s="56">
        <v>1.4</v>
      </c>
      <c r="Y83" s="26">
        <v>4.4000000000000004</v>
      </c>
      <c r="Z83" s="56">
        <v>1.4</v>
      </c>
      <c r="AA83" s="26">
        <v>3.8</v>
      </c>
      <c r="AB83" s="56">
        <v>1.6</v>
      </c>
      <c r="AC83" s="26">
        <v>5</v>
      </c>
      <c r="AD83" s="56">
        <v>0.5</v>
      </c>
    </row>
    <row r="84" spans="1:30" ht="16.5" customHeight="1" x14ac:dyDescent="0.25">
      <c r="A84" s="7"/>
      <c r="B84" s="7"/>
      <c r="C84" s="7"/>
      <c r="D84" s="7" t="s">
        <v>524</v>
      </c>
      <c r="E84" s="7"/>
      <c r="F84" s="7"/>
      <c r="G84" s="7"/>
      <c r="H84" s="7"/>
      <c r="I84" s="7"/>
      <c r="J84" s="7"/>
      <c r="K84" s="7"/>
      <c r="L84" s="9" t="s">
        <v>261</v>
      </c>
      <c r="M84" s="16">
        <v>11</v>
      </c>
      <c r="N84" s="7"/>
      <c r="O84" s="16">
        <v>10.6</v>
      </c>
      <c r="P84" s="7"/>
      <c r="Q84" s="16">
        <v>11.7</v>
      </c>
      <c r="R84" s="7"/>
      <c r="S84" s="16">
        <v>14.2</v>
      </c>
      <c r="T84" s="7"/>
      <c r="U84" s="16">
        <v>12.6</v>
      </c>
      <c r="V84" s="7"/>
      <c r="W84" s="16">
        <v>18.7</v>
      </c>
      <c r="X84" s="7"/>
      <c r="Y84" s="16">
        <v>16.100000000000001</v>
      </c>
      <c r="Z84" s="7"/>
      <c r="AA84" s="16">
        <v>21.8</v>
      </c>
      <c r="AB84" s="7"/>
      <c r="AC84" s="26">
        <v>4.8</v>
      </c>
      <c r="AD84" s="7"/>
    </row>
    <row r="85" spans="1:30" ht="16.5" customHeight="1" x14ac:dyDescent="0.25">
      <c r="A85" s="7"/>
      <c r="B85" s="7" t="s">
        <v>79</v>
      </c>
      <c r="C85" s="7"/>
      <c r="D85" s="7"/>
      <c r="E85" s="7"/>
      <c r="F85" s="7"/>
      <c r="G85" s="7"/>
      <c r="H85" s="7"/>
      <c r="I85" s="7"/>
      <c r="J85" s="7"/>
      <c r="K85" s="7"/>
      <c r="L85" s="9" t="s">
        <v>261</v>
      </c>
      <c r="M85" s="16">
        <v>10.4</v>
      </c>
      <c r="N85" s="56">
        <v>1.4</v>
      </c>
      <c r="O85" s="16">
        <v>11.4</v>
      </c>
      <c r="P85" s="56">
        <v>1.4</v>
      </c>
      <c r="Q85" s="16">
        <v>10.8</v>
      </c>
      <c r="R85" s="56">
        <v>1.3</v>
      </c>
      <c r="S85" s="16">
        <v>10.6</v>
      </c>
      <c r="T85" s="56">
        <v>1.5</v>
      </c>
      <c r="U85" s="16">
        <v>11.4</v>
      </c>
      <c r="V85" s="56">
        <v>1.6</v>
      </c>
      <c r="W85" s="26">
        <v>9.1</v>
      </c>
      <c r="X85" s="56">
        <v>1.6</v>
      </c>
      <c r="Y85" s="26">
        <v>9.1</v>
      </c>
      <c r="Z85" s="56">
        <v>1.7</v>
      </c>
      <c r="AA85" s="26">
        <v>9</v>
      </c>
      <c r="AB85" s="56">
        <v>2.7</v>
      </c>
      <c r="AC85" s="16">
        <v>10.8</v>
      </c>
      <c r="AD85" s="56">
        <v>0.7</v>
      </c>
    </row>
    <row r="86" spans="1:30" ht="16.5" customHeight="1" x14ac:dyDescent="0.25">
      <c r="A86" s="7"/>
      <c r="B86" s="7"/>
      <c r="C86" s="7" t="s">
        <v>524</v>
      </c>
      <c r="D86" s="7"/>
      <c r="E86" s="7"/>
      <c r="F86" s="7"/>
      <c r="G86" s="7"/>
      <c r="H86" s="7"/>
      <c r="I86" s="7"/>
      <c r="J86" s="7"/>
      <c r="K86" s="7"/>
      <c r="L86" s="9" t="s">
        <v>261</v>
      </c>
      <c r="M86" s="26">
        <v>6.7</v>
      </c>
      <c r="N86" s="7"/>
      <c r="O86" s="26">
        <v>6.2</v>
      </c>
      <c r="P86" s="7"/>
      <c r="Q86" s="26">
        <v>6.3</v>
      </c>
      <c r="R86" s="7"/>
      <c r="S86" s="26">
        <v>7.2</v>
      </c>
      <c r="T86" s="7"/>
      <c r="U86" s="26">
        <v>7.3</v>
      </c>
      <c r="V86" s="7"/>
      <c r="W86" s="26">
        <v>8.8000000000000007</v>
      </c>
      <c r="X86" s="7"/>
      <c r="Y86" s="26">
        <v>9.6999999999999993</v>
      </c>
      <c r="Z86" s="7"/>
      <c r="AA86" s="16">
        <v>15</v>
      </c>
      <c r="AB86" s="7"/>
      <c r="AC86" s="26">
        <v>3.2</v>
      </c>
      <c r="AD86" s="7"/>
    </row>
    <row r="87" spans="1:30" ht="16.5" customHeight="1" x14ac:dyDescent="0.25">
      <c r="A87" s="7" t="s">
        <v>951</v>
      </c>
      <c r="B87" s="7"/>
      <c r="C87" s="7"/>
      <c r="D87" s="7"/>
      <c r="E87" s="7"/>
      <c r="F87" s="7"/>
      <c r="G87" s="7"/>
      <c r="H87" s="7"/>
      <c r="I87" s="7"/>
      <c r="J87" s="7"/>
      <c r="K87" s="7"/>
      <c r="L87" s="9"/>
      <c r="M87" s="10"/>
      <c r="N87" s="7"/>
      <c r="O87" s="10"/>
      <c r="P87" s="7"/>
      <c r="Q87" s="10"/>
      <c r="R87" s="7"/>
      <c r="S87" s="10"/>
      <c r="T87" s="7"/>
      <c r="U87" s="10"/>
      <c r="V87" s="7"/>
      <c r="W87" s="10"/>
      <c r="X87" s="7"/>
      <c r="Y87" s="10"/>
      <c r="Z87" s="7"/>
      <c r="AA87" s="10"/>
      <c r="AB87" s="7"/>
      <c r="AC87" s="10"/>
      <c r="AD87" s="7"/>
    </row>
    <row r="88" spans="1:30" ht="16.5" customHeight="1" x14ac:dyDescent="0.25">
      <c r="A88" s="7"/>
      <c r="B88" s="7" t="s">
        <v>567</v>
      </c>
      <c r="C88" s="7"/>
      <c r="D88" s="7"/>
      <c r="E88" s="7"/>
      <c r="F88" s="7"/>
      <c r="G88" s="7"/>
      <c r="H88" s="7"/>
      <c r="I88" s="7"/>
      <c r="J88" s="7"/>
      <c r="K88" s="7"/>
      <c r="L88" s="9"/>
      <c r="M88" s="10"/>
      <c r="N88" s="7"/>
      <c r="O88" s="10"/>
      <c r="P88" s="7"/>
      <c r="Q88" s="10"/>
      <c r="R88" s="7"/>
      <c r="S88" s="10"/>
      <c r="T88" s="7"/>
      <c r="U88" s="10"/>
      <c r="V88" s="7"/>
      <c r="W88" s="10"/>
      <c r="X88" s="7"/>
      <c r="Y88" s="10"/>
      <c r="Z88" s="7"/>
      <c r="AA88" s="10"/>
      <c r="AB88" s="7"/>
      <c r="AC88" s="10"/>
      <c r="AD88" s="7"/>
    </row>
    <row r="89" spans="1:30" ht="16.5" customHeight="1" x14ac:dyDescent="0.25">
      <c r="A89" s="7"/>
      <c r="B89" s="7"/>
      <c r="C89" s="7" t="s">
        <v>502</v>
      </c>
      <c r="D89" s="7"/>
      <c r="E89" s="7"/>
      <c r="F89" s="7"/>
      <c r="G89" s="7"/>
      <c r="H89" s="7"/>
      <c r="I89" s="7"/>
      <c r="J89" s="7"/>
      <c r="K89" s="7"/>
      <c r="L89" s="9" t="s">
        <v>261</v>
      </c>
      <c r="M89" s="16">
        <v>13.4</v>
      </c>
      <c r="N89" s="56">
        <v>1.7</v>
      </c>
      <c r="O89" s="16">
        <v>11.9</v>
      </c>
      <c r="P89" s="56">
        <v>1.8</v>
      </c>
      <c r="Q89" s="16">
        <v>11.2</v>
      </c>
      <c r="R89" s="56">
        <v>2.2000000000000002</v>
      </c>
      <c r="S89" s="26">
        <v>9.6999999999999993</v>
      </c>
      <c r="T89" s="56">
        <v>1.6</v>
      </c>
      <c r="U89" s="16">
        <v>12.3</v>
      </c>
      <c r="V89" s="56">
        <v>2</v>
      </c>
      <c r="W89" s="25" t="s">
        <v>137</v>
      </c>
      <c r="X89" s="7"/>
      <c r="Y89" s="16">
        <v>10.9</v>
      </c>
      <c r="Z89" s="56">
        <v>2</v>
      </c>
      <c r="AA89" s="25" t="s">
        <v>137</v>
      </c>
      <c r="AB89" s="7"/>
      <c r="AC89" s="16">
        <v>12.1</v>
      </c>
      <c r="AD89" s="56">
        <v>0.9</v>
      </c>
    </row>
    <row r="90" spans="1:30" ht="16.5" customHeight="1" x14ac:dyDescent="0.25">
      <c r="A90" s="7"/>
      <c r="B90" s="7"/>
      <c r="C90" s="7"/>
      <c r="D90" s="7" t="s">
        <v>524</v>
      </c>
      <c r="E90" s="7"/>
      <c r="F90" s="7"/>
      <c r="G90" s="7"/>
      <c r="H90" s="7"/>
      <c r="I90" s="7"/>
      <c r="J90" s="7"/>
      <c r="K90" s="7"/>
      <c r="L90" s="9" t="s">
        <v>261</v>
      </c>
      <c r="M90" s="26">
        <v>6.6</v>
      </c>
      <c r="N90" s="7"/>
      <c r="O90" s="26">
        <v>7.9</v>
      </c>
      <c r="P90" s="7"/>
      <c r="Q90" s="16">
        <v>10.1</v>
      </c>
      <c r="R90" s="7"/>
      <c r="S90" s="26">
        <v>8.6999999999999993</v>
      </c>
      <c r="T90" s="7"/>
      <c r="U90" s="26">
        <v>8.3000000000000007</v>
      </c>
      <c r="V90" s="7"/>
      <c r="W90" s="25" t="s">
        <v>137</v>
      </c>
      <c r="X90" s="7"/>
      <c r="Y90" s="26">
        <v>9.3000000000000007</v>
      </c>
      <c r="Z90" s="7"/>
      <c r="AA90" s="25" t="s">
        <v>137</v>
      </c>
      <c r="AB90" s="7"/>
      <c r="AC90" s="26">
        <v>3.6</v>
      </c>
      <c r="AD90" s="7"/>
    </row>
    <row r="91" spans="1:30" ht="16.5" customHeight="1" x14ac:dyDescent="0.25">
      <c r="A91" s="7"/>
      <c r="B91" s="7"/>
      <c r="C91" s="7" t="s">
        <v>503</v>
      </c>
      <c r="D91" s="7"/>
      <c r="E91" s="7"/>
      <c r="F91" s="7"/>
      <c r="G91" s="7"/>
      <c r="H91" s="7"/>
      <c r="I91" s="7"/>
      <c r="J91" s="7"/>
      <c r="K91" s="7"/>
      <c r="L91" s="9" t="s">
        <v>261</v>
      </c>
      <c r="M91" s="16">
        <v>12.1</v>
      </c>
      <c r="N91" s="56">
        <v>3.5</v>
      </c>
      <c r="O91" s="16">
        <v>11.7</v>
      </c>
      <c r="P91" s="56">
        <v>3.6</v>
      </c>
      <c r="Q91" s="16">
        <v>11.9</v>
      </c>
      <c r="R91" s="56">
        <v>3.3</v>
      </c>
      <c r="S91" s="16">
        <v>10.9</v>
      </c>
      <c r="T91" s="56">
        <v>4.7</v>
      </c>
      <c r="U91" s="50">
        <v>13.3</v>
      </c>
      <c r="V91" s="56">
        <v>6.9</v>
      </c>
      <c r="W91" s="16">
        <v>11.6</v>
      </c>
      <c r="X91" s="56">
        <v>2.8</v>
      </c>
      <c r="Y91" s="26" t="s">
        <v>123</v>
      </c>
      <c r="Z91" s="7"/>
      <c r="AA91" s="25" t="s">
        <v>137</v>
      </c>
      <c r="AB91" s="7"/>
      <c r="AC91" s="16">
        <v>11.9</v>
      </c>
      <c r="AD91" s="56">
        <v>1.6</v>
      </c>
    </row>
    <row r="92" spans="1:30" ht="16.5" customHeight="1" x14ac:dyDescent="0.25">
      <c r="A92" s="7"/>
      <c r="B92" s="7"/>
      <c r="C92" s="7"/>
      <c r="D92" s="7" t="s">
        <v>524</v>
      </c>
      <c r="E92" s="7"/>
      <c r="F92" s="7"/>
      <c r="G92" s="7"/>
      <c r="H92" s="7"/>
      <c r="I92" s="7"/>
      <c r="J92" s="7"/>
      <c r="K92" s="7"/>
      <c r="L92" s="9" t="s">
        <v>261</v>
      </c>
      <c r="M92" s="16">
        <v>14.9</v>
      </c>
      <c r="N92" s="7"/>
      <c r="O92" s="16">
        <v>15.8</v>
      </c>
      <c r="P92" s="7"/>
      <c r="Q92" s="16">
        <v>14.1</v>
      </c>
      <c r="R92" s="7"/>
      <c r="S92" s="16">
        <v>22.3</v>
      </c>
      <c r="T92" s="7"/>
      <c r="U92" s="16">
        <v>26.3</v>
      </c>
      <c r="V92" s="7"/>
      <c r="W92" s="16">
        <v>12.6</v>
      </c>
      <c r="X92" s="7"/>
      <c r="Y92" s="26" t="s">
        <v>123</v>
      </c>
      <c r="Z92" s="7"/>
      <c r="AA92" s="25" t="s">
        <v>137</v>
      </c>
      <c r="AB92" s="7"/>
      <c r="AC92" s="26">
        <v>7</v>
      </c>
      <c r="AD92" s="7"/>
    </row>
    <row r="93" spans="1:30" ht="16.5" customHeight="1" x14ac:dyDescent="0.25">
      <c r="A93" s="7"/>
      <c r="B93" s="7"/>
      <c r="C93" s="7" t="s">
        <v>961</v>
      </c>
      <c r="D93" s="7"/>
      <c r="E93" s="7"/>
      <c r="F93" s="7"/>
      <c r="G93" s="7"/>
      <c r="H93" s="7"/>
      <c r="I93" s="7"/>
      <c r="J93" s="7"/>
      <c r="K93" s="7"/>
      <c r="L93" s="9" t="s">
        <v>261</v>
      </c>
      <c r="M93" s="50">
        <v>12.2</v>
      </c>
      <c r="N93" s="56">
        <v>6.3</v>
      </c>
      <c r="O93" s="26">
        <v>8.5</v>
      </c>
      <c r="P93" s="56">
        <v>4.0999999999999996</v>
      </c>
      <c r="Q93" s="16">
        <v>13</v>
      </c>
      <c r="R93" s="56">
        <v>3.1</v>
      </c>
      <c r="S93" s="54">
        <v>9.6</v>
      </c>
      <c r="T93" s="56">
        <v>5.2</v>
      </c>
      <c r="U93" s="16">
        <v>14.2</v>
      </c>
      <c r="V93" s="56">
        <v>5.5</v>
      </c>
      <c r="W93" s="26">
        <v>9.9</v>
      </c>
      <c r="X93" s="56">
        <v>2.7</v>
      </c>
      <c r="Y93" s="25" t="s">
        <v>137</v>
      </c>
      <c r="Z93" s="7"/>
      <c r="AA93" s="50">
        <v>13.4</v>
      </c>
      <c r="AB93" s="56">
        <v>9.6999999999999993</v>
      </c>
      <c r="AC93" s="16">
        <v>11.8</v>
      </c>
      <c r="AD93" s="56">
        <v>1.7</v>
      </c>
    </row>
    <row r="94" spans="1:30" ht="16.5" customHeight="1" x14ac:dyDescent="0.25">
      <c r="A94" s="7"/>
      <c r="B94" s="7"/>
      <c r="C94" s="7"/>
      <c r="D94" s="7" t="s">
        <v>524</v>
      </c>
      <c r="E94" s="7"/>
      <c r="F94" s="7"/>
      <c r="G94" s="7"/>
      <c r="H94" s="7"/>
      <c r="I94" s="7"/>
      <c r="J94" s="7"/>
      <c r="K94" s="7"/>
      <c r="L94" s="9" t="s">
        <v>261</v>
      </c>
      <c r="M94" s="16">
        <v>26.4</v>
      </c>
      <c r="N94" s="7"/>
      <c r="O94" s="16">
        <v>24.4</v>
      </c>
      <c r="P94" s="7"/>
      <c r="Q94" s="16">
        <v>12.2</v>
      </c>
      <c r="R94" s="7"/>
      <c r="S94" s="16">
        <v>27.4</v>
      </c>
      <c r="T94" s="7"/>
      <c r="U94" s="16">
        <v>19.8</v>
      </c>
      <c r="V94" s="7"/>
      <c r="W94" s="16">
        <v>14</v>
      </c>
      <c r="X94" s="7"/>
      <c r="Y94" s="25" t="s">
        <v>137</v>
      </c>
      <c r="Z94" s="7"/>
      <c r="AA94" s="16">
        <v>36.799999999999997</v>
      </c>
      <c r="AB94" s="7"/>
      <c r="AC94" s="26">
        <v>7.3</v>
      </c>
      <c r="AD94" s="7"/>
    </row>
    <row r="95" spans="1:30" ht="16.5" customHeight="1" x14ac:dyDescent="0.25">
      <c r="A95" s="7"/>
      <c r="B95" s="7"/>
      <c r="C95" s="7" t="s">
        <v>506</v>
      </c>
      <c r="D95" s="7"/>
      <c r="E95" s="7"/>
      <c r="F95" s="7"/>
      <c r="G95" s="7"/>
      <c r="H95" s="7"/>
      <c r="I95" s="7"/>
      <c r="J95" s="7"/>
      <c r="K95" s="7"/>
      <c r="L95" s="9" t="s">
        <v>261</v>
      </c>
      <c r="M95" s="25" t="s">
        <v>137</v>
      </c>
      <c r="N95" s="7"/>
      <c r="O95" s="25" t="s">
        <v>137</v>
      </c>
      <c r="P95" s="7"/>
      <c r="Q95" s="25" t="s">
        <v>137</v>
      </c>
      <c r="R95" s="7"/>
      <c r="S95" s="25" t="s">
        <v>137</v>
      </c>
      <c r="T95" s="7"/>
      <c r="U95" s="25" t="s">
        <v>137</v>
      </c>
      <c r="V95" s="7"/>
      <c r="W95" s="25" t="s">
        <v>137</v>
      </c>
      <c r="X95" s="7"/>
      <c r="Y95" s="25" t="s">
        <v>137</v>
      </c>
      <c r="Z95" s="7"/>
      <c r="AA95" s="25" t="s">
        <v>137</v>
      </c>
      <c r="AB95" s="7"/>
      <c r="AC95" s="25" t="s">
        <v>137</v>
      </c>
      <c r="AD95" s="7"/>
    </row>
    <row r="96" spans="1:30" ht="16.5" customHeight="1" x14ac:dyDescent="0.25">
      <c r="A96" s="7"/>
      <c r="B96" s="7"/>
      <c r="C96" s="7"/>
      <c r="D96" s="7" t="s">
        <v>524</v>
      </c>
      <c r="E96" s="7"/>
      <c r="F96" s="7"/>
      <c r="G96" s="7"/>
      <c r="H96" s="7"/>
      <c r="I96" s="7"/>
      <c r="J96" s="7"/>
      <c r="K96" s="7"/>
      <c r="L96" s="9" t="s">
        <v>261</v>
      </c>
      <c r="M96" s="25" t="s">
        <v>137</v>
      </c>
      <c r="N96" s="7"/>
      <c r="O96" s="25" t="s">
        <v>137</v>
      </c>
      <c r="P96" s="7"/>
      <c r="Q96" s="25" t="s">
        <v>137</v>
      </c>
      <c r="R96" s="7"/>
      <c r="S96" s="25" t="s">
        <v>137</v>
      </c>
      <c r="T96" s="7"/>
      <c r="U96" s="25" t="s">
        <v>137</v>
      </c>
      <c r="V96" s="7"/>
      <c r="W96" s="25" t="s">
        <v>137</v>
      </c>
      <c r="X96" s="7"/>
      <c r="Y96" s="25" t="s">
        <v>137</v>
      </c>
      <c r="Z96" s="7"/>
      <c r="AA96" s="25" t="s">
        <v>137</v>
      </c>
      <c r="AB96" s="7"/>
      <c r="AC96" s="25" t="s">
        <v>137</v>
      </c>
      <c r="AD96" s="7"/>
    </row>
    <row r="97" spans="1:30" ht="16.5" customHeight="1" x14ac:dyDescent="0.25">
      <c r="A97" s="7"/>
      <c r="B97" s="7" t="s">
        <v>962</v>
      </c>
      <c r="C97" s="7"/>
      <c r="D97" s="7"/>
      <c r="E97" s="7"/>
      <c r="F97" s="7"/>
      <c r="G97" s="7"/>
      <c r="H97" s="7"/>
      <c r="I97" s="7"/>
      <c r="J97" s="7"/>
      <c r="K97" s="7"/>
      <c r="L97" s="9"/>
      <c r="M97" s="10"/>
      <c r="N97" s="7"/>
      <c r="O97" s="10"/>
      <c r="P97" s="7"/>
      <c r="Q97" s="10"/>
      <c r="R97" s="7"/>
      <c r="S97" s="10"/>
      <c r="T97" s="7"/>
      <c r="U97" s="10"/>
      <c r="V97" s="7"/>
      <c r="W97" s="10"/>
      <c r="X97" s="7"/>
      <c r="Y97" s="10"/>
      <c r="Z97" s="7"/>
      <c r="AA97" s="10"/>
      <c r="AB97" s="7"/>
      <c r="AC97" s="10"/>
      <c r="AD97" s="7"/>
    </row>
    <row r="98" spans="1:30" ht="16.5" customHeight="1" x14ac:dyDescent="0.25">
      <c r="A98" s="7"/>
      <c r="B98" s="7"/>
      <c r="C98" s="7" t="s">
        <v>467</v>
      </c>
      <c r="D98" s="7"/>
      <c r="E98" s="7"/>
      <c r="F98" s="7"/>
      <c r="G98" s="7"/>
      <c r="H98" s="7"/>
      <c r="I98" s="7"/>
      <c r="J98" s="7"/>
      <c r="K98" s="7"/>
      <c r="L98" s="9" t="s">
        <v>261</v>
      </c>
      <c r="M98" s="16">
        <v>20.100000000000001</v>
      </c>
      <c r="N98" s="56">
        <v>3.2</v>
      </c>
      <c r="O98" s="16">
        <v>18.600000000000001</v>
      </c>
      <c r="P98" s="56">
        <v>4.5999999999999996</v>
      </c>
      <c r="Q98" s="16">
        <v>15.8</v>
      </c>
      <c r="R98" s="56">
        <v>3.5</v>
      </c>
      <c r="S98" s="16">
        <v>19.3</v>
      </c>
      <c r="T98" s="56">
        <v>5.2</v>
      </c>
      <c r="U98" s="16">
        <v>20.399999999999999</v>
      </c>
      <c r="V98" s="56">
        <v>5.2</v>
      </c>
      <c r="W98" s="16">
        <v>15.9</v>
      </c>
      <c r="X98" s="56">
        <v>3.9</v>
      </c>
      <c r="Y98" s="25" t="s">
        <v>270</v>
      </c>
      <c r="Z98" s="7"/>
      <c r="AA98" s="25" t="s">
        <v>270</v>
      </c>
      <c r="AB98" s="7"/>
      <c r="AC98" s="16">
        <v>18.600000000000001</v>
      </c>
      <c r="AD98" s="56">
        <v>1.8</v>
      </c>
    </row>
    <row r="99" spans="1:30" ht="16.5" customHeight="1" x14ac:dyDescent="0.25">
      <c r="A99" s="7"/>
      <c r="B99" s="7"/>
      <c r="C99" s="7"/>
      <c r="D99" s="7" t="s">
        <v>524</v>
      </c>
      <c r="E99" s="7"/>
      <c r="F99" s="7"/>
      <c r="G99" s="7"/>
      <c r="H99" s="7"/>
      <c r="I99" s="7"/>
      <c r="J99" s="7"/>
      <c r="K99" s="7"/>
      <c r="L99" s="9" t="s">
        <v>261</v>
      </c>
      <c r="M99" s="26">
        <v>8.1999999999999993</v>
      </c>
      <c r="N99" s="7"/>
      <c r="O99" s="16">
        <v>12.6</v>
      </c>
      <c r="P99" s="7"/>
      <c r="Q99" s="16">
        <v>11.3</v>
      </c>
      <c r="R99" s="7"/>
      <c r="S99" s="16">
        <v>13.7</v>
      </c>
      <c r="T99" s="7"/>
      <c r="U99" s="16">
        <v>12.9</v>
      </c>
      <c r="V99" s="7"/>
      <c r="W99" s="16">
        <v>12.6</v>
      </c>
      <c r="X99" s="7"/>
      <c r="Y99" s="25" t="s">
        <v>270</v>
      </c>
      <c r="Z99" s="7"/>
      <c r="AA99" s="25" t="s">
        <v>270</v>
      </c>
      <c r="AB99" s="7"/>
      <c r="AC99" s="26">
        <v>5.0999999999999996</v>
      </c>
      <c r="AD99" s="7"/>
    </row>
    <row r="100" spans="1:30" ht="16.5" customHeight="1" x14ac:dyDescent="0.25">
      <c r="A100" s="7"/>
      <c r="B100" s="7"/>
      <c r="C100" s="7" t="s">
        <v>468</v>
      </c>
      <c r="D100" s="7"/>
      <c r="E100" s="7"/>
      <c r="F100" s="7"/>
      <c r="G100" s="7"/>
      <c r="H100" s="7"/>
      <c r="I100" s="7"/>
      <c r="J100" s="7"/>
      <c r="K100" s="7"/>
      <c r="L100" s="9" t="s">
        <v>261</v>
      </c>
      <c r="M100" s="16">
        <v>13.2</v>
      </c>
      <c r="N100" s="56">
        <v>4</v>
      </c>
      <c r="O100" s="16">
        <v>14</v>
      </c>
      <c r="P100" s="56">
        <v>3.9</v>
      </c>
      <c r="Q100" s="16">
        <v>12.4</v>
      </c>
      <c r="R100" s="56">
        <v>2.8</v>
      </c>
      <c r="S100" s="26">
        <v>9.3000000000000007</v>
      </c>
      <c r="T100" s="56">
        <v>3.1</v>
      </c>
      <c r="U100" s="16">
        <v>13.8</v>
      </c>
      <c r="V100" s="56">
        <v>5</v>
      </c>
      <c r="W100" s="26">
        <v>8.6999999999999993</v>
      </c>
      <c r="X100" s="56">
        <v>2.9</v>
      </c>
      <c r="Y100" s="25" t="s">
        <v>270</v>
      </c>
      <c r="Z100" s="7"/>
      <c r="AA100" s="25" t="s">
        <v>270</v>
      </c>
      <c r="AB100" s="7"/>
      <c r="AC100" s="16">
        <v>12.6</v>
      </c>
      <c r="AD100" s="56">
        <v>1.7</v>
      </c>
    </row>
    <row r="101" spans="1:30" ht="16.5" customHeight="1" x14ac:dyDescent="0.25">
      <c r="A101" s="7"/>
      <c r="B101" s="7"/>
      <c r="C101" s="7"/>
      <c r="D101" s="7" t="s">
        <v>524</v>
      </c>
      <c r="E101" s="7"/>
      <c r="F101" s="7"/>
      <c r="G101" s="7"/>
      <c r="H101" s="7"/>
      <c r="I101" s="7"/>
      <c r="J101" s="7"/>
      <c r="K101" s="7"/>
      <c r="L101" s="9" t="s">
        <v>261</v>
      </c>
      <c r="M101" s="16">
        <v>15.3</v>
      </c>
      <c r="N101" s="7"/>
      <c r="O101" s="16">
        <v>14.3</v>
      </c>
      <c r="P101" s="7"/>
      <c r="Q101" s="16">
        <v>11.6</v>
      </c>
      <c r="R101" s="7"/>
      <c r="S101" s="16">
        <v>16.899999999999999</v>
      </c>
      <c r="T101" s="7"/>
      <c r="U101" s="16">
        <v>18.5</v>
      </c>
      <c r="V101" s="7"/>
      <c r="W101" s="16">
        <v>16.899999999999999</v>
      </c>
      <c r="X101" s="7"/>
      <c r="Y101" s="25" t="s">
        <v>270</v>
      </c>
      <c r="Z101" s="7"/>
      <c r="AA101" s="25" t="s">
        <v>270</v>
      </c>
      <c r="AB101" s="7"/>
      <c r="AC101" s="26">
        <v>7</v>
      </c>
      <c r="AD101" s="7"/>
    </row>
    <row r="102" spans="1:30" ht="16.5" customHeight="1" x14ac:dyDescent="0.25">
      <c r="A102" s="7"/>
      <c r="B102" s="7"/>
      <c r="C102" s="7" t="s">
        <v>469</v>
      </c>
      <c r="D102" s="7"/>
      <c r="E102" s="7"/>
      <c r="F102" s="7"/>
      <c r="G102" s="7"/>
      <c r="H102" s="7"/>
      <c r="I102" s="7"/>
      <c r="J102" s="7"/>
      <c r="K102" s="7"/>
      <c r="L102" s="9" t="s">
        <v>261</v>
      </c>
      <c r="M102" s="16">
        <v>11.4</v>
      </c>
      <c r="N102" s="56">
        <v>3.5</v>
      </c>
      <c r="O102" s="16">
        <v>11.5</v>
      </c>
      <c r="P102" s="56">
        <v>3.1</v>
      </c>
      <c r="Q102" s="16">
        <v>11.4</v>
      </c>
      <c r="R102" s="56">
        <v>2.7</v>
      </c>
      <c r="S102" s="16">
        <v>14.3</v>
      </c>
      <c r="T102" s="56">
        <v>4.5999999999999996</v>
      </c>
      <c r="U102" s="16">
        <v>13.1</v>
      </c>
      <c r="V102" s="56">
        <v>4.4000000000000004</v>
      </c>
      <c r="W102" s="26">
        <v>9</v>
      </c>
      <c r="X102" s="56">
        <v>4.3</v>
      </c>
      <c r="Y102" s="50">
        <v>20.5</v>
      </c>
      <c r="Z102" s="55">
        <v>12</v>
      </c>
      <c r="AA102" s="25" t="s">
        <v>270</v>
      </c>
      <c r="AB102" s="7"/>
      <c r="AC102" s="16">
        <v>11.9</v>
      </c>
      <c r="AD102" s="56">
        <v>1.6</v>
      </c>
    </row>
    <row r="103" spans="1:30" ht="16.5" customHeight="1" x14ac:dyDescent="0.25">
      <c r="A103" s="7"/>
      <c r="B103" s="7"/>
      <c r="C103" s="7"/>
      <c r="D103" s="7" t="s">
        <v>524</v>
      </c>
      <c r="E103" s="7"/>
      <c r="F103" s="7"/>
      <c r="G103" s="7"/>
      <c r="H103" s="7"/>
      <c r="I103" s="7"/>
      <c r="J103" s="7"/>
      <c r="K103" s="7"/>
      <c r="L103" s="9" t="s">
        <v>261</v>
      </c>
      <c r="M103" s="16">
        <v>15.5</v>
      </c>
      <c r="N103" s="7"/>
      <c r="O103" s="16">
        <v>13.7</v>
      </c>
      <c r="P103" s="7"/>
      <c r="Q103" s="16">
        <v>12</v>
      </c>
      <c r="R103" s="7"/>
      <c r="S103" s="16">
        <v>16.3</v>
      </c>
      <c r="T103" s="7"/>
      <c r="U103" s="16">
        <v>17</v>
      </c>
      <c r="V103" s="7"/>
      <c r="W103" s="16">
        <v>24.2</v>
      </c>
      <c r="X103" s="7"/>
      <c r="Y103" s="16">
        <v>29.9</v>
      </c>
      <c r="Z103" s="7"/>
      <c r="AA103" s="25" t="s">
        <v>270</v>
      </c>
      <c r="AB103" s="7"/>
      <c r="AC103" s="26">
        <v>6.9</v>
      </c>
      <c r="AD103" s="7"/>
    </row>
    <row r="104" spans="1:30" ht="16.5" customHeight="1" x14ac:dyDescent="0.25">
      <c r="A104" s="7"/>
      <c r="B104" s="7"/>
      <c r="C104" s="7" t="s">
        <v>470</v>
      </c>
      <c r="D104" s="7"/>
      <c r="E104" s="7"/>
      <c r="F104" s="7"/>
      <c r="G104" s="7"/>
      <c r="H104" s="7"/>
      <c r="I104" s="7"/>
      <c r="J104" s="7"/>
      <c r="K104" s="7"/>
      <c r="L104" s="9" t="s">
        <v>261</v>
      </c>
      <c r="M104" s="26">
        <v>9.8000000000000007</v>
      </c>
      <c r="N104" s="56">
        <v>2.6</v>
      </c>
      <c r="O104" s="26">
        <v>8.5</v>
      </c>
      <c r="P104" s="56">
        <v>3</v>
      </c>
      <c r="Q104" s="54">
        <v>7.8</v>
      </c>
      <c r="R104" s="56">
        <v>3.9</v>
      </c>
      <c r="S104" s="26">
        <v>8.1999999999999993</v>
      </c>
      <c r="T104" s="56">
        <v>2.7</v>
      </c>
      <c r="U104" s="26">
        <v>9</v>
      </c>
      <c r="V104" s="56">
        <v>3.9</v>
      </c>
      <c r="W104" s="54">
        <v>6.7</v>
      </c>
      <c r="X104" s="56">
        <v>3.8</v>
      </c>
      <c r="Y104" s="16">
        <v>12.4</v>
      </c>
      <c r="Z104" s="56">
        <v>3.9</v>
      </c>
      <c r="AA104" s="25" t="s">
        <v>270</v>
      </c>
      <c r="AB104" s="7"/>
      <c r="AC104" s="26">
        <v>8.9</v>
      </c>
      <c r="AD104" s="56">
        <v>1.5</v>
      </c>
    </row>
    <row r="105" spans="1:30" ht="16.5" customHeight="1" x14ac:dyDescent="0.25">
      <c r="A105" s="7"/>
      <c r="B105" s="7"/>
      <c r="C105" s="7"/>
      <c r="D105" s="7" t="s">
        <v>524</v>
      </c>
      <c r="E105" s="7"/>
      <c r="F105" s="7"/>
      <c r="G105" s="7"/>
      <c r="H105" s="7"/>
      <c r="I105" s="7"/>
      <c r="J105" s="7"/>
      <c r="K105" s="7"/>
      <c r="L105" s="9" t="s">
        <v>261</v>
      </c>
      <c r="M105" s="16">
        <v>13.6</v>
      </c>
      <c r="N105" s="7"/>
      <c r="O105" s="16">
        <v>17.8</v>
      </c>
      <c r="P105" s="7"/>
      <c r="Q105" s="16">
        <v>25.7</v>
      </c>
      <c r="R105" s="7"/>
      <c r="S105" s="16">
        <v>17</v>
      </c>
      <c r="T105" s="7"/>
      <c r="U105" s="16">
        <v>22.1</v>
      </c>
      <c r="V105" s="7"/>
      <c r="W105" s="16">
        <v>28.8</v>
      </c>
      <c r="X105" s="7"/>
      <c r="Y105" s="16">
        <v>15.9</v>
      </c>
      <c r="Z105" s="7"/>
      <c r="AA105" s="25" t="s">
        <v>270</v>
      </c>
      <c r="AB105" s="7"/>
      <c r="AC105" s="26">
        <v>8.6</v>
      </c>
      <c r="AD105" s="7"/>
    </row>
    <row r="106" spans="1:30" ht="16.5" customHeight="1" x14ac:dyDescent="0.25">
      <c r="A106" s="7"/>
      <c r="B106" s="7"/>
      <c r="C106" s="7" t="s">
        <v>471</v>
      </c>
      <c r="D106" s="7"/>
      <c r="E106" s="7"/>
      <c r="F106" s="7"/>
      <c r="G106" s="7"/>
      <c r="H106" s="7"/>
      <c r="I106" s="7"/>
      <c r="J106" s="7"/>
      <c r="K106" s="7"/>
      <c r="L106" s="9" t="s">
        <v>261</v>
      </c>
      <c r="M106" s="16">
        <v>10.1</v>
      </c>
      <c r="N106" s="56">
        <v>3</v>
      </c>
      <c r="O106" s="16">
        <v>10</v>
      </c>
      <c r="P106" s="56">
        <v>3.5</v>
      </c>
      <c r="Q106" s="26">
        <v>9.5</v>
      </c>
      <c r="R106" s="56">
        <v>4</v>
      </c>
      <c r="S106" s="54">
        <v>3.9</v>
      </c>
      <c r="T106" s="56">
        <v>2.2999999999999998</v>
      </c>
      <c r="U106" s="26">
        <v>9.9</v>
      </c>
      <c r="V106" s="56">
        <v>3.2</v>
      </c>
      <c r="W106" s="54">
        <v>9.4</v>
      </c>
      <c r="X106" s="56">
        <v>5.9</v>
      </c>
      <c r="Y106" s="26">
        <v>7.1</v>
      </c>
      <c r="Z106" s="56">
        <v>2.2000000000000002</v>
      </c>
      <c r="AA106" s="50">
        <v>23.4</v>
      </c>
      <c r="AB106" s="55">
        <v>20.399999999999999</v>
      </c>
      <c r="AC106" s="26">
        <v>9.1999999999999993</v>
      </c>
      <c r="AD106" s="56">
        <v>1.4</v>
      </c>
    </row>
    <row r="107" spans="1:30" ht="16.5" customHeight="1" x14ac:dyDescent="0.25">
      <c r="A107" s="7"/>
      <c r="B107" s="7"/>
      <c r="C107" s="7"/>
      <c r="D107" s="7" t="s">
        <v>524</v>
      </c>
      <c r="E107" s="7"/>
      <c r="F107" s="7"/>
      <c r="G107" s="7"/>
      <c r="H107" s="7"/>
      <c r="I107" s="7"/>
      <c r="J107" s="7"/>
      <c r="K107" s="7"/>
      <c r="L107" s="9" t="s">
        <v>261</v>
      </c>
      <c r="M107" s="16">
        <v>15.2</v>
      </c>
      <c r="N107" s="7"/>
      <c r="O107" s="16">
        <v>17.600000000000001</v>
      </c>
      <c r="P107" s="7"/>
      <c r="Q107" s="16">
        <v>21.5</v>
      </c>
      <c r="R107" s="7"/>
      <c r="S107" s="16">
        <v>29.8</v>
      </c>
      <c r="T107" s="7"/>
      <c r="U107" s="16">
        <v>16.600000000000001</v>
      </c>
      <c r="V107" s="7"/>
      <c r="W107" s="16">
        <v>32.4</v>
      </c>
      <c r="X107" s="7"/>
      <c r="Y107" s="16">
        <v>16.100000000000001</v>
      </c>
      <c r="Z107" s="7"/>
      <c r="AA107" s="16">
        <v>44.5</v>
      </c>
      <c r="AB107" s="7"/>
      <c r="AC107" s="26">
        <v>7.8</v>
      </c>
      <c r="AD107" s="7"/>
    </row>
    <row r="108" spans="1:30" ht="16.5" customHeight="1" x14ac:dyDescent="0.25">
      <c r="A108" s="7"/>
      <c r="B108" s="7" t="s">
        <v>963</v>
      </c>
      <c r="C108" s="7"/>
      <c r="D108" s="7"/>
      <c r="E108" s="7"/>
      <c r="F108" s="7"/>
      <c r="G108" s="7"/>
      <c r="H108" s="7"/>
      <c r="I108" s="7"/>
      <c r="J108" s="7"/>
      <c r="K108" s="7"/>
      <c r="L108" s="9"/>
      <c r="M108" s="10"/>
      <c r="N108" s="7"/>
      <c r="O108" s="10"/>
      <c r="P108" s="7"/>
      <c r="Q108" s="10"/>
      <c r="R108" s="7"/>
      <c r="S108" s="10"/>
      <c r="T108" s="7"/>
      <c r="U108" s="10"/>
      <c r="V108" s="7"/>
      <c r="W108" s="10"/>
      <c r="X108" s="7"/>
      <c r="Y108" s="10"/>
      <c r="Z108" s="7"/>
      <c r="AA108" s="10"/>
      <c r="AB108" s="7"/>
      <c r="AC108" s="10"/>
      <c r="AD108" s="7"/>
    </row>
    <row r="109" spans="1:30" ht="29.4" customHeight="1" x14ac:dyDescent="0.25">
      <c r="A109" s="7"/>
      <c r="B109" s="7"/>
      <c r="C109" s="93" t="s">
        <v>964</v>
      </c>
      <c r="D109" s="93"/>
      <c r="E109" s="93"/>
      <c r="F109" s="93"/>
      <c r="G109" s="93"/>
      <c r="H109" s="93"/>
      <c r="I109" s="93"/>
      <c r="J109" s="93"/>
      <c r="K109" s="93"/>
      <c r="L109" s="9" t="s">
        <v>261</v>
      </c>
      <c r="M109" s="16">
        <v>23.4</v>
      </c>
      <c r="N109" s="56">
        <v>3.1</v>
      </c>
      <c r="O109" s="16">
        <v>21</v>
      </c>
      <c r="P109" s="56">
        <v>3.2</v>
      </c>
      <c r="Q109" s="16">
        <v>18.7</v>
      </c>
      <c r="R109" s="56">
        <v>3.4</v>
      </c>
      <c r="S109" s="16">
        <v>17.899999999999999</v>
      </c>
      <c r="T109" s="56">
        <v>3</v>
      </c>
      <c r="U109" s="16">
        <v>24.8</v>
      </c>
      <c r="V109" s="56">
        <v>3.9</v>
      </c>
      <c r="W109" s="16">
        <v>19.899999999999999</v>
      </c>
      <c r="X109" s="56">
        <v>4.5999999999999996</v>
      </c>
      <c r="Y109" s="16">
        <v>19.399999999999999</v>
      </c>
      <c r="Z109" s="56">
        <v>3.6</v>
      </c>
      <c r="AA109" s="25" t="s">
        <v>270</v>
      </c>
      <c r="AB109" s="7"/>
      <c r="AC109" s="16">
        <v>21</v>
      </c>
      <c r="AD109" s="56">
        <v>1.6</v>
      </c>
    </row>
    <row r="110" spans="1:30" ht="16.5" customHeight="1" x14ac:dyDescent="0.25">
      <c r="A110" s="7"/>
      <c r="B110" s="7"/>
      <c r="C110" s="7"/>
      <c r="D110" s="7" t="s">
        <v>524</v>
      </c>
      <c r="E110" s="7"/>
      <c r="F110" s="7"/>
      <c r="G110" s="7"/>
      <c r="H110" s="7"/>
      <c r="I110" s="7"/>
      <c r="J110" s="7"/>
      <c r="K110" s="7"/>
      <c r="L110" s="9" t="s">
        <v>261</v>
      </c>
      <c r="M110" s="26">
        <v>6.7</v>
      </c>
      <c r="N110" s="7"/>
      <c r="O110" s="26">
        <v>7.8</v>
      </c>
      <c r="P110" s="7"/>
      <c r="Q110" s="26">
        <v>9.1999999999999993</v>
      </c>
      <c r="R110" s="7"/>
      <c r="S110" s="26">
        <v>8.5</v>
      </c>
      <c r="T110" s="7"/>
      <c r="U110" s="26">
        <v>8</v>
      </c>
      <c r="V110" s="7"/>
      <c r="W110" s="16">
        <v>11.8</v>
      </c>
      <c r="X110" s="7"/>
      <c r="Y110" s="26">
        <v>9.4</v>
      </c>
      <c r="Z110" s="7"/>
      <c r="AA110" s="25" t="s">
        <v>270</v>
      </c>
      <c r="AB110" s="7"/>
      <c r="AC110" s="26">
        <v>3.9</v>
      </c>
      <c r="AD110" s="7"/>
    </row>
    <row r="111" spans="1:30" ht="29.4" customHeight="1" x14ac:dyDescent="0.25">
      <c r="A111" s="7"/>
      <c r="B111" s="7"/>
      <c r="C111" s="93" t="s">
        <v>965</v>
      </c>
      <c r="D111" s="93"/>
      <c r="E111" s="93"/>
      <c r="F111" s="93"/>
      <c r="G111" s="93"/>
      <c r="H111" s="93"/>
      <c r="I111" s="93"/>
      <c r="J111" s="93"/>
      <c r="K111" s="93"/>
      <c r="L111" s="9" t="s">
        <v>261</v>
      </c>
      <c r="M111" s="26">
        <v>6.3</v>
      </c>
      <c r="N111" s="56">
        <v>1.2</v>
      </c>
      <c r="O111" s="26">
        <v>5.3</v>
      </c>
      <c r="P111" s="56">
        <v>1.3</v>
      </c>
      <c r="Q111" s="26">
        <v>6.8</v>
      </c>
      <c r="R111" s="56">
        <v>1.9</v>
      </c>
      <c r="S111" s="26">
        <v>5.0999999999999996</v>
      </c>
      <c r="T111" s="56">
        <v>1.4</v>
      </c>
      <c r="U111" s="26">
        <v>5.2</v>
      </c>
      <c r="V111" s="56">
        <v>1.6</v>
      </c>
      <c r="W111" s="26">
        <v>4.8</v>
      </c>
      <c r="X111" s="56">
        <v>1.8</v>
      </c>
      <c r="Y111" s="26">
        <v>4.5999999999999996</v>
      </c>
      <c r="Z111" s="56">
        <v>1.6</v>
      </c>
      <c r="AA111" s="25" t="s">
        <v>270</v>
      </c>
      <c r="AB111" s="7"/>
      <c r="AC111" s="26">
        <v>5.9</v>
      </c>
      <c r="AD111" s="56">
        <v>0.6</v>
      </c>
    </row>
    <row r="112" spans="1:30" ht="16.5" customHeight="1" x14ac:dyDescent="0.25">
      <c r="A112" s="7"/>
      <c r="B112" s="7"/>
      <c r="C112" s="7"/>
      <c r="D112" s="7" t="s">
        <v>524</v>
      </c>
      <c r="E112" s="7"/>
      <c r="F112" s="7"/>
      <c r="G112" s="7"/>
      <c r="H112" s="7"/>
      <c r="I112" s="7"/>
      <c r="J112" s="7"/>
      <c r="K112" s="7"/>
      <c r="L112" s="9" t="s">
        <v>261</v>
      </c>
      <c r="M112" s="26">
        <v>9.4</v>
      </c>
      <c r="N112" s="7"/>
      <c r="O112" s="16">
        <v>12.5</v>
      </c>
      <c r="P112" s="7"/>
      <c r="Q112" s="16">
        <v>14.5</v>
      </c>
      <c r="R112" s="7"/>
      <c r="S112" s="16">
        <v>14</v>
      </c>
      <c r="T112" s="7"/>
      <c r="U112" s="16">
        <v>15.5</v>
      </c>
      <c r="V112" s="7"/>
      <c r="W112" s="16">
        <v>19.600000000000001</v>
      </c>
      <c r="X112" s="7"/>
      <c r="Y112" s="16">
        <v>17.399999999999999</v>
      </c>
      <c r="Z112" s="7"/>
      <c r="AA112" s="25" t="s">
        <v>270</v>
      </c>
      <c r="AB112" s="7"/>
      <c r="AC112" s="26">
        <v>5.5</v>
      </c>
      <c r="AD112" s="7"/>
    </row>
    <row r="113" spans="1:30" ht="16.5" customHeight="1" x14ac:dyDescent="0.25">
      <c r="A113" s="7"/>
      <c r="B113" s="7" t="s">
        <v>79</v>
      </c>
      <c r="C113" s="7"/>
      <c r="D113" s="7"/>
      <c r="E113" s="7"/>
      <c r="F113" s="7"/>
      <c r="G113" s="7"/>
      <c r="H113" s="7"/>
      <c r="I113" s="7"/>
      <c r="J113" s="7"/>
      <c r="K113" s="7"/>
      <c r="L113" s="9" t="s">
        <v>261</v>
      </c>
      <c r="M113" s="16">
        <v>12.8</v>
      </c>
      <c r="N113" s="56">
        <v>1.4</v>
      </c>
      <c r="O113" s="16">
        <v>11.8</v>
      </c>
      <c r="P113" s="56">
        <v>1.5</v>
      </c>
      <c r="Q113" s="16">
        <v>11.5</v>
      </c>
      <c r="R113" s="56">
        <v>1.7</v>
      </c>
      <c r="S113" s="16">
        <v>10</v>
      </c>
      <c r="T113" s="56">
        <v>1.4</v>
      </c>
      <c r="U113" s="16">
        <v>13</v>
      </c>
      <c r="V113" s="56">
        <v>2.1</v>
      </c>
      <c r="W113" s="16">
        <v>10.8</v>
      </c>
      <c r="X113" s="56">
        <v>2</v>
      </c>
      <c r="Y113" s="16">
        <v>10.9</v>
      </c>
      <c r="Z113" s="56">
        <v>2</v>
      </c>
      <c r="AA113" s="50">
        <v>13.4</v>
      </c>
      <c r="AB113" s="56">
        <v>9.6999999999999993</v>
      </c>
      <c r="AC113" s="16">
        <v>12</v>
      </c>
      <c r="AD113" s="56">
        <v>0.7</v>
      </c>
    </row>
    <row r="114" spans="1:30" ht="16.5" customHeight="1" x14ac:dyDescent="0.25">
      <c r="A114" s="14"/>
      <c r="B114" s="14"/>
      <c r="C114" s="14" t="s">
        <v>524</v>
      </c>
      <c r="D114" s="14"/>
      <c r="E114" s="14"/>
      <c r="F114" s="14"/>
      <c r="G114" s="14"/>
      <c r="H114" s="14"/>
      <c r="I114" s="14"/>
      <c r="J114" s="14"/>
      <c r="K114" s="14"/>
      <c r="L114" s="15" t="s">
        <v>261</v>
      </c>
      <c r="M114" s="28">
        <v>5.7</v>
      </c>
      <c r="N114" s="14"/>
      <c r="O114" s="28">
        <v>6.6</v>
      </c>
      <c r="P114" s="14"/>
      <c r="Q114" s="28">
        <v>7.7</v>
      </c>
      <c r="R114" s="14"/>
      <c r="S114" s="28">
        <v>7.2</v>
      </c>
      <c r="T114" s="14"/>
      <c r="U114" s="28">
        <v>8.3000000000000007</v>
      </c>
      <c r="V114" s="14"/>
      <c r="W114" s="28">
        <v>9.3000000000000007</v>
      </c>
      <c r="X114" s="14"/>
      <c r="Y114" s="28">
        <v>9.4</v>
      </c>
      <c r="Z114" s="14"/>
      <c r="AA114" s="17">
        <v>36.799999999999997</v>
      </c>
      <c r="AB114" s="14"/>
      <c r="AC114" s="28">
        <v>3.1</v>
      </c>
      <c r="AD114" s="14"/>
    </row>
    <row r="115" spans="1:30" ht="4.5" customHeight="1" x14ac:dyDescent="0.25">
      <c r="A115" s="23"/>
      <c r="B115" s="23"/>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6.5" customHeight="1" x14ac:dyDescent="0.25">
      <c r="A116" s="23"/>
      <c r="B116" s="23"/>
      <c r="C116" s="87" t="s">
        <v>966</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row>
    <row r="117" spans="1:30" ht="4.5" customHeight="1" x14ac:dyDescent="0.25">
      <c r="A117" s="23"/>
      <c r="B117" s="23"/>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6.5" customHeight="1" x14ac:dyDescent="0.25">
      <c r="A118" s="23" t="s">
        <v>99</v>
      </c>
      <c r="B118" s="23"/>
      <c r="C118" s="87" t="s">
        <v>272</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row>
    <row r="119" spans="1:30" ht="29.4" customHeight="1" x14ac:dyDescent="0.25">
      <c r="A119" s="23" t="s">
        <v>101</v>
      </c>
      <c r="B119" s="23"/>
      <c r="C119" s="87" t="s">
        <v>953</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row>
    <row r="120" spans="1:30" ht="16.5" customHeight="1" x14ac:dyDescent="0.25">
      <c r="A120" s="23" t="s">
        <v>103</v>
      </c>
      <c r="B120" s="23"/>
      <c r="C120" s="87" t="s">
        <v>954</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row>
    <row r="121" spans="1:30" ht="42.45" customHeight="1" x14ac:dyDescent="0.25">
      <c r="A121" s="23" t="s">
        <v>105</v>
      </c>
      <c r="B121" s="23"/>
      <c r="C121" s="87" t="s">
        <v>535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row>
    <row r="122" spans="1:30" ht="55.2" customHeight="1" x14ac:dyDescent="0.25">
      <c r="A122" s="23" t="s">
        <v>142</v>
      </c>
      <c r="B122" s="23"/>
      <c r="C122" s="87" t="s">
        <v>956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row>
    <row r="123" spans="1:30" ht="29.4" customHeight="1" x14ac:dyDescent="0.25">
      <c r="A123" s="23" t="s">
        <v>144</v>
      </c>
      <c r="B123" s="23"/>
      <c r="C123" s="87" t="s">
        <v>957</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row>
    <row r="124" spans="1:30" ht="42.45" customHeight="1" x14ac:dyDescent="0.25">
      <c r="A124" s="23" t="s">
        <v>146</v>
      </c>
      <c r="B124" s="23"/>
      <c r="C124" s="87" t="s">
        <v>475</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row>
    <row r="125" spans="1:30" ht="16.5" customHeight="1" x14ac:dyDescent="0.25">
      <c r="A125" s="23" t="s">
        <v>539</v>
      </c>
      <c r="B125" s="23"/>
      <c r="C125" s="87" t="s">
        <v>540</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row>
    <row r="126" spans="1:30" ht="4.5" customHeight="1" x14ac:dyDescent="0.25"/>
    <row r="127" spans="1:30" ht="29.4" customHeight="1" x14ac:dyDescent="0.25">
      <c r="A127" s="24" t="s">
        <v>107</v>
      </c>
      <c r="B127" s="23"/>
      <c r="C127" s="23"/>
      <c r="D127" s="23"/>
      <c r="E127" s="87" t="s">
        <v>958</v>
      </c>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row>
  </sheetData>
  <mergeCells count="28">
    <mergeCell ref="C124:AD124"/>
    <mergeCell ref="C125:AD125"/>
    <mergeCell ref="E127:AD127"/>
    <mergeCell ref="C119:AD119"/>
    <mergeCell ref="C120:AD120"/>
    <mergeCell ref="C121:AD121"/>
    <mergeCell ref="C122:AD122"/>
    <mergeCell ref="C123:AD123"/>
    <mergeCell ref="K1:AD1"/>
    <mergeCell ref="C116:AD116"/>
    <mergeCell ref="C118:AD118"/>
    <mergeCell ref="C27:K27"/>
    <mergeCell ref="C53:K53"/>
    <mergeCell ref="C55:K55"/>
    <mergeCell ref="C81:K81"/>
    <mergeCell ref="C83:K83"/>
    <mergeCell ref="W2:X2"/>
    <mergeCell ref="Y2:Z2"/>
    <mergeCell ref="AA2:AB2"/>
    <mergeCell ref="AC2:AD2"/>
    <mergeCell ref="C25:K25"/>
    <mergeCell ref="M2:N2"/>
    <mergeCell ref="O2:P2"/>
    <mergeCell ref="Q2:R2"/>
    <mergeCell ref="S2:T2"/>
    <mergeCell ref="U2:V2"/>
    <mergeCell ref="C109:K109"/>
    <mergeCell ref="C111:K111"/>
  </mergeCells>
  <pageMargins left="0.7" right="0.7" top="0.75" bottom="0.75" header="0.3" footer="0.3"/>
  <pageSetup paperSize="9" fitToHeight="0" orientation="landscape" horizontalDpi="300" verticalDpi="300"/>
  <headerFooter scaleWithDoc="0" alignWithMargins="0">
    <oddHeader>&amp;C&amp;"Arial"&amp;8TABLE 13A.47</oddHeader>
    <oddFooter>&amp;L&amp;"Arial"&amp;8REPORT ON
GOVERNMENT
SERVICES 2022&amp;R&amp;"Arial"&amp;8SERVICES FOR
MENTAL HEALTH
PAGE &amp;B&amp;P&amp;B</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P123"/>
  <sheetViews>
    <sheetView showGridLines="0" workbookViewId="0"/>
  </sheetViews>
  <sheetFormatPr defaultColWidth="11.44140625" defaultRowHeight="13.2" x14ac:dyDescent="0.25"/>
  <cols>
    <col min="1" max="10" width="1.88671875" customWidth="1"/>
    <col min="11" max="11" width="4.109375" customWidth="1"/>
    <col min="12" max="12" width="9.33203125" customWidth="1"/>
    <col min="13" max="13" width="9.88671875" customWidth="1"/>
    <col min="14" max="14" width="10" customWidth="1"/>
    <col min="15" max="15" width="3.6640625" customWidth="1"/>
    <col min="16" max="16" width="17.6640625" customWidth="1"/>
  </cols>
  <sheetData>
    <row r="1" spans="1:16" ht="50.4" customHeight="1" x14ac:dyDescent="0.25">
      <c r="A1" s="8" t="s">
        <v>967</v>
      </c>
      <c r="B1" s="8"/>
      <c r="C1" s="8"/>
      <c r="D1" s="8"/>
      <c r="E1" s="8"/>
      <c r="F1" s="8"/>
      <c r="G1" s="8"/>
      <c r="H1" s="8"/>
      <c r="I1" s="8"/>
      <c r="J1" s="8"/>
      <c r="K1" s="91" t="s">
        <v>968</v>
      </c>
      <c r="L1" s="92"/>
      <c r="M1" s="92"/>
      <c r="N1" s="92"/>
      <c r="O1" s="92"/>
      <c r="P1" s="92"/>
    </row>
    <row r="2" spans="1:16" ht="29.4" customHeight="1" x14ac:dyDescent="0.25">
      <c r="A2" s="44"/>
      <c r="B2" s="44"/>
      <c r="C2" s="44"/>
      <c r="D2" s="44"/>
      <c r="E2" s="44"/>
      <c r="F2" s="44"/>
      <c r="G2" s="44"/>
      <c r="H2" s="44"/>
      <c r="I2" s="44"/>
      <c r="J2" s="44"/>
      <c r="K2" s="44"/>
      <c r="L2" s="45" t="s">
        <v>78</v>
      </c>
      <c r="M2" s="99" t="s">
        <v>969</v>
      </c>
      <c r="N2" s="100"/>
      <c r="O2" s="43"/>
      <c r="P2" s="70" t="s">
        <v>970</v>
      </c>
    </row>
    <row r="3" spans="1:16" ht="16.5" customHeight="1" x14ac:dyDescent="0.25">
      <c r="A3" s="7" t="s">
        <v>971</v>
      </c>
      <c r="B3" s="7"/>
      <c r="C3" s="7"/>
      <c r="D3" s="7"/>
      <c r="E3" s="7"/>
      <c r="F3" s="7"/>
      <c r="G3" s="7"/>
      <c r="H3" s="7"/>
      <c r="I3" s="7"/>
      <c r="J3" s="7"/>
      <c r="K3" s="7"/>
      <c r="L3" s="9"/>
      <c r="M3" s="10"/>
      <c r="N3" s="7"/>
      <c r="O3" s="7"/>
      <c r="P3" s="9"/>
    </row>
    <row r="4" spans="1:16" ht="16.5" customHeight="1" x14ac:dyDescent="0.25">
      <c r="A4" s="7"/>
      <c r="B4" s="7" t="s">
        <v>567</v>
      </c>
      <c r="C4" s="7"/>
      <c r="D4" s="7"/>
      <c r="E4" s="7"/>
      <c r="F4" s="7"/>
      <c r="G4" s="7"/>
      <c r="H4" s="7"/>
      <c r="I4" s="7"/>
      <c r="J4" s="7"/>
      <c r="K4" s="7"/>
      <c r="L4" s="9"/>
      <c r="M4" s="10"/>
      <c r="N4" s="7"/>
      <c r="O4" s="7"/>
      <c r="P4" s="9"/>
    </row>
    <row r="5" spans="1:16" ht="16.5" customHeight="1" x14ac:dyDescent="0.25">
      <c r="A5" s="7"/>
      <c r="B5" s="7"/>
      <c r="C5" s="7" t="s">
        <v>502</v>
      </c>
      <c r="D5" s="7"/>
      <c r="E5" s="7"/>
      <c r="F5" s="7"/>
      <c r="G5" s="7"/>
      <c r="H5" s="7"/>
      <c r="I5" s="7"/>
      <c r="J5" s="7"/>
      <c r="K5" s="7"/>
      <c r="L5" s="9" t="s">
        <v>261</v>
      </c>
      <c r="M5" s="26">
        <v>3.9</v>
      </c>
      <c r="N5" s="56">
        <v>0.4</v>
      </c>
      <c r="O5" s="7"/>
      <c r="P5" s="67">
        <v>5.3</v>
      </c>
    </row>
    <row r="6" spans="1:16" ht="16.5" customHeight="1" x14ac:dyDescent="0.25">
      <c r="A6" s="7"/>
      <c r="B6" s="7"/>
      <c r="C6" s="7" t="s">
        <v>503</v>
      </c>
      <c r="D6" s="7"/>
      <c r="E6" s="7"/>
      <c r="F6" s="7"/>
      <c r="G6" s="7"/>
      <c r="H6" s="7"/>
      <c r="I6" s="7"/>
      <c r="J6" s="7"/>
      <c r="K6" s="7"/>
      <c r="L6" s="9" t="s">
        <v>261</v>
      </c>
      <c r="M6" s="26">
        <v>4.5999999999999996</v>
      </c>
      <c r="N6" s="56">
        <v>1</v>
      </c>
      <c r="O6" s="7"/>
      <c r="P6" s="68">
        <v>12</v>
      </c>
    </row>
    <row r="7" spans="1:16" ht="16.5" customHeight="1" x14ac:dyDescent="0.25">
      <c r="A7" s="7"/>
      <c r="B7" s="7"/>
      <c r="C7" s="7" t="s">
        <v>504</v>
      </c>
      <c r="D7" s="7"/>
      <c r="E7" s="7"/>
      <c r="F7" s="7"/>
      <c r="G7" s="7"/>
      <c r="H7" s="7"/>
      <c r="I7" s="7"/>
      <c r="J7" s="7"/>
      <c r="K7" s="7"/>
      <c r="L7" s="9" t="s">
        <v>261</v>
      </c>
      <c r="M7" s="26">
        <v>4.7</v>
      </c>
      <c r="N7" s="56">
        <v>1.4</v>
      </c>
      <c r="O7" s="7"/>
      <c r="P7" s="68">
        <v>15.1</v>
      </c>
    </row>
    <row r="8" spans="1:16" ht="16.5" customHeight="1" x14ac:dyDescent="0.25">
      <c r="A8" s="7"/>
      <c r="B8" s="7"/>
      <c r="C8" s="7" t="s">
        <v>505</v>
      </c>
      <c r="D8" s="7"/>
      <c r="E8" s="7"/>
      <c r="F8" s="7"/>
      <c r="G8" s="7"/>
      <c r="H8" s="7"/>
      <c r="I8" s="7"/>
      <c r="J8" s="7"/>
      <c r="K8" s="7"/>
      <c r="L8" s="9" t="s">
        <v>261</v>
      </c>
      <c r="M8" s="54">
        <v>3.3</v>
      </c>
      <c r="N8" s="56">
        <v>2.2999999999999998</v>
      </c>
      <c r="O8" s="7"/>
      <c r="P8" s="68">
        <v>35</v>
      </c>
    </row>
    <row r="9" spans="1:16" ht="16.5" customHeight="1" x14ac:dyDescent="0.25">
      <c r="A9" s="7"/>
      <c r="B9" s="7"/>
      <c r="C9" s="7" t="s">
        <v>972</v>
      </c>
      <c r="D9" s="7"/>
      <c r="E9" s="7"/>
      <c r="F9" s="7"/>
      <c r="G9" s="7"/>
      <c r="H9" s="7"/>
      <c r="I9" s="7"/>
      <c r="J9" s="7"/>
      <c r="K9" s="7"/>
      <c r="L9" s="9" t="s">
        <v>261</v>
      </c>
      <c r="M9" s="25" t="s">
        <v>137</v>
      </c>
      <c r="N9" s="7"/>
      <c r="O9" s="7"/>
      <c r="P9" s="66" t="s">
        <v>137</v>
      </c>
    </row>
    <row r="10" spans="1:16" ht="16.5" customHeight="1" x14ac:dyDescent="0.25">
      <c r="A10" s="7"/>
      <c r="B10" s="7" t="s">
        <v>962</v>
      </c>
      <c r="C10" s="7"/>
      <c r="D10" s="7"/>
      <c r="E10" s="7"/>
      <c r="F10" s="7"/>
      <c r="G10" s="7"/>
      <c r="H10" s="7"/>
      <c r="I10" s="7"/>
      <c r="J10" s="7"/>
      <c r="K10" s="7"/>
      <c r="L10" s="9"/>
      <c r="M10" s="10"/>
      <c r="N10" s="7"/>
      <c r="O10" s="7"/>
      <c r="P10" s="9"/>
    </row>
    <row r="11" spans="1:16" ht="16.5" customHeight="1" x14ac:dyDescent="0.25">
      <c r="A11" s="7"/>
      <c r="B11" s="7"/>
      <c r="C11" s="7" t="s">
        <v>467</v>
      </c>
      <c r="D11" s="7"/>
      <c r="E11" s="7"/>
      <c r="F11" s="7"/>
      <c r="G11" s="7"/>
      <c r="H11" s="7"/>
      <c r="I11" s="7"/>
      <c r="J11" s="7"/>
      <c r="K11" s="7"/>
      <c r="L11" s="9" t="s">
        <v>261</v>
      </c>
      <c r="M11" s="26">
        <v>7.3</v>
      </c>
      <c r="N11" s="56">
        <v>0.9</v>
      </c>
      <c r="O11" s="7"/>
      <c r="P11" s="67">
        <v>6.4</v>
      </c>
    </row>
    <row r="12" spans="1:16" ht="16.5" customHeight="1" x14ac:dyDescent="0.25">
      <c r="A12" s="7"/>
      <c r="B12" s="7"/>
      <c r="C12" s="7" t="s">
        <v>468</v>
      </c>
      <c r="D12" s="7"/>
      <c r="E12" s="7"/>
      <c r="F12" s="7"/>
      <c r="G12" s="7"/>
      <c r="H12" s="7"/>
      <c r="I12" s="7"/>
      <c r="J12" s="7"/>
      <c r="K12" s="7"/>
      <c r="L12" s="9" t="s">
        <v>261</v>
      </c>
      <c r="M12" s="26">
        <v>5.0999999999999996</v>
      </c>
      <c r="N12" s="56">
        <v>0.9</v>
      </c>
      <c r="O12" s="7"/>
      <c r="P12" s="67">
        <v>8.9</v>
      </c>
    </row>
    <row r="13" spans="1:16" ht="16.5" customHeight="1" x14ac:dyDescent="0.25">
      <c r="A13" s="7"/>
      <c r="B13" s="7"/>
      <c r="C13" s="7" t="s">
        <v>469</v>
      </c>
      <c r="D13" s="7"/>
      <c r="E13" s="7"/>
      <c r="F13" s="7"/>
      <c r="G13" s="7"/>
      <c r="H13" s="7"/>
      <c r="I13" s="7"/>
      <c r="J13" s="7"/>
      <c r="K13" s="7"/>
      <c r="L13" s="9" t="s">
        <v>261</v>
      </c>
      <c r="M13" s="26">
        <v>3.2</v>
      </c>
      <c r="N13" s="56">
        <v>1</v>
      </c>
      <c r="O13" s="7"/>
      <c r="P13" s="68">
        <v>16.399999999999999</v>
      </c>
    </row>
    <row r="14" spans="1:16" ht="16.5" customHeight="1" x14ac:dyDescent="0.25">
      <c r="A14" s="7"/>
      <c r="B14" s="7"/>
      <c r="C14" s="7" t="s">
        <v>470</v>
      </c>
      <c r="D14" s="7"/>
      <c r="E14" s="7"/>
      <c r="F14" s="7"/>
      <c r="G14" s="7"/>
      <c r="H14" s="7"/>
      <c r="I14" s="7"/>
      <c r="J14" s="7"/>
      <c r="K14" s="7"/>
      <c r="L14" s="9" t="s">
        <v>261</v>
      </c>
      <c r="M14" s="26">
        <v>3.1</v>
      </c>
      <c r="N14" s="56">
        <v>0.8</v>
      </c>
      <c r="O14" s="7"/>
      <c r="P14" s="68">
        <v>12.9</v>
      </c>
    </row>
    <row r="15" spans="1:16" ht="16.5" customHeight="1" x14ac:dyDescent="0.25">
      <c r="A15" s="7"/>
      <c r="B15" s="7"/>
      <c r="C15" s="7" t="s">
        <v>471</v>
      </c>
      <c r="D15" s="7"/>
      <c r="E15" s="7"/>
      <c r="F15" s="7"/>
      <c r="G15" s="7"/>
      <c r="H15" s="7"/>
      <c r="I15" s="7"/>
      <c r="J15" s="7"/>
      <c r="K15" s="7"/>
      <c r="L15" s="9" t="s">
        <v>261</v>
      </c>
      <c r="M15" s="26">
        <v>2.2000000000000002</v>
      </c>
      <c r="N15" s="56">
        <v>0.7</v>
      </c>
      <c r="O15" s="7"/>
      <c r="P15" s="68">
        <v>16.600000000000001</v>
      </c>
    </row>
    <row r="16" spans="1:16" ht="16.5" customHeight="1" x14ac:dyDescent="0.25">
      <c r="A16" s="7"/>
      <c r="B16" s="7" t="s">
        <v>973</v>
      </c>
      <c r="C16" s="7"/>
      <c r="D16" s="7"/>
      <c r="E16" s="7"/>
      <c r="F16" s="7"/>
      <c r="G16" s="7"/>
      <c r="H16" s="7"/>
      <c r="I16" s="7"/>
      <c r="J16" s="7"/>
      <c r="K16" s="7"/>
      <c r="L16" s="9"/>
      <c r="M16" s="10"/>
      <c r="N16" s="7"/>
      <c r="O16" s="7"/>
      <c r="P16" s="9"/>
    </row>
    <row r="17" spans="1:16" ht="16.5" customHeight="1" x14ac:dyDescent="0.25">
      <c r="A17" s="7"/>
      <c r="B17" s="7"/>
      <c r="C17" s="7" t="s">
        <v>974</v>
      </c>
      <c r="D17" s="7"/>
      <c r="E17" s="7"/>
      <c r="F17" s="7"/>
      <c r="G17" s="7"/>
      <c r="H17" s="7"/>
      <c r="I17" s="7"/>
      <c r="J17" s="7"/>
      <c r="K17" s="7"/>
      <c r="L17" s="9" t="s">
        <v>261</v>
      </c>
      <c r="M17" s="26">
        <v>9</v>
      </c>
      <c r="N17" s="56">
        <v>1.2</v>
      </c>
      <c r="O17" s="7"/>
      <c r="P17" s="67">
        <v>9.1999999999999993</v>
      </c>
    </row>
    <row r="18" spans="1:16" ht="16.5" customHeight="1" x14ac:dyDescent="0.25">
      <c r="A18" s="7"/>
      <c r="B18" s="7"/>
      <c r="C18" s="7" t="s">
        <v>975</v>
      </c>
      <c r="D18" s="7"/>
      <c r="E18" s="7"/>
      <c r="F18" s="7"/>
      <c r="G18" s="7"/>
      <c r="H18" s="7"/>
      <c r="I18" s="7"/>
      <c r="J18" s="7"/>
      <c r="K18" s="7"/>
      <c r="L18" s="9" t="s">
        <v>261</v>
      </c>
      <c r="M18" s="26">
        <v>5.8</v>
      </c>
      <c r="N18" s="56">
        <v>1.3</v>
      </c>
      <c r="O18" s="7"/>
      <c r="P18" s="68">
        <v>15</v>
      </c>
    </row>
    <row r="19" spans="1:16" ht="16.5" customHeight="1" x14ac:dyDescent="0.25">
      <c r="A19" s="7"/>
      <c r="B19" s="7"/>
      <c r="C19" s="7" t="s">
        <v>976</v>
      </c>
      <c r="D19" s="7"/>
      <c r="E19" s="7"/>
      <c r="F19" s="7"/>
      <c r="G19" s="7"/>
      <c r="H19" s="7"/>
      <c r="I19" s="7"/>
      <c r="J19" s="7"/>
      <c r="K19" s="7"/>
      <c r="L19" s="9" t="s">
        <v>261</v>
      </c>
      <c r="M19" s="26">
        <v>5.2</v>
      </c>
      <c r="N19" s="56">
        <v>0.9</v>
      </c>
      <c r="O19" s="7"/>
      <c r="P19" s="68">
        <v>11.2</v>
      </c>
    </row>
    <row r="20" spans="1:16" ht="16.5" customHeight="1" x14ac:dyDescent="0.25">
      <c r="A20" s="7"/>
      <c r="B20" s="7"/>
      <c r="C20" s="7" t="s">
        <v>977</v>
      </c>
      <c r="D20" s="7"/>
      <c r="E20" s="7"/>
      <c r="F20" s="7"/>
      <c r="G20" s="7"/>
      <c r="H20" s="7"/>
      <c r="I20" s="7"/>
      <c r="J20" s="7"/>
      <c r="K20" s="7"/>
      <c r="L20" s="9" t="s">
        <v>261</v>
      </c>
      <c r="M20" s="26">
        <v>5.0999999999999996</v>
      </c>
      <c r="N20" s="56">
        <v>1.3</v>
      </c>
      <c r="O20" s="7"/>
      <c r="P20" s="68">
        <v>17</v>
      </c>
    </row>
    <row r="21" spans="1:16" ht="16.5" customHeight="1" x14ac:dyDescent="0.25">
      <c r="A21" s="7"/>
      <c r="B21" s="7"/>
      <c r="C21" s="7" t="s">
        <v>978</v>
      </c>
      <c r="D21" s="7"/>
      <c r="E21" s="7"/>
      <c r="F21" s="7"/>
      <c r="G21" s="7"/>
      <c r="H21" s="7"/>
      <c r="I21" s="7"/>
      <c r="J21" s="7"/>
      <c r="K21" s="7"/>
      <c r="L21" s="9" t="s">
        <v>261</v>
      </c>
      <c r="M21" s="26">
        <v>2.9</v>
      </c>
      <c r="N21" s="56">
        <v>0.8</v>
      </c>
      <c r="O21" s="7"/>
      <c r="P21" s="68">
        <v>17.7</v>
      </c>
    </row>
    <row r="22" spans="1:16" ht="16.5" customHeight="1" x14ac:dyDescent="0.25">
      <c r="A22" s="7"/>
      <c r="B22" s="7"/>
      <c r="C22" s="7" t="s">
        <v>979</v>
      </c>
      <c r="D22" s="7"/>
      <c r="E22" s="7"/>
      <c r="F22" s="7"/>
      <c r="G22" s="7"/>
      <c r="H22" s="7"/>
      <c r="I22" s="7"/>
      <c r="J22" s="7"/>
      <c r="K22" s="7"/>
      <c r="L22" s="9" t="s">
        <v>261</v>
      </c>
      <c r="M22" s="54">
        <v>3.6</v>
      </c>
      <c r="N22" s="56">
        <v>1.4</v>
      </c>
      <c r="O22" s="7"/>
      <c r="P22" s="68">
        <v>25.6</v>
      </c>
    </row>
    <row r="23" spans="1:16" ht="16.5" customHeight="1" x14ac:dyDescent="0.25">
      <c r="A23" s="7"/>
      <c r="B23" s="7"/>
      <c r="C23" s="7" t="s">
        <v>980</v>
      </c>
      <c r="D23" s="7"/>
      <c r="E23" s="7"/>
      <c r="F23" s="7"/>
      <c r="G23" s="7"/>
      <c r="H23" s="7"/>
      <c r="I23" s="7"/>
      <c r="J23" s="7"/>
      <c r="K23" s="7"/>
      <c r="L23" s="9" t="s">
        <v>261</v>
      </c>
      <c r="M23" s="26">
        <v>2.8</v>
      </c>
      <c r="N23" s="56">
        <v>0.8</v>
      </c>
      <c r="O23" s="7"/>
      <c r="P23" s="68">
        <v>18.100000000000001</v>
      </c>
    </row>
    <row r="24" spans="1:16" ht="16.5" customHeight="1" x14ac:dyDescent="0.25">
      <c r="A24" s="7"/>
      <c r="B24" s="7"/>
      <c r="C24" s="7" t="s">
        <v>981</v>
      </c>
      <c r="D24" s="7"/>
      <c r="E24" s="7"/>
      <c r="F24" s="7"/>
      <c r="G24" s="7"/>
      <c r="H24" s="7"/>
      <c r="I24" s="7"/>
      <c r="J24" s="7"/>
      <c r="K24" s="7"/>
      <c r="L24" s="9" t="s">
        <v>261</v>
      </c>
      <c r="M24" s="26">
        <v>2.9</v>
      </c>
      <c r="N24" s="56">
        <v>0.8</v>
      </c>
      <c r="O24" s="7"/>
      <c r="P24" s="68">
        <v>18.600000000000001</v>
      </c>
    </row>
    <row r="25" spans="1:16" ht="16.5" customHeight="1" x14ac:dyDescent="0.25">
      <c r="A25" s="7"/>
      <c r="B25" s="7"/>
      <c r="C25" s="7" t="s">
        <v>982</v>
      </c>
      <c r="D25" s="7"/>
      <c r="E25" s="7"/>
      <c r="F25" s="7"/>
      <c r="G25" s="7"/>
      <c r="H25" s="7"/>
      <c r="I25" s="7"/>
      <c r="J25" s="7"/>
      <c r="K25" s="7"/>
      <c r="L25" s="9" t="s">
        <v>261</v>
      </c>
      <c r="M25" s="26">
        <v>2.8</v>
      </c>
      <c r="N25" s="56">
        <v>0.8</v>
      </c>
      <c r="O25" s="7"/>
      <c r="P25" s="68">
        <v>19.399999999999999</v>
      </c>
    </row>
    <row r="26" spans="1:16" ht="16.5" customHeight="1" x14ac:dyDescent="0.25">
      <c r="A26" s="7"/>
      <c r="B26" s="7"/>
      <c r="C26" s="7" t="s">
        <v>983</v>
      </c>
      <c r="D26" s="7"/>
      <c r="E26" s="7"/>
      <c r="F26" s="7"/>
      <c r="G26" s="7"/>
      <c r="H26" s="7"/>
      <c r="I26" s="7"/>
      <c r="J26" s="7"/>
      <c r="K26" s="7"/>
      <c r="L26" s="9" t="s">
        <v>261</v>
      </c>
      <c r="M26" s="54">
        <v>1.4</v>
      </c>
      <c r="N26" s="56">
        <v>0.8</v>
      </c>
      <c r="O26" s="7"/>
      <c r="P26" s="68">
        <v>37.9</v>
      </c>
    </row>
    <row r="27" spans="1:16" ht="16.5" customHeight="1" x14ac:dyDescent="0.25">
      <c r="A27" s="7"/>
      <c r="B27" s="7" t="s">
        <v>963</v>
      </c>
      <c r="C27" s="7"/>
      <c r="D27" s="7"/>
      <c r="E27" s="7"/>
      <c r="F27" s="7"/>
      <c r="G27" s="7"/>
      <c r="H27" s="7"/>
      <c r="I27" s="7"/>
      <c r="J27" s="7"/>
      <c r="K27" s="7"/>
      <c r="L27" s="9"/>
      <c r="M27" s="10"/>
      <c r="N27" s="7"/>
      <c r="O27" s="7"/>
      <c r="P27" s="9"/>
    </row>
    <row r="28" spans="1:16" ht="42.45" customHeight="1" x14ac:dyDescent="0.25">
      <c r="A28" s="7"/>
      <c r="B28" s="7"/>
      <c r="C28" s="93" t="s">
        <v>964</v>
      </c>
      <c r="D28" s="93"/>
      <c r="E28" s="93"/>
      <c r="F28" s="93"/>
      <c r="G28" s="93"/>
      <c r="H28" s="93"/>
      <c r="I28" s="93"/>
      <c r="J28" s="93"/>
      <c r="K28" s="93"/>
      <c r="L28" s="9" t="s">
        <v>261</v>
      </c>
      <c r="M28" s="16">
        <v>15.1</v>
      </c>
      <c r="N28" s="56">
        <v>1.1000000000000001</v>
      </c>
      <c r="O28" s="7"/>
      <c r="P28" s="67">
        <v>4.9000000000000004</v>
      </c>
    </row>
    <row r="29" spans="1:16" ht="42.45" customHeight="1" x14ac:dyDescent="0.25">
      <c r="A29" s="7"/>
      <c r="B29" s="7"/>
      <c r="C29" s="93" t="s">
        <v>965</v>
      </c>
      <c r="D29" s="93"/>
      <c r="E29" s="93"/>
      <c r="F29" s="93"/>
      <c r="G29" s="93"/>
      <c r="H29" s="93"/>
      <c r="I29" s="93"/>
      <c r="J29" s="93"/>
      <c r="K29" s="93"/>
      <c r="L29" s="9" t="s">
        <v>261</v>
      </c>
      <c r="M29" s="26">
        <v>1.5</v>
      </c>
      <c r="N29" s="56">
        <v>0.3</v>
      </c>
      <c r="O29" s="7"/>
      <c r="P29" s="68">
        <v>10.5</v>
      </c>
    </row>
    <row r="30" spans="1:16" ht="16.5" customHeight="1" x14ac:dyDescent="0.25">
      <c r="A30" s="7" t="s">
        <v>89</v>
      </c>
      <c r="B30" s="7"/>
      <c r="C30" s="7"/>
      <c r="D30" s="7"/>
      <c r="E30" s="7"/>
      <c r="F30" s="7"/>
      <c r="G30" s="7"/>
      <c r="H30" s="7"/>
      <c r="I30" s="7"/>
      <c r="J30" s="7"/>
      <c r="K30" s="7"/>
      <c r="L30" s="9"/>
      <c r="M30" s="10"/>
      <c r="N30" s="7"/>
      <c r="O30" s="7"/>
      <c r="P30" s="9"/>
    </row>
    <row r="31" spans="1:16" ht="16.5" customHeight="1" x14ac:dyDescent="0.25">
      <c r="A31" s="7"/>
      <c r="B31" s="7" t="s">
        <v>567</v>
      </c>
      <c r="C31" s="7"/>
      <c r="D31" s="7"/>
      <c r="E31" s="7"/>
      <c r="F31" s="7"/>
      <c r="G31" s="7"/>
      <c r="H31" s="7"/>
      <c r="I31" s="7"/>
      <c r="J31" s="7"/>
      <c r="K31" s="7"/>
      <c r="L31" s="9"/>
      <c r="M31" s="10"/>
      <c r="N31" s="7"/>
      <c r="O31" s="7"/>
      <c r="P31" s="9"/>
    </row>
    <row r="32" spans="1:16" ht="16.5" customHeight="1" x14ac:dyDescent="0.25">
      <c r="A32" s="7"/>
      <c r="B32" s="7"/>
      <c r="C32" s="7" t="s">
        <v>502</v>
      </c>
      <c r="D32" s="7"/>
      <c r="E32" s="7"/>
      <c r="F32" s="7"/>
      <c r="G32" s="7"/>
      <c r="H32" s="7"/>
      <c r="I32" s="7"/>
      <c r="J32" s="7"/>
      <c r="K32" s="7"/>
      <c r="L32" s="9" t="s">
        <v>261</v>
      </c>
      <c r="M32" s="26">
        <v>3.6</v>
      </c>
      <c r="N32" s="56">
        <v>0.5</v>
      </c>
      <c r="O32" s="7"/>
      <c r="P32" s="67">
        <v>7.4</v>
      </c>
    </row>
    <row r="33" spans="1:16" ht="16.5" customHeight="1" x14ac:dyDescent="0.25">
      <c r="A33" s="7"/>
      <c r="B33" s="7"/>
      <c r="C33" s="7" t="s">
        <v>503</v>
      </c>
      <c r="D33" s="7"/>
      <c r="E33" s="7"/>
      <c r="F33" s="7"/>
      <c r="G33" s="7"/>
      <c r="H33" s="7"/>
      <c r="I33" s="7"/>
      <c r="J33" s="7"/>
      <c r="K33" s="7"/>
      <c r="L33" s="9" t="s">
        <v>261</v>
      </c>
      <c r="M33" s="26">
        <v>4.5999999999999996</v>
      </c>
      <c r="N33" s="56">
        <v>1</v>
      </c>
      <c r="O33" s="7"/>
      <c r="P33" s="68">
        <v>10.6</v>
      </c>
    </row>
    <row r="34" spans="1:16" ht="16.5" customHeight="1" x14ac:dyDescent="0.25">
      <c r="A34" s="7"/>
      <c r="B34" s="7"/>
      <c r="C34" s="7" t="s">
        <v>504</v>
      </c>
      <c r="D34" s="7"/>
      <c r="E34" s="7"/>
      <c r="F34" s="7"/>
      <c r="G34" s="7"/>
      <c r="H34" s="7"/>
      <c r="I34" s="7"/>
      <c r="J34" s="7"/>
      <c r="K34" s="7"/>
      <c r="L34" s="9" t="s">
        <v>261</v>
      </c>
      <c r="M34" s="26">
        <v>3.3</v>
      </c>
      <c r="N34" s="56">
        <v>1.3</v>
      </c>
      <c r="O34" s="7"/>
      <c r="P34" s="68">
        <v>19.399999999999999</v>
      </c>
    </row>
    <row r="35" spans="1:16" ht="16.5" customHeight="1" x14ac:dyDescent="0.25">
      <c r="A35" s="7"/>
      <c r="B35" s="7"/>
      <c r="C35" s="7" t="s">
        <v>505</v>
      </c>
      <c r="D35" s="7"/>
      <c r="E35" s="7"/>
      <c r="F35" s="7"/>
      <c r="G35" s="7"/>
      <c r="H35" s="7"/>
      <c r="I35" s="7"/>
      <c r="J35" s="7"/>
      <c r="K35" s="7"/>
      <c r="L35" s="9" t="s">
        <v>261</v>
      </c>
      <c r="M35" s="54">
        <v>2.4</v>
      </c>
      <c r="N35" s="56">
        <v>1.8</v>
      </c>
      <c r="O35" s="7"/>
      <c r="P35" s="68">
        <v>37.299999999999997</v>
      </c>
    </row>
    <row r="36" spans="1:16" ht="16.5" customHeight="1" x14ac:dyDescent="0.25">
      <c r="A36" s="7"/>
      <c r="B36" s="7"/>
      <c r="C36" s="7" t="s">
        <v>972</v>
      </c>
      <c r="D36" s="7"/>
      <c r="E36" s="7"/>
      <c r="F36" s="7"/>
      <c r="G36" s="7"/>
      <c r="H36" s="7"/>
      <c r="I36" s="7"/>
      <c r="J36" s="7"/>
      <c r="K36" s="7"/>
      <c r="L36" s="9" t="s">
        <v>261</v>
      </c>
      <c r="M36" s="25" t="s">
        <v>137</v>
      </c>
      <c r="N36" s="7"/>
      <c r="O36" s="7"/>
      <c r="P36" s="66" t="s">
        <v>137</v>
      </c>
    </row>
    <row r="37" spans="1:16" ht="16.5" customHeight="1" x14ac:dyDescent="0.25">
      <c r="A37" s="7"/>
      <c r="B37" s="7" t="s">
        <v>962</v>
      </c>
      <c r="C37" s="7"/>
      <c r="D37" s="7"/>
      <c r="E37" s="7"/>
      <c r="F37" s="7"/>
      <c r="G37" s="7"/>
      <c r="H37" s="7"/>
      <c r="I37" s="7"/>
      <c r="J37" s="7"/>
      <c r="K37" s="7"/>
      <c r="L37" s="9"/>
      <c r="M37" s="10"/>
      <c r="N37" s="7"/>
      <c r="O37" s="7"/>
      <c r="P37" s="9"/>
    </row>
    <row r="38" spans="1:16" ht="16.5" customHeight="1" x14ac:dyDescent="0.25">
      <c r="A38" s="7"/>
      <c r="B38" s="7"/>
      <c r="C38" s="7" t="s">
        <v>467</v>
      </c>
      <c r="D38" s="7"/>
      <c r="E38" s="7"/>
      <c r="F38" s="7"/>
      <c r="G38" s="7"/>
      <c r="H38" s="7"/>
      <c r="I38" s="7"/>
      <c r="J38" s="7"/>
      <c r="K38" s="7"/>
      <c r="L38" s="9" t="s">
        <v>261</v>
      </c>
      <c r="M38" s="26">
        <v>6.3</v>
      </c>
      <c r="N38" s="56">
        <v>1.1000000000000001</v>
      </c>
      <c r="O38" s="7"/>
      <c r="P38" s="67">
        <v>9.1999999999999993</v>
      </c>
    </row>
    <row r="39" spans="1:16" ht="16.5" customHeight="1" x14ac:dyDescent="0.25">
      <c r="A39" s="7"/>
      <c r="B39" s="7"/>
      <c r="C39" s="7" t="s">
        <v>468</v>
      </c>
      <c r="D39" s="7"/>
      <c r="E39" s="7"/>
      <c r="F39" s="7"/>
      <c r="G39" s="7"/>
      <c r="H39" s="7"/>
      <c r="I39" s="7"/>
      <c r="J39" s="7"/>
      <c r="K39" s="7"/>
      <c r="L39" s="9" t="s">
        <v>261</v>
      </c>
      <c r="M39" s="26">
        <v>4</v>
      </c>
      <c r="N39" s="56">
        <v>1</v>
      </c>
      <c r="O39" s="7"/>
      <c r="P39" s="68">
        <v>12.3</v>
      </c>
    </row>
    <row r="40" spans="1:16" ht="16.5" customHeight="1" x14ac:dyDescent="0.25">
      <c r="A40" s="7"/>
      <c r="B40" s="7"/>
      <c r="C40" s="7" t="s">
        <v>469</v>
      </c>
      <c r="D40" s="7"/>
      <c r="E40" s="7"/>
      <c r="F40" s="7"/>
      <c r="G40" s="7"/>
      <c r="H40" s="7"/>
      <c r="I40" s="7"/>
      <c r="J40" s="7"/>
      <c r="K40" s="7"/>
      <c r="L40" s="9" t="s">
        <v>261</v>
      </c>
      <c r="M40" s="26">
        <v>4.3</v>
      </c>
      <c r="N40" s="56">
        <v>0.9</v>
      </c>
      <c r="O40" s="7"/>
      <c r="P40" s="68">
        <v>10.6</v>
      </c>
    </row>
    <row r="41" spans="1:16" ht="16.5" customHeight="1" x14ac:dyDescent="0.25">
      <c r="A41" s="7"/>
      <c r="B41" s="7"/>
      <c r="C41" s="7" t="s">
        <v>470</v>
      </c>
      <c r="D41" s="7"/>
      <c r="E41" s="7"/>
      <c r="F41" s="7"/>
      <c r="G41" s="7"/>
      <c r="H41" s="7"/>
      <c r="I41" s="7"/>
      <c r="J41" s="7"/>
      <c r="K41" s="7"/>
      <c r="L41" s="9" t="s">
        <v>261</v>
      </c>
      <c r="M41" s="26">
        <v>2.5</v>
      </c>
      <c r="N41" s="56">
        <v>0.7</v>
      </c>
      <c r="O41" s="7"/>
      <c r="P41" s="68">
        <v>14.2</v>
      </c>
    </row>
    <row r="42" spans="1:16" ht="16.5" customHeight="1" x14ac:dyDescent="0.25">
      <c r="A42" s="7"/>
      <c r="B42" s="7"/>
      <c r="C42" s="7" t="s">
        <v>471</v>
      </c>
      <c r="D42" s="7"/>
      <c r="E42" s="7"/>
      <c r="F42" s="7"/>
      <c r="G42" s="7"/>
      <c r="H42" s="7"/>
      <c r="I42" s="7"/>
      <c r="J42" s="7"/>
      <c r="K42" s="7"/>
      <c r="L42" s="9" t="s">
        <v>261</v>
      </c>
      <c r="M42" s="26">
        <v>1.9</v>
      </c>
      <c r="N42" s="56">
        <v>0.6</v>
      </c>
      <c r="O42" s="7"/>
      <c r="P42" s="68">
        <v>16.2</v>
      </c>
    </row>
    <row r="43" spans="1:16" ht="16.5" customHeight="1" x14ac:dyDescent="0.25">
      <c r="A43" s="7"/>
      <c r="B43" s="7" t="s">
        <v>973</v>
      </c>
      <c r="C43" s="7"/>
      <c r="D43" s="7"/>
      <c r="E43" s="7"/>
      <c r="F43" s="7"/>
      <c r="G43" s="7"/>
      <c r="H43" s="7"/>
      <c r="I43" s="7"/>
      <c r="J43" s="7"/>
      <c r="K43" s="7"/>
      <c r="L43" s="9"/>
      <c r="M43" s="10"/>
      <c r="N43" s="7"/>
      <c r="O43" s="7"/>
      <c r="P43" s="9"/>
    </row>
    <row r="44" spans="1:16" ht="16.5" customHeight="1" x14ac:dyDescent="0.25">
      <c r="A44" s="7"/>
      <c r="B44" s="7"/>
      <c r="C44" s="7" t="s">
        <v>974</v>
      </c>
      <c r="D44" s="7"/>
      <c r="E44" s="7"/>
      <c r="F44" s="7"/>
      <c r="G44" s="7"/>
      <c r="H44" s="7"/>
      <c r="I44" s="7"/>
      <c r="J44" s="7"/>
      <c r="K44" s="7"/>
      <c r="L44" s="9" t="s">
        <v>261</v>
      </c>
      <c r="M44" s="26">
        <v>7.9</v>
      </c>
      <c r="N44" s="56">
        <v>1.9</v>
      </c>
      <c r="O44" s="7"/>
      <c r="P44" s="68">
        <v>12</v>
      </c>
    </row>
    <row r="45" spans="1:16" ht="16.5" customHeight="1" x14ac:dyDescent="0.25">
      <c r="A45" s="7"/>
      <c r="B45" s="7"/>
      <c r="C45" s="7" t="s">
        <v>975</v>
      </c>
      <c r="D45" s="7"/>
      <c r="E45" s="7"/>
      <c r="F45" s="7"/>
      <c r="G45" s="7"/>
      <c r="H45" s="7"/>
      <c r="I45" s="7"/>
      <c r="J45" s="7"/>
      <c r="K45" s="7"/>
      <c r="L45" s="9" t="s">
        <v>261</v>
      </c>
      <c r="M45" s="26">
        <v>5</v>
      </c>
      <c r="N45" s="56">
        <v>1.6</v>
      </c>
      <c r="O45" s="7"/>
      <c r="P45" s="68">
        <v>16</v>
      </c>
    </row>
    <row r="46" spans="1:16" ht="16.5" customHeight="1" x14ac:dyDescent="0.25">
      <c r="A46" s="7"/>
      <c r="B46" s="7"/>
      <c r="C46" s="7" t="s">
        <v>976</v>
      </c>
      <c r="D46" s="7"/>
      <c r="E46" s="7"/>
      <c r="F46" s="7"/>
      <c r="G46" s="7"/>
      <c r="H46" s="7"/>
      <c r="I46" s="7"/>
      <c r="J46" s="7"/>
      <c r="K46" s="7"/>
      <c r="L46" s="9" t="s">
        <v>261</v>
      </c>
      <c r="M46" s="26">
        <v>5.2</v>
      </c>
      <c r="N46" s="56">
        <v>1.7</v>
      </c>
      <c r="O46" s="7"/>
      <c r="P46" s="68">
        <v>16.8</v>
      </c>
    </row>
    <row r="47" spans="1:16" ht="16.5" customHeight="1" x14ac:dyDescent="0.25">
      <c r="A47" s="7"/>
      <c r="B47" s="7"/>
      <c r="C47" s="7" t="s">
        <v>977</v>
      </c>
      <c r="D47" s="7"/>
      <c r="E47" s="7"/>
      <c r="F47" s="7"/>
      <c r="G47" s="7"/>
      <c r="H47" s="7"/>
      <c r="I47" s="7"/>
      <c r="J47" s="7"/>
      <c r="K47" s="7"/>
      <c r="L47" s="9" t="s">
        <v>261</v>
      </c>
      <c r="M47" s="26">
        <v>3</v>
      </c>
      <c r="N47" s="56">
        <v>1.2</v>
      </c>
      <c r="O47" s="7"/>
      <c r="P47" s="68">
        <v>20.3</v>
      </c>
    </row>
    <row r="48" spans="1:16" ht="16.5" customHeight="1" x14ac:dyDescent="0.25">
      <c r="A48" s="7"/>
      <c r="B48" s="7"/>
      <c r="C48" s="7" t="s">
        <v>978</v>
      </c>
      <c r="D48" s="7"/>
      <c r="E48" s="7"/>
      <c r="F48" s="7"/>
      <c r="G48" s="7"/>
      <c r="H48" s="7"/>
      <c r="I48" s="7"/>
      <c r="J48" s="7"/>
      <c r="K48" s="7"/>
      <c r="L48" s="9" t="s">
        <v>261</v>
      </c>
      <c r="M48" s="26">
        <v>5.5</v>
      </c>
      <c r="N48" s="56">
        <v>1.4</v>
      </c>
      <c r="O48" s="7"/>
      <c r="P48" s="68">
        <v>13.4</v>
      </c>
    </row>
    <row r="49" spans="1:16" ht="16.5" customHeight="1" x14ac:dyDescent="0.25">
      <c r="A49" s="7"/>
      <c r="B49" s="7"/>
      <c r="C49" s="7" t="s">
        <v>979</v>
      </c>
      <c r="D49" s="7"/>
      <c r="E49" s="7"/>
      <c r="F49" s="7"/>
      <c r="G49" s="7"/>
      <c r="H49" s="7"/>
      <c r="I49" s="7"/>
      <c r="J49" s="7"/>
      <c r="K49" s="7"/>
      <c r="L49" s="9" t="s">
        <v>261</v>
      </c>
      <c r="M49" s="26">
        <v>3.5</v>
      </c>
      <c r="N49" s="56">
        <v>1.2</v>
      </c>
      <c r="O49" s="7"/>
      <c r="P49" s="68">
        <v>17.7</v>
      </c>
    </row>
    <row r="50" spans="1:16" ht="16.5" customHeight="1" x14ac:dyDescent="0.25">
      <c r="A50" s="7"/>
      <c r="B50" s="7"/>
      <c r="C50" s="7" t="s">
        <v>980</v>
      </c>
      <c r="D50" s="7"/>
      <c r="E50" s="7"/>
      <c r="F50" s="7"/>
      <c r="G50" s="7"/>
      <c r="H50" s="7"/>
      <c r="I50" s="7"/>
      <c r="J50" s="7"/>
      <c r="K50" s="7"/>
      <c r="L50" s="9" t="s">
        <v>261</v>
      </c>
      <c r="M50" s="26">
        <v>2.8</v>
      </c>
      <c r="N50" s="56">
        <v>1</v>
      </c>
      <c r="O50" s="7"/>
      <c r="P50" s="68">
        <v>18.8</v>
      </c>
    </row>
    <row r="51" spans="1:16" ht="16.5" customHeight="1" x14ac:dyDescent="0.25">
      <c r="A51" s="7"/>
      <c r="B51" s="7"/>
      <c r="C51" s="7" t="s">
        <v>981</v>
      </c>
      <c r="D51" s="7"/>
      <c r="E51" s="7"/>
      <c r="F51" s="7"/>
      <c r="G51" s="7"/>
      <c r="H51" s="7"/>
      <c r="I51" s="7"/>
      <c r="J51" s="7"/>
      <c r="K51" s="7"/>
      <c r="L51" s="9" t="s">
        <v>261</v>
      </c>
      <c r="M51" s="26">
        <v>2.2999999999999998</v>
      </c>
      <c r="N51" s="56">
        <v>1</v>
      </c>
      <c r="O51" s="7"/>
      <c r="P51" s="68">
        <v>20.9</v>
      </c>
    </row>
    <row r="52" spans="1:16" ht="16.5" customHeight="1" x14ac:dyDescent="0.25">
      <c r="A52" s="7"/>
      <c r="B52" s="7"/>
      <c r="C52" s="7" t="s">
        <v>982</v>
      </c>
      <c r="D52" s="7"/>
      <c r="E52" s="7"/>
      <c r="F52" s="7"/>
      <c r="G52" s="7"/>
      <c r="H52" s="7"/>
      <c r="I52" s="7"/>
      <c r="J52" s="7"/>
      <c r="K52" s="7"/>
      <c r="L52" s="9" t="s">
        <v>261</v>
      </c>
      <c r="M52" s="54">
        <v>1.8</v>
      </c>
      <c r="N52" s="56">
        <v>0.9</v>
      </c>
      <c r="O52" s="7"/>
      <c r="P52" s="68">
        <v>26.7</v>
      </c>
    </row>
    <row r="53" spans="1:16" ht="16.5" customHeight="1" x14ac:dyDescent="0.25">
      <c r="A53" s="7"/>
      <c r="B53" s="7"/>
      <c r="C53" s="7" t="s">
        <v>983</v>
      </c>
      <c r="D53" s="7"/>
      <c r="E53" s="7"/>
      <c r="F53" s="7"/>
      <c r="G53" s="7"/>
      <c r="H53" s="7"/>
      <c r="I53" s="7"/>
      <c r="J53" s="7"/>
      <c r="K53" s="7"/>
      <c r="L53" s="9" t="s">
        <v>261</v>
      </c>
      <c r="M53" s="26">
        <v>1.9</v>
      </c>
      <c r="N53" s="56">
        <v>0.8</v>
      </c>
      <c r="O53" s="7"/>
      <c r="P53" s="68">
        <v>22</v>
      </c>
    </row>
    <row r="54" spans="1:16" ht="16.5" customHeight="1" x14ac:dyDescent="0.25">
      <c r="A54" s="7"/>
      <c r="B54" s="7" t="s">
        <v>963</v>
      </c>
      <c r="C54" s="7"/>
      <c r="D54" s="7"/>
      <c r="E54" s="7"/>
      <c r="F54" s="7"/>
      <c r="G54" s="7"/>
      <c r="H54" s="7"/>
      <c r="I54" s="7"/>
      <c r="J54" s="7"/>
      <c r="K54" s="7"/>
      <c r="L54" s="9"/>
      <c r="M54" s="10"/>
      <c r="N54" s="7"/>
      <c r="O54" s="7"/>
      <c r="P54" s="9"/>
    </row>
    <row r="55" spans="1:16" ht="42.45" customHeight="1" x14ac:dyDescent="0.25">
      <c r="A55" s="7"/>
      <c r="B55" s="7"/>
      <c r="C55" s="93" t="s">
        <v>964</v>
      </c>
      <c r="D55" s="93"/>
      <c r="E55" s="93"/>
      <c r="F55" s="93"/>
      <c r="G55" s="93"/>
      <c r="H55" s="93"/>
      <c r="I55" s="93"/>
      <c r="J55" s="93"/>
      <c r="K55" s="93"/>
      <c r="L55" s="9" t="s">
        <v>261</v>
      </c>
      <c r="M55" s="16">
        <v>14.5</v>
      </c>
      <c r="N55" s="56">
        <v>2.2000000000000002</v>
      </c>
      <c r="O55" s="7"/>
      <c r="P55" s="67">
        <v>7.7</v>
      </c>
    </row>
    <row r="56" spans="1:16" ht="42.45" customHeight="1" x14ac:dyDescent="0.25">
      <c r="A56" s="7"/>
      <c r="B56" s="7"/>
      <c r="C56" s="93" t="s">
        <v>965</v>
      </c>
      <c r="D56" s="93"/>
      <c r="E56" s="93"/>
      <c r="F56" s="93"/>
      <c r="G56" s="93"/>
      <c r="H56" s="93"/>
      <c r="I56" s="93"/>
      <c r="J56" s="93"/>
      <c r="K56" s="93"/>
      <c r="L56" s="9" t="s">
        <v>261</v>
      </c>
      <c r="M56" s="26">
        <v>1.5</v>
      </c>
      <c r="N56" s="56">
        <v>0.3</v>
      </c>
      <c r="O56" s="7"/>
      <c r="P56" s="67">
        <v>9.6</v>
      </c>
    </row>
    <row r="57" spans="1:16" ht="16.5" customHeight="1" x14ac:dyDescent="0.25">
      <c r="A57" s="7" t="s">
        <v>92</v>
      </c>
      <c r="B57" s="7"/>
      <c r="C57" s="7"/>
      <c r="D57" s="7"/>
      <c r="E57" s="7"/>
      <c r="F57" s="7"/>
      <c r="G57" s="7"/>
      <c r="H57" s="7"/>
      <c r="I57" s="7"/>
      <c r="J57" s="7"/>
      <c r="K57" s="7"/>
      <c r="L57" s="9"/>
      <c r="M57" s="10"/>
      <c r="N57" s="7"/>
      <c r="O57" s="7"/>
      <c r="P57" s="9"/>
    </row>
    <row r="58" spans="1:16" ht="16.5" customHeight="1" x14ac:dyDescent="0.25">
      <c r="A58" s="7"/>
      <c r="B58" s="7" t="s">
        <v>567</v>
      </c>
      <c r="C58" s="7"/>
      <c r="D58" s="7"/>
      <c r="E58" s="7"/>
      <c r="F58" s="7"/>
      <c r="G58" s="7"/>
      <c r="H58" s="7"/>
      <c r="I58" s="7"/>
      <c r="J58" s="7"/>
      <c r="K58" s="7"/>
      <c r="L58" s="9"/>
      <c r="M58" s="10"/>
      <c r="N58" s="7"/>
      <c r="O58" s="7"/>
      <c r="P58" s="9"/>
    </row>
    <row r="59" spans="1:16" ht="16.5" customHeight="1" x14ac:dyDescent="0.25">
      <c r="A59" s="7"/>
      <c r="B59" s="7"/>
      <c r="C59" s="7" t="s">
        <v>502</v>
      </c>
      <c r="D59" s="7"/>
      <c r="E59" s="7"/>
      <c r="F59" s="7"/>
      <c r="G59" s="7"/>
      <c r="H59" s="7"/>
      <c r="I59" s="7"/>
      <c r="J59" s="7"/>
      <c r="K59" s="7"/>
      <c r="L59" s="9" t="s">
        <v>261</v>
      </c>
      <c r="M59" s="26">
        <v>3.3</v>
      </c>
      <c r="N59" s="56">
        <v>0.5</v>
      </c>
      <c r="O59" s="7"/>
      <c r="P59" s="67">
        <v>8</v>
      </c>
    </row>
    <row r="60" spans="1:16" ht="16.5" customHeight="1" x14ac:dyDescent="0.25">
      <c r="A60" s="7"/>
      <c r="B60" s="7"/>
      <c r="C60" s="7" t="s">
        <v>503</v>
      </c>
      <c r="D60" s="7"/>
      <c r="E60" s="7"/>
      <c r="F60" s="7"/>
      <c r="G60" s="7"/>
      <c r="H60" s="7"/>
      <c r="I60" s="7"/>
      <c r="J60" s="7"/>
      <c r="K60" s="7"/>
      <c r="L60" s="9" t="s">
        <v>261</v>
      </c>
      <c r="M60" s="26">
        <v>3.8</v>
      </c>
      <c r="N60" s="56">
        <v>0.9</v>
      </c>
      <c r="O60" s="7"/>
      <c r="P60" s="68">
        <v>12.8</v>
      </c>
    </row>
    <row r="61" spans="1:16" ht="16.5" customHeight="1" x14ac:dyDescent="0.25">
      <c r="A61" s="7"/>
      <c r="B61" s="7"/>
      <c r="C61" s="7" t="s">
        <v>504</v>
      </c>
      <c r="D61" s="7"/>
      <c r="E61" s="7"/>
      <c r="F61" s="7"/>
      <c r="G61" s="7"/>
      <c r="H61" s="7"/>
      <c r="I61" s="7"/>
      <c r="J61" s="7"/>
      <c r="K61" s="7"/>
      <c r="L61" s="9" t="s">
        <v>261</v>
      </c>
      <c r="M61" s="26">
        <v>3.5</v>
      </c>
      <c r="N61" s="56">
        <v>1.3</v>
      </c>
      <c r="O61" s="7"/>
      <c r="P61" s="68">
        <v>19.2</v>
      </c>
    </row>
    <row r="62" spans="1:16" ht="16.5" customHeight="1" x14ac:dyDescent="0.25">
      <c r="A62" s="7"/>
      <c r="B62" s="7"/>
      <c r="C62" s="7" t="s">
        <v>505</v>
      </c>
      <c r="D62" s="7"/>
      <c r="E62" s="7"/>
      <c r="F62" s="7"/>
      <c r="G62" s="7"/>
      <c r="H62" s="7"/>
      <c r="I62" s="7"/>
      <c r="J62" s="7"/>
      <c r="K62" s="7"/>
      <c r="L62" s="9" t="s">
        <v>261</v>
      </c>
      <c r="M62" s="54">
        <v>2.9</v>
      </c>
      <c r="N62" s="56">
        <v>2.4</v>
      </c>
      <c r="O62" s="7"/>
      <c r="P62" s="68">
        <v>42.1</v>
      </c>
    </row>
    <row r="63" spans="1:16" ht="16.5" customHeight="1" x14ac:dyDescent="0.25">
      <c r="A63" s="7"/>
      <c r="B63" s="7"/>
      <c r="C63" s="7" t="s">
        <v>972</v>
      </c>
      <c r="D63" s="7"/>
      <c r="E63" s="7"/>
      <c r="F63" s="7"/>
      <c r="G63" s="7"/>
      <c r="H63" s="7"/>
      <c r="I63" s="7"/>
      <c r="J63" s="7"/>
      <c r="K63" s="7"/>
      <c r="L63" s="9" t="s">
        <v>261</v>
      </c>
      <c r="M63" s="25" t="s">
        <v>137</v>
      </c>
      <c r="N63" s="7"/>
      <c r="O63" s="7"/>
      <c r="P63" s="66" t="s">
        <v>137</v>
      </c>
    </row>
    <row r="64" spans="1:16" ht="16.5" customHeight="1" x14ac:dyDescent="0.25">
      <c r="A64" s="7"/>
      <c r="B64" s="7" t="s">
        <v>962</v>
      </c>
      <c r="C64" s="7"/>
      <c r="D64" s="7"/>
      <c r="E64" s="7"/>
      <c r="F64" s="7"/>
      <c r="G64" s="7"/>
      <c r="H64" s="7"/>
      <c r="I64" s="7"/>
      <c r="J64" s="7"/>
      <c r="K64" s="7"/>
      <c r="L64" s="9"/>
      <c r="M64" s="10"/>
      <c r="N64" s="7"/>
      <c r="O64" s="7"/>
      <c r="P64" s="9"/>
    </row>
    <row r="65" spans="1:16" ht="16.5" customHeight="1" x14ac:dyDescent="0.25">
      <c r="A65" s="7"/>
      <c r="B65" s="7"/>
      <c r="C65" s="7" t="s">
        <v>467</v>
      </c>
      <c r="D65" s="7"/>
      <c r="E65" s="7"/>
      <c r="F65" s="7"/>
      <c r="G65" s="7"/>
      <c r="H65" s="7"/>
      <c r="I65" s="7"/>
      <c r="J65" s="7"/>
      <c r="K65" s="7"/>
      <c r="L65" s="9" t="s">
        <v>261</v>
      </c>
      <c r="M65" s="26">
        <v>5.4</v>
      </c>
      <c r="N65" s="56">
        <v>1.3</v>
      </c>
      <c r="O65" s="7"/>
      <c r="P65" s="68">
        <v>12.6</v>
      </c>
    </row>
    <row r="66" spans="1:16" ht="16.5" customHeight="1" x14ac:dyDescent="0.25">
      <c r="A66" s="7"/>
      <c r="B66" s="7"/>
      <c r="C66" s="7" t="s">
        <v>468</v>
      </c>
      <c r="D66" s="7"/>
      <c r="E66" s="7"/>
      <c r="F66" s="7"/>
      <c r="G66" s="7"/>
      <c r="H66" s="7"/>
      <c r="I66" s="7"/>
      <c r="J66" s="7"/>
      <c r="K66" s="7"/>
      <c r="L66" s="9" t="s">
        <v>261</v>
      </c>
      <c r="M66" s="26">
        <v>4.0999999999999996</v>
      </c>
      <c r="N66" s="56">
        <v>0.7</v>
      </c>
      <c r="O66" s="7"/>
      <c r="P66" s="67">
        <v>8.8000000000000007</v>
      </c>
    </row>
    <row r="67" spans="1:16" ht="16.5" customHeight="1" x14ac:dyDescent="0.25">
      <c r="A67" s="7"/>
      <c r="B67" s="7"/>
      <c r="C67" s="7" t="s">
        <v>469</v>
      </c>
      <c r="D67" s="7"/>
      <c r="E67" s="7"/>
      <c r="F67" s="7"/>
      <c r="G67" s="7"/>
      <c r="H67" s="7"/>
      <c r="I67" s="7"/>
      <c r="J67" s="7"/>
      <c r="K67" s="7"/>
      <c r="L67" s="9" t="s">
        <v>261</v>
      </c>
      <c r="M67" s="26">
        <v>3.5</v>
      </c>
      <c r="N67" s="56">
        <v>0.9</v>
      </c>
      <c r="O67" s="7"/>
      <c r="P67" s="68">
        <v>12.7</v>
      </c>
    </row>
    <row r="68" spans="1:16" ht="16.5" customHeight="1" x14ac:dyDescent="0.25">
      <c r="A68" s="7"/>
      <c r="B68" s="7"/>
      <c r="C68" s="7" t="s">
        <v>470</v>
      </c>
      <c r="D68" s="7"/>
      <c r="E68" s="7"/>
      <c r="F68" s="7"/>
      <c r="G68" s="7"/>
      <c r="H68" s="7"/>
      <c r="I68" s="7"/>
      <c r="J68" s="7"/>
      <c r="K68" s="7"/>
      <c r="L68" s="9" t="s">
        <v>261</v>
      </c>
      <c r="M68" s="26">
        <v>2.8</v>
      </c>
      <c r="N68" s="56">
        <v>0.7</v>
      </c>
      <c r="O68" s="7"/>
      <c r="P68" s="68">
        <v>13.3</v>
      </c>
    </row>
    <row r="69" spans="1:16" ht="16.5" customHeight="1" x14ac:dyDescent="0.25">
      <c r="A69" s="7"/>
      <c r="B69" s="7"/>
      <c r="C69" s="7" t="s">
        <v>471</v>
      </c>
      <c r="D69" s="7"/>
      <c r="E69" s="7"/>
      <c r="F69" s="7"/>
      <c r="G69" s="7"/>
      <c r="H69" s="7"/>
      <c r="I69" s="7"/>
      <c r="J69" s="7"/>
      <c r="K69" s="7"/>
      <c r="L69" s="9" t="s">
        <v>261</v>
      </c>
      <c r="M69" s="26">
        <v>1.9</v>
      </c>
      <c r="N69" s="56">
        <v>0.6</v>
      </c>
      <c r="O69" s="7"/>
      <c r="P69" s="68">
        <v>17.2</v>
      </c>
    </row>
    <row r="70" spans="1:16" ht="16.5" customHeight="1" x14ac:dyDescent="0.25">
      <c r="A70" s="7"/>
      <c r="B70" s="7" t="s">
        <v>973</v>
      </c>
      <c r="C70" s="7"/>
      <c r="D70" s="7"/>
      <c r="E70" s="7"/>
      <c r="F70" s="7"/>
      <c r="G70" s="7"/>
      <c r="H70" s="7"/>
      <c r="I70" s="7"/>
      <c r="J70" s="7"/>
      <c r="K70" s="7"/>
      <c r="L70" s="9"/>
      <c r="M70" s="10"/>
      <c r="N70" s="7"/>
      <c r="O70" s="7"/>
      <c r="P70" s="9"/>
    </row>
    <row r="71" spans="1:16" ht="16.5" customHeight="1" x14ac:dyDescent="0.25">
      <c r="A71" s="7"/>
      <c r="B71" s="7"/>
      <c r="C71" s="7" t="s">
        <v>974</v>
      </c>
      <c r="D71" s="7"/>
      <c r="E71" s="7"/>
      <c r="F71" s="7"/>
      <c r="G71" s="7"/>
      <c r="H71" s="7"/>
      <c r="I71" s="7"/>
      <c r="J71" s="7"/>
      <c r="K71" s="7"/>
      <c r="L71" s="9" t="s">
        <v>261</v>
      </c>
      <c r="M71" s="26">
        <v>5.7</v>
      </c>
      <c r="N71" s="56">
        <v>1.8</v>
      </c>
      <c r="O71" s="7"/>
      <c r="P71" s="68">
        <v>15.9</v>
      </c>
    </row>
    <row r="72" spans="1:16" ht="16.5" customHeight="1" x14ac:dyDescent="0.25">
      <c r="A72" s="7"/>
      <c r="B72" s="7"/>
      <c r="C72" s="7" t="s">
        <v>975</v>
      </c>
      <c r="D72" s="7"/>
      <c r="E72" s="7"/>
      <c r="F72" s="7"/>
      <c r="G72" s="7"/>
      <c r="H72" s="7"/>
      <c r="I72" s="7"/>
      <c r="J72" s="7"/>
      <c r="K72" s="7"/>
      <c r="L72" s="9" t="s">
        <v>261</v>
      </c>
      <c r="M72" s="26">
        <v>5.2</v>
      </c>
      <c r="N72" s="56">
        <v>1.8</v>
      </c>
      <c r="O72" s="7"/>
      <c r="P72" s="68">
        <v>17.399999999999999</v>
      </c>
    </row>
    <row r="73" spans="1:16" ht="16.5" customHeight="1" x14ac:dyDescent="0.25">
      <c r="A73" s="7"/>
      <c r="B73" s="7"/>
      <c r="C73" s="7" t="s">
        <v>976</v>
      </c>
      <c r="D73" s="7"/>
      <c r="E73" s="7"/>
      <c r="F73" s="7"/>
      <c r="G73" s="7"/>
      <c r="H73" s="7"/>
      <c r="I73" s="7"/>
      <c r="J73" s="7"/>
      <c r="K73" s="7"/>
      <c r="L73" s="9" t="s">
        <v>261</v>
      </c>
      <c r="M73" s="26">
        <v>3.9</v>
      </c>
      <c r="N73" s="56">
        <v>1.1000000000000001</v>
      </c>
      <c r="O73" s="7"/>
      <c r="P73" s="68">
        <v>14.8</v>
      </c>
    </row>
    <row r="74" spans="1:16" ht="16.5" customHeight="1" x14ac:dyDescent="0.25">
      <c r="A74" s="7"/>
      <c r="B74" s="7"/>
      <c r="C74" s="7" t="s">
        <v>977</v>
      </c>
      <c r="D74" s="7"/>
      <c r="E74" s="7"/>
      <c r="F74" s="7"/>
      <c r="G74" s="7"/>
      <c r="H74" s="7"/>
      <c r="I74" s="7"/>
      <c r="J74" s="7"/>
      <c r="K74" s="7"/>
      <c r="L74" s="9" t="s">
        <v>261</v>
      </c>
      <c r="M74" s="26">
        <v>4.2</v>
      </c>
      <c r="N74" s="56">
        <v>1.2</v>
      </c>
      <c r="O74" s="7"/>
      <c r="P74" s="68">
        <v>14.5</v>
      </c>
    </row>
    <row r="75" spans="1:16" ht="16.5" customHeight="1" x14ac:dyDescent="0.25">
      <c r="A75" s="7"/>
      <c r="B75" s="7"/>
      <c r="C75" s="7" t="s">
        <v>978</v>
      </c>
      <c r="D75" s="7"/>
      <c r="E75" s="7"/>
      <c r="F75" s="7"/>
      <c r="G75" s="7"/>
      <c r="H75" s="7"/>
      <c r="I75" s="7"/>
      <c r="J75" s="7"/>
      <c r="K75" s="7"/>
      <c r="L75" s="9" t="s">
        <v>261</v>
      </c>
      <c r="M75" s="26">
        <v>4.0999999999999996</v>
      </c>
      <c r="N75" s="56">
        <v>1.4</v>
      </c>
      <c r="O75" s="7"/>
      <c r="P75" s="68">
        <v>17.5</v>
      </c>
    </row>
    <row r="76" spans="1:16" ht="16.5" customHeight="1" x14ac:dyDescent="0.25">
      <c r="A76" s="7"/>
      <c r="B76" s="7"/>
      <c r="C76" s="7" t="s">
        <v>979</v>
      </c>
      <c r="D76" s="7"/>
      <c r="E76" s="7"/>
      <c r="F76" s="7"/>
      <c r="G76" s="7"/>
      <c r="H76" s="7"/>
      <c r="I76" s="7"/>
      <c r="J76" s="7"/>
      <c r="K76" s="7"/>
      <c r="L76" s="9" t="s">
        <v>261</v>
      </c>
      <c r="M76" s="26">
        <v>2.9</v>
      </c>
      <c r="N76" s="56">
        <v>0.9</v>
      </c>
      <c r="O76" s="7"/>
      <c r="P76" s="68">
        <v>15.8</v>
      </c>
    </row>
    <row r="77" spans="1:16" ht="16.5" customHeight="1" x14ac:dyDescent="0.25">
      <c r="A77" s="7"/>
      <c r="B77" s="7"/>
      <c r="C77" s="7" t="s">
        <v>980</v>
      </c>
      <c r="D77" s="7"/>
      <c r="E77" s="7"/>
      <c r="F77" s="7"/>
      <c r="G77" s="7"/>
      <c r="H77" s="7"/>
      <c r="I77" s="7"/>
      <c r="J77" s="7"/>
      <c r="K77" s="7"/>
      <c r="L77" s="9" t="s">
        <v>261</v>
      </c>
      <c r="M77" s="26">
        <v>3</v>
      </c>
      <c r="N77" s="56">
        <v>1.1000000000000001</v>
      </c>
      <c r="O77" s="7"/>
      <c r="P77" s="68">
        <v>18.8</v>
      </c>
    </row>
    <row r="78" spans="1:16" ht="16.5" customHeight="1" x14ac:dyDescent="0.25">
      <c r="A78" s="7"/>
      <c r="B78" s="7"/>
      <c r="C78" s="7" t="s">
        <v>981</v>
      </c>
      <c r="D78" s="7"/>
      <c r="E78" s="7"/>
      <c r="F78" s="7"/>
      <c r="G78" s="7"/>
      <c r="H78" s="7"/>
      <c r="I78" s="7"/>
      <c r="J78" s="7"/>
      <c r="K78" s="7"/>
      <c r="L78" s="9" t="s">
        <v>261</v>
      </c>
      <c r="M78" s="26">
        <v>2.7</v>
      </c>
      <c r="N78" s="56">
        <v>1.1000000000000001</v>
      </c>
      <c r="O78" s="7"/>
      <c r="P78" s="68">
        <v>21.5</v>
      </c>
    </row>
    <row r="79" spans="1:16" ht="16.5" customHeight="1" x14ac:dyDescent="0.25">
      <c r="A79" s="7"/>
      <c r="B79" s="7"/>
      <c r="C79" s="7" t="s">
        <v>982</v>
      </c>
      <c r="D79" s="7"/>
      <c r="E79" s="7"/>
      <c r="F79" s="7"/>
      <c r="G79" s="7"/>
      <c r="H79" s="7"/>
      <c r="I79" s="7"/>
      <c r="J79" s="7"/>
      <c r="K79" s="7"/>
      <c r="L79" s="9" t="s">
        <v>261</v>
      </c>
      <c r="M79" s="26">
        <v>2</v>
      </c>
      <c r="N79" s="56">
        <v>1</v>
      </c>
      <c r="O79" s="7"/>
      <c r="P79" s="68">
        <v>23.8</v>
      </c>
    </row>
    <row r="80" spans="1:16" ht="16.5" customHeight="1" x14ac:dyDescent="0.25">
      <c r="A80" s="7"/>
      <c r="B80" s="7"/>
      <c r="C80" s="7" t="s">
        <v>983</v>
      </c>
      <c r="D80" s="7"/>
      <c r="E80" s="7"/>
      <c r="F80" s="7"/>
      <c r="G80" s="7"/>
      <c r="H80" s="7"/>
      <c r="I80" s="7"/>
      <c r="J80" s="7"/>
      <c r="K80" s="7"/>
      <c r="L80" s="9" t="s">
        <v>261</v>
      </c>
      <c r="M80" s="54">
        <v>1.7</v>
      </c>
      <c r="N80" s="56">
        <v>0.9</v>
      </c>
      <c r="O80" s="7"/>
      <c r="P80" s="68">
        <v>25.3</v>
      </c>
    </row>
    <row r="81" spans="1:16" ht="16.5" customHeight="1" x14ac:dyDescent="0.25">
      <c r="A81" s="7"/>
      <c r="B81" s="7" t="s">
        <v>963</v>
      </c>
      <c r="C81" s="7"/>
      <c r="D81" s="7"/>
      <c r="E81" s="7"/>
      <c r="F81" s="7"/>
      <c r="G81" s="7"/>
      <c r="H81" s="7"/>
      <c r="I81" s="7"/>
      <c r="J81" s="7"/>
      <c r="K81" s="7"/>
      <c r="L81" s="9"/>
      <c r="M81" s="10"/>
      <c r="N81" s="7"/>
      <c r="O81" s="7"/>
      <c r="P81" s="9"/>
    </row>
    <row r="82" spans="1:16" ht="42.45" customHeight="1" x14ac:dyDescent="0.25">
      <c r="A82" s="7"/>
      <c r="B82" s="7"/>
      <c r="C82" s="93" t="s">
        <v>964</v>
      </c>
      <c r="D82" s="93"/>
      <c r="E82" s="93"/>
      <c r="F82" s="93"/>
      <c r="G82" s="93"/>
      <c r="H82" s="93"/>
      <c r="I82" s="93"/>
      <c r="J82" s="93"/>
      <c r="K82" s="93"/>
      <c r="L82" s="9" t="s">
        <v>261</v>
      </c>
      <c r="M82" s="26">
        <v>8.1999999999999993</v>
      </c>
      <c r="N82" s="56">
        <v>1.1000000000000001</v>
      </c>
      <c r="O82" s="7"/>
      <c r="P82" s="67">
        <v>6.7</v>
      </c>
    </row>
    <row r="83" spans="1:16" ht="42.45" customHeight="1" x14ac:dyDescent="0.25">
      <c r="A83" s="7"/>
      <c r="B83" s="7"/>
      <c r="C83" s="93" t="s">
        <v>965</v>
      </c>
      <c r="D83" s="93"/>
      <c r="E83" s="93"/>
      <c r="F83" s="93"/>
      <c r="G83" s="93"/>
      <c r="H83" s="93"/>
      <c r="I83" s="93"/>
      <c r="J83" s="93"/>
      <c r="K83" s="93"/>
      <c r="L83" s="9" t="s">
        <v>261</v>
      </c>
      <c r="M83" s="26">
        <v>1.1000000000000001</v>
      </c>
      <c r="N83" s="56">
        <v>0.2</v>
      </c>
      <c r="O83" s="7"/>
      <c r="P83" s="67">
        <v>9.4</v>
      </c>
    </row>
    <row r="84" spans="1:16" ht="16.5" customHeight="1" x14ac:dyDescent="0.25">
      <c r="A84" s="7" t="s">
        <v>951</v>
      </c>
      <c r="B84" s="7"/>
      <c r="C84" s="7"/>
      <c r="D84" s="7"/>
      <c r="E84" s="7"/>
      <c r="F84" s="7"/>
      <c r="G84" s="7"/>
      <c r="H84" s="7"/>
      <c r="I84" s="7"/>
      <c r="J84" s="7"/>
      <c r="K84" s="7"/>
      <c r="L84" s="9"/>
      <c r="M84" s="10"/>
      <c r="N84" s="7"/>
      <c r="O84" s="7"/>
      <c r="P84" s="9"/>
    </row>
    <row r="85" spans="1:16" ht="16.5" customHeight="1" x14ac:dyDescent="0.25">
      <c r="A85" s="7"/>
      <c r="B85" s="7" t="s">
        <v>567</v>
      </c>
      <c r="C85" s="7"/>
      <c r="D85" s="7"/>
      <c r="E85" s="7"/>
      <c r="F85" s="7"/>
      <c r="G85" s="7"/>
      <c r="H85" s="7"/>
      <c r="I85" s="7"/>
      <c r="J85" s="7"/>
      <c r="K85" s="7"/>
      <c r="L85" s="9"/>
      <c r="M85" s="10"/>
      <c r="N85" s="7"/>
      <c r="O85" s="7"/>
      <c r="P85" s="9"/>
    </row>
    <row r="86" spans="1:16" ht="16.5" customHeight="1" x14ac:dyDescent="0.25">
      <c r="A86" s="7"/>
      <c r="B86" s="7"/>
      <c r="C86" s="7" t="s">
        <v>502</v>
      </c>
      <c r="D86" s="7"/>
      <c r="E86" s="7"/>
      <c r="F86" s="7"/>
      <c r="G86" s="7"/>
      <c r="H86" s="7"/>
      <c r="I86" s="7"/>
      <c r="J86" s="7"/>
      <c r="K86" s="7"/>
      <c r="L86" s="9" t="s">
        <v>261</v>
      </c>
      <c r="M86" s="26">
        <v>3.6</v>
      </c>
      <c r="N86" s="56">
        <v>0.6</v>
      </c>
      <c r="O86" s="7"/>
      <c r="P86" s="67">
        <v>8</v>
      </c>
    </row>
    <row r="87" spans="1:16" ht="16.5" customHeight="1" x14ac:dyDescent="0.25">
      <c r="A87" s="7"/>
      <c r="B87" s="7"/>
      <c r="C87" s="7" t="s">
        <v>503</v>
      </c>
      <c r="D87" s="7"/>
      <c r="E87" s="7"/>
      <c r="F87" s="7"/>
      <c r="G87" s="7"/>
      <c r="H87" s="7"/>
      <c r="I87" s="7"/>
      <c r="J87" s="7"/>
      <c r="K87" s="7"/>
      <c r="L87" s="9" t="s">
        <v>261</v>
      </c>
      <c r="M87" s="26">
        <v>3.3</v>
      </c>
      <c r="N87" s="56">
        <v>0.8</v>
      </c>
      <c r="O87" s="7"/>
      <c r="P87" s="68">
        <v>11.5</v>
      </c>
    </row>
    <row r="88" spans="1:16" ht="16.5" customHeight="1" x14ac:dyDescent="0.25">
      <c r="A88" s="7"/>
      <c r="B88" s="7"/>
      <c r="C88" s="7" t="s">
        <v>504</v>
      </c>
      <c r="D88" s="7"/>
      <c r="E88" s="7"/>
      <c r="F88" s="7"/>
      <c r="G88" s="7"/>
      <c r="H88" s="7"/>
      <c r="I88" s="7"/>
      <c r="J88" s="7"/>
      <c r="K88" s="7"/>
      <c r="L88" s="9" t="s">
        <v>261</v>
      </c>
      <c r="M88" s="26">
        <v>3</v>
      </c>
      <c r="N88" s="56">
        <v>0.9</v>
      </c>
      <c r="O88" s="7"/>
      <c r="P88" s="68">
        <v>14.7</v>
      </c>
    </row>
    <row r="89" spans="1:16" ht="16.5" customHeight="1" x14ac:dyDescent="0.25">
      <c r="A89" s="7"/>
      <c r="B89" s="7"/>
      <c r="C89" s="7" t="s">
        <v>505</v>
      </c>
      <c r="D89" s="7"/>
      <c r="E89" s="7"/>
      <c r="F89" s="7"/>
      <c r="G89" s="7"/>
      <c r="H89" s="7"/>
      <c r="I89" s="7"/>
      <c r="J89" s="7"/>
      <c r="K89" s="7"/>
      <c r="L89" s="9" t="s">
        <v>261</v>
      </c>
      <c r="M89" s="54">
        <v>3.2</v>
      </c>
      <c r="N89" s="56">
        <v>2</v>
      </c>
      <c r="O89" s="7"/>
      <c r="P89" s="68">
        <v>32.5</v>
      </c>
    </row>
    <row r="90" spans="1:16" ht="16.5" customHeight="1" x14ac:dyDescent="0.25">
      <c r="A90" s="7"/>
      <c r="B90" s="7"/>
      <c r="C90" s="7" t="s">
        <v>972</v>
      </c>
      <c r="D90" s="7"/>
      <c r="E90" s="7"/>
      <c r="F90" s="7"/>
      <c r="G90" s="7"/>
      <c r="H90" s="7"/>
      <c r="I90" s="7"/>
      <c r="J90" s="7"/>
      <c r="K90" s="7"/>
      <c r="L90" s="9" t="s">
        <v>261</v>
      </c>
      <c r="M90" s="25" t="s">
        <v>137</v>
      </c>
      <c r="N90" s="7"/>
      <c r="O90" s="7"/>
      <c r="P90" s="66" t="s">
        <v>137</v>
      </c>
    </row>
    <row r="91" spans="1:16" ht="16.5" customHeight="1" x14ac:dyDescent="0.25">
      <c r="A91" s="7"/>
      <c r="B91" s="7" t="s">
        <v>962</v>
      </c>
      <c r="C91" s="7"/>
      <c r="D91" s="7"/>
      <c r="E91" s="7"/>
      <c r="F91" s="7"/>
      <c r="G91" s="7"/>
      <c r="H91" s="7"/>
      <c r="I91" s="7"/>
      <c r="J91" s="7"/>
      <c r="K91" s="7"/>
      <c r="L91" s="9"/>
      <c r="M91" s="10"/>
      <c r="N91" s="7"/>
      <c r="O91" s="7"/>
      <c r="P91" s="9"/>
    </row>
    <row r="92" spans="1:16" ht="16.5" customHeight="1" x14ac:dyDescent="0.25">
      <c r="A92" s="7"/>
      <c r="B92" s="7"/>
      <c r="C92" s="7" t="s">
        <v>467</v>
      </c>
      <c r="D92" s="7"/>
      <c r="E92" s="7"/>
      <c r="F92" s="7"/>
      <c r="G92" s="7"/>
      <c r="H92" s="7"/>
      <c r="I92" s="7"/>
      <c r="J92" s="7"/>
      <c r="K92" s="7"/>
      <c r="L92" s="9" t="s">
        <v>261</v>
      </c>
      <c r="M92" s="26">
        <v>6.5</v>
      </c>
      <c r="N92" s="56">
        <v>1.2</v>
      </c>
      <c r="O92" s="7"/>
      <c r="P92" s="67">
        <v>9.5</v>
      </c>
    </row>
    <row r="93" spans="1:16" ht="16.5" customHeight="1" x14ac:dyDescent="0.25">
      <c r="A93" s="7"/>
      <c r="B93" s="7"/>
      <c r="C93" s="7" t="s">
        <v>468</v>
      </c>
      <c r="D93" s="7"/>
      <c r="E93" s="7"/>
      <c r="F93" s="7"/>
      <c r="G93" s="7"/>
      <c r="H93" s="7"/>
      <c r="I93" s="7"/>
      <c r="J93" s="7"/>
      <c r="K93" s="7"/>
      <c r="L93" s="9" t="s">
        <v>261</v>
      </c>
      <c r="M93" s="26">
        <v>3.7</v>
      </c>
      <c r="N93" s="56">
        <v>0.9</v>
      </c>
      <c r="O93" s="7"/>
      <c r="P93" s="68">
        <v>12.7</v>
      </c>
    </row>
    <row r="94" spans="1:16" ht="16.5" customHeight="1" x14ac:dyDescent="0.25">
      <c r="A94" s="7"/>
      <c r="B94" s="7"/>
      <c r="C94" s="7" t="s">
        <v>469</v>
      </c>
      <c r="D94" s="7"/>
      <c r="E94" s="7"/>
      <c r="F94" s="7"/>
      <c r="G94" s="7"/>
      <c r="H94" s="7"/>
      <c r="I94" s="7"/>
      <c r="J94" s="7"/>
      <c r="K94" s="7"/>
      <c r="L94" s="9" t="s">
        <v>261</v>
      </c>
      <c r="M94" s="26">
        <v>3.3</v>
      </c>
      <c r="N94" s="56">
        <v>1</v>
      </c>
      <c r="O94" s="7"/>
      <c r="P94" s="68">
        <v>15.1</v>
      </c>
    </row>
    <row r="95" spans="1:16" ht="16.5" customHeight="1" x14ac:dyDescent="0.25">
      <c r="A95" s="7"/>
      <c r="B95" s="7"/>
      <c r="C95" s="7" t="s">
        <v>470</v>
      </c>
      <c r="D95" s="7"/>
      <c r="E95" s="7"/>
      <c r="F95" s="7"/>
      <c r="G95" s="7"/>
      <c r="H95" s="7"/>
      <c r="I95" s="7"/>
      <c r="J95" s="7"/>
      <c r="K95" s="7"/>
      <c r="L95" s="9" t="s">
        <v>261</v>
      </c>
      <c r="M95" s="26">
        <v>2.1</v>
      </c>
      <c r="N95" s="56">
        <v>0.7</v>
      </c>
      <c r="O95" s="7"/>
      <c r="P95" s="68">
        <v>16.100000000000001</v>
      </c>
    </row>
    <row r="96" spans="1:16" ht="16.5" customHeight="1" x14ac:dyDescent="0.25">
      <c r="A96" s="7"/>
      <c r="B96" s="7"/>
      <c r="C96" s="7" t="s">
        <v>471</v>
      </c>
      <c r="D96" s="7"/>
      <c r="E96" s="7"/>
      <c r="F96" s="7"/>
      <c r="G96" s="7"/>
      <c r="H96" s="7"/>
      <c r="I96" s="7"/>
      <c r="J96" s="7"/>
      <c r="K96" s="7"/>
      <c r="L96" s="9" t="s">
        <v>261</v>
      </c>
      <c r="M96" s="26">
        <v>2.2999999999999998</v>
      </c>
      <c r="N96" s="56">
        <v>0.9</v>
      </c>
      <c r="O96" s="7"/>
      <c r="P96" s="68">
        <v>19</v>
      </c>
    </row>
    <row r="97" spans="1:16" ht="16.5" customHeight="1" x14ac:dyDescent="0.25">
      <c r="A97" s="7"/>
      <c r="B97" s="7" t="s">
        <v>973</v>
      </c>
      <c r="C97" s="7"/>
      <c r="D97" s="7"/>
      <c r="E97" s="7"/>
      <c r="F97" s="7"/>
      <c r="G97" s="7"/>
      <c r="H97" s="7"/>
      <c r="I97" s="7"/>
      <c r="J97" s="7"/>
      <c r="K97" s="7"/>
      <c r="L97" s="9"/>
      <c r="M97" s="10"/>
      <c r="N97" s="7"/>
      <c r="O97" s="7"/>
      <c r="P97" s="9"/>
    </row>
    <row r="98" spans="1:16" ht="16.5" customHeight="1" x14ac:dyDescent="0.25">
      <c r="A98" s="7"/>
      <c r="B98" s="7"/>
      <c r="C98" s="7" t="s">
        <v>974</v>
      </c>
      <c r="D98" s="7"/>
      <c r="E98" s="7"/>
      <c r="F98" s="7"/>
      <c r="G98" s="7"/>
      <c r="H98" s="7"/>
      <c r="I98" s="7"/>
      <c r="J98" s="7"/>
      <c r="K98" s="7"/>
      <c r="L98" s="9" t="s">
        <v>261</v>
      </c>
      <c r="M98" s="26">
        <v>8.1</v>
      </c>
      <c r="N98" s="56">
        <v>1.9</v>
      </c>
      <c r="O98" s="7"/>
      <c r="P98" s="68">
        <v>12.2</v>
      </c>
    </row>
    <row r="99" spans="1:16" ht="16.5" customHeight="1" x14ac:dyDescent="0.25">
      <c r="A99" s="7"/>
      <c r="B99" s="7"/>
      <c r="C99" s="7" t="s">
        <v>975</v>
      </c>
      <c r="D99" s="7"/>
      <c r="E99" s="7"/>
      <c r="F99" s="7"/>
      <c r="G99" s="7"/>
      <c r="H99" s="7"/>
      <c r="I99" s="7"/>
      <c r="J99" s="7"/>
      <c r="K99" s="7"/>
      <c r="L99" s="9" t="s">
        <v>261</v>
      </c>
      <c r="M99" s="26">
        <v>5.0999999999999996</v>
      </c>
      <c r="N99" s="56">
        <v>1.2</v>
      </c>
      <c r="O99" s="7"/>
      <c r="P99" s="68">
        <v>12.3</v>
      </c>
    </row>
    <row r="100" spans="1:16" ht="16.5" customHeight="1" x14ac:dyDescent="0.25">
      <c r="A100" s="7"/>
      <c r="B100" s="7"/>
      <c r="C100" s="7" t="s">
        <v>976</v>
      </c>
      <c r="D100" s="7"/>
      <c r="E100" s="7"/>
      <c r="F100" s="7"/>
      <c r="G100" s="7"/>
      <c r="H100" s="7"/>
      <c r="I100" s="7"/>
      <c r="J100" s="7"/>
      <c r="K100" s="7"/>
      <c r="L100" s="9" t="s">
        <v>261</v>
      </c>
      <c r="M100" s="26">
        <v>4.0999999999999996</v>
      </c>
      <c r="N100" s="56">
        <v>1.3</v>
      </c>
      <c r="O100" s="7"/>
      <c r="P100" s="68">
        <v>16.100000000000001</v>
      </c>
    </row>
    <row r="101" spans="1:16" ht="16.5" customHeight="1" x14ac:dyDescent="0.25">
      <c r="A101" s="7"/>
      <c r="B101" s="7"/>
      <c r="C101" s="7" t="s">
        <v>977</v>
      </c>
      <c r="D101" s="7"/>
      <c r="E101" s="7"/>
      <c r="F101" s="7"/>
      <c r="G101" s="7"/>
      <c r="H101" s="7"/>
      <c r="I101" s="7"/>
      <c r="J101" s="7"/>
      <c r="K101" s="7"/>
      <c r="L101" s="9" t="s">
        <v>261</v>
      </c>
      <c r="M101" s="26">
        <v>3.2</v>
      </c>
      <c r="N101" s="56">
        <v>1.2</v>
      </c>
      <c r="O101" s="7"/>
      <c r="P101" s="68">
        <v>19.3</v>
      </c>
    </row>
    <row r="102" spans="1:16" ht="16.5" customHeight="1" x14ac:dyDescent="0.25">
      <c r="A102" s="7"/>
      <c r="B102" s="7"/>
      <c r="C102" s="7" t="s">
        <v>978</v>
      </c>
      <c r="D102" s="7"/>
      <c r="E102" s="7"/>
      <c r="F102" s="7"/>
      <c r="G102" s="7"/>
      <c r="H102" s="7"/>
      <c r="I102" s="7"/>
      <c r="J102" s="7"/>
      <c r="K102" s="7"/>
      <c r="L102" s="9" t="s">
        <v>261</v>
      </c>
      <c r="M102" s="26">
        <v>3.7</v>
      </c>
      <c r="N102" s="56">
        <v>1.7</v>
      </c>
      <c r="O102" s="7"/>
      <c r="P102" s="68">
        <v>23.7</v>
      </c>
    </row>
    <row r="103" spans="1:16" ht="16.5" customHeight="1" x14ac:dyDescent="0.25">
      <c r="A103" s="7"/>
      <c r="B103" s="7"/>
      <c r="C103" s="7" t="s">
        <v>979</v>
      </c>
      <c r="D103" s="7"/>
      <c r="E103" s="7"/>
      <c r="F103" s="7"/>
      <c r="G103" s="7"/>
      <c r="H103" s="7"/>
      <c r="I103" s="7"/>
      <c r="J103" s="7"/>
      <c r="K103" s="7"/>
      <c r="L103" s="9" t="s">
        <v>261</v>
      </c>
      <c r="M103" s="26">
        <v>2.7</v>
      </c>
      <c r="N103" s="56">
        <v>0.9</v>
      </c>
      <c r="O103" s="7"/>
      <c r="P103" s="68">
        <v>17</v>
      </c>
    </row>
    <row r="104" spans="1:16" ht="16.5" customHeight="1" x14ac:dyDescent="0.25">
      <c r="A104" s="7"/>
      <c r="B104" s="7"/>
      <c r="C104" s="7" t="s">
        <v>980</v>
      </c>
      <c r="D104" s="7"/>
      <c r="E104" s="7"/>
      <c r="F104" s="7"/>
      <c r="G104" s="7"/>
      <c r="H104" s="7"/>
      <c r="I104" s="7"/>
      <c r="J104" s="7"/>
      <c r="K104" s="7"/>
      <c r="L104" s="9" t="s">
        <v>261</v>
      </c>
      <c r="M104" s="26">
        <v>2.1</v>
      </c>
      <c r="N104" s="56">
        <v>0.9</v>
      </c>
      <c r="O104" s="7"/>
      <c r="P104" s="68">
        <v>22.6</v>
      </c>
    </row>
    <row r="105" spans="1:16" ht="16.5" customHeight="1" x14ac:dyDescent="0.25">
      <c r="A105" s="7"/>
      <c r="B105" s="7"/>
      <c r="C105" s="7" t="s">
        <v>981</v>
      </c>
      <c r="D105" s="7"/>
      <c r="E105" s="7"/>
      <c r="F105" s="7"/>
      <c r="G105" s="7"/>
      <c r="H105" s="7"/>
      <c r="I105" s="7"/>
      <c r="J105" s="7"/>
      <c r="K105" s="7"/>
      <c r="L105" s="9" t="s">
        <v>261</v>
      </c>
      <c r="M105" s="26">
        <v>2.2000000000000002</v>
      </c>
      <c r="N105" s="56">
        <v>1</v>
      </c>
      <c r="O105" s="7"/>
      <c r="P105" s="68">
        <v>22.1</v>
      </c>
    </row>
    <row r="106" spans="1:16" ht="16.5" customHeight="1" x14ac:dyDescent="0.25">
      <c r="A106" s="7"/>
      <c r="B106" s="7"/>
      <c r="C106" s="7" t="s">
        <v>982</v>
      </c>
      <c r="D106" s="7"/>
      <c r="E106" s="7"/>
      <c r="F106" s="7"/>
      <c r="G106" s="7"/>
      <c r="H106" s="7"/>
      <c r="I106" s="7"/>
      <c r="J106" s="7"/>
      <c r="K106" s="7"/>
      <c r="L106" s="9" t="s">
        <v>261</v>
      </c>
      <c r="M106" s="54">
        <v>2.9</v>
      </c>
      <c r="N106" s="56">
        <v>1.4</v>
      </c>
      <c r="O106" s="7"/>
      <c r="P106" s="68">
        <v>25.2</v>
      </c>
    </row>
    <row r="107" spans="1:16" ht="16.5" customHeight="1" x14ac:dyDescent="0.25">
      <c r="A107" s="7"/>
      <c r="B107" s="7"/>
      <c r="C107" s="7" t="s">
        <v>983</v>
      </c>
      <c r="D107" s="7"/>
      <c r="E107" s="7"/>
      <c r="F107" s="7"/>
      <c r="G107" s="7"/>
      <c r="H107" s="7"/>
      <c r="I107" s="7"/>
      <c r="J107" s="7"/>
      <c r="K107" s="7"/>
      <c r="L107" s="9" t="s">
        <v>261</v>
      </c>
      <c r="M107" s="54">
        <v>1.5</v>
      </c>
      <c r="N107" s="56">
        <v>0.8</v>
      </c>
      <c r="O107" s="7"/>
      <c r="P107" s="68">
        <v>27</v>
      </c>
    </row>
    <row r="108" spans="1:16" ht="16.5" customHeight="1" x14ac:dyDescent="0.25">
      <c r="A108" s="7"/>
      <c r="B108" s="7" t="s">
        <v>963</v>
      </c>
      <c r="C108" s="7"/>
      <c r="D108" s="7"/>
      <c r="E108" s="7"/>
      <c r="F108" s="7"/>
      <c r="G108" s="7"/>
      <c r="H108" s="7"/>
      <c r="I108" s="7"/>
      <c r="J108" s="7"/>
      <c r="K108" s="7"/>
      <c r="L108" s="9"/>
      <c r="M108" s="10"/>
      <c r="N108" s="7"/>
      <c r="O108" s="7"/>
      <c r="P108" s="9"/>
    </row>
    <row r="109" spans="1:16" ht="42.45" customHeight="1" x14ac:dyDescent="0.25">
      <c r="A109" s="7"/>
      <c r="B109" s="7"/>
      <c r="C109" s="93" t="s">
        <v>964</v>
      </c>
      <c r="D109" s="93"/>
      <c r="E109" s="93"/>
      <c r="F109" s="93"/>
      <c r="G109" s="93"/>
      <c r="H109" s="93"/>
      <c r="I109" s="93"/>
      <c r="J109" s="93"/>
      <c r="K109" s="93"/>
      <c r="L109" s="9" t="s">
        <v>261</v>
      </c>
      <c r="M109" s="26">
        <v>7.3</v>
      </c>
      <c r="N109" s="56">
        <v>0.9</v>
      </c>
      <c r="O109" s="7"/>
      <c r="P109" s="67">
        <v>6.4</v>
      </c>
    </row>
    <row r="110" spans="1:16" ht="42.45" customHeight="1" x14ac:dyDescent="0.25">
      <c r="A110" s="14"/>
      <c r="B110" s="14"/>
      <c r="C110" s="94" t="s">
        <v>965</v>
      </c>
      <c r="D110" s="94"/>
      <c r="E110" s="94"/>
      <c r="F110" s="94"/>
      <c r="G110" s="94"/>
      <c r="H110" s="94"/>
      <c r="I110" s="94"/>
      <c r="J110" s="94"/>
      <c r="K110" s="94"/>
      <c r="L110" s="15" t="s">
        <v>261</v>
      </c>
      <c r="M110" s="28">
        <v>1</v>
      </c>
      <c r="N110" s="65">
        <v>0.3</v>
      </c>
      <c r="O110" s="14"/>
      <c r="P110" s="69">
        <v>16.399999999999999</v>
      </c>
    </row>
    <row r="111" spans="1:16" ht="4.5" customHeight="1" x14ac:dyDescent="0.25">
      <c r="A111" s="23"/>
      <c r="B111" s="23"/>
      <c r="C111" s="2"/>
      <c r="D111" s="2"/>
      <c r="E111" s="2"/>
      <c r="F111" s="2"/>
      <c r="G111" s="2"/>
      <c r="H111" s="2"/>
      <c r="I111" s="2"/>
      <c r="J111" s="2"/>
      <c r="K111" s="2"/>
      <c r="L111" s="2"/>
      <c r="M111" s="2"/>
      <c r="N111" s="2"/>
      <c r="O111" s="2"/>
      <c r="P111" s="2"/>
    </row>
    <row r="112" spans="1:16" ht="16.5" customHeight="1" x14ac:dyDescent="0.25">
      <c r="A112" s="23"/>
      <c r="B112" s="23"/>
      <c r="C112" s="87" t="s">
        <v>984</v>
      </c>
      <c r="D112" s="87"/>
      <c r="E112" s="87"/>
      <c r="F112" s="87"/>
      <c r="G112" s="87"/>
      <c r="H112" s="87"/>
      <c r="I112" s="87"/>
      <c r="J112" s="87"/>
      <c r="K112" s="87"/>
      <c r="L112" s="87"/>
      <c r="M112" s="87"/>
      <c r="N112" s="87"/>
      <c r="O112" s="87"/>
      <c r="P112" s="87"/>
    </row>
    <row r="113" spans="1:16" ht="4.5" customHeight="1" x14ac:dyDescent="0.25">
      <c r="A113" s="23"/>
      <c r="B113" s="23"/>
      <c r="C113" s="2"/>
      <c r="D113" s="2"/>
      <c r="E113" s="2"/>
      <c r="F113" s="2"/>
      <c r="G113" s="2"/>
      <c r="H113" s="2"/>
      <c r="I113" s="2"/>
      <c r="J113" s="2"/>
      <c r="K113" s="2"/>
      <c r="L113" s="2"/>
      <c r="M113" s="2"/>
      <c r="N113" s="2"/>
      <c r="O113" s="2"/>
      <c r="P113" s="2"/>
    </row>
    <row r="114" spans="1:16" ht="16.5" customHeight="1" x14ac:dyDescent="0.25">
      <c r="A114" s="23" t="s">
        <v>99</v>
      </c>
      <c r="B114" s="23"/>
      <c r="C114" s="87" t="s">
        <v>272</v>
      </c>
      <c r="D114" s="87"/>
      <c r="E114" s="87"/>
      <c r="F114" s="87"/>
      <c r="G114" s="87"/>
      <c r="H114" s="87"/>
      <c r="I114" s="87"/>
      <c r="J114" s="87"/>
      <c r="K114" s="87"/>
      <c r="L114" s="87"/>
      <c r="M114" s="87"/>
      <c r="N114" s="87"/>
      <c r="O114" s="87"/>
      <c r="P114" s="87"/>
    </row>
    <row r="115" spans="1:16" ht="42.45" customHeight="1" x14ac:dyDescent="0.25">
      <c r="A115" s="23" t="s">
        <v>101</v>
      </c>
      <c r="B115" s="23"/>
      <c r="C115" s="87" t="s">
        <v>953</v>
      </c>
      <c r="D115" s="87"/>
      <c r="E115" s="87"/>
      <c r="F115" s="87"/>
      <c r="G115" s="87"/>
      <c r="H115" s="87"/>
      <c r="I115" s="87"/>
      <c r="J115" s="87"/>
      <c r="K115" s="87"/>
      <c r="L115" s="87"/>
      <c r="M115" s="87"/>
      <c r="N115" s="87"/>
      <c r="O115" s="87"/>
      <c r="P115" s="87"/>
    </row>
    <row r="116" spans="1:16" ht="16.5" customHeight="1" x14ac:dyDescent="0.25">
      <c r="A116" s="23" t="s">
        <v>103</v>
      </c>
      <c r="B116" s="23"/>
      <c r="C116" s="87" t="s">
        <v>954</v>
      </c>
      <c r="D116" s="87"/>
      <c r="E116" s="87"/>
      <c r="F116" s="87"/>
      <c r="G116" s="87"/>
      <c r="H116" s="87"/>
      <c r="I116" s="87"/>
      <c r="J116" s="87"/>
      <c r="K116" s="87"/>
      <c r="L116" s="87"/>
      <c r="M116" s="87"/>
      <c r="N116" s="87"/>
      <c r="O116" s="87"/>
      <c r="P116" s="87"/>
    </row>
    <row r="117" spans="1:16" ht="68.099999999999994" customHeight="1" x14ac:dyDescent="0.25">
      <c r="A117" s="23" t="s">
        <v>105</v>
      </c>
      <c r="B117" s="23"/>
      <c r="C117" s="87" t="s">
        <v>535</v>
      </c>
      <c r="D117" s="87"/>
      <c r="E117" s="87"/>
      <c r="F117" s="87"/>
      <c r="G117" s="87"/>
      <c r="H117" s="87"/>
      <c r="I117" s="87"/>
      <c r="J117" s="87"/>
      <c r="K117" s="87"/>
      <c r="L117" s="87"/>
      <c r="M117" s="87"/>
      <c r="N117" s="87"/>
      <c r="O117" s="87"/>
      <c r="P117" s="87"/>
    </row>
    <row r="118" spans="1:16" ht="42.45" customHeight="1" x14ac:dyDescent="0.25">
      <c r="A118" s="23" t="s">
        <v>142</v>
      </c>
      <c r="B118" s="23"/>
      <c r="C118" s="87" t="s">
        <v>957</v>
      </c>
      <c r="D118" s="87"/>
      <c r="E118" s="87"/>
      <c r="F118" s="87"/>
      <c r="G118" s="87"/>
      <c r="H118" s="87"/>
      <c r="I118" s="87"/>
      <c r="J118" s="87"/>
      <c r="K118" s="87"/>
      <c r="L118" s="87"/>
      <c r="M118" s="87"/>
      <c r="N118" s="87"/>
      <c r="O118" s="87"/>
      <c r="P118" s="87"/>
    </row>
    <row r="119" spans="1:16" ht="29.4" customHeight="1" x14ac:dyDescent="0.25">
      <c r="A119" s="23" t="s">
        <v>144</v>
      </c>
      <c r="B119" s="23"/>
      <c r="C119" s="87" t="s">
        <v>985</v>
      </c>
      <c r="D119" s="87"/>
      <c r="E119" s="87"/>
      <c r="F119" s="87"/>
      <c r="G119" s="87"/>
      <c r="H119" s="87"/>
      <c r="I119" s="87"/>
      <c r="J119" s="87"/>
      <c r="K119" s="87"/>
      <c r="L119" s="87"/>
      <c r="M119" s="87"/>
      <c r="N119" s="87"/>
      <c r="O119" s="87"/>
      <c r="P119" s="87"/>
    </row>
    <row r="120" spans="1:16" ht="68.099999999999994" customHeight="1" x14ac:dyDescent="0.25">
      <c r="A120" s="23" t="s">
        <v>146</v>
      </c>
      <c r="B120" s="23"/>
      <c r="C120" s="87" t="s">
        <v>475</v>
      </c>
      <c r="D120" s="87"/>
      <c r="E120" s="87"/>
      <c r="F120" s="87"/>
      <c r="G120" s="87"/>
      <c r="H120" s="87"/>
      <c r="I120" s="87"/>
      <c r="J120" s="87"/>
      <c r="K120" s="87"/>
      <c r="L120" s="87"/>
      <c r="M120" s="87"/>
      <c r="N120" s="87"/>
      <c r="O120" s="87"/>
      <c r="P120" s="87"/>
    </row>
    <row r="121" spans="1:16" ht="29.4" customHeight="1" x14ac:dyDescent="0.25">
      <c r="A121" s="23" t="s">
        <v>539</v>
      </c>
      <c r="B121" s="23"/>
      <c r="C121" s="87" t="s">
        <v>540</v>
      </c>
      <c r="D121" s="87"/>
      <c r="E121" s="87"/>
      <c r="F121" s="87"/>
      <c r="G121" s="87"/>
      <c r="H121" s="87"/>
      <c r="I121" s="87"/>
      <c r="J121" s="87"/>
      <c r="K121" s="87"/>
      <c r="L121" s="87"/>
      <c r="M121" s="87"/>
      <c r="N121" s="87"/>
      <c r="O121" s="87"/>
      <c r="P121" s="87"/>
    </row>
    <row r="122" spans="1:16" ht="4.5" customHeight="1" x14ac:dyDescent="0.25"/>
    <row r="123" spans="1:16" ht="55.2" customHeight="1" x14ac:dyDescent="0.25">
      <c r="A123" s="24" t="s">
        <v>107</v>
      </c>
      <c r="B123" s="23"/>
      <c r="C123" s="23"/>
      <c r="D123" s="23"/>
      <c r="E123" s="87" t="s">
        <v>958</v>
      </c>
      <c r="F123" s="87"/>
      <c r="G123" s="87"/>
      <c r="H123" s="87"/>
      <c r="I123" s="87"/>
      <c r="J123" s="87"/>
      <c r="K123" s="87"/>
      <c r="L123" s="87"/>
      <c r="M123" s="87"/>
      <c r="N123" s="87"/>
      <c r="O123" s="87"/>
      <c r="P123" s="87"/>
    </row>
  </sheetData>
  <mergeCells count="20">
    <mergeCell ref="C118:P118"/>
    <mergeCell ref="C119:P119"/>
    <mergeCell ref="C120:P120"/>
    <mergeCell ref="C121:P121"/>
    <mergeCell ref="E123:P123"/>
    <mergeCell ref="C112:P112"/>
    <mergeCell ref="C114:P114"/>
    <mergeCell ref="C115:P115"/>
    <mergeCell ref="C116:P116"/>
    <mergeCell ref="C117:P117"/>
    <mergeCell ref="C82:K82"/>
    <mergeCell ref="C83:K83"/>
    <mergeCell ref="C109:K109"/>
    <mergeCell ref="C110:K110"/>
    <mergeCell ref="K1:P1"/>
    <mergeCell ref="M2:N2"/>
    <mergeCell ref="C28:K28"/>
    <mergeCell ref="C29:K29"/>
    <mergeCell ref="C55:K55"/>
    <mergeCell ref="C56:K56"/>
  </mergeCells>
  <pageMargins left="0.7" right="0.7" top="0.75" bottom="0.75" header="0.3" footer="0.3"/>
  <pageSetup paperSize="9" fitToHeight="0" orientation="landscape" horizontalDpi="300" verticalDpi="300"/>
  <headerFooter scaleWithDoc="0" alignWithMargins="0">
    <oddHeader>&amp;C&amp;"Arial"&amp;8TABLE 13A.48</oddHeader>
    <oddFooter>&amp;L&amp;"Arial"&amp;8REPORT ON
GOVERNMENT
SERVICES 2022&amp;R&amp;"Arial"&amp;8SERVICES FOR
MENTAL HEALTH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06"/>
  <sheetViews>
    <sheetView showGridLines="0" workbookViewId="0"/>
  </sheetViews>
  <sheetFormatPr defaultColWidth="11.44140625" defaultRowHeight="13.2" x14ac:dyDescent="0.25"/>
  <cols>
    <col min="1" max="10" width="1.88671875" customWidth="1"/>
    <col min="11" max="11" width="21.109375" customWidth="1"/>
    <col min="12" max="12" width="5.44140625" customWidth="1"/>
    <col min="13" max="21" width="9.33203125" customWidth="1"/>
  </cols>
  <sheetData>
    <row r="1" spans="1:21" ht="33.9" customHeight="1" x14ac:dyDescent="0.25">
      <c r="A1" s="8" t="s">
        <v>195</v>
      </c>
      <c r="B1" s="8"/>
      <c r="C1" s="8"/>
      <c r="D1" s="8"/>
      <c r="E1" s="8"/>
      <c r="F1" s="8"/>
      <c r="G1" s="8"/>
      <c r="H1" s="8"/>
      <c r="I1" s="8"/>
      <c r="J1" s="8"/>
      <c r="K1" s="91" t="s">
        <v>196</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197</v>
      </c>
      <c r="N2" s="13" t="s">
        <v>198</v>
      </c>
      <c r="O2" s="13" t="s">
        <v>199</v>
      </c>
      <c r="P2" s="13" t="s">
        <v>200</v>
      </c>
      <c r="Q2" s="13" t="s">
        <v>201</v>
      </c>
      <c r="R2" s="13" t="s">
        <v>176</v>
      </c>
      <c r="S2" s="13" t="s">
        <v>177</v>
      </c>
      <c r="T2" s="13" t="s">
        <v>202</v>
      </c>
      <c r="U2" s="13" t="s">
        <v>203</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204</v>
      </c>
      <c r="C4" s="7"/>
      <c r="D4" s="7"/>
      <c r="E4" s="7"/>
      <c r="F4" s="7"/>
      <c r="G4" s="7"/>
      <c r="H4" s="7"/>
      <c r="I4" s="7"/>
      <c r="J4" s="7"/>
      <c r="K4" s="7"/>
      <c r="L4" s="9" t="s">
        <v>84</v>
      </c>
      <c r="M4" s="19">
        <v>1980.3</v>
      </c>
      <c r="N4" s="19">
        <v>1595.1</v>
      </c>
      <c r="O4" s="19">
        <v>1230.3</v>
      </c>
      <c r="P4" s="21">
        <v>850</v>
      </c>
      <c r="Q4" s="21">
        <v>502.9</v>
      </c>
      <c r="R4" s="21">
        <v>131.4</v>
      </c>
      <c r="S4" s="21">
        <v>127.3</v>
      </c>
      <c r="T4" s="16">
        <v>80</v>
      </c>
      <c r="U4" s="19">
        <v>6497.3</v>
      </c>
    </row>
    <row r="5" spans="1:21" ht="16.5" customHeight="1" x14ac:dyDescent="0.25">
      <c r="A5" s="7"/>
      <c r="B5" s="7" t="s">
        <v>205</v>
      </c>
      <c r="C5" s="7"/>
      <c r="D5" s="7"/>
      <c r="E5" s="7"/>
      <c r="F5" s="7"/>
      <c r="G5" s="7"/>
      <c r="H5" s="7"/>
      <c r="I5" s="7"/>
      <c r="J5" s="7"/>
      <c r="K5" s="7"/>
      <c r="L5" s="9"/>
      <c r="M5" s="10"/>
      <c r="N5" s="10"/>
      <c r="O5" s="10"/>
      <c r="P5" s="10"/>
      <c r="Q5" s="10"/>
      <c r="R5" s="10"/>
      <c r="S5" s="10"/>
      <c r="T5" s="10"/>
      <c r="U5" s="10"/>
    </row>
    <row r="6" spans="1:21" ht="29.4" customHeight="1" x14ac:dyDescent="0.25">
      <c r="A6" s="7"/>
      <c r="B6" s="7"/>
      <c r="C6" s="93" t="s">
        <v>206</v>
      </c>
      <c r="D6" s="93"/>
      <c r="E6" s="93"/>
      <c r="F6" s="93"/>
      <c r="G6" s="93"/>
      <c r="H6" s="93"/>
      <c r="I6" s="93"/>
      <c r="J6" s="93"/>
      <c r="K6" s="93"/>
      <c r="L6" s="9" t="s">
        <v>84</v>
      </c>
      <c r="M6" s="26">
        <v>4.5</v>
      </c>
      <c r="N6" s="26" t="s">
        <v>123</v>
      </c>
      <c r="O6" s="26" t="s">
        <v>123</v>
      </c>
      <c r="P6" s="26" t="s">
        <v>123</v>
      </c>
      <c r="Q6" s="26">
        <v>2</v>
      </c>
      <c r="R6" s="26" t="s">
        <v>123</v>
      </c>
      <c r="S6" s="26">
        <v>2.4</v>
      </c>
      <c r="T6" s="26" t="s">
        <v>123</v>
      </c>
      <c r="U6" s="26">
        <v>9</v>
      </c>
    </row>
    <row r="7" spans="1:21" ht="16.5" customHeight="1" x14ac:dyDescent="0.25">
      <c r="A7" s="7"/>
      <c r="B7" s="7"/>
      <c r="C7" s="7" t="s">
        <v>207</v>
      </c>
      <c r="D7" s="7"/>
      <c r="E7" s="7"/>
      <c r="F7" s="7"/>
      <c r="G7" s="7"/>
      <c r="H7" s="7"/>
      <c r="I7" s="7"/>
      <c r="J7" s="7"/>
      <c r="K7" s="7"/>
      <c r="L7" s="9" t="s">
        <v>84</v>
      </c>
      <c r="M7" s="16">
        <v>10</v>
      </c>
      <c r="N7" s="26">
        <v>9</v>
      </c>
      <c r="O7" s="26">
        <v>5.9</v>
      </c>
      <c r="P7" s="26">
        <v>3.2</v>
      </c>
      <c r="Q7" s="26">
        <v>9.8000000000000007</v>
      </c>
      <c r="R7" s="26">
        <v>0.4</v>
      </c>
      <c r="S7" s="26">
        <v>0.6</v>
      </c>
      <c r="T7" s="26">
        <v>0.2</v>
      </c>
      <c r="U7" s="16">
        <v>39.1</v>
      </c>
    </row>
    <row r="8" spans="1:21" ht="16.5" customHeight="1" x14ac:dyDescent="0.25">
      <c r="A8" s="7"/>
      <c r="B8" s="7"/>
      <c r="C8" s="7" t="s">
        <v>79</v>
      </c>
      <c r="D8" s="7"/>
      <c r="E8" s="7"/>
      <c r="F8" s="7"/>
      <c r="G8" s="7"/>
      <c r="H8" s="7"/>
      <c r="I8" s="7"/>
      <c r="J8" s="7"/>
      <c r="K8" s="7"/>
      <c r="L8" s="9" t="s">
        <v>84</v>
      </c>
      <c r="M8" s="16">
        <v>14.6</v>
      </c>
      <c r="N8" s="26">
        <v>9</v>
      </c>
      <c r="O8" s="26">
        <v>5.9</v>
      </c>
      <c r="P8" s="26">
        <v>3.2</v>
      </c>
      <c r="Q8" s="16">
        <v>11.8</v>
      </c>
      <c r="R8" s="26">
        <v>0.4</v>
      </c>
      <c r="S8" s="26">
        <v>3</v>
      </c>
      <c r="T8" s="26">
        <v>0.2</v>
      </c>
      <c r="U8" s="16">
        <v>48.1</v>
      </c>
    </row>
    <row r="9" spans="1:21" ht="16.5" customHeight="1" x14ac:dyDescent="0.25">
      <c r="A9" s="7"/>
      <c r="B9" s="7" t="s">
        <v>208</v>
      </c>
      <c r="C9" s="7"/>
      <c r="D9" s="7"/>
      <c r="E9" s="7"/>
      <c r="F9" s="7"/>
      <c r="G9" s="7"/>
      <c r="H9" s="7"/>
      <c r="I9" s="7"/>
      <c r="J9" s="7"/>
      <c r="K9" s="7"/>
      <c r="L9" s="9" t="s">
        <v>84</v>
      </c>
      <c r="M9" s="16">
        <v>15.6</v>
      </c>
      <c r="N9" s="16">
        <v>49.3</v>
      </c>
      <c r="O9" s="16">
        <v>32</v>
      </c>
      <c r="P9" s="26">
        <v>7.3</v>
      </c>
      <c r="Q9" s="26">
        <v>1.1000000000000001</v>
      </c>
      <c r="R9" s="26">
        <v>5.0999999999999996</v>
      </c>
      <c r="S9" s="26">
        <v>1.7</v>
      </c>
      <c r="T9" s="26">
        <v>0.2</v>
      </c>
      <c r="U9" s="21">
        <v>112.3</v>
      </c>
    </row>
    <row r="10" spans="1:21" ht="16.5" customHeight="1" x14ac:dyDescent="0.25">
      <c r="A10" s="7"/>
      <c r="B10" s="7" t="s">
        <v>209</v>
      </c>
      <c r="C10" s="7"/>
      <c r="D10" s="7"/>
      <c r="E10" s="7"/>
      <c r="F10" s="7"/>
      <c r="G10" s="7"/>
      <c r="H10" s="7"/>
      <c r="I10" s="7"/>
      <c r="J10" s="7"/>
      <c r="K10" s="7"/>
      <c r="L10" s="9" t="s">
        <v>84</v>
      </c>
      <c r="M10" s="19">
        <v>2010.6</v>
      </c>
      <c r="N10" s="19">
        <v>1653.4</v>
      </c>
      <c r="O10" s="19">
        <v>1268.2</v>
      </c>
      <c r="P10" s="21">
        <v>860.5</v>
      </c>
      <c r="Q10" s="21">
        <v>515.70000000000005</v>
      </c>
      <c r="R10" s="21">
        <v>136.9</v>
      </c>
      <c r="S10" s="21">
        <v>132.1</v>
      </c>
      <c r="T10" s="16">
        <v>80.400000000000006</v>
      </c>
      <c r="U10" s="19">
        <v>6657.7</v>
      </c>
    </row>
    <row r="11" spans="1:21" ht="16.5" customHeight="1" x14ac:dyDescent="0.25">
      <c r="A11" s="7" t="s">
        <v>85</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204</v>
      </c>
      <c r="C12" s="7"/>
      <c r="D12" s="7"/>
      <c r="E12" s="7"/>
      <c r="F12" s="7"/>
      <c r="G12" s="7"/>
      <c r="H12" s="7"/>
      <c r="I12" s="7"/>
      <c r="J12" s="7"/>
      <c r="K12" s="7"/>
      <c r="L12" s="9" t="s">
        <v>84</v>
      </c>
      <c r="M12" s="19">
        <v>1963.6</v>
      </c>
      <c r="N12" s="19">
        <v>1583.6</v>
      </c>
      <c r="O12" s="19">
        <v>1212.5999999999999</v>
      </c>
      <c r="P12" s="21">
        <v>852.3</v>
      </c>
      <c r="Q12" s="21">
        <v>503.6</v>
      </c>
      <c r="R12" s="21">
        <v>124.9</v>
      </c>
      <c r="S12" s="21">
        <v>122.4</v>
      </c>
      <c r="T12" s="16">
        <v>77.3</v>
      </c>
      <c r="U12" s="19">
        <v>6440.4</v>
      </c>
    </row>
    <row r="13" spans="1:21" ht="16.5" customHeight="1" x14ac:dyDescent="0.25">
      <c r="A13" s="7"/>
      <c r="B13" s="7" t="s">
        <v>205</v>
      </c>
      <c r="C13" s="7"/>
      <c r="D13" s="7"/>
      <c r="E13" s="7"/>
      <c r="F13" s="7"/>
      <c r="G13" s="7"/>
      <c r="H13" s="7"/>
      <c r="I13" s="7"/>
      <c r="J13" s="7"/>
      <c r="K13" s="7"/>
      <c r="L13" s="9"/>
      <c r="M13" s="10"/>
      <c r="N13" s="10"/>
      <c r="O13" s="10"/>
      <c r="P13" s="10"/>
      <c r="Q13" s="10"/>
      <c r="R13" s="10"/>
      <c r="S13" s="10"/>
      <c r="T13" s="10"/>
      <c r="U13" s="10"/>
    </row>
    <row r="14" spans="1:21" ht="29.4" customHeight="1" x14ac:dyDescent="0.25">
      <c r="A14" s="7"/>
      <c r="B14" s="7"/>
      <c r="C14" s="93" t="s">
        <v>206</v>
      </c>
      <c r="D14" s="93"/>
      <c r="E14" s="93"/>
      <c r="F14" s="93"/>
      <c r="G14" s="93"/>
      <c r="H14" s="93"/>
      <c r="I14" s="93"/>
      <c r="J14" s="93"/>
      <c r="K14" s="93"/>
      <c r="L14" s="9" t="s">
        <v>84</v>
      </c>
      <c r="M14" s="26">
        <v>7.4</v>
      </c>
      <c r="N14" s="26">
        <v>7.3</v>
      </c>
      <c r="O14" s="26" t="s">
        <v>123</v>
      </c>
      <c r="P14" s="26" t="s">
        <v>123</v>
      </c>
      <c r="Q14" s="26">
        <v>5.0999999999999996</v>
      </c>
      <c r="R14" s="26">
        <v>5.5</v>
      </c>
      <c r="S14" s="26">
        <v>0.9</v>
      </c>
      <c r="T14" s="26" t="s">
        <v>123</v>
      </c>
      <c r="U14" s="16">
        <v>26.2</v>
      </c>
    </row>
    <row r="15" spans="1:21" ht="16.5" customHeight="1" x14ac:dyDescent="0.25">
      <c r="A15" s="7"/>
      <c r="B15" s="7"/>
      <c r="C15" s="7" t="s">
        <v>207</v>
      </c>
      <c r="D15" s="7"/>
      <c r="E15" s="7"/>
      <c r="F15" s="7"/>
      <c r="G15" s="7"/>
      <c r="H15" s="7"/>
      <c r="I15" s="7"/>
      <c r="J15" s="7"/>
      <c r="K15" s="7"/>
      <c r="L15" s="9" t="s">
        <v>84</v>
      </c>
      <c r="M15" s="16">
        <v>11</v>
      </c>
      <c r="N15" s="26">
        <v>8.9</v>
      </c>
      <c r="O15" s="26">
        <v>6.6</v>
      </c>
      <c r="P15" s="26">
        <v>3.3</v>
      </c>
      <c r="Q15" s="26">
        <v>9.5</v>
      </c>
      <c r="R15" s="26">
        <v>0.6</v>
      </c>
      <c r="S15" s="26">
        <v>0.6</v>
      </c>
      <c r="T15" s="26">
        <v>0.3</v>
      </c>
      <c r="U15" s="16">
        <v>40.6</v>
      </c>
    </row>
    <row r="16" spans="1:21" ht="16.5" customHeight="1" x14ac:dyDescent="0.25">
      <c r="A16" s="7"/>
      <c r="B16" s="7"/>
      <c r="C16" s="7" t="s">
        <v>79</v>
      </c>
      <c r="D16" s="7"/>
      <c r="E16" s="7"/>
      <c r="F16" s="7"/>
      <c r="G16" s="7"/>
      <c r="H16" s="7"/>
      <c r="I16" s="7"/>
      <c r="J16" s="7"/>
      <c r="K16" s="7"/>
      <c r="L16" s="9" t="s">
        <v>84</v>
      </c>
      <c r="M16" s="16">
        <v>18.399999999999999</v>
      </c>
      <c r="N16" s="16">
        <v>16.2</v>
      </c>
      <c r="O16" s="26">
        <v>6.6</v>
      </c>
      <c r="P16" s="26">
        <v>3.3</v>
      </c>
      <c r="Q16" s="16">
        <v>14.6</v>
      </c>
      <c r="R16" s="26">
        <v>6.1</v>
      </c>
      <c r="S16" s="26">
        <v>1.5</v>
      </c>
      <c r="T16" s="26">
        <v>0.3</v>
      </c>
      <c r="U16" s="16">
        <v>66.900000000000006</v>
      </c>
    </row>
    <row r="17" spans="1:21" ht="16.5" customHeight="1" x14ac:dyDescent="0.25">
      <c r="A17" s="7"/>
      <c r="B17" s="7" t="s">
        <v>208</v>
      </c>
      <c r="C17" s="7"/>
      <c r="D17" s="7"/>
      <c r="E17" s="7"/>
      <c r="F17" s="7"/>
      <c r="G17" s="7"/>
      <c r="H17" s="7"/>
      <c r="I17" s="7"/>
      <c r="J17" s="7"/>
      <c r="K17" s="7"/>
      <c r="L17" s="9" t="s">
        <v>84</v>
      </c>
      <c r="M17" s="16">
        <v>23.1</v>
      </c>
      <c r="N17" s="16">
        <v>48.3</v>
      </c>
      <c r="O17" s="16">
        <v>29.4</v>
      </c>
      <c r="P17" s="26">
        <v>7.1</v>
      </c>
      <c r="Q17" s="26">
        <v>2.7</v>
      </c>
      <c r="R17" s="26">
        <v>4.8</v>
      </c>
      <c r="S17" s="26">
        <v>0.5</v>
      </c>
      <c r="T17" s="26">
        <v>0.2</v>
      </c>
      <c r="U17" s="21">
        <v>116.1</v>
      </c>
    </row>
    <row r="18" spans="1:21" ht="16.5" customHeight="1" x14ac:dyDescent="0.25">
      <c r="A18" s="7"/>
      <c r="B18" s="7" t="s">
        <v>209</v>
      </c>
      <c r="C18" s="7"/>
      <c r="D18" s="7"/>
      <c r="E18" s="7"/>
      <c r="F18" s="7"/>
      <c r="G18" s="7"/>
      <c r="H18" s="7"/>
      <c r="I18" s="7"/>
      <c r="J18" s="7"/>
      <c r="K18" s="7"/>
      <c r="L18" s="9" t="s">
        <v>84</v>
      </c>
      <c r="M18" s="19">
        <v>2005.1</v>
      </c>
      <c r="N18" s="19">
        <v>1648.1</v>
      </c>
      <c r="O18" s="19">
        <v>1248.5999999999999</v>
      </c>
      <c r="P18" s="21">
        <v>862.7</v>
      </c>
      <c r="Q18" s="21">
        <v>521</v>
      </c>
      <c r="R18" s="21">
        <v>135.80000000000001</v>
      </c>
      <c r="S18" s="21">
        <v>124.4</v>
      </c>
      <c r="T18" s="16">
        <v>77.7</v>
      </c>
      <c r="U18" s="19">
        <v>6623.3</v>
      </c>
    </row>
    <row r="19" spans="1:21" ht="16.5" customHeight="1" x14ac:dyDescent="0.25">
      <c r="A19" s="7" t="s">
        <v>86</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204</v>
      </c>
      <c r="C20" s="7"/>
      <c r="D20" s="7"/>
      <c r="E20" s="7"/>
      <c r="F20" s="7"/>
      <c r="G20" s="7"/>
      <c r="H20" s="7"/>
      <c r="I20" s="7"/>
      <c r="J20" s="7"/>
      <c r="K20" s="7"/>
      <c r="L20" s="9" t="s">
        <v>84</v>
      </c>
      <c r="M20" s="19">
        <v>1925.9</v>
      </c>
      <c r="N20" s="19">
        <v>1496.8</v>
      </c>
      <c r="O20" s="19">
        <v>1171.0999999999999</v>
      </c>
      <c r="P20" s="21">
        <v>831.7</v>
      </c>
      <c r="Q20" s="21">
        <v>479.1</v>
      </c>
      <c r="R20" s="21">
        <v>125.4</v>
      </c>
      <c r="S20" s="21">
        <v>110.9</v>
      </c>
      <c r="T20" s="16">
        <v>75.7</v>
      </c>
      <c r="U20" s="19">
        <v>6216.4</v>
      </c>
    </row>
    <row r="21" spans="1:21" ht="16.5" customHeight="1" x14ac:dyDescent="0.25">
      <c r="A21" s="7"/>
      <c r="B21" s="7" t="s">
        <v>205</v>
      </c>
      <c r="C21" s="7"/>
      <c r="D21" s="7"/>
      <c r="E21" s="7"/>
      <c r="F21" s="7"/>
      <c r="G21" s="7"/>
      <c r="H21" s="7"/>
      <c r="I21" s="7"/>
      <c r="J21" s="7"/>
      <c r="K21" s="7"/>
      <c r="L21" s="9"/>
      <c r="M21" s="10"/>
      <c r="N21" s="10"/>
      <c r="O21" s="10"/>
      <c r="P21" s="10"/>
      <c r="Q21" s="10"/>
      <c r="R21" s="10"/>
      <c r="S21" s="10"/>
      <c r="T21" s="10"/>
      <c r="U21" s="10"/>
    </row>
    <row r="22" spans="1:21" ht="29.4" customHeight="1" x14ac:dyDescent="0.25">
      <c r="A22" s="7"/>
      <c r="B22" s="7"/>
      <c r="C22" s="93" t="s">
        <v>210</v>
      </c>
      <c r="D22" s="93"/>
      <c r="E22" s="93"/>
      <c r="F22" s="93"/>
      <c r="G22" s="93"/>
      <c r="H22" s="93"/>
      <c r="I22" s="93"/>
      <c r="J22" s="93"/>
      <c r="K22" s="93"/>
      <c r="L22" s="9" t="s">
        <v>84</v>
      </c>
      <c r="M22" s="26" t="s">
        <v>123</v>
      </c>
      <c r="N22" s="26" t="s">
        <v>123</v>
      </c>
      <c r="O22" s="26" t="s">
        <v>123</v>
      </c>
      <c r="P22" s="26" t="s">
        <v>123</v>
      </c>
      <c r="Q22" s="26" t="s">
        <v>123</v>
      </c>
      <c r="R22" s="26" t="s">
        <v>123</v>
      </c>
      <c r="S22" s="26" t="s">
        <v>123</v>
      </c>
      <c r="T22" s="26" t="s">
        <v>123</v>
      </c>
      <c r="U22" s="26" t="s">
        <v>123</v>
      </c>
    </row>
    <row r="23" spans="1:21" ht="16.5" customHeight="1" x14ac:dyDescent="0.25">
      <c r="A23" s="7"/>
      <c r="B23" s="7"/>
      <c r="C23" s="7" t="s">
        <v>207</v>
      </c>
      <c r="D23" s="7"/>
      <c r="E23" s="7"/>
      <c r="F23" s="7"/>
      <c r="G23" s="7"/>
      <c r="H23" s="7"/>
      <c r="I23" s="7"/>
      <c r="J23" s="7"/>
      <c r="K23" s="7"/>
      <c r="L23" s="9" t="s">
        <v>84</v>
      </c>
      <c r="M23" s="16">
        <v>11.7</v>
      </c>
      <c r="N23" s="26">
        <v>9.8000000000000007</v>
      </c>
      <c r="O23" s="26">
        <v>5.7</v>
      </c>
      <c r="P23" s="26">
        <v>4.0999999999999996</v>
      </c>
      <c r="Q23" s="26">
        <v>7.7</v>
      </c>
      <c r="R23" s="26">
        <v>0.7</v>
      </c>
      <c r="S23" s="26">
        <v>0.5</v>
      </c>
      <c r="T23" s="26">
        <v>0.1</v>
      </c>
      <c r="U23" s="16">
        <v>40.200000000000003</v>
      </c>
    </row>
    <row r="24" spans="1:21" ht="16.5" customHeight="1" x14ac:dyDescent="0.25">
      <c r="A24" s="7"/>
      <c r="B24" s="7"/>
      <c r="C24" s="7" t="s">
        <v>79</v>
      </c>
      <c r="D24" s="7"/>
      <c r="E24" s="7"/>
      <c r="F24" s="7"/>
      <c r="G24" s="7"/>
      <c r="H24" s="7"/>
      <c r="I24" s="7"/>
      <c r="J24" s="7"/>
      <c r="K24" s="7"/>
      <c r="L24" s="9" t="s">
        <v>84</v>
      </c>
      <c r="M24" s="16">
        <v>11.7</v>
      </c>
      <c r="N24" s="26">
        <v>9.8000000000000007</v>
      </c>
      <c r="O24" s="26">
        <v>5.7</v>
      </c>
      <c r="P24" s="26">
        <v>4.0999999999999996</v>
      </c>
      <c r="Q24" s="26">
        <v>7.7</v>
      </c>
      <c r="R24" s="26">
        <v>0.7</v>
      </c>
      <c r="S24" s="26">
        <v>0.5</v>
      </c>
      <c r="T24" s="26">
        <v>0.1</v>
      </c>
      <c r="U24" s="16">
        <v>40.200000000000003</v>
      </c>
    </row>
    <row r="25" spans="1:21" ht="16.5" customHeight="1" x14ac:dyDescent="0.25">
      <c r="A25" s="7"/>
      <c r="B25" s="7" t="s">
        <v>208</v>
      </c>
      <c r="C25" s="7"/>
      <c r="D25" s="7"/>
      <c r="E25" s="7"/>
      <c r="F25" s="7"/>
      <c r="G25" s="7"/>
      <c r="H25" s="7"/>
      <c r="I25" s="7"/>
      <c r="J25" s="7"/>
      <c r="K25" s="7"/>
      <c r="L25" s="9" t="s">
        <v>84</v>
      </c>
      <c r="M25" s="16">
        <v>23.7</v>
      </c>
      <c r="N25" s="16">
        <v>49.1</v>
      </c>
      <c r="O25" s="16">
        <v>31.5</v>
      </c>
      <c r="P25" s="26">
        <v>6.3</v>
      </c>
      <c r="Q25" s="26">
        <v>3.2</v>
      </c>
      <c r="R25" s="26">
        <v>4.5</v>
      </c>
      <c r="S25" s="26">
        <v>1.1000000000000001</v>
      </c>
      <c r="T25" s="26">
        <v>0.1</v>
      </c>
      <c r="U25" s="21">
        <v>119.5</v>
      </c>
    </row>
    <row r="26" spans="1:21" ht="16.5" customHeight="1" x14ac:dyDescent="0.25">
      <c r="A26" s="7"/>
      <c r="B26" s="7" t="s">
        <v>209</v>
      </c>
      <c r="C26" s="7"/>
      <c r="D26" s="7"/>
      <c r="E26" s="7"/>
      <c r="F26" s="7"/>
      <c r="G26" s="7"/>
      <c r="H26" s="7"/>
      <c r="I26" s="7"/>
      <c r="J26" s="7"/>
      <c r="K26" s="7"/>
      <c r="L26" s="9" t="s">
        <v>84</v>
      </c>
      <c r="M26" s="19">
        <v>1961.2</v>
      </c>
      <c r="N26" s="19">
        <v>1555.7</v>
      </c>
      <c r="O26" s="19">
        <v>1208.4000000000001</v>
      </c>
      <c r="P26" s="21">
        <v>842</v>
      </c>
      <c r="Q26" s="21">
        <v>489.9</v>
      </c>
      <c r="R26" s="21">
        <v>130.6</v>
      </c>
      <c r="S26" s="21">
        <v>112.5</v>
      </c>
      <c r="T26" s="16">
        <v>75.8</v>
      </c>
      <c r="U26" s="19">
        <v>6376.1</v>
      </c>
    </row>
    <row r="27" spans="1:21" ht="16.5" customHeight="1" x14ac:dyDescent="0.25">
      <c r="A27" s="7" t="s">
        <v>87</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204</v>
      </c>
      <c r="C28" s="7"/>
      <c r="D28" s="7"/>
      <c r="E28" s="7"/>
      <c r="F28" s="7"/>
      <c r="G28" s="7"/>
      <c r="H28" s="7"/>
      <c r="I28" s="7"/>
      <c r="J28" s="7"/>
      <c r="K28" s="7"/>
      <c r="L28" s="9" t="s">
        <v>84</v>
      </c>
      <c r="M28" s="19">
        <v>1896.3</v>
      </c>
      <c r="N28" s="19">
        <v>1357.2</v>
      </c>
      <c r="O28" s="19">
        <v>1137.4000000000001</v>
      </c>
      <c r="P28" s="21">
        <v>811.1</v>
      </c>
      <c r="Q28" s="21">
        <v>465.6</v>
      </c>
      <c r="R28" s="21">
        <v>120.7</v>
      </c>
      <c r="S28" s="21">
        <v>106.6</v>
      </c>
      <c r="T28" s="16">
        <v>73.7</v>
      </c>
      <c r="U28" s="19">
        <v>5968.7</v>
      </c>
    </row>
    <row r="29" spans="1:21" ht="16.5" customHeight="1" x14ac:dyDescent="0.25">
      <c r="A29" s="7"/>
      <c r="B29" s="7" t="s">
        <v>205</v>
      </c>
      <c r="C29" s="7"/>
      <c r="D29" s="7"/>
      <c r="E29" s="7"/>
      <c r="F29" s="7"/>
      <c r="G29" s="7"/>
      <c r="H29" s="7"/>
      <c r="I29" s="7"/>
      <c r="J29" s="7"/>
      <c r="K29" s="7"/>
      <c r="L29" s="9"/>
      <c r="M29" s="10"/>
      <c r="N29" s="10"/>
      <c r="O29" s="10"/>
      <c r="P29" s="10"/>
      <c r="Q29" s="10"/>
      <c r="R29" s="10"/>
      <c r="S29" s="10"/>
      <c r="T29" s="10"/>
      <c r="U29" s="10"/>
    </row>
    <row r="30" spans="1:21" ht="29.4" customHeight="1" x14ac:dyDescent="0.25">
      <c r="A30" s="7"/>
      <c r="B30" s="7"/>
      <c r="C30" s="93" t="s">
        <v>210</v>
      </c>
      <c r="D30" s="93"/>
      <c r="E30" s="93"/>
      <c r="F30" s="93"/>
      <c r="G30" s="93"/>
      <c r="H30" s="93"/>
      <c r="I30" s="93"/>
      <c r="J30" s="93"/>
      <c r="K30" s="93"/>
      <c r="L30" s="9" t="s">
        <v>84</v>
      </c>
      <c r="M30" s="26" t="s">
        <v>123</v>
      </c>
      <c r="N30" s="26" t="s">
        <v>123</v>
      </c>
      <c r="O30" s="26" t="s">
        <v>123</v>
      </c>
      <c r="P30" s="26" t="s">
        <v>123</v>
      </c>
      <c r="Q30" s="26" t="s">
        <v>123</v>
      </c>
      <c r="R30" s="26" t="s">
        <v>123</v>
      </c>
      <c r="S30" s="26" t="s">
        <v>123</v>
      </c>
      <c r="T30" s="26" t="s">
        <v>123</v>
      </c>
      <c r="U30" s="26" t="s">
        <v>123</v>
      </c>
    </row>
    <row r="31" spans="1:21" ht="16.5" customHeight="1" x14ac:dyDescent="0.25">
      <c r="A31" s="7"/>
      <c r="B31" s="7"/>
      <c r="C31" s="7" t="s">
        <v>207</v>
      </c>
      <c r="D31" s="7"/>
      <c r="E31" s="7"/>
      <c r="F31" s="7"/>
      <c r="G31" s="7"/>
      <c r="H31" s="7"/>
      <c r="I31" s="7"/>
      <c r="J31" s="7"/>
      <c r="K31" s="7"/>
      <c r="L31" s="9" t="s">
        <v>84</v>
      </c>
      <c r="M31" s="16">
        <v>14</v>
      </c>
      <c r="N31" s="16">
        <v>10.3</v>
      </c>
      <c r="O31" s="26">
        <v>5.4</v>
      </c>
      <c r="P31" s="26">
        <v>4.4000000000000004</v>
      </c>
      <c r="Q31" s="26">
        <v>8.5</v>
      </c>
      <c r="R31" s="26">
        <v>0.6</v>
      </c>
      <c r="S31" s="26">
        <v>0.4</v>
      </c>
      <c r="T31" s="26">
        <v>0.1</v>
      </c>
      <c r="U31" s="16">
        <v>43.6</v>
      </c>
    </row>
    <row r="32" spans="1:21" ht="16.5" customHeight="1" x14ac:dyDescent="0.25">
      <c r="A32" s="7"/>
      <c r="B32" s="7"/>
      <c r="C32" s="7" t="s">
        <v>79</v>
      </c>
      <c r="D32" s="7"/>
      <c r="E32" s="7"/>
      <c r="F32" s="7"/>
      <c r="G32" s="7"/>
      <c r="H32" s="7"/>
      <c r="I32" s="7"/>
      <c r="J32" s="7"/>
      <c r="K32" s="7"/>
      <c r="L32" s="9" t="s">
        <v>84</v>
      </c>
      <c r="M32" s="16">
        <v>14</v>
      </c>
      <c r="N32" s="16">
        <v>10.3</v>
      </c>
      <c r="O32" s="26">
        <v>5.4</v>
      </c>
      <c r="P32" s="26">
        <v>4.4000000000000004</v>
      </c>
      <c r="Q32" s="26">
        <v>8.5</v>
      </c>
      <c r="R32" s="26">
        <v>0.6</v>
      </c>
      <c r="S32" s="26">
        <v>0.4</v>
      </c>
      <c r="T32" s="26">
        <v>0.1</v>
      </c>
      <c r="U32" s="16">
        <v>43.6</v>
      </c>
    </row>
    <row r="33" spans="1:21" ht="16.5" customHeight="1" x14ac:dyDescent="0.25">
      <c r="A33" s="7"/>
      <c r="B33" s="7" t="s">
        <v>208</v>
      </c>
      <c r="C33" s="7"/>
      <c r="D33" s="7"/>
      <c r="E33" s="7"/>
      <c r="F33" s="7"/>
      <c r="G33" s="7"/>
      <c r="H33" s="7"/>
      <c r="I33" s="7"/>
      <c r="J33" s="7"/>
      <c r="K33" s="7"/>
      <c r="L33" s="9" t="s">
        <v>84</v>
      </c>
      <c r="M33" s="16">
        <v>31.3</v>
      </c>
      <c r="N33" s="16">
        <v>50.2</v>
      </c>
      <c r="O33" s="16">
        <v>31.4</v>
      </c>
      <c r="P33" s="26">
        <v>6.5</v>
      </c>
      <c r="Q33" s="26">
        <v>4</v>
      </c>
      <c r="R33" s="26">
        <v>3.5</v>
      </c>
      <c r="S33" s="26">
        <v>0.9</v>
      </c>
      <c r="T33" s="26">
        <v>0.2</v>
      </c>
      <c r="U33" s="21">
        <v>128.1</v>
      </c>
    </row>
    <row r="34" spans="1:21" ht="16.5" customHeight="1" x14ac:dyDescent="0.25">
      <c r="A34" s="7"/>
      <c r="B34" s="7" t="s">
        <v>209</v>
      </c>
      <c r="C34" s="7"/>
      <c r="D34" s="7"/>
      <c r="E34" s="7"/>
      <c r="F34" s="7"/>
      <c r="G34" s="7"/>
      <c r="H34" s="7"/>
      <c r="I34" s="7"/>
      <c r="J34" s="7"/>
      <c r="K34" s="7"/>
      <c r="L34" s="9" t="s">
        <v>84</v>
      </c>
      <c r="M34" s="19">
        <v>1941.6</v>
      </c>
      <c r="N34" s="19">
        <v>1417.7</v>
      </c>
      <c r="O34" s="19">
        <v>1174.2</v>
      </c>
      <c r="P34" s="21">
        <v>822</v>
      </c>
      <c r="Q34" s="21">
        <v>478.1</v>
      </c>
      <c r="R34" s="21">
        <v>124.9</v>
      </c>
      <c r="S34" s="21">
        <v>108</v>
      </c>
      <c r="T34" s="16">
        <v>74</v>
      </c>
      <c r="U34" s="19">
        <v>6140.4</v>
      </c>
    </row>
    <row r="35" spans="1:21" ht="16.5" customHeight="1" x14ac:dyDescent="0.25">
      <c r="A35" s="7" t="s">
        <v>88</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204</v>
      </c>
      <c r="C36" s="7"/>
      <c r="D36" s="7"/>
      <c r="E36" s="7"/>
      <c r="F36" s="7"/>
      <c r="G36" s="7"/>
      <c r="H36" s="7"/>
      <c r="I36" s="7"/>
      <c r="J36" s="7"/>
      <c r="K36" s="7"/>
      <c r="L36" s="9" t="s">
        <v>84</v>
      </c>
      <c r="M36" s="19">
        <v>1853.2</v>
      </c>
      <c r="N36" s="19">
        <v>1273.3</v>
      </c>
      <c r="O36" s="19">
        <v>1086.7</v>
      </c>
      <c r="P36" s="21">
        <v>793.7</v>
      </c>
      <c r="Q36" s="21">
        <v>459.8</v>
      </c>
      <c r="R36" s="21">
        <v>119.1</v>
      </c>
      <c r="S36" s="21">
        <v>100.1</v>
      </c>
      <c r="T36" s="16">
        <v>69</v>
      </c>
      <c r="U36" s="19">
        <v>5754.9</v>
      </c>
    </row>
    <row r="37" spans="1:21" ht="16.5" customHeight="1" x14ac:dyDescent="0.25">
      <c r="A37" s="7"/>
      <c r="B37" s="7" t="s">
        <v>205</v>
      </c>
      <c r="C37" s="7"/>
      <c r="D37" s="7"/>
      <c r="E37" s="7"/>
      <c r="F37" s="7"/>
      <c r="G37" s="7"/>
      <c r="H37" s="7"/>
      <c r="I37" s="7"/>
      <c r="J37" s="7"/>
      <c r="K37" s="7"/>
      <c r="L37" s="9"/>
      <c r="M37" s="10"/>
      <c r="N37" s="10"/>
      <c r="O37" s="10"/>
      <c r="P37" s="10"/>
      <c r="Q37" s="10"/>
      <c r="R37" s="10"/>
      <c r="S37" s="10"/>
      <c r="T37" s="10"/>
      <c r="U37" s="10"/>
    </row>
    <row r="38" spans="1:21" ht="29.4" customHeight="1" x14ac:dyDescent="0.25">
      <c r="A38" s="7"/>
      <c r="B38" s="7"/>
      <c r="C38" s="93" t="s">
        <v>211</v>
      </c>
      <c r="D38" s="93"/>
      <c r="E38" s="93"/>
      <c r="F38" s="93"/>
      <c r="G38" s="93"/>
      <c r="H38" s="93"/>
      <c r="I38" s="93"/>
      <c r="J38" s="93"/>
      <c r="K38" s="93"/>
      <c r="L38" s="9" t="s">
        <v>84</v>
      </c>
      <c r="M38" s="26">
        <v>7.5</v>
      </c>
      <c r="N38" s="26">
        <v>8.6</v>
      </c>
      <c r="O38" s="16">
        <v>11.5</v>
      </c>
      <c r="P38" s="26">
        <v>7.5</v>
      </c>
      <c r="Q38" s="26">
        <v>3.8</v>
      </c>
      <c r="R38" s="26">
        <v>3</v>
      </c>
      <c r="S38" s="26">
        <v>0.7</v>
      </c>
      <c r="T38" s="26">
        <v>0.5</v>
      </c>
      <c r="U38" s="16">
        <v>42.9</v>
      </c>
    </row>
    <row r="39" spans="1:21" ht="16.5" customHeight="1" x14ac:dyDescent="0.25">
      <c r="A39" s="7"/>
      <c r="B39" s="7"/>
      <c r="C39" s="7" t="s">
        <v>212</v>
      </c>
      <c r="D39" s="7"/>
      <c r="E39" s="7"/>
      <c r="F39" s="7"/>
      <c r="G39" s="7"/>
      <c r="H39" s="7"/>
      <c r="I39" s="7"/>
      <c r="J39" s="7"/>
      <c r="K39" s="7"/>
      <c r="L39" s="9" t="s">
        <v>84</v>
      </c>
      <c r="M39" s="16">
        <v>14.6</v>
      </c>
      <c r="N39" s="16">
        <v>12.3</v>
      </c>
      <c r="O39" s="26">
        <v>5.2</v>
      </c>
      <c r="P39" s="26">
        <v>4.2</v>
      </c>
      <c r="Q39" s="26">
        <v>7.9</v>
      </c>
      <c r="R39" s="26">
        <v>0.7</v>
      </c>
      <c r="S39" s="26">
        <v>0.5</v>
      </c>
      <c r="T39" s="26">
        <v>0.1</v>
      </c>
      <c r="U39" s="16">
        <v>45.4</v>
      </c>
    </row>
    <row r="40" spans="1:21" ht="16.5" customHeight="1" x14ac:dyDescent="0.25">
      <c r="A40" s="7"/>
      <c r="B40" s="7"/>
      <c r="C40" s="7" t="s">
        <v>79</v>
      </c>
      <c r="D40" s="7"/>
      <c r="E40" s="7"/>
      <c r="F40" s="7"/>
      <c r="G40" s="7"/>
      <c r="H40" s="7"/>
      <c r="I40" s="7"/>
      <c r="J40" s="7"/>
      <c r="K40" s="7"/>
      <c r="L40" s="9" t="s">
        <v>84</v>
      </c>
      <c r="M40" s="16">
        <v>22.1</v>
      </c>
      <c r="N40" s="16">
        <v>20.8</v>
      </c>
      <c r="O40" s="16">
        <v>16.600000000000001</v>
      </c>
      <c r="P40" s="16">
        <v>11.6</v>
      </c>
      <c r="Q40" s="16">
        <v>11.7</v>
      </c>
      <c r="R40" s="26">
        <v>3.7</v>
      </c>
      <c r="S40" s="26">
        <v>1.2</v>
      </c>
      <c r="T40" s="26">
        <v>0.6</v>
      </c>
      <c r="U40" s="16">
        <v>88.5</v>
      </c>
    </row>
    <row r="41" spans="1:21" ht="16.5" customHeight="1" x14ac:dyDescent="0.25">
      <c r="A41" s="7"/>
      <c r="B41" s="7" t="s">
        <v>208</v>
      </c>
      <c r="C41" s="7"/>
      <c r="D41" s="7"/>
      <c r="E41" s="7"/>
      <c r="F41" s="7"/>
      <c r="G41" s="7"/>
      <c r="H41" s="7"/>
      <c r="I41" s="7"/>
      <c r="J41" s="7"/>
      <c r="K41" s="7"/>
      <c r="L41" s="9" t="s">
        <v>84</v>
      </c>
      <c r="M41" s="16">
        <v>25.5</v>
      </c>
      <c r="N41" s="16">
        <v>59.1</v>
      </c>
      <c r="O41" s="16">
        <v>28.2</v>
      </c>
      <c r="P41" s="26">
        <v>7.1</v>
      </c>
      <c r="Q41" s="26">
        <v>3.4</v>
      </c>
      <c r="R41" s="26">
        <v>3.3</v>
      </c>
      <c r="S41" s="26">
        <v>1.2</v>
      </c>
      <c r="T41" s="26">
        <v>0.3</v>
      </c>
      <c r="U41" s="21">
        <v>128.19999999999999</v>
      </c>
    </row>
    <row r="42" spans="1:21" ht="16.5" customHeight="1" x14ac:dyDescent="0.25">
      <c r="A42" s="7"/>
      <c r="B42" s="7" t="s">
        <v>209</v>
      </c>
      <c r="C42" s="7"/>
      <c r="D42" s="7"/>
      <c r="E42" s="7"/>
      <c r="F42" s="7"/>
      <c r="G42" s="7"/>
      <c r="H42" s="7"/>
      <c r="I42" s="7"/>
      <c r="J42" s="7"/>
      <c r="K42" s="7"/>
      <c r="L42" s="9" t="s">
        <v>84</v>
      </c>
      <c r="M42" s="19">
        <v>1900.7</v>
      </c>
      <c r="N42" s="19">
        <v>1353.3</v>
      </c>
      <c r="O42" s="19">
        <v>1131.5</v>
      </c>
      <c r="P42" s="21">
        <v>812.5</v>
      </c>
      <c r="Q42" s="21">
        <v>474.9</v>
      </c>
      <c r="R42" s="21">
        <v>126.2</v>
      </c>
      <c r="S42" s="21">
        <v>102.5</v>
      </c>
      <c r="T42" s="16">
        <v>69.900000000000006</v>
      </c>
      <c r="U42" s="19">
        <v>5971.4</v>
      </c>
    </row>
    <row r="43" spans="1:21" ht="16.5" customHeight="1" x14ac:dyDescent="0.25">
      <c r="A43" s="7" t="s">
        <v>89</v>
      </c>
      <c r="B43" s="7"/>
      <c r="C43" s="7"/>
      <c r="D43" s="7"/>
      <c r="E43" s="7"/>
      <c r="F43" s="7"/>
      <c r="G43" s="7"/>
      <c r="H43" s="7"/>
      <c r="I43" s="7"/>
      <c r="J43" s="7"/>
      <c r="K43" s="7"/>
      <c r="L43" s="9"/>
      <c r="M43" s="10"/>
      <c r="N43" s="10"/>
      <c r="O43" s="10"/>
      <c r="P43" s="10"/>
      <c r="Q43" s="10"/>
      <c r="R43" s="10"/>
      <c r="S43" s="10"/>
      <c r="T43" s="10"/>
      <c r="U43" s="10"/>
    </row>
    <row r="44" spans="1:21" ht="16.5" customHeight="1" x14ac:dyDescent="0.25">
      <c r="A44" s="7"/>
      <c r="B44" s="7" t="s">
        <v>204</v>
      </c>
      <c r="C44" s="7"/>
      <c r="D44" s="7"/>
      <c r="E44" s="7"/>
      <c r="F44" s="7"/>
      <c r="G44" s="7"/>
      <c r="H44" s="7"/>
      <c r="I44" s="7"/>
      <c r="J44" s="7"/>
      <c r="K44" s="7"/>
      <c r="L44" s="9" t="s">
        <v>84</v>
      </c>
      <c r="M44" s="19">
        <v>1782.3</v>
      </c>
      <c r="N44" s="19">
        <v>1239</v>
      </c>
      <c r="O44" s="19">
        <v>1014</v>
      </c>
      <c r="P44" s="21">
        <v>768</v>
      </c>
      <c r="Q44" s="21">
        <v>473.2</v>
      </c>
      <c r="R44" s="21">
        <v>122.4</v>
      </c>
      <c r="S44" s="21">
        <v>103.8</v>
      </c>
      <c r="T44" s="16">
        <v>65.5</v>
      </c>
      <c r="U44" s="19">
        <v>5568.2</v>
      </c>
    </row>
    <row r="45" spans="1:21" ht="16.5" customHeight="1" x14ac:dyDescent="0.25">
      <c r="A45" s="7"/>
      <c r="B45" s="7" t="s">
        <v>205</v>
      </c>
      <c r="C45" s="7"/>
      <c r="D45" s="7"/>
      <c r="E45" s="7"/>
      <c r="F45" s="7"/>
      <c r="G45" s="7"/>
      <c r="H45" s="7"/>
      <c r="I45" s="7"/>
      <c r="J45" s="7"/>
      <c r="K45" s="7"/>
      <c r="L45" s="9"/>
      <c r="M45" s="10"/>
      <c r="N45" s="10"/>
      <c r="O45" s="10"/>
      <c r="P45" s="10"/>
      <c r="Q45" s="10"/>
      <c r="R45" s="10"/>
      <c r="S45" s="10"/>
      <c r="T45" s="10"/>
      <c r="U45" s="10"/>
    </row>
    <row r="46" spans="1:21" ht="29.4" customHeight="1" x14ac:dyDescent="0.25">
      <c r="A46" s="7"/>
      <c r="B46" s="7"/>
      <c r="C46" s="93" t="s">
        <v>213</v>
      </c>
      <c r="D46" s="93"/>
      <c r="E46" s="93"/>
      <c r="F46" s="93"/>
      <c r="G46" s="93"/>
      <c r="H46" s="93"/>
      <c r="I46" s="93"/>
      <c r="J46" s="93"/>
      <c r="K46" s="93"/>
      <c r="L46" s="9" t="s">
        <v>84</v>
      </c>
      <c r="M46" s="16">
        <v>17.899999999999999</v>
      </c>
      <c r="N46" s="16">
        <v>13</v>
      </c>
      <c r="O46" s="16">
        <v>19.3</v>
      </c>
      <c r="P46" s="26">
        <v>8.1</v>
      </c>
      <c r="Q46" s="26">
        <v>4.4000000000000004</v>
      </c>
      <c r="R46" s="26">
        <v>4.5999999999999996</v>
      </c>
      <c r="S46" s="26">
        <v>0.9</v>
      </c>
      <c r="T46" s="26">
        <v>1.3</v>
      </c>
      <c r="U46" s="16">
        <v>69.5</v>
      </c>
    </row>
    <row r="47" spans="1:21" ht="16.5" customHeight="1" x14ac:dyDescent="0.25">
      <c r="A47" s="7"/>
      <c r="B47" s="7"/>
      <c r="C47" s="7" t="s">
        <v>207</v>
      </c>
      <c r="D47" s="7"/>
      <c r="E47" s="7"/>
      <c r="F47" s="7"/>
      <c r="G47" s="7"/>
      <c r="H47" s="7"/>
      <c r="I47" s="7"/>
      <c r="J47" s="7"/>
      <c r="K47" s="7"/>
      <c r="L47" s="9" t="s">
        <v>84</v>
      </c>
      <c r="M47" s="16">
        <v>15.2</v>
      </c>
      <c r="N47" s="16">
        <v>11.5</v>
      </c>
      <c r="O47" s="26">
        <v>5.4</v>
      </c>
      <c r="P47" s="26">
        <v>3.3</v>
      </c>
      <c r="Q47" s="26">
        <v>5.8</v>
      </c>
      <c r="R47" s="26">
        <v>0.6</v>
      </c>
      <c r="S47" s="26">
        <v>0.3</v>
      </c>
      <c r="T47" s="26" t="s">
        <v>123</v>
      </c>
      <c r="U47" s="16">
        <v>42.2</v>
      </c>
    </row>
    <row r="48" spans="1:21" ht="16.5" customHeight="1" x14ac:dyDescent="0.25">
      <c r="A48" s="7"/>
      <c r="B48" s="7"/>
      <c r="C48" s="7" t="s">
        <v>79</v>
      </c>
      <c r="D48" s="7"/>
      <c r="E48" s="7"/>
      <c r="F48" s="7"/>
      <c r="G48" s="7"/>
      <c r="H48" s="7"/>
      <c r="I48" s="7"/>
      <c r="J48" s="7"/>
      <c r="K48" s="7"/>
      <c r="L48" s="9" t="s">
        <v>84</v>
      </c>
      <c r="M48" s="16">
        <v>33</v>
      </c>
      <c r="N48" s="16">
        <v>24.6</v>
      </c>
      <c r="O48" s="16">
        <v>24.8</v>
      </c>
      <c r="P48" s="16">
        <v>11.4</v>
      </c>
      <c r="Q48" s="16">
        <v>10.3</v>
      </c>
      <c r="R48" s="26">
        <v>5.2</v>
      </c>
      <c r="S48" s="26">
        <v>1.2</v>
      </c>
      <c r="T48" s="26">
        <v>1.3</v>
      </c>
      <c r="U48" s="21">
        <v>111.9</v>
      </c>
    </row>
    <row r="49" spans="1:21" ht="16.5" customHeight="1" x14ac:dyDescent="0.25">
      <c r="A49" s="7"/>
      <c r="B49" s="7" t="s">
        <v>208</v>
      </c>
      <c r="C49" s="7"/>
      <c r="D49" s="7"/>
      <c r="E49" s="7"/>
      <c r="F49" s="7"/>
      <c r="G49" s="7"/>
      <c r="H49" s="7"/>
      <c r="I49" s="7"/>
      <c r="J49" s="7"/>
      <c r="K49" s="7"/>
      <c r="L49" s="9" t="s">
        <v>84</v>
      </c>
      <c r="M49" s="16">
        <v>23</v>
      </c>
      <c r="N49" s="16">
        <v>61</v>
      </c>
      <c r="O49" s="16">
        <v>28.6</v>
      </c>
      <c r="P49" s="26">
        <v>7.9</v>
      </c>
      <c r="Q49" s="26">
        <v>2.2999999999999998</v>
      </c>
      <c r="R49" s="26">
        <v>2.4</v>
      </c>
      <c r="S49" s="26">
        <v>1.9</v>
      </c>
      <c r="T49" s="26">
        <v>0.2</v>
      </c>
      <c r="U49" s="21">
        <v>127.2</v>
      </c>
    </row>
    <row r="50" spans="1:21" ht="16.5" customHeight="1" x14ac:dyDescent="0.25">
      <c r="A50" s="7"/>
      <c r="B50" s="7" t="s">
        <v>209</v>
      </c>
      <c r="C50" s="7"/>
      <c r="D50" s="7"/>
      <c r="E50" s="7"/>
      <c r="F50" s="7"/>
      <c r="G50" s="7"/>
      <c r="H50" s="7"/>
      <c r="I50" s="7"/>
      <c r="J50" s="7"/>
      <c r="K50" s="7"/>
      <c r="L50" s="9" t="s">
        <v>84</v>
      </c>
      <c r="M50" s="19">
        <v>1838.4</v>
      </c>
      <c r="N50" s="19">
        <v>1324.6</v>
      </c>
      <c r="O50" s="19">
        <v>1067.3</v>
      </c>
      <c r="P50" s="21">
        <v>787.3</v>
      </c>
      <c r="Q50" s="21">
        <v>485.7</v>
      </c>
      <c r="R50" s="21">
        <v>130.1</v>
      </c>
      <c r="S50" s="21">
        <v>106.9</v>
      </c>
      <c r="T50" s="16">
        <v>67</v>
      </c>
      <c r="U50" s="19">
        <v>5807.2</v>
      </c>
    </row>
    <row r="51" spans="1:21" ht="16.5" customHeight="1" x14ac:dyDescent="0.25">
      <c r="A51" s="7" t="s">
        <v>90</v>
      </c>
      <c r="B51" s="7"/>
      <c r="C51" s="7"/>
      <c r="D51" s="7"/>
      <c r="E51" s="7"/>
      <c r="F51" s="7"/>
      <c r="G51" s="7"/>
      <c r="H51" s="7"/>
      <c r="I51" s="7"/>
      <c r="J51" s="7"/>
      <c r="K51" s="7"/>
      <c r="L51" s="9"/>
      <c r="M51" s="10"/>
      <c r="N51" s="10"/>
      <c r="O51" s="10"/>
      <c r="P51" s="10"/>
      <c r="Q51" s="10"/>
      <c r="R51" s="10"/>
      <c r="S51" s="10"/>
      <c r="T51" s="10"/>
      <c r="U51" s="10"/>
    </row>
    <row r="52" spans="1:21" ht="16.5" customHeight="1" x14ac:dyDescent="0.25">
      <c r="A52" s="7"/>
      <c r="B52" s="7" t="s">
        <v>204</v>
      </c>
      <c r="C52" s="7"/>
      <c r="D52" s="7"/>
      <c r="E52" s="7"/>
      <c r="F52" s="7"/>
      <c r="G52" s="7"/>
      <c r="H52" s="7"/>
      <c r="I52" s="7"/>
      <c r="J52" s="7"/>
      <c r="K52" s="7"/>
      <c r="L52" s="9" t="s">
        <v>84</v>
      </c>
      <c r="M52" s="19">
        <v>1747.1</v>
      </c>
      <c r="N52" s="19">
        <v>1227.5999999999999</v>
      </c>
      <c r="O52" s="21">
        <v>977</v>
      </c>
      <c r="P52" s="21">
        <v>725</v>
      </c>
      <c r="Q52" s="21">
        <v>450</v>
      </c>
      <c r="R52" s="21">
        <v>114</v>
      </c>
      <c r="S52" s="16">
        <v>99.9</v>
      </c>
      <c r="T52" s="16">
        <v>60.5</v>
      </c>
      <c r="U52" s="19">
        <v>5401.2</v>
      </c>
    </row>
    <row r="53" spans="1:21" ht="16.5" customHeight="1" x14ac:dyDescent="0.25">
      <c r="A53" s="7"/>
      <c r="B53" s="7" t="s">
        <v>205</v>
      </c>
      <c r="C53" s="7"/>
      <c r="D53" s="7"/>
      <c r="E53" s="7"/>
      <c r="F53" s="7"/>
      <c r="G53" s="7"/>
      <c r="H53" s="7"/>
      <c r="I53" s="7"/>
      <c r="J53" s="7"/>
      <c r="K53" s="7"/>
      <c r="L53" s="9"/>
      <c r="M53" s="10"/>
      <c r="N53" s="10"/>
      <c r="O53" s="10"/>
      <c r="P53" s="10"/>
      <c r="Q53" s="10"/>
      <c r="R53" s="10"/>
      <c r="S53" s="10"/>
      <c r="T53" s="10"/>
      <c r="U53" s="10"/>
    </row>
    <row r="54" spans="1:21" ht="29.4" customHeight="1" x14ac:dyDescent="0.25">
      <c r="A54" s="7"/>
      <c r="B54" s="7"/>
      <c r="C54" s="93" t="s">
        <v>214</v>
      </c>
      <c r="D54" s="93"/>
      <c r="E54" s="93"/>
      <c r="F54" s="93"/>
      <c r="G54" s="93"/>
      <c r="H54" s="93"/>
      <c r="I54" s="93"/>
      <c r="J54" s="93"/>
      <c r="K54" s="93"/>
      <c r="L54" s="9" t="s">
        <v>84</v>
      </c>
      <c r="M54" s="16">
        <v>19.100000000000001</v>
      </c>
      <c r="N54" s="16">
        <v>13.9</v>
      </c>
      <c r="O54" s="16">
        <v>20</v>
      </c>
      <c r="P54" s="26">
        <v>8.1999999999999993</v>
      </c>
      <c r="Q54" s="26">
        <v>4.8</v>
      </c>
      <c r="R54" s="26">
        <v>3.4</v>
      </c>
      <c r="S54" s="26">
        <v>1</v>
      </c>
      <c r="T54" s="26">
        <v>1.4</v>
      </c>
      <c r="U54" s="16">
        <v>71.8</v>
      </c>
    </row>
    <row r="55" spans="1:21" ht="16.5" customHeight="1" x14ac:dyDescent="0.25">
      <c r="A55" s="7"/>
      <c r="B55" s="7"/>
      <c r="C55" s="7" t="s">
        <v>207</v>
      </c>
      <c r="D55" s="7"/>
      <c r="E55" s="7"/>
      <c r="F55" s="7"/>
      <c r="G55" s="7"/>
      <c r="H55" s="7"/>
      <c r="I55" s="7"/>
      <c r="J55" s="7"/>
      <c r="K55" s="7"/>
      <c r="L55" s="9" t="s">
        <v>84</v>
      </c>
      <c r="M55" s="16">
        <v>15.1</v>
      </c>
      <c r="N55" s="16">
        <v>12.1</v>
      </c>
      <c r="O55" s="26">
        <v>4.4000000000000004</v>
      </c>
      <c r="P55" s="26">
        <v>4.3</v>
      </c>
      <c r="Q55" s="26">
        <v>5.6</v>
      </c>
      <c r="R55" s="26">
        <v>0.7</v>
      </c>
      <c r="S55" s="26">
        <v>0.3</v>
      </c>
      <c r="T55" s="26" t="s">
        <v>123</v>
      </c>
      <c r="U55" s="16">
        <v>42.6</v>
      </c>
    </row>
    <row r="56" spans="1:21" ht="16.5" customHeight="1" x14ac:dyDescent="0.25">
      <c r="A56" s="7"/>
      <c r="B56" s="7"/>
      <c r="C56" s="7" t="s">
        <v>79</v>
      </c>
      <c r="D56" s="7"/>
      <c r="E56" s="7"/>
      <c r="F56" s="7"/>
      <c r="G56" s="7"/>
      <c r="H56" s="7"/>
      <c r="I56" s="7"/>
      <c r="J56" s="7"/>
      <c r="K56" s="7"/>
      <c r="L56" s="9" t="s">
        <v>84</v>
      </c>
      <c r="M56" s="16">
        <v>34.200000000000003</v>
      </c>
      <c r="N56" s="16">
        <v>26</v>
      </c>
      <c r="O56" s="16">
        <v>24.4</v>
      </c>
      <c r="P56" s="16">
        <v>12.5</v>
      </c>
      <c r="Q56" s="16">
        <v>10.3</v>
      </c>
      <c r="R56" s="26">
        <v>4.2</v>
      </c>
      <c r="S56" s="26">
        <v>1.3</v>
      </c>
      <c r="T56" s="26">
        <v>1.4</v>
      </c>
      <c r="U56" s="21">
        <v>114.4</v>
      </c>
    </row>
    <row r="57" spans="1:21" ht="16.5" customHeight="1" x14ac:dyDescent="0.25">
      <c r="A57" s="7"/>
      <c r="B57" s="7" t="s">
        <v>208</v>
      </c>
      <c r="C57" s="7"/>
      <c r="D57" s="7"/>
      <c r="E57" s="7"/>
      <c r="F57" s="7"/>
      <c r="G57" s="7"/>
      <c r="H57" s="7"/>
      <c r="I57" s="7"/>
      <c r="J57" s="7"/>
      <c r="K57" s="7"/>
      <c r="L57" s="9" t="s">
        <v>84</v>
      </c>
      <c r="M57" s="16">
        <v>19.899999999999999</v>
      </c>
      <c r="N57" s="16">
        <v>60.5</v>
      </c>
      <c r="O57" s="16">
        <v>21.5</v>
      </c>
      <c r="P57" s="26">
        <v>8.8000000000000007</v>
      </c>
      <c r="Q57" s="26">
        <v>2.6</v>
      </c>
      <c r="R57" s="16">
        <v>10.8</v>
      </c>
      <c r="S57" s="26">
        <v>0.9</v>
      </c>
      <c r="T57" s="26">
        <v>0.1</v>
      </c>
      <c r="U57" s="21">
        <v>125.2</v>
      </c>
    </row>
    <row r="58" spans="1:21" ht="16.5" customHeight="1" x14ac:dyDescent="0.25">
      <c r="A58" s="7"/>
      <c r="B58" s="7" t="s">
        <v>209</v>
      </c>
      <c r="C58" s="7"/>
      <c r="D58" s="7"/>
      <c r="E58" s="7"/>
      <c r="F58" s="7"/>
      <c r="G58" s="7"/>
      <c r="H58" s="7"/>
      <c r="I58" s="7"/>
      <c r="J58" s="7"/>
      <c r="K58" s="7"/>
      <c r="L58" s="9" t="s">
        <v>84</v>
      </c>
      <c r="M58" s="19">
        <v>1801.3</v>
      </c>
      <c r="N58" s="19">
        <v>1314.1</v>
      </c>
      <c r="O58" s="19">
        <v>1023</v>
      </c>
      <c r="P58" s="21">
        <v>746.4</v>
      </c>
      <c r="Q58" s="21">
        <v>462.9</v>
      </c>
      <c r="R58" s="21">
        <v>128.9</v>
      </c>
      <c r="S58" s="21">
        <v>102.2</v>
      </c>
      <c r="T58" s="16">
        <v>62</v>
      </c>
      <c r="U58" s="19">
        <v>5640.8</v>
      </c>
    </row>
    <row r="59" spans="1:21" ht="16.5" customHeight="1" x14ac:dyDescent="0.25">
      <c r="A59" s="7" t="s">
        <v>91</v>
      </c>
      <c r="B59" s="7"/>
      <c r="C59" s="7"/>
      <c r="D59" s="7"/>
      <c r="E59" s="7"/>
      <c r="F59" s="7"/>
      <c r="G59" s="7"/>
      <c r="H59" s="7"/>
      <c r="I59" s="7"/>
      <c r="J59" s="7"/>
      <c r="K59" s="7"/>
      <c r="L59" s="9"/>
      <c r="M59" s="10"/>
      <c r="N59" s="10"/>
      <c r="O59" s="10"/>
      <c r="P59" s="10"/>
      <c r="Q59" s="10"/>
      <c r="R59" s="10"/>
      <c r="S59" s="10"/>
      <c r="T59" s="10"/>
      <c r="U59" s="10"/>
    </row>
    <row r="60" spans="1:21" ht="16.5" customHeight="1" x14ac:dyDescent="0.25">
      <c r="A60" s="7"/>
      <c r="B60" s="7" t="s">
        <v>204</v>
      </c>
      <c r="C60" s="7"/>
      <c r="D60" s="7"/>
      <c r="E60" s="7"/>
      <c r="F60" s="7"/>
      <c r="G60" s="7"/>
      <c r="H60" s="7"/>
      <c r="I60" s="7"/>
      <c r="J60" s="7"/>
      <c r="K60" s="7"/>
      <c r="L60" s="9" t="s">
        <v>84</v>
      </c>
      <c r="M60" s="19">
        <v>1675.4</v>
      </c>
      <c r="N60" s="19">
        <v>1165.0999999999999</v>
      </c>
      <c r="O60" s="21">
        <v>994.9</v>
      </c>
      <c r="P60" s="21">
        <v>706.7</v>
      </c>
      <c r="Q60" s="21">
        <v>405.3</v>
      </c>
      <c r="R60" s="21">
        <v>124.4</v>
      </c>
      <c r="S60" s="16">
        <v>95.9</v>
      </c>
      <c r="T60" s="16">
        <v>57.8</v>
      </c>
      <c r="U60" s="19">
        <v>5225.5</v>
      </c>
    </row>
    <row r="61" spans="1:21" ht="16.5" customHeight="1" x14ac:dyDescent="0.25">
      <c r="A61" s="7"/>
      <c r="B61" s="7" t="s">
        <v>205</v>
      </c>
      <c r="C61" s="7"/>
      <c r="D61" s="7"/>
      <c r="E61" s="7"/>
      <c r="F61" s="7"/>
      <c r="G61" s="7"/>
      <c r="H61" s="7"/>
      <c r="I61" s="7"/>
      <c r="J61" s="7"/>
      <c r="K61" s="7"/>
      <c r="L61" s="9"/>
      <c r="M61" s="10"/>
      <c r="N61" s="10"/>
      <c r="O61" s="10"/>
      <c r="P61" s="10"/>
      <c r="Q61" s="10"/>
      <c r="R61" s="10"/>
      <c r="S61" s="10"/>
      <c r="T61" s="10"/>
      <c r="U61" s="10"/>
    </row>
    <row r="62" spans="1:21" ht="29.4" customHeight="1" x14ac:dyDescent="0.25">
      <c r="A62" s="7"/>
      <c r="B62" s="7"/>
      <c r="C62" s="93" t="s">
        <v>214</v>
      </c>
      <c r="D62" s="93"/>
      <c r="E62" s="93"/>
      <c r="F62" s="93"/>
      <c r="G62" s="93"/>
      <c r="H62" s="93"/>
      <c r="I62" s="93"/>
      <c r="J62" s="93"/>
      <c r="K62" s="93"/>
      <c r="L62" s="9" t="s">
        <v>84</v>
      </c>
      <c r="M62" s="16">
        <v>18</v>
      </c>
      <c r="N62" s="16">
        <v>12.7</v>
      </c>
      <c r="O62" s="16">
        <v>11.9</v>
      </c>
      <c r="P62" s="26">
        <v>7</v>
      </c>
      <c r="Q62" s="26">
        <v>4.4000000000000004</v>
      </c>
      <c r="R62" s="26">
        <v>3.4</v>
      </c>
      <c r="S62" s="26">
        <v>0.9</v>
      </c>
      <c r="T62" s="26">
        <v>1.3</v>
      </c>
      <c r="U62" s="16">
        <v>59.6</v>
      </c>
    </row>
    <row r="63" spans="1:21" ht="16.5" customHeight="1" x14ac:dyDescent="0.25">
      <c r="A63" s="7"/>
      <c r="B63" s="7"/>
      <c r="C63" s="7" t="s">
        <v>215</v>
      </c>
      <c r="D63" s="7"/>
      <c r="E63" s="7"/>
      <c r="F63" s="7"/>
      <c r="G63" s="7"/>
      <c r="H63" s="7"/>
      <c r="I63" s="7"/>
      <c r="J63" s="7"/>
      <c r="K63" s="7"/>
      <c r="L63" s="9" t="s">
        <v>84</v>
      </c>
      <c r="M63" s="16">
        <v>13.2</v>
      </c>
      <c r="N63" s="16">
        <v>13.9</v>
      </c>
      <c r="O63" s="26">
        <v>4.5999999999999996</v>
      </c>
      <c r="P63" s="26">
        <v>4.5999999999999996</v>
      </c>
      <c r="Q63" s="26">
        <v>5</v>
      </c>
      <c r="R63" s="26">
        <v>0.5</v>
      </c>
      <c r="S63" s="26">
        <v>0.6</v>
      </c>
      <c r="T63" s="26" t="s">
        <v>123</v>
      </c>
      <c r="U63" s="16">
        <v>42.5</v>
      </c>
    </row>
    <row r="64" spans="1:21" ht="16.5" customHeight="1" x14ac:dyDescent="0.25">
      <c r="A64" s="7"/>
      <c r="B64" s="7"/>
      <c r="C64" s="7" t="s">
        <v>79</v>
      </c>
      <c r="D64" s="7"/>
      <c r="E64" s="7"/>
      <c r="F64" s="7"/>
      <c r="G64" s="7"/>
      <c r="H64" s="7"/>
      <c r="I64" s="7"/>
      <c r="J64" s="7"/>
      <c r="K64" s="7"/>
      <c r="L64" s="9" t="s">
        <v>84</v>
      </c>
      <c r="M64" s="16">
        <v>31.2</v>
      </c>
      <c r="N64" s="16">
        <v>26.6</v>
      </c>
      <c r="O64" s="16">
        <v>16.5</v>
      </c>
      <c r="P64" s="16">
        <v>11.6</v>
      </c>
      <c r="Q64" s="26">
        <v>9.5</v>
      </c>
      <c r="R64" s="26">
        <v>4</v>
      </c>
      <c r="S64" s="26">
        <v>1.5</v>
      </c>
      <c r="T64" s="26">
        <v>1.3</v>
      </c>
      <c r="U64" s="21">
        <v>102.1</v>
      </c>
    </row>
    <row r="65" spans="1:21" ht="16.5" customHeight="1" x14ac:dyDescent="0.25">
      <c r="A65" s="7"/>
      <c r="B65" s="7" t="s">
        <v>208</v>
      </c>
      <c r="C65" s="7"/>
      <c r="D65" s="7"/>
      <c r="E65" s="7"/>
      <c r="F65" s="7"/>
      <c r="G65" s="7"/>
      <c r="H65" s="7"/>
      <c r="I65" s="7"/>
      <c r="J65" s="7"/>
      <c r="K65" s="7"/>
      <c r="L65" s="9" t="s">
        <v>84</v>
      </c>
      <c r="M65" s="16">
        <v>25.7</v>
      </c>
      <c r="N65" s="16">
        <v>62.8</v>
      </c>
      <c r="O65" s="16">
        <v>21.7</v>
      </c>
      <c r="P65" s="26">
        <v>5.0999999999999996</v>
      </c>
      <c r="Q65" s="26">
        <v>3.4</v>
      </c>
      <c r="R65" s="26">
        <v>3.5</v>
      </c>
      <c r="S65" s="26">
        <v>1</v>
      </c>
      <c r="T65" s="26">
        <v>0.1</v>
      </c>
      <c r="U65" s="21">
        <v>123.4</v>
      </c>
    </row>
    <row r="66" spans="1:21" ht="16.5" customHeight="1" x14ac:dyDescent="0.25">
      <c r="A66" s="7"/>
      <c r="B66" s="7" t="s">
        <v>209</v>
      </c>
      <c r="C66" s="7"/>
      <c r="D66" s="7"/>
      <c r="E66" s="7"/>
      <c r="F66" s="7"/>
      <c r="G66" s="7"/>
      <c r="H66" s="7"/>
      <c r="I66" s="7"/>
      <c r="J66" s="7"/>
      <c r="K66" s="7"/>
      <c r="L66" s="9" t="s">
        <v>84</v>
      </c>
      <c r="M66" s="19">
        <v>1732.4</v>
      </c>
      <c r="N66" s="19">
        <v>1254.5</v>
      </c>
      <c r="O66" s="19">
        <v>1033.0999999999999</v>
      </c>
      <c r="P66" s="21">
        <v>723.5</v>
      </c>
      <c r="Q66" s="21">
        <v>418.2</v>
      </c>
      <c r="R66" s="21">
        <v>131.80000000000001</v>
      </c>
      <c r="S66" s="16">
        <v>98.3</v>
      </c>
      <c r="T66" s="16">
        <v>59.2</v>
      </c>
      <c r="U66" s="19">
        <v>5451</v>
      </c>
    </row>
    <row r="67" spans="1:21" ht="16.5" customHeight="1" x14ac:dyDescent="0.25">
      <c r="A67" s="7" t="s">
        <v>92</v>
      </c>
      <c r="B67" s="7"/>
      <c r="C67" s="7"/>
      <c r="D67" s="7"/>
      <c r="E67" s="7"/>
      <c r="F67" s="7"/>
      <c r="G67" s="7"/>
      <c r="H67" s="7"/>
      <c r="I67" s="7"/>
      <c r="J67" s="7"/>
      <c r="K67" s="7"/>
      <c r="L67" s="9"/>
      <c r="M67" s="10"/>
      <c r="N67" s="10"/>
      <c r="O67" s="10"/>
      <c r="P67" s="10"/>
      <c r="Q67" s="10"/>
      <c r="R67" s="10"/>
      <c r="S67" s="10"/>
      <c r="T67" s="10"/>
      <c r="U67" s="10"/>
    </row>
    <row r="68" spans="1:21" ht="16.5" customHeight="1" x14ac:dyDescent="0.25">
      <c r="A68" s="7"/>
      <c r="B68" s="7" t="s">
        <v>204</v>
      </c>
      <c r="C68" s="7"/>
      <c r="D68" s="7"/>
      <c r="E68" s="7"/>
      <c r="F68" s="7"/>
      <c r="G68" s="7"/>
      <c r="H68" s="7"/>
      <c r="I68" s="7"/>
      <c r="J68" s="7"/>
      <c r="K68" s="7"/>
      <c r="L68" s="9" t="s">
        <v>84</v>
      </c>
      <c r="M68" s="19">
        <v>1657.5</v>
      </c>
      <c r="N68" s="19">
        <v>1173.5999999999999</v>
      </c>
      <c r="O68" s="19">
        <v>1057</v>
      </c>
      <c r="P68" s="21">
        <v>687.6</v>
      </c>
      <c r="Q68" s="21">
        <v>409.5</v>
      </c>
      <c r="R68" s="21">
        <v>126.6</v>
      </c>
      <c r="S68" s="16">
        <v>92.2</v>
      </c>
      <c r="T68" s="16">
        <v>58.2</v>
      </c>
      <c r="U68" s="19">
        <v>5262.2</v>
      </c>
    </row>
    <row r="69" spans="1:21" ht="16.5" customHeight="1" x14ac:dyDescent="0.25">
      <c r="A69" s="7"/>
      <c r="B69" s="7" t="s">
        <v>205</v>
      </c>
      <c r="C69" s="7"/>
      <c r="D69" s="7"/>
      <c r="E69" s="7"/>
      <c r="F69" s="7"/>
      <c r="G69" s="7"/>
      <c r="H69" s="7"/>
      <c r="I69" s="7"/>
      <c r="J69" s="7"/>
      <c r="K69" s="7"/>
      <c r="L69" s="9"/>
      <c r="M69" s="10"/>
      <c r="N69" s="10"/>
      <c r="O69" s="10"/>
      <c r="P69" s="10"/>
      <c r="Q69" s="10"/>
      <c r="R69" s="10"/>
      <c r="S69" s="10"/>
      <c r="T69" s="10"/>
      <c r="U69" s="10"/>
    </row>
    <row r="70" spans="1:21" ht="29.4" customHeight="1" x14ac:dyDescent="0.25">
      <c r="A70" s="7"/>
      <c r="B70" s="7"/>
      <c r="C70" s="93" t="s">
        <v>214</v>
      </c>
      <c r="D70" s="93"/>
      <c r="E70" s="93"/>
      <c r="F70" s="93"/>
      <c r="G70" s="93"/>
      <c r="H70" s="93"/>
      <c r="I70" s="93"/>
      <c r="J70" s="93"/>
      <c r="K70" s="93"/>
      <c r="L70" s="9" t="s">
        <v>84</v>
      </c>
      <c r="M70" s="26">
        <v>7.4</v>
      </c>
      <c r="N70" s="26">
        <v>4.9000000000000004</v>
      </c>
      <c r="O70" s="26">
        <v>4</v>
      </c>
      <c r="P70" s="26">
        <v>3.1</v>
      </c>
      <c r="Q70" s="26">
        <v>1.6</v>
      </c>
      <c r="R70" s="26">
        <v>0.4</v>
      </c>
      <c r="S70" s="26">
        <v>0.7</v>
      </c>
      <c r="T70" s="26">
        <v>0.5</v>
      </c>
      <c r="U70" s="16">
        <v>22.6</v>
      </c>
    </row>
    <row r="71" spans="1:21" ht="16.5" customHeight="1" x14ac:dyDescent="0.25">
      <c r="A71" s="7"/>
      <c r="B71" s="7"/>
      <c r="C71" s="7" t="s">
        <v>215</v>
      </c>
      <c r="D71" s="7"/>
      <c r="E71" s="7"/>
      <c r="F71" s="7"/>
      <c r="G71" s="7"/>
      <c r="H71" s="7"/>
      <c r="I71" s="7"/>
      <c r="J71" s="7"/>
      <c r="K71" s="7"/>
      <c r="L71" s="9" t="s">
        <v>84</v>
      </c>
      <c r="M71" s="16">
        <v>11.5</v>
      </c>
      <c r="N71" s="16">
        <v>11.1</v>
      </c>
      <c r="O71" s="26">
        <v>3.5</v>
      </c>
      <c r="P71" s="26">
        <v>2.1</v>
      </c>
      <c r="Q71" s="26">
        <v>4.7</v>
      </c>
      <c r="R71" s="26">
        <v>0.6</v>
      </c>
      <c r="S71" s="26">
        <v>0.3</v>
      </c>
      <c r="T71" s="26">
        <v>0.1</v>
      </c>
      <c r="U71" s="16">
        <v>33.799999999999997</v>
      </c>
    </row>
    <row r="72" spans="1:21" ht="16.5" customHeight="1" x14ac:dyDescent="0.25">
      <c r="A72" s="7"/>
      <c r="B72" s="7"/>
      <c r="C72" s="7" t="s">
        <v>79</v>
      </c>
      <c r="D72" s="7"/>
      <c r="E72" s="7"/>
      <c r="F72" s="7"/>
      <c r="G72" s="7"/>
      <c r="H72" s="7"/>
      <c r="I72" s="7"/>
      <c r="J72" s="7"/>
      <c r="K72" s="7"/>
      <c r="L72" s="9" t="s">
        <v>84</v>
      </c>
      <c r="M72" s="16">
        <v>18.899999999999999</v>
      </c>
      <c r="N72" s="16">
        <v>16</v>
      </c>
      <c r="O72" s="26">
        <v>7.4</v>
      </c>
      <c r="P72" s="26">
        <v>5.2</v>
      </c>
      <c r="Q72" s="26">
        <v>6.4</v>
      </c>
      <c r="R72" s="26">
        <v>1</v>
      </c>
      <c r="S72" s="26">
        <v>1</v>
      </c>
      <c r="T72" s="26">
        <v>0.5</v>
      </c>
      <c r="U72" s="16">
        <v>56.4</v>
      </c>
    </row>
    <row r="73" spans="1:21" ht="16.5" customHeight="1" x14ac:dyDescent="0.25">
      <c r="A73" s="7"/>
      <c r="B73" s="7" t="s">
        <v>208</v>
      </c>
      <c r="C73" s="7"/>
      <c r="D73" s="7"/>
      <c r="E73" s="7"/>
      <c r="F73" s="7"/>
      <c r="G73" s="7"/>
      <c r="H73" s="7"/>
      <c r="I73" s="7"/>
      <c r="J73" s="7"/>
      <c r="K73" s="7"/>
      <c r="L73" s="9" t="s">
        <v>84</v>
      </c>
      <c r="M73" s="16">
        <v>19.600000000000001</v>
      </c>
      <c r="N73" s="16">
        <v>54.1</v>
      </c>
      <c r="O73" s="16">
        <v>19.8</v>
      </c>
      <c r="P73" s="26">
        <v>7.8</v>
      </c>
      <c r="Q73" s="26">
        <v>6</v>
      </c>
      <c r="R73" s="26">
        <v>3.2</v>
      </c>
      <c r="S73" s="26">
        <v>1</v>
      </c>
      <c r="T73" s="26">
        <v>0.1</v>
      </c>
      <c r="U73" s="21">
        <v>111.6</v>
      </c>
    </row>
    <row r="74" spans="1:21" ht="16.5" customHeight="1" x14ac:dyDescent="0.25">
      <c r="A74" s="7"/>
      <c r="B74" s="7" t="s">
        <v>209</v>
      </c>
      <c r="C74" s="7"/>
      <c r="D74" s="7"/>
      <c r="E74" s="7"/>
      <c r="F74" s="7"/>
      <c r="G74" s="7"/>
      <c r="H74" s="7"/>
      <c r="I74" s="7"/>
      <c r="J74" s="7"/>
      <c r="K74" s="7"/>
      <c r="L74" s="9" t="s">
        <v>84</v>
      </c>
      <c r="M74" s="19">
        <v>1696</v>
      </c>
      <c r="N74" s="19">
        <v>1243.7</v>
      </c>
      <c r="O74" s="19">
        <v>1084.3</v>
      </c>
      <c r="P74" s="21">
        <v>700.6</v>
      </c>
      <c r="Q74" s="21">
        <v>421.8</v>
      </c>
      <c r="R74" s="21">
        <v>130.80000000000001</v>
      </c>
      <c r="S74" s="16">
        <v>94.2</v>
      </c>
      <c r="T74" s="16">
        <v>58.8</v>
      </c>
      <c r="U74" s="19">
        <v>5430.1</v>
      </c>
    </row>
    <row r="75" spans="1:21" ht="16.5" customHeight="1" x14ac:dyDescent="0.25">
      <c r="A75" s="7" t="s">
        <v>93</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204</v>
      </c>
      <c r="C76" s="7"/>
      <c r="D76" s="7"/>
      <c r="E76" s="7"/>
      <c r="F76" s="7"/>
      <c r="G76" s="7"/>
      <c r="H76" s="7"/>
      <c r="I76" s="7"/>
      <c r="J76" s="7"/>
      <c r="K76" s="7"/>
      <c r="L76" s="9" t="s">
        <v>84</v>
      </c>
      <c r="M76" s="19">
        <v>1585.6</v>
      </c>
      <c r="N76" s="19">
        <v>1170.3</v>
      </c>
      <c r="O76" s="19">
        <v>1021.6</v>
      </c>
      <c r="P76" s="21">
        <v>649.70000000000005</v>
      </c>
      <c r="Q76" s="21">
        <v>409.8</v>
      </c>
      <c r="R76" s="21">
        <v>141.30000000000001</v>
      </c>
      <c r="S76" s="16">
        <v>86.6</v>
      </c>
      <c r="T76" s="16">
        <v>53.5</v>
      </c>
      <c r="U76" s="19">
        <v>5118.3999999999996</v>
      </c>
    </row>
    <row r="77" spans="1:21" ht="16.5" customHeight="1" x14ac:dyDescent="0.25">
      <c r="A77" s="7"/>
      <c r="B77" s="7" t="s">
        <v>205</v>
      </c>
      <c r="C77" s="7"/>
      <c r="D77" s="7"/>
      <c r="E77" s="7"/>
      <c r="F77" s="7"/>
      <c r="G77" s="7"/>
      <c r="H77" s="7"/>
      <c r="I77" s="7"/>
      <c r="J77" s="7"/>
      <c r="K77" s="7"/>
      <c r="L77" s="9"/>
      <c r="M77" s="10"/>
      <c r="N77" s="10"/>
      <c r="O77" s="10"/>
      <c r="P77" s="10"/>
      <c r="Q77" s="10"/>
      <c r="R77" s="10"/>
      <c r="S77" s="10"/>
      <c r="T77" s="10"/>
      <c r="U77" s="10"/>
    </row>
    <row r="78" spans="1:21" ht="29.4" customHeight="1" x14ac:dyDescent="0.25">
      <c r="A78" s="7"/>
      <c r="B78" s="7"/>
      <c r="C78" s="93" t="s">
        <v>214</v>
      </c>
      <c r="D78" s="93"/>
      <c r="E78" s="93"/>
      <c r="F78" s="93"/>
      <c r="G78" s="93"/>
      <c r="H78" s="93"/>
      <c r="I78" s="93"/>
      <c r="J78" s="93"/>
      <c r="K78" s="93"/>
      <c r="L78" s="9" t="s">
        <v>84</v>
      </c>
      <c r="M78" s="26">
        <v>2.2000000000000002</v>
      </c>
      <c r="N78" s="26">
        <v>1.9</v>
      </c>
      <c r="O78" s="26">
        <v>1.6</v>
      </c>
      <c r="P78" s="26">
        <v>1</v>
      </c>
      <c r="Q78" s="26">
        <v>0.6</v>
      </c>
      <c r="R78" s="26">
        <v>0.3</v>
      </c>
      <c r="S78" s="26">
        <v>0.2</v>
      </c>
      <c r="T78" s="26">
        <v>0.3</v>
      </c>
      <c r="U78" s="26">
        <v>8</v>
      </c>
    </row>
    <row r="79" spans="1:21" ht="16.5" customHeight="1" x14ac:dyDescent="0.25">
      <c r="A79" s="7"/>
      <c r="B79" s="7"/>
      <c r="C79" s="7" t="s">
        <v>215</v>
      </c>
      <c r="D79" s="7"/>
      <c r="E79" s="7"/>
      <c r="F79" s="7"/>
      <c r="G79" s="7"/>
      <c r="H79" s="7"/>
      <c r="I79" s="7"/>
      <c r="J79" s="7"/>
      <c r="K79" s="7"/>
      <c r="L79" s="9" t="s">
        <v>84</v>
      </c>
      <c r="M79" s="16">
        <v>11.9</v>
      </c>
      <c r="N79" s="16">
        <v>12.5</v>
      </c>
      <c r="O79" s="26">
        <v>4.3</v>
      </c>
      <c r="P79" s="26">
        <v>2.5</v>
      </c>
      <c r="Q79" s="26">
        <v>5.3</v>
      </c>
      <c r="R79" s="26">
        <v>0.5</v>
      </c>
      <c r="S79" s="26">
        <v>0.4</v>
      </c>
      <c r="T79" s="26" t="s">
        <v>123</v>
      </c>
      <c r="U79" s="16">
        <v>37.4</v>
      </c>
    </row>
    <row r="80" spans="1:21" ht="16.5" customHeight="1" x14ac:dyDescent="0.25">
      <c r="A80" s="7"/>
      <c r="B80" s="7"/>
      <c r="C80" s="7" t="s">
        <v>79</v>
      </c>
      <c r="D80" s="7"/>
      <c r="E80" s="7"/>
      <c r="F80" s="7"/>
      <c r="G80" s="7"/>
      <c r="H80" s="7"/>
      <c r="I80" s="7"/>
      <c r="J80" s="7"/>
      <c r="K80" s="7"/>
      <c r="L80" s="9" t="s">
        <v>84</v>
      </c>
      <c r="M80" s="16">
        <v>14.1</v>
      </c>
      <c r="N80" s="16">
        <v>14.4</v>
      </c>
      <c r="O80" s="26">
        <v>5.9</v>
      </c>
      <c r="P80" s="26">
        <v>3.5</v>
      </c>
      <c r="Q80" s="26">
        <v>5.9</v>
      </c>
      <c r="R80" s="26">
        <v>0.7</v>
      </c>
      <c r="S80" s="26">
        <v>0.6</v>
      </c>
      <c r="T80" s="26">
        <v>0.3</v>
      </c>
      <c r="U80" s="16">
        <v>45.3</v>
      </c>
    </row>
    <row r="81" spans="1:21" ht="16.5" customHeight="1" x14ac:dyDescent="0.25">
      <c r="A81" s="7"/>
      <c r="B81" s="7" t="s">
        <v>208</v>
      </c>
      <c r="C81" s="7"/>
      <c r="D81" s="7"/>
      <c r="E81" s="7"/>
      <c r="F81" s="7"/>
      <c r="G81" s="7"/>
      <c r="H81" s="7"/>
      <c r="I81" s="7"/>
      <c r="J81" s="7"/>
      <c r="K81" s="7"/>
      <c r="L81" s="9" t="s">
        <v>84</v>
      </c>
      <c r="M81" s="16">
        <v>32.200000000000003</v>
      </c>
      <c r="N81" s="16">
        <v>47.1</v>
      </c>
      <c r="O81" s="16">
        <v>15</v>
      </c>
      <c r="P81" s="26">
        <v>2.8</v>
      </c>
      <c r="Q81" s="26">
        <v>3.9</v>
      </c>
      <c r="R81" s="26">
        <v>2.9</v>
      </c>
      <c r="S81" s="26">
        <v>1.3</v>
      </c>
      <c r="T81" s="26">
        <v>0.1</v>
      </c>
      <c r="U81" s="21">
        <v>105.3</v>
      </c>
    </row>
    <row r="82" spans="1:21" ht="16.5" customHeight="1" x14ac:dyDescent="0.25">
      <c r="A82" s="14"/>
      <c r="B82" s="14" t="s">
        <v>209</v>
      </c>
      <c r="C82" s="14"/>
      <c r="D82" s="14"/>
      <c r="E82" s="14"/>
      <c r="F82" s="14"/>
      <c r="G82" s="14"/>
      <c r="H82" s="14"/>
      <c r="I82" s="14"/>
      <c r="J82" s="14"/>
      <c r="K82" s="14"/>
      <c r="L82" s="15" t="s">
        <v>84</v>
      </c>
      <c r="M82" s="27">
        <v>1631.8</v>
      </c>
      <c r="N82" s="27">
        <v>1231.7</v>
      </c>
      <c r="O82" s="27">
        <v>1042.5</v>
      </c>
      <c r="P82" s="22">
        <v>656.1</v>
      </c>
      <c r="Q82" s="22">
        <v>419.6</v>
      </c>
      <c r="R82" s="22">
        <v>145</v>
      </c>
      <c r="S82" s="17">
        <v>88.5</v>
      </c>
      <c r="T82" s="17">
        <v>53.8</v>
      </c>
      <c r="U82" s="27">
        <v>5269.1</v>
      </c>
    </row>
    <row r="83" spans="1:21" ht="4.5" customHeight="1" x14ac:dyDescent="0.25">
      <c r="A83" s="23"/>
      <c r="B83" s="23"/>
      <c r="C83" s="2"/>
      <c r="D83" s="2"/>
      <c r="E83" s="2"/>
      <c r="F83" s="2"/>
      <c r="G83" s="2"/>
      <c r="H83" s="2"/>
      <c r="I83" s="2"/>
      <c r="J83" s="2"/>
      <c r="K83" s="2"/>
      <c r="L83" s="2"/>
      <c r="M83" s="2"/>
      <c r="N83" s="2"/>
      <c r="O83" s="2"/>
      <c r="P83" s="2"/>
      <c r="Q83" s="2"/>
      <c r="R83" s="2"/>
      <c r="S83" s="2"/>
      <c r="T83" s="2"/>
      <c r="U83" s="2"/>
    </row>
    <row r="84" spans="1:21" ht="16.5" customHeight="1" x14ac:dyDescent="0.25">
      <c r="A84" s="23"/>
      <c r="B84" s="23"/>
      <c r="C84" s="87" t="s">
        <v>216</v>
      </c>
      <c r="D84" s="87"/>
      <c r="E84" s="87"/>
      <c r="F84" s="87"/>
      <c r="G84" s="87"/>
      <c r="H84" s="87"/>
      <c r="I84" s="87"/>
      <c r="J84" s="87"/>
      <c r="K84" s="87"/>
      <c r="L84" s="87"/>
      <c r="M84" s="87"/>
      <c r="N84" s="87"/>
      <c r="O84" s="87"/>
      <c r="P84" s="87"/>
      <c r="Q84" s="87"/>
      <c r="R84" s="87"/>
      <c r="S84" s="87"/>
      <c r="T84" s="87"/>
      <c r="U84" s="87"/>
    </row>
    <row r="85" spans="1:21" ht="4.5" customHeight="1" x14ac:dyDescent="0.25">
      <c r="A85" s="23"/>
      <c r="B85" s="23"/>
      <c r="C85" s="2"/>
      <c r="D85" s="2"/>
      <c r="E85" s="2"/>
      <c r="F85" s="2"/>
      <c r="G85" s="2"/>
      <c r="H85" s="2"/>
      <c r="I85" s="2"/>
      <c r="J85" s="2"/>
      <c r="K85" s="2"/>
      <c r="L85" s="2"/>
      <c r="M85" s="2"/>
      <c r="N85" s="2"/>
      <c r="O85" s="2"/>
      <c r="P85" s="2"/>
      <c r="Q85" s="2"/>
      <c r="R85" s="2"/>
      <c r="S85" s="2"/>
      <c r="T85" s="2"/>
      <c r="U85" s="2"/>
    </row>
    <row r="86" spans="1:21" ht="29.4" customHeight="1" x14ac:dyDescent="0.25">
      <c r="A86" s="23" t="s">
        <v>99</v>
      </c>
      <c r="B86" s="23"/>
      <c r="C86" s="87" t="s">
        <v>100</v>
      </c>
      <c r="D86" s="87"/>
      <c r="E86" s="87"/>
      <c r="F86" s="87"/>
      <c r="G86" s="87"/>
      <c r="H86" s="87"/>
      <c r="I86" s="87"/>
      <c r="J86" s="87"/>
      <c r="K86" s="87"/>
      <c r="L86" s="87"/>
      <c r="M86" s="87"/>
      <c r="N86" s="87"/>
      <c r="O86" s="87"/>
      <c r="P86" s="87"/>
      <c r="Q86" s="87"/>
      <c r="R86" s="87"/>
      <c r="S86" s="87"/>
      <c r="T86" s="87"/>
      <c r="U86" s="87"/>
    </row>
    <row r="87" spans="1:21" ht="16.5" customHeight="1" x14ac:dyDescent="0.25">
      <c r="A87" s="23" t="s">
        <v>101</v>
      </c>
      <c r="B87" s="23"/>
      <c r="C87" s="87" t="s">
        <v>102</v>
      </c>
      <c r="D87" s="87"/>
      <c r="E87" s="87"/>
      <c r="F87" s="87"/>
      <c r="G87" s="87"/>
      <c r="H87" s="87"/>
      <c r="I87" s="87"/>
      <c r="J87" s="87"/>
      <c r="K87" s="87"/>
      <c r="L87" s="87"/>
      <c r="M87" s="87"/>
      <c r="N87" s="87"/>
      <c r="O87" s="87"/>
      <c r="P87" s="87"/>
      <c r="Q87" s="87"/>
      <c r="R87" s="87"/>
      <c r="S87" s="87"/>
      <c r="T87" s="87"/>
      <c r="U87" s="87"/>
    </row>
    <row r="88" spans="1:21" ht="29.4" customHeight="1" x14ac:dyDescent="0.25">
      <c r="A88" s="23" t="s">
        <v>103</v>
      </c>
      <c r="B88" s="23"/>
      <c r="C88" s="87" t="s">
        <v>217</v>
      </c>
      <c r="D88" s="87"/>
      <c r="E88" s="87"/>
      <c r="F88" s="87"/>
      <c r="G88" s="87"/>
      <c r="H88" s="87"/>
      <c r="I88" s="87"/>
      <c r="J88" s="87"/>
      <c r="K88" s="87"/>
      <c r="L88" s="87"/>
      <c r="M88" s="87"/>
      <c r="N88" s="87"/>
      <c r="O88" s="87"/>
      <c r="P88" s="87"/>
      <c r="Q88" s="87"/>
      <c r="R88" s="87"/>
      <c r="S88" s="87"/>
      <c r="T88" s="87"/>
      <c r="U88" s="87"/>
    </row>
    <row r="89" spans="1:21" ht="16.5" customHeight="1" x14ac:dyDescent="0.25">
      <c r="A89" s="23" t="s">
        <v>105</v>
      </c>
      <c r="B89" s="23"/>
      <c r="C89" s="87" t="s">
        <v>106</v>
      </c>
      <c r="D89" s="87"/>
      <c r="E89" s="87"/>
      <c r="F89" s="87"/>
      <c r="G89" s="87"/>
      <c r="H89" s="87"/>
      <c r="I89" s="87"/>
      <c r="J89" s="87"/>
      <c r="K89" s="87"/>
      <c r="L89" s="87"/>
      <c r="M89" s="87"/>
      <c r="N89" s="87"/>
      <c r="O89" s="87"/>
      <c r="P89" s="87"/>
      <c r="Q89" s="87"/>
      <c r="R89" s="87"/>
      <c r="S89" s="87"/>
      <c r="T89" s="87"/>
      <c r="U89" s="87"/>
    </row>
    <row r="90" spans="1:21" ht="42.45" customHeight="1" x14ac:dyDescent="0.25">
      <c r="A90" s="23" t="s">
        <v>142</v>
      </c>
      <c r="B90" s="23"/>
      <c r="C90" s="87" t="s">
        <v>189</v>
      </c>
      <c r="D90" s="87"/>
      <c r="E90" s="87"/>
      <c r="F90" s="87"/>
      <c r="G90" s="87"/>
      <c r="H90" s="87"/>
      <c r="I90" s="87"/>
      <c r="J90" s="87"/>
      <c r="K90" s="87"/>
      <c r="L90" s="87"/>
      <c r="M90" s="87"/>
      <c r="N90" s="87"/>
      <c r="O90" s="87"/>
      <c r="P90" s="87"/>
      <c r="Q90" s="87"/>
      <c r="R90" s="87"/>
      <c r="S90" s="87"/>
      <c r="T90" s="87"/>
      <c r="U90" s="87"/>
    </row>
    <row r="91" spans="1:21" ht="16.5" customHeight="1" x14ac:dyDescent="0.25">
      <c r="A91" s="23" t="s">
        <v>144</v>
      </c>
      <c r="B91" s="23"/>
      <c r="C91" s="87" t="s">
        <v>218</v>
      </c>
      <c r="D91" s="87"/>
      <c r="E91" s="87"/>
      <c r="F91" s="87"/>
      <c r="G91" s="87"/>
      <c r="H91" s="87"/>
      <c r="I91" s="87"/>
      <c r="J91" s="87"/>
      <c r="K91" s="87"/>
      <c r="L91" s="87"/>
      <c r="M91" s="87"/>
      <c r="N91" s="87"/>
      <c r="O91" s="87"/>
      <c r="P91" s="87"/>
      <c r="Q91" s="87"/>
      <c r="R91" s="87"/>
      <c r="S91" s="87"/>
      <c r="T91" s="87"/>
      <c r="U91" s="87"/>
    </row>
    <row r="92" spans="1:21" ht="16.5" customHeight="1" x14ac:dyDescent="0.25">
      <c r="A92" s="23" t="s">
        <v>146</v>
      </c>
      <c r="B92" s="23"/>
      <c r="C92" s="87" t="s">
        <v>219</v>
      </c>
      <c r="D92" s="87"/>
      <c r="E92" s="87"/>
      <c r="F92" s="87"/>
      <c r="G92" s="87"/>
      <c r="H92" s="87"/>
      <c r="I92" s="87"/>
      <c r="J92" s="87"/>
      <c r="K92" s="87"/>
      <c r="L92" s="87"/>
      <c r="M92" s="87"/>
      <c r="N92" s="87"/>
      <c r="O92" s="87"/>
      <c r="P92" s="87"/>
      <c r="Q92" s="87"/>
      <c r="R92" s="87"/>
      <c r="S92" s="87"/>
      <c r="T92" s="87"/>
      <c r="U92" s="87"/>
    </row>
    <row r="93" spans="1:21" ht="29.4" customHeight="1" x14ac:dyDescent="0.25">
      <c r="A93" s="23" t="s">
        <v>148</v>
      </c>
      <c r="B93" s="23"/>
      <c r="C93" s="87" t="s">
        <v>220</v>
      </c>
      <c r="D93" s="87"/>
      <c r="E93" s="87"/>
      <c r="F93" s="87"/>
      <c r="G93" s="87"/>
      <c r="H93" s="87"/>
      <c r="I93" s="87"/>
      <c r="J93" s="87"/>
      <c r="K93" s="87"/>
      <c r="L93" s="87"/>
      <c r="M93" s="87"/>
      <c r="N93" s="87"/>
      <c r="O93" s="87"/>
      <c r="P93" s="87"/>
      <c r="Q93" s="87"/>
      <c r="R93" s="87"/>
      <c r="S93" s="87"/>
      <c r="T93" s="87"/>
      <c r="U93" s="87"/>
    </row>
    <row r="94" spans="1:21" ht="42.45" customHeight="1" x14ac:dyDescent="0.25">
      <c r="A94" s="23" t="s">
        <v>150</v>
      </c>
      <c r="B94" s="23"/>
      <c r="C94" s="87" t="s">
        <v>221</v>
      </c>
      <c r="D94" s="87"/>
      <c r="E94" s="87"/>
      <c r="F94" s="87"/>
      <c r="G94" s="87"/>
      <c r="H94" s="87"/>
      <c r="I94" s="87"/>
      <c r="J94" s="87"/>
      <c r="K94" s="87"/>
      <c r="L94" s="87"/>
      <c r="M94" s="87"/>
      <c r="N94" s="87"/>
      <c r="O94" s="87"/>
      <c r="P94" s="87"/>
      <c r="Q94" s="87"/>
      <c r="R94" s="87"/>
      <c r="S94" s="87"/>
      <c r="T94" s="87"/>
      <c r="U94" s="87"/>
    </row>
    <row r="95" spans="1:21" ht="16.5" customHeight="1" x14ac:dyDescent="0.25">
      <c r="A95" s="23" t="s">
        <v>152</v>
      </c>
      <c r="B95" s="23"/>
      <c r="C95" s="87" t="s">
        <v>222</v>
      </c>
      <c r="D95" s="87"/>
      <c r="E95" s="87"/>
      <c r="F95" s="87"/>
      <c r="G95" s="87"/>
      <c r="H95" s="87"/>
      <c r="I95" s="87"/>
      <c r="J95" s="87"/>
      <c r="K95" s="87"/>
      <c r="L95" s="87"/>
      <c r="M95" s="87"/>
      <c r="N95" s="87"/>
      <c r="O95" s="87"/>
      <c r="P95" s="87"/>
      <c r="Q95" s="87"/>
      <c r="R95" s="87"/>
      <c r="S95" s="87"/>
      <c r="T95" s="87"/>
      <c r="U95" s="87"/>
    </row>
    <row r="96" spans="1:21" ht="42.45" customHeight="1" x14ac:dyDescent="0.25">
      <c r="A96" s="23" t="s">
        <v>154</v>
      </c>
      <c r="B96" s="23"/>
      <c r="C96" s="87" t="s">
        <v>223</v>
      </c>
      <c r="D96" s="87"/>
      <c r="E96" s="87"/>
      <c r="F96" s="87"/>
      <c r="G96" s="87"/>
      <c r="H96" s="87"/>
      <c r="I96" s="87"/>
      <c r="J96" s="87"/>
      <c r="K96" s="87"/>
      <c r="L96" s="87"/>
      <c r="M96" s="87"/>
      <c r="N96" s="87"/>
      <c r="O96" s="87"/>
      <c r="P96" s="87"/>
      <c r="Q96" s="87"/>
      <c r="R96" s="87"/>
      <c r="S96" s="87"/>
      <c r="T96" s="87"/>
      <c r="U96" s="87"/>
    </row>
    <row r="97" spans="1:21" ht="16.5" customHeight="1" x14ac:dyDescent="0.25">
      <c r="A97" s="23" t="s">
        <v>156</v>
      </c>
      <c r="B97" s="23"/>
      <c r="C97" s="87" t="s">
        <v>224</v>
      </c>
      <c r="D97" s="87"/>
      <c r="E97" s="87"/>
      <c r="F97" s="87"/>
      <c r="G97" s="87"/>
      <c r="H97" s="87"/>
      <c r="I97" s="87"/>
      <c r="J97" s="87"/>
      <c r="K97" s="87"/>
      <c r="L97" s="87"/>
      <c r="M97" s="87"/>
      <c r="N97" s="87"/>
      <c r="O97" s="87"/>
      <c r="P97" s="87"/>
      <c r="Q97" s="87"/>
      <c r="R97" s="87"/>
      <c r="S97" s="87"/>
      <c r="T97" s="87"/>
      <c r="U97" s="87"/>
    </row>
    <row r="98" spans="1:21" ht="55.2" customHeight="1" x14ac:dyDescent="0.25">
      <c r="A98" s="23" t="s">
        <v>158</v>
      </c>
      <c r="B98" s="23"/>
      <c r="C98" s="87" t="s">
        <v>225</v>
      </c>
      <c r="D98" s="87"/>
      <c r="E98" s="87"/>
      <c r="F98" s="87"/>
      <c r="G98" s="87"/>
      <c r="H98" s="87"/>
      <c r="I98" s="87"/>
      <c r="J98" s="87"/>
      <c r="K98" s="87"/>
      <c r="L98" s="87"/>
      <c r="M98" s="87"/>
      <c r="N98" s="87"/>
      <c r="O98" s="87"/>
      <c r="P98" s="87"/>
      <c r="Q98" s="87"/>
      <c r="R98" s="87"/>
      <c r="S98" s="87"/>
      <c r="T98" s="87"/>
      <c r="U98" s="87"/>
    </row>
    <row r="99" spans="1:21" ht="16.5" customHeight="1" x14ac:dyDescent="0.25">
      <c r="A99" s="23" t="s">
        <v>160</v>
      </c>
      <c r="B99" s="23"/>
      <c r="C99" s="87" t="s">
        <v>226</v>
      </c>
      <c r="D99" s="87"/>
      <c r="E99" s="87"/>
      <c r="F99" s="87"/>
      <c r="G99" s="87"/>
      <c r="H99" s="87"/>
      <c r="I99" s="87"/>
      <c r="J99" s="87"/>
      <c r="K99" s="87"/>
      <c r="L99" s="87"/>
      <c r="M99" s="87"/>
      <c r="N99" s="87"/>
      <c r="O99" s="87"/>
      <c r="P99" s="87"/>
      <c r="Q99" s="87"/>
      <c r="R99" s="87"/>
      <c r="S99" s="87"/>
      <c r="T99" s="87"/>
      <c r="U99" s="87"/>
    </row>
    <row r="100" spans="1:21" ht="29.4" customHeight="1" x14ac:dyDescent="0.25">
      <c r="A100" s="23" t="s">
        <v>162</v>
      </c>
      <c r="B100" s="23"/>
      <c r="C100" s="87" t="s">
        <v>227</v>
      </c>
      <c r="D100" s="87"/>
      <c r="E100" s="87"/>
      <c r="F100" s="87"/>
      <c r="G100" s="87"/>
      <c r="H100" s="87"/>
      <c r="I100" s="87"/>
      <c r="J100" s="87"/>
      <c r="K100" s="87"/>
      <c r="L100" s="87"/>
      <c r="M100" s="87"/>
      <c r="N100" s="87"/>
      <c r="O100" s="87"/>
      <c r="P100" s="87"/>
      <c r="Q100" s="87"/>
      <c r="R100" s="87"/>
      <c r="S100" s="87"/>
      <c r="T100" s="87"/>
      <c r="U100" s="87"/>
    </row>
    <row r="101" spans="1:21" ht="16.5" customHeight="1" x14ac:dyDescent="0.25">
      <c r="A101" s="23" t="s">
        <v>164</v>
      </c>
      <c r="B101" s="23"/>
      <c r="C101" s="87" t="s">
        <v>228</v>
      </c>
      <c r="D101" s="87"/>
      <c r="E101" s="87"/>
      <c r="F101" s="87"/>
      <c r="G101" s="87"/>
      <c r="H101" s="87"/>
      <c r="I101" s="87"/>
      <c r="J101" s="87"/>
      <c r="K101" s="87"/>
      <c r="L101" s="87"/>
      <c r="M101" s="87"/>
      <c r="N101" s="87"/>
      <c r="O101" s="87"/>
      <c r="P101" s="87"/>
      <c r="Q101" s="87"/>
      <c r="R101" s="87"/>
      <c r="S101" s="87"/>
      <c r="T101" s="87"/>
      <c r="U101" s="87"/>
    </row>
    <row r="102" spans="1:21" ht="16.5" customHeight="1" x14ac:dyDescent="0.25">
      <c r="A102" s="23" t="s">
        <v>166</v>
      </c>
      <c r="B102" s="23"/>
      <c r="C102" s="87" t="s">
        <v>229</v>
      </c>
      <c r="D102" s="87"/>
      <c r="E102" s="87"/>
      <c r="F102" s="87"/>
      <c r="G102" s="87"/>
      <c r="H102" s="87"/>
      <c r="I102" s="87"/>
      <c r="J102" s="87"/>
      <c r="K102" s="87"/>
      <c r="L102" s="87"/>
      <c r="M102" s="87"/>
      <c r="N102" s="87"/>
      <c r="O102" s="87"/>
      <c r="P102" s="87"/>
      <c r="Q102" s="87"/>
      <c r="R102" s="87"/>
      <c r="S102" s="87"/>
      <c r="T102" s="87"/>
      <c r="U102" s="87"/>
    </row>
    <row r="103" spans="1:21" ht="29.4" customHeight="1" x14ac:dyDescent="0.25">
      <c r="A103" s="23" t="s">
        <v>230</v>
      </c>
      <c r="B103" s="23"/>
      <c r="C103" s="87" t="s">
        <v>231</v>
      </c>
      <c r="D103" s="87"/>
      <c r="E103" s="87"/>
      <c r="F103" s="87"/>
      <c r="G103" s="87"/>
      <c r="H103" s="87"/>
      <c r="I103" s="87"/>
      <c r="J103" s="87"/>
      <c r="K103" s="87"/>
      <c r="L103" s="87"/>
      <c r="M103" s="87"/>
      <c r="N103" s="87"/>
      <c r="O103" s="87"/>
      <c r="P103" s="87"/>
      <c r="Q103" s="87"/>
      <c r="R103" s="87"/>
      <c r="S103" s="87"/>
      <c r="T103" s="87"/>
      <c r="U103" s="87"/>
    </row>
    <row r="104" spans="1:21" ht="16.5" customHeight="1" x14ac:dyDescent="0.25">
      <c r="A104" s="23" t="s">
        <v>232</v>
      </c>
      <c r="B104" s="23"/>
      <c r="C104" s="87" t="s">
        <v>233</v>
      </c>
      <c r="D104" s="87"/>
      <c r="E104" s="87"/>
      <c r="F104" s="87"/>
      <c r="G104" s="87"/>
      <c r="H104" s="87"/>
      <c r="I104" s="87"/>
      <c r="J104" s="87"/>
      <c r="K104" s="87"/>
      <c r="L104" s="87"/>
      <c r="M104" s="87"/>
      <c r="N104" s="87"/>
      <c r="O104" s="87"/>
      <c r="P104" s="87"/>
      <c r="Q104" s="87"/>
      <c r="R104" s="87"/>
      <c r="S104" s="87"/>
      <c r="T104" s="87"/>
      <c r="U104" s="87"/>
    </row>
    <row r="105" spans="1:21" ht="4.5" customHeight="1" x14ac:dyDescent="0.25"/>
    <row r="106" spans="1:21" ht="42.45" customHeight="1" x14ac:dyDescent="0.25">
      <c r="A106" s="24" t="s">
        <v>107</v>
      </c>
      <c r="B106" s="23"/>
      <c r="C106" s="23"/>
      <c r="D106" s="23"/>
      <c r="E106" s="87" t="s">
        <v>234</v>
      </c>
      <c r="F106" s="87"/>
      <c r="G106" s="87"/>
      <c r="H106" s="87"/>
      <c r="I106" s="87"/>
      <c r="J106" s="87"/>
      <c r="K106" s="87"/>
      <c r="L106" s="87"/>
      <c r="M106" s="87"/>
      <c r="N106" s="87"/>
      <c r="O106" s="87"/>
      <c r="P106" s="87"/>
      <c r="Q106" s="87"/>
      <c r="R106" s="87"/>
      <c r="S106" s="87"/>
      <c r="T106" s="87"/>
      <c r="U106" s="87"/>
    </row>
  </sheetData>
  <mergeCells count="32">
    <mergeCell ref="C104:U104"/>
    <mergeCell ref="E106:U106"/>
    <mergeCell ref="C99:U99"/>
    <mergeCell ref="C100:U100"/>
    <mergeCell ref="C101:U101"/>
    <mergeCell ref="C102:U102"/>
    <mergeCell ref="C103:U103"/>
    <mergeCell ref="C94:U94"/>
    <mergeCell ref="C95:U95"/>
    <mergeCell ref="C96:U96"/>
    <mergeCell ref="C97:U97"/>
    <mergeCell ref="C98:U98"/>
    <mergeCell ref="C89:U89"/>
    <mergeCell ref="C90:U90"/>
    <mergeCell ref="C91:U91"/>
    <mergeCell ref="C92:U92"/>
    <mergeCell ref="C93:U93"/>
    <mergeCell ref="K1:U1"/>
    <mergeCell ref="C84:U84"/>
    <mergeCell ref="C86:U86"/>
    <mergeCell ref="C87:U87"/>
    <mergeCell ref="C88:U88"/>
    <mergeCell ref="C46:K46"/>
    <mergeCell ref="C54:K54"/>
    <mergeCell ref="C62:K62"/>
    <mergeCell ref="C70:K70"/>
    <mergeCell ref="C78:K78"/>
    <mergeCell ref="C6:K6"/>
    <mergeCell ref="C14:K14"/>
    <mergeCell ref="C22:K22"/>
    <mergeCell ref="C30:K30"/>
    <mergeCell ref="C38:K38"/>
  </mergeCells>
  <pageMargins left="0.7" right="0.7" top="0.75" bottom="0.75" header="0.3" footer="0.3"/>
  <pageSetup paperSize="9" fitToHeight="0" orientation="landscape" horizontalDpi="300" verticalDpi="300"/>
  <headerFooter scaleWithDoc="0" alignWithMargins="0">
    <oddHeader>&amp;C&amp;"Arial"&amp;8TABLE 13A.4</oddHeader>
    <oddFooter>&amp;L&amp;"Arial"&amp;8REPORT ON
GOVERNMENT
SERVICES 2022&amp;R&amp;"Arial"&amp;8SERVICES FOR
MENTAL HEALTH
PAGE &amp;B&amp;P&amp;B</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AD30"/>
  <sheetViews>
    <sheetView showGridLines="0" workbookViewId="0"/>
  </sheetViews>
  <sheetFormatPr defaultColWidth="11.44140625" defaultRowHeight="13.2" x14ac:dyDescent="0.25"/>
  <cols>
    <col min="1" max="10" width="1.88671875" customWidth="1"/>
    <col min="11" max="11" width="24.5546875" customWidth="1"/>
    <col min="12" max="12" width="7.44140625" customWidth="1"/>
    <col min="13" max="13" width="5" customWidth="1"/>
    <col min="14" max="14" width="6" customWidth="1"/>
    <col min="15" max="15" width="5" customWidth="1"/>
    <col min="16" max="16" width="6" customWidth="1"/>
    <col min="17" max="17" width="5" customWidth="1"/>
    <col min="18" max="18" width="6" customWidth="1"/>
    <col min="19" max="19" width="5" customWidth="1"/>
    <col min="20" max="20" width="6" customWidth="1"/>
    <col min="21" max="21" width="5" customWidth="1"/>
    <col min="22" max="22" width="6" customWidth="1"/>
    <col min="23" max="23" width="5" customWidth="1"/>
    <col min="24" max="24" width="6" customWidth="1"/>
    <col min="25" max="25" width="5" customWidth="1"/>
    <col min="26" max="26" width="6" customWidth="1"/>
    <col min="27" max="27" width="5" customWidth="1"/>
    <col min="28" max="28" width="6" customWidth="1"/>
    <col min="29" max="29" width="5" customWidth="1"/>
    <col min="30" max="30" width="6" customWidth="1"/>
  </cols>
  <sheetData>
    <row r="1" spans="1:30" ht="33.9" customHeight="1" x14ac:dyDescent="0.25">
      <c r="A1" s="8" t="s">
        <v>986</v>
      </c>
      <c r="B1" s="8"/>
      <c r="C1" s="8"/>
      <c r="D1" s="8"/>
      <c r="E1" s="8"/>
      <c r="F1" s="8"/>
      <c r="G1" s="8"/>
      <c r="H1" s="8"/>
      <c r="I1" s="8"/>
      <c r="J1" s="8"/>
      <c r="K1" s="91" t="s">
        <v>987</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988</v>
      </c>
      <c r="AB2" s="96"/>
      <c r="AC2" s="95" t="s">
        <v>294</v>
      </c>
      <c r="AD2" s="96"/>
    </row>
    <row r="3" spans="1:30" ht="16.5" customHeight="1" x14ac:dyDescent="0.25">
      <c r="A3" s="7" t="s">
        <v>989</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990</v>
      </c>
      <c r="C4" s="7"/>
      <c r="D4" s="7"/>
      <c r="E4" s="7"/>
      <c r="F4" s="7"/>
      <c r="G4" s="7"/>
      <c r="H4" s="7"/>
      <c r="I4" s="7"/>
      <c r="J4" s="7"/>
      <c r="K4" s="7"/>
      <c r="L4" s="9" t="s">
        <v>261</v>
      </c>
      <c r="M4" s="16">
        <v>30.8</v>
      </c>
      <c r="N4" s="56">
        <v>4.4000000000000004</v>
      </c>
      <c r="O4" s="16">
        <v>36.5</v>
      </c>
      <c r="P4" s="56">
        <v>5.4</v>
      </c>
      <c r="Q4" s="16">
        <v>30.7</v>
      </c>
      <c r="R4" s="56">
        <v>6.1</v>
      </c>
      <c r="S4" s="16">
        <v>32</v>
      </c>
      <c r="T4" s="56">
        <v>5.7</v>
      </c>
      <c r="U4" s="16">
        <v>37.6</v>
      </c>
      <c r="V4" s="56">
        <v>8.5</v>
      </c>
      <c r="W4" s="16">
        <v>30</v>
      </c>
      <c r="X4" s="56">
        <v>6.5</v>
      </c>
      <c r="Y4" s="16">
        <v>29.9</v>
      </c>
      <c r="Z4" s="55">
        <v>13.2</v>
      </c>
      <c r="AA4" s="16">
        <v>25.1</v>
      </c>
      <c r="AB4" s="56">
        <v>5.2</v>
      </c>
      <c r="AC4" s="16">
        <v>31.2</v>
      </c>
      <c r="AD4" s="56">
        <v>2.4</v>
      </c>
    </row>
    <row r="5" spans="1:30" ht="16.5" customHeight="1" x14ac:dyDescent="0.25">
      <c r="A5" s="7"/>
      <c r="B5" s="7"/>
      <c r="C5" s="7" t="s">
        <v>524</v>
      </c>
      <c r="D5" s="7"/>
      <c r="E5" s="7"/>
      <c r="F5" s="7"/>
      <c r="G5" s="7"/>
      <c r="H5" s="7"/>
      <c r="I5" s="7"/>
      <c r="J5" s="7"/>
      <c r="K5" s="7"/>
      <c r="L5" s="9" t="s">
        <v>261</v>
      </c>
      <c r="M5" s="26">
        <v>7.4</v>
      </c>
      <c r="N5" s="7"/>
      <c r="O5" s="26">
        <v>7.6</v>
      </c>
      <c r="P5" s="7"/>
      <c r="Q5" s="16">
        <v>10.1</v>
      </c>
      <c r="R5" s="7"/>
      <c r="S5" s="26">
        <v>9</v>
      </c>
      <c r="T5" s="7"/>
      <c r="U5" s="16">
        <v>11.6</v>
      </c>
      <c r="V5" s="7"/>
      <c r="W5" s="16">
        <v>10.6</v>
      </c>
      <c r="X5" s="7"/>
      <c r="Y5" s="16">
        <v>23</v>
      </c>
      <c r="Z5" s="7"/>
      <c r="AA5" s="26">
        <v>9.8000000000000007</v>
      </c>
      <c r="AB5" s="7"/>
      <c r="AC5" s="26">
        <v>4</v>
      </c>
      <c r="AD5" s="7"/>
    </row>
    <row r="6" spans="1:30" ht="16.5" customHeight="1" x14ac:dyDescent="0.25">
      <c r="A6" s="7"/>
      <c r="B6" s="7" t="s">
        <v>487</v>
      </c>
      <c r="C6" s="7"/>
      <c r="D6" s="7"/>
      <c r="E6" s="7"/>
      <c r="F6" s="7"/>
      <c r="G6" s="7"/>
      <c r="H6" s="7"/>
      <c r="I6" s="7"/>
      <c r="J6" s="7"/>
      <c r="K6" s="7"/>
      <c r="L6" s="9" t="s">
        <v>261</v>
      </c>
      <c r="M6" s="16">
        <v>13.4</v>
      </c>
      <c r="N6" s="56">
        <v>1.6</v>
      </c>
      <c r="O6" s="16">
        <v>14.7</v>
      </c>
      <c r="P6" s="56">
        <v>1.5</v>
      </c>
      <c r="Q6" s="16">
        <v>13.7</v>
      </c>
      <c r="R6" s="56">
        <v>1.8</v>
      </c>
      <c r="S6" s="16">
        <v>13.3</v>
      </c>
      <c r="T6" s="56">
        <v>1.7</v>
      </c>
      <c r="U6" s="16">
        <v>14</v>
      </c>
      <c r="V6" s="56">
        <v>2.2999999999999998</v>
      </c>
      <c r="W6" s="16">
        <v>14.4</v>
      </c>
      <c r="X6" s="56">
        <v>1.8</v>
      </c>
      <c r="Y6" s="16">
        <v>13.3</v>
      </c>
      <c r="Z6" s="56">
        <v>2.7</v>
      </c>
      <c r="AA6" s="16">
        <v>11.2</v>
      </c>
      <c r="AB6" s="56">
        <v>2.6</v>
      </c>
      <c r="AC6" s="16">
        <v>13.8</v>
      </c>
      <c r="AD6" s="56">
        <v>0.6</v>
      </c>
    </row>
    <row r="7" spans="1:30" ht="16.5" customHeight="1" x14ac:dyDescent="0.25">
      <c r="A7" s="7"/>
      <c r="B7" s="7"/>
      <c r="C7" s="7" t="s">
        <v>524</v>
      </c>
      <c r="D7" s="7"/>
      <c r="E7" s="7"/>
      <c r="F7" s="7"/>
      <c r="G7" s="7"/>
      <c r="H7" s="7"/>
      <c r="I7" s="7"/>
      <c r="J7" s="7"/>
      <c r="K7" s="7"/>
      <c r="L7" s="9" t="s">
        <v>261</v>
      </c>
      <c r="M7" s="26">
        <v>6</v>
      </c>
      <c r="N7" s="7"/>
      <c r="O7" s="26">
        <v>5.2</v>
      </c>
      <c r="P7" s="7"/>
      <c r="Q7" s="26">
        <v>6.8</v>
      </c>
      <c r="R7" s="7"/>
      <c r="S7" s="26">
        <v>6.5</v>
      </c>
      <c r="T7" s="7"/>
      <c r="U7" s="26">
        <v>8.4</v>
      </c>
      <c r="V7" s="7"/>
      <c r="W7" s="26">
        <v>6.6</v>
      </c>
      <c r="X7" s="7"/>
      <c r="Y7" s="16">
        <v>10.4</v>
      </c>
      <c r="Z7" s="7"/>
      <c r="AA7" s="16">
        <v>12.4</v>
      </c>
      <c r="AB7" s="7"/>
      <c r="AC7" s="26">
        <v>2.4</v>
      </c>
      <c r="AD7" s="7"/>
    </row>
    <row r="8" spans="1:30" ht="16.5" customHeight="1" x14ac:dyDescent="0.25">
      <c r="A8" s="7" t="s">
        <v>89</v>
      </c>
      <c r="B8" s="7"/>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t="s">
        <v>486</v>
      </c>
      <c r="C9" s="7"/>
      <c r="D9" s="7"/>
      <c r="E9" s="7"/>
      <c r="F9" s="7"/>
      <c r="G9" s="7"/>
      <c r="H9" s="7"/>
      <c r="I9" s="7"/>
      <c r="J9" s="7"/>
      <c r="K9" s="7"/>
      <c r="L9" s="9" t="s">
        <v>261</v>
      </c>
      <c r="M9" s="16">
        <v>32.6</v>
      </c>
      <c r="N9" s="56">
        <v>3.9</v>
      </c>
      <c r="O9" s="16">
        <v>35.799999999999997</v>
      </c>
      <c r="P9" s="56">
        <v>4.7</v>
      </c>
      <c r="Q9" s="16">
        <v>31.4</v>
      </c>
      <c r="R9" s="56">
        <v>4.4000000000000004</v>
      </c>
      <c r="S9" s="16">
        <v>36.299999999999997</v>
      </c>
      <c r="T9" s="56">
        <v>4.9000000000000004</v>
      </c>
      <c r="U9" s="16">
        <v>34.299999999999997</v>
      </c>
      <c r="V9" s="56">
        <v>5.2</v>
      </c>
      <c r="W9" s="16">
        <v>27</v>
      </c>
      <c r="X9" s="56">
        <v>4.3</v>
      </c>
      <c r="Y9" s="16">
        <v>30.9</v>
      </c>
      <c r="Z9" s="56">
        <v>6.9</v>
      </c>
      <c r="AA9" s="16">
        <v>31.1</v>
      </c>
      <c r="AB9" s="56">
        <v>4.8</v>
      </c>
      <c r="AC9" s="16">
        <v>32.5</v>
      </c>
      <c r="AD9" s="56">
        <v>2</v>
      </c>
    </row>
    <row r="10" spans="1:30" ht="16.5" customHeight="1" x14ac:dyDescent="0.25">
      <c r="A10" s="7"/>
      <c r="B10" s="7"/>
      <c r="C10" s="7" t="s">
        <v>524</v>
      </c>
      <c r="D10" s="7"/>
      <c r="E10" s="7"/>
      <c r="F10" s="7"/>
      <c r="G10" s="7"/>
      <c r="H10" s="7"/>
      <c r="I10" s="7"/>
      <c r="J10" s="7"/>
      <c r="K10" s="7"/>
      <c r="L10" s="9" t="s">
        <v>261</v>
      </c>
      <c r="M10" s="26">
        <v>6.2</v>
      </c>
      <c r="N10" s="7"/>
      <c r="O10" s="26">
        <v>6.7</v>
      </c>
      <c r="P10" s="7"/>
      <c r="Q10" s="26">
        <v>7.2</v>
      </c>
      <c r="R10" s="7"/>
      <c r="S10" s="26">
        <v>6.9</v>
      </c>
      <c r="T10" s="7"/>
      <c r="U10" s="26">
        <v>7.7</v>
      </c>
      <c r="V10" s="7"/>
      <c r="W10" s="26">
        <v>8.1</v>
      </c>
      <c r="X10" s="7"/>
      <c r="Y10" s="16">
        <v>11.4</v>
      </c>
      <c r="Z10" s="7"/>
      <c r="AA10" s="26">
        <v>7.9</v>
      </c>
      <c r="AB10" s="7"/>
      <c r="AC10" s="26">
        <v>3.1</v>
      </c>
      <c r="AD10" s="7"/>
    </row>
    <row r="11" spans="1:30" ht="16.5" customHeight="1" x14ac:dyDescent="0.25">
      <c r="A11" s="7"/>
      <c r="B11" s="7" t="s">
        <v>487</v>
      </c>
      <c r="C11" s="7"/>
      <c r="D11" s="7"/>
      <c r="E11" s="7"/>
      <c r="F11" s="7"/>
      <c r="G11" s="7"/>
      <c r="H11" s="7"/>
      <c r="I11" s="7"/>
      <c r="J11" s="7"/>
      <c r="K11" s="7"/>
      <c r="L11" s="9" t="s">
        <v>261</v>
      </c>
      <c r="M11" s="16">
        <v>11.4</v>
      </c>
      <c r="N11" s="56">
        <v>1.4</v>
      </c>
      <c r="O11" s="16">
        <v>14</v>
      </c>
      <c r="P11" s="56">
        <v>1.7</v>
      </c>
      <c r="Q11" s="16">
        <v>11.9</v>
      </c>
      <c r="R11" s="56">
        <v>1.3</v>
      </c>
      <c r="S11" s="16">
        <v>11</v>
      </c>
      <c r="T11" s="56">
        <v>2.1</v>
      </c>
      <c r="U11" s="16">
        <v>13.9</v>
      </c>
      <c r="V11" s="56">
        <v>2.2000000000000002</v>
      </c>
      <c r="W11" s="16">
        <v>13</v>
      </c>
      <c r="X11" s="56">
        <v>1.8</v>
      </c>
      <c r="Y11" s="16">
        <v>11.2</v>
      </c>
      <c r="Z11" s="56">
        <v>2</v>
      </c>
      <c r="AA11" s="26">
        <v>7.7</v>
      </c>
      <c r="AB11" s="56">
        <v>2.2000000000000002</v>
      </c>
      <c r="AC11" s="16">
        <v>12.3</v>
      </c>
      <c r="AD11" s="56">
        <v>0.7</v>
      </c>
    </row>
    <row r="12" spans="1:30" ht="16.5" customHeight="1" x14ac:dyDescent="0.25">
      <c r="A12" s="7"/>
      <c r="B12" s="7"/>
      <c r="C12" s="7" t="s">
        <v>524</v>
      </c>
      <c r="D12" s="7"/>
      <c r="E12" s="7"/>
      <c r="F12" s="7"/>
      <c r="G12" s="7"/>
      <c r="H12" s="7"/>
      <c r="I12" s="7"/>
      <c r="J12" s="7"/>
      <c r="K12" s="7"/>
      <c r="L12" s="9" t="s">
        <v>261</v>
      </c>
      <c r="M12" s="26">
        <v>6.4</v>
      </c>
      <c r="N12" s="7"/>
      <c r="O12" s="26">
        <v>6.3</v>
      </c>
      <c r="P12" s="7"/>
      <c r="Q12" s="26">
        <v>5.6</v>
      </c>
      <c r="R12" s="7"/>
      <c r="S12" s="26">
        <v>9.6</v>
      </c>
      <c r="T12" s="7"/>
      <c r="U12" s="26">
        <v>8</v>
      </c>
      <c r="V12" s="7"/>
      <c r="W12" s="26">
        <v>7.2</v>
      </c>
      <c r="X12" s="7"/>
      <c r="Y12" s="26">
        <v>9.3000000000000007</v>
      </c>
      <c r="Z12" s="7"/>
      <c r="AA12" s="16">
        <v>14.8</v>
      </c>
      <c r="AB12" s="7"/>
      <c r="AC12" s="26">
        <v>2.7</v>
      </c>
      <c r="AD12" s="7"/>
    </row>
    <row r="13" spans="1:30" ht="16.5" customHeight="1" x14ac:dyDescent="0.25">
      <c r="A13" s="7" t="s">
        <v>991</v>
      </c>
      <c r="B13" s="7"/>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5">
      <c r="A14" s="7"/>
      <c r="B14" s="7" t="s">
        <v>486</v>
      </c>
      <c r="C14" s="7"/>
      <c r="D14" s="7"/>
      <c r="E14" s="7"/>
      <c r="F14" s="7"/>
      <c r="G14" s="7"/>
      <c r="H14" s="7"/>
      <c r="I14" s="7"/>
      <c r="J14" s="7"/>
      <c r="K14" s="7"/>
      <c r="L14" s="9" t="s">
        <v>261</v>
      </c>
      <c r="M14" s="16">
        <v>30.5</v>
      </c>
      <c r="N14" s="56">
        <v>4.9000000000000004</v>
      </c>
      <c r="O14" s="16">
        <v>31.5</v>
      </c>
      <c r="P14" s="56">
        <v>4.8</v>
      </c>
      <c r="Q14" s="16">
        <v>30.3</v>
      </c>
      <c r="R14" s="56">
        <v>4.0999999999999996</v>
      </c>
      <c r="S14" s="16">
        <v>28.5</v>
      </c>
      <c r="T14" s="56">
        <v>3.3</v>
      </c>
      <c r="U14" s="16">
        <v>32.799999999999997</v>
      </c>
      <c r="V14" s="56">
        <v>4.8</v>
      </c>
      <c r="W14" s="16">
        <v>26.3</v>
      </c>
      <c r="X14" s="56">
        <v>5.4</v>
      </c>
      <c r="Y14" s="16">
        <v>30.9</v>
      </c>
      <c r="Z14" s="55">
        <v>10.199999999999999</v>
      </c>
      <c r="AA14" s="16">
        <v>21.6</v>
      </c>
      <c r="AB14" s="56">
        <v>3.7</v>
      </c>
      <c r="AC14" s="16">
        <v>29.4</v>
      </c>
      <c r="AD14" s="56">
        <v>2.1</v>
      </c>
    </row>
    <row r="15" spans="1:30" ht="16.5" customHeight="1" x14ac:dyDescent="0.25">
      <c r="A15" s="7"/>
      <c r="B15" s="7"/>
      <c r="C15" s="7" t="s">
        <v>524</v>
      </c>
      <c r="D15" s="7"/>
      <c r="E15" s="7"/>
      <c r="F15" s="7"/>
      <c r="G15" s="7"/>
      <c r="H15" s="7"/>
      <c r="I15" s="7"/>
      <c r="J15" s="7"/>
      <c r="K15" s="7"/>
      <c r="L15" s="9" t="s">
        <v>261</v>
      </c>
      <c r="M15" s="26">
        <v>8.1999999999999993</v>
      </c>
      <c r="N15" s="7"/>
      <c r="O15" s="26">
        <v>7.8</v>
      </c>
      <c r="P15" s="7"/>
      <c r="Q15" s="26">
        <v>7</v>
      </c>
      <c r="R15" s="7"/>
      <c r="S15" s="26">
        <v>5.9</v>
      </c>
      <c r="T15" s="7"/>
      <c r="U15" s="26">
        <v>7.4</v>
      </c>
      <c r="V15" s="7"/>
      <c r="W15" s="16">
        <v>10.4</v>
      </c>
      <c r="X15" s="7"/>
      <c r="Y15" s="16">
        <v>16.8</v>
      </c>
      <c r="Z15" s="7"/>
      <c r="AA15" s="26">
        <v>8.8000000000000007</v>
      </c>
      <c r="AB15" s="7"/>
      <c r="AC15" s="26">
        <v>3.6</v>
      </c>
      <c r="AD15" s="7"/>
    </row>
    <row r="16" spans="1:30" ht="16.5" customHeight="1" x14ac:dyDescent="0.25">
      <c r="A16" s="7"/>
      <c r="B16" s="7" t="s">
        <v>487</v>
      </c>
      <c r="C16" s="7"/>
      <c r="D16" s="7"/>
      <c r="E16" s="7"/>
      <c r="F16" s="7"/>
      <c r="G16" s="7"/>
      <c r="H16" s="7"/>
      <c r="I16" s="7"/>
      <c r="J16" s="7"/>
      <c r="K16" s="7"/>
      <c r="L16" s="9" t="s">
        <v>261</v>
      </c>
      <c r="M16" s="26">
        <v>9.9</v>
      </c>
      <c r="N16" s="56">
        <v>1.3</v>
      </c>
      <c r="O16" s="16">
        <v>11.3</v>
      </c>
      <c r="P16" s="56">
        <v>1.3</v>
      </c>
      <c r="Q16" s="16">
        <v>11.5</v>
      </c>
      <c r="R16" s="56">
        <v>1.5</v>
      </c>
      <c r="S16" s="16">
        <v>10.9</v>
      </c>
      <c r="T16" s="56">
        <v>1.7</v>
      </c>
      <c r="U16" s="16">
        <v>12.2</v>
      </c>
      <c r="V16" s="56">
        <v>1.8</v>
      </c>
      <c r="W16" s="26">
        <v>9.9</v>
      </c>
      <c r="X16" s="56">
        <v>1.8</v>
      </c>
      <c r="Y16" s="26">
        <v>8.9</v>
      </c>
      <c r="Z16" s="56">
        <v>1.6</v>
      </c>
      <c r="AA16" s="26">
        <v>8.1999999999999993</v>
      </c>
      <c r="AB16" s="56">
        <v>2.1</v>
      </c>
      <c r="AC16" s="16">
        <v>10.8</v>
      </c>
      <c r="AD16" s="56">
        <v>0.6</v>
      </c>
    </row>
    <row r="17" spans="1:30" ht="16.5" customHeight="1" x14ac:dyDescent="0.25">
      <c r="A17" s="14"/>
      <c r="B17" s="14"/>
      <c r="C17" s="14" t="s">
        <v>524</v>
      </c>
      <c r="D17" s="14"/>
      <c r="E17" s="14"/>
      <c r="F17" s="14"/>
      <c r="G17" s="14"/>
      <c r="H17" s="14"/>
      <c r="I17" s="14"/>
      <c r="J17" s="14"/>
      <c r="K17" s="14"/>
      <c r="L17" s="15" t="s">
        <v>261</v>
      </c>
      <c r="M17" s="28">
        <v>6.8</v>
      </c>
      <c r="N17" s="14"/>
      <c r="O17" s="28">
        <v>6.1</v>
      </c>
      <c r="P17" s="14"/>
      <c r="Q17" s="28">
        <v>6.5</v>
      </c>
      <c r="R17" s="14"/>
      <c r="S17" s="28">
        <v>7.8</v>
      </c>
      <c r="T17" s="14"/>
      <c r="U17" s="28">
        <v>7.4</v>
      </c>
      <c r="V17" s="14"/>
      <c r="W17" s="28">
        <v>9</v>
      </c>
      <c r="X17" s="14"/>
      <c r="Y17" s="28">
        <v>9.1</v>
      </c>
      <c r="Z17" s="14"/>
      <c r="AA17" s="17">
        <v>13.2</v>
      </c>
      <c r="AB17" s="14"/>
      <c r="AC17" s="28">
        <v>3</v>
      </c>
      <c r="AD17" s="14"/>
    </row>
    <row r="18" spans="1:30" ht="4.5" customHeight="1" x14ac:dyDescent="0.25">
      <c r="A18" s="23"/>
      <c r="B18" s="23"/>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ht="16.5" customHeight="1" x14ac:dyDescent="0.25">
      <c r="A19" s="23"/>
      <c r="B19" s="23"/>
      <c r="C19" s="87" t="s">
        <v>992</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row>
    <row r="20" spans="1:30" ht="4.5" customHeight="1" x14ac:dyDescent="0.25">
      <c r="A20" s="23"/>
      <c r="B20" s="2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6.5" customHeight="1" x14ac:dyDescent="0.25">
      <c r="A21" s="23" t="s">
        <v>99</v>
      </c>
      <c r="B21" s="23"/>
      <c r="C21" s="87" t="s">
        <v>272</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row>
    <row r="22" spans="1:30" ht="16.5" customHeight="1" x14ac:dyDescent="0.25">
      <c r="A22" s="23" t="s">
        <v>101</v>
      </c>
      <c r="B22" s="23"/>
      <c r="C22" s="87" t="s">
        <v>993</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row>
    <row r="23" spans="1:30" ht="16.5" customHeight="1" x14ac:dyDescent="0.25">
      <c r="A23" s="23" t="s">
        <v>103</v>
      </c>
      <c r="B23" s="23"/>
      <c r="C23" s="87" t="s">
        <v>954</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row>
    <row r="24" spans="1:30" ht="16.5" customHeight="1" x14ac:dyDescent="0.25">
      <c r="A24" s="23" t="s">
        <v>105</v>
      </c>
      <c r="B24" s="23"/>
      <c r="C24" s="87" t="s">
        <v>994</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row>
    <row r="25" spans="1:30" ht="29.4" customHeight="1" x14ac:dyDescent="0.25">
      <c r="A25" s="23" t="s">
        <v>142</v>
      </c>
      <c r="B25" s="23"/>
      <c r="C25" s="87" t="s">
        <v>535</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row>
    <row r="26" spans="1:30" ht="42.45" customHeight="1" x14ac:dyDescent="0.25">
      <c r="A26" s="23" t="s">
        <v>144</v>
      </c>
      <c r="B26" s="23"/>
      <c r="C26" s="87" t="s">
        <v>995</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row>
    <row r="27" spans="1:30" ht="29.4" customHeight="1" x14ac:dyDescent="0.25">
      <c r="A27" s="23" t="s">
        <v>146</v>
      </c>
      <c r="B27" s="23"/>
      <c r="C27" s="87" t="s">
        <v>996</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row>
    <row r="28" spans="1:30" ht="16.5" customHeight="1" x14ac:dyDescent="0.25">
      <c r="A28" s="23" t="s">
        <v>148</v>
      </c>
      <c r="B28" s="23"/>
      <c r="C28" s="87" t="s">
        <v>997</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row>
    <row r="29" spans="1:30" ht="4.5" customHeight="1" x14ac:dyDescent="0.25"/>
    <row r="30" spans="1:30" ht="55.2" customHeight="1" x14ac:dyDescent="0.25">
      <c r="A30" s="24" t="s">
        <v>107</v>
      </c>
      <c r="B30" s="23"/>
      <c r="C30" s="23"/>
      <c r="D30" s="23"/>
      <c r="E30" s="87" t="s">
        <v>998</v>
      </c>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sheetData>
  <mergeCells count="20">
    <mergeCell ref="C25:AD25"/>
    <mergeCell ref="C26:AD26"/>
    <mergeCell ref="C27:AD27"/>
    <mergeCell ref="C28:AD28"/>
    <mergeCell ref="E30:AD30"/>
    <mergeCell ref="C19:AD19"/>
    <mergeCell ref="C21:AD21"/>
    <mergeCell ref="C22:AD22"/>
    <mergeCell ref="C23:AD23"/>
    <mergeCell ref="C24:AD24"/>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13A.49</oddHeader>
    <oddFooter>&amp;L&amp;"Arial"&amp;8REPORT ON
GOVERNMENT
SERVICES 2022&amp;R&amp;"Arial"&amp;8SERVICES FOR
MENTAL HEALTH
PAGE &amp;B&amp;P&amp;B</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U66"/>
  <sheetViews>
    <sheetView showGridLines="0" workbookViewId="0"/>
  </sheetViews>
  <sheetFormatPr defaultColWidth="11.44140625" defaultRowHeight="13.2" x14ac:dyDescent="0.25"/>
  <cols>
    <col min="1" max="10" width="1.88671875" customWidth="1"/>
    <col min="11" max="11" width="8.6640625" customWidth="1"/>
    <col min="12" max="12" width="5.44140625" customWidth="1"/>
    <col min="13" max="21" width="6.88671875" customWidth="1"/>
  </cols>
  <sheetData>
    <row r="1" spans="1:21" ht="33.9" customHeight="1" x14ac:dyDescent="0.25">
      <c r="A1" s="8" t="s">
        <v>999</v>
      </c>
      <c r="B1" s="8"/>
      <c r="C1" s="8"/>
      <c r="D1" s="8"/>
      <c r="E1" s="8"/>
      <c r="F1" s="8"/>
      <c r="G1" s="8"/>
      <c r="H1" s="8"/>
      <c r="I1" s="8"/>
      <c r="J1" s="8"/>
      <c r="K1" s="91" t="s">
        <v>1000</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294</v>
      </c>
    </row>
    <row r="3" spans="1:21" ht="16.5" customHeight="1" x14ac:dyDescent="0.25">
      <c r="A3" s="7" t="s">
        <v>619</v>
      </c>
      <c r="B3" s="7"/>
      <c r="C3" s="7"/>
      <c r="D3" s="7"/>
      <c r="E3" s="7"/>
      <c r="F3" s="7"/>
      <c r="G3" s="7"/>
      <c r="H3" s="7"/>
      <c r="I3" s="7"/>
      <c r="J3" s="7"/>
      <c r="K3" s="7"/>
      <c r="L3" s="9"/>
      <c r="M3" s="10"/>
      <c r="N3" s="10"/>
      <c r="O3" s="10"/>
      <c r="P3" s="10"/>
      <c r="Q3" s="10"/>
      <c r="R3" s="10"/>
      <c r="S3" s="10"/>
      <c r="T3" s="10"/>
      <c r="U3" s="10"/>
    </row>
    <row r="4" spans="1:21" ht="16.5" customHeight="1" x14ac:dyDescent="0.25">
      <c r="A4" s="7"/>
      <c r="B4" s="7" t="s">
        <v>1001</v>
      </c>
      <c r="C4" s="7"/>
      <c r="D4" s="7"/>
      <c r="E4" s="7"/>
      <c r="F4" s="7"/>
      <c r="G4" s="7"/>
      <c r="H4" s="7"/>
      <c r="I4" s="7"/>
      <c r="J4" s="7"/>
      <c r="K4" s="7"/>
      <c r="L4" s="9"/>
      <c r="M4" s="10"/>
      <c r="N4" s="10"/>
      <c r="O4" s="10"/>
      <c r="P4" s="10"/>
      <c r="Q4" s="10"/>
      <c r="R4" s="10"/>
      <c r="S4" s="10"/>
      <c r="T4" s="10"/>
      <c r="U4" s="10"/>
    </row>
    <row r="5" spans="1:21" ht="16.5" customHeight="1" x14ac:dyDescent="0.25">
      <c r="A5" s="7"/>
      <c r="B5" s="7"/>
      <c r="C5" s="7" t="s">
        <v>1002</v>
      </c>
      <c r="D5" s="7"/>
      <c r="E5" s="7"/>
      <c r="F5" s="7"/>
      <c r="G5" s="7"/>
      <c r="H5" s="7"/>
      <c r="I5" s="7"/>
      <c r="J5" s="7"/>
      <c r="K5" s="7"/>
      <c r="L5" s="9" t="s">
        <v>97</v>
      </c>
      <c r="M5" s="16">
        <v>26.1</v>
      </c>
      <c r="N5" s="16">
        <v>23.8</v>
      </c>
      <c r="O5" s="16">
        <v>19.899999999999999</v>
      </c>
      <c r="P5" s="16">
        <v>27.2</v>
      </c>
      <c r="Q5" s="16">
        <v>21.1</v>
      </c>
      <c r="R5" s="16">
        <v>17</v>
      </c>
      <c r="S5" s="16">
        <v>19.899999999999999</v>
      </c>
      <c r="T5" s="16">
        <v>21.9</v>
      </c>
      <c r="U5" s="16">
        <v>23.8</v>
      </c>
    </row>
    <row r="6" spans="1:21" ht="16.5" customHeight="1" x14ac:dyDescent="0.25">
      <c r="A6" s="7"/>
      <c r="B6" s="7"/>
      <c r="C6" s="7" t="s">
        <v>1003</v>
      </c>
      <c r="D6" s="7"/>
      <c r="E6" s="7"/>
      <c r="F6" s="7"/>
      <c r="G6" s="7"/>
      <c r="H6" s="7"/>
      <c r="I6" s="7"/>
      <c r="J6" s="7"/>
      <c r="K6" s="7"/>
      <c r="L6" s="9" t="s">
        <v>97</v>
      </c>
      <c r="M6" s="16">
        <v>57.7</v>
      </c>
      <c r="N6" s="16">
        <v>61.8</v>
      </c>
      <c r="O6" s="16">
        <v>60</v>
      </c>
      <c r="P6" s="16">
        <v>55.6</v>
      </c>
      <c r="Q6" s="16">
        <v>60.6</v>
      </c>
      <c r="R6" s="16">
        <v>66.400000000000006</v>
      </c>
      <c r="S6" s="16">
        <v>66</v>
      </c>
      <c r="T6" s="16">
        <v>54.2</v>
      </c>
      <c r="U6" s="16">
        <v>59.5</v>
      </c>
    </row>
    <row r="7" spans="1:21" ht="16.5" customHeight="1" x14ac:dyDescent="0.25">
      <c r="A7" s="7"/>
      <c r="B7" s="7"/>
      <c r="C7" s="7" t="s">
        <v>1004</v>
      </c>
      <c r="D7" s="7"/>
      <c r="E7" s="7"/>
      <c r="F7" s="7"/>
      <c r="G7" s="7"/>
      <c r="H7" s="7"/>
      <c r="I7" s="7"/>
      <c r="J7" s="7"/>
      <c r="K7" s="7"/>
      <c r="L7" s="9" t="s">
        <v>97</v>
      </c>
      <c r="M7" s="16">
        <v>16.2</v>
      </c>
      <c r="N7" s="16">
        <v>14.4</v>
      </c>
      <c r="O7" s="16">
        <v>20.100000000000001</v>
      </c>
      <c r="P7" s="16">
        <v>17.2</v>
      </c>
      <c r="Q7" s="16">
        <v>18.3</v>
      </c>
      <c r="R7" s="16">
        <v>16.600000000000001</v>
      </c>
      <c r="S7" s="16">
        <v>14.1</v>
      </c>
      <c r="T7" s="16">
        <v>23.9</v>
      </c>
      <c r="U7" s="16">
        <v>16.8</v>
      </c>
    </row>
    <row r="8" spans="1:21" ht="16.5" customHeight="1" x14ac:dyDescent="0.25">
      <c r="A8" s="7"/>
      <c r="B8" s="7" t="s">
        <v>1005</v>
      </c>
      <c r="C8" s="7"/>
      <c r="D8" s="7"/>
      <c r="E8" s="7"/>
      <c r="F8" s="7"/>
      <c r="G8" s="7"/>
      <c r="H8" s="7"/>
      <c r="I8" s="7"/>
      <c r="J8" s="7"/>
      <c r="K8" s="7"/>
      <c r="L8" s="9"/>
      <c r="M8" s="10"/>
      <c r="N8" s="10"/>
      <c r="O8" s="10"/>
      <c r="P8" s="10"/>
      <c r="Q8" s="10"/>
      <c r="R8" s="10"/>
      <c r="S8" s="10"/>
      <c r="T8" s="10"/>
      <c r="U8" s="10"/>
    </row>
    <row r="9" spans="1:21" ht="16.5" customHeight="1" x14ac:dyDescent="0.25">
      <c r="A9" s="7"/>
      <c r="B9" s="7"/>
      <c r="C9" s="7" t="s">
        <v>1006</v>
      </c>
      <c r="D9" s="7"/>
      <c r="E9" s="7"/>
      <c r="F9" s="7"/>
      <c r="G9" s="7"/>
      <c r="H9" s="7"/>
      <c r="I9" s="7"/>
      <c r="J9" s="7"/>
      <c r="K9" s="7"/>
      <c r="L9" s="9" t="s">
        <v>97</v>
      </c>
      <c r="M9" s="16">
        <v>26.1</v>
      </c>
      <c r="N9" s="16">
        <v>23.8</v>
      </c>
      <c r="O9" s="16">
        <v>19.899999999999999</v>
      </c>
      <c r="P9" s="16">
        <v>27.2</v>
      </c>
      <c r="Q9" s="16">
        <v>21.1</v>
      </c>
      <c r="R9" s="16">
        <v>17</v>
      </c>
      <c r="S9" s="16">
        <v>19.899999999999999</v>
      </c>
      <c r="T9" s="16">
        <v>21.9</v>
      </c>
      <c r="U9" s="16">
        <v>23.8</v>
      </c>
    </row>
    <row r="10" spans="1:21" ht="16.5" customHeight="1" x14ac:dyDescent="0.25">
      <c r="A10" s="7"/>
      <c r="B10" s="7"/>
      <c r="C10" s="7" t="s">
        <v>1007</v>
      </c>
      <c r="D10" s="7"/>
      <c r="E10" s="7"/>
      <c r="F10" s="7"/>
      <c r="G10" s="7"/>
      <c r="H10" s="7"/>
      <c r="I10" s="7"/>
      <c r="J10" s="7"/>
      <c r="K10" s="7"/>
      <c r="L10" s="9" t="s">
        <v>97</v>
      </c>
      <c r="M10" s="16">
        <v>39.799999999999997</v>
      </c>
      <c r="N10" s="16">
        <v>40.1</v>
      </c>
      <c r="O10" s="16">
        <v>39</v>
      </c>
      <c r="P10" s="16">
        <v>35.9</v>
      </c>
      <c r="Q10" s="16">
        <v>41</v>
      </c>
      <c r="R10" s="16">
        <v>43.5</v>
      </c>
      <c r="S10" s="16">
        <v>45.2</v>
      </c>
      <c r="T10" s="16">
        <v>31</v>
      </c>
      <c r="U10" s="16">
        <v>39.5</v>
      </c>
    </row>
    <row r="11" spans="1:21" ht="16.5" customHeight="1" x14ac:dyDescent="0.25">
      <c r="A11" s="7"/>
      <c r="B11" s="7"/>
      <c r="C11" s="7" t="s">
        <v>1008</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1009</v>
      </c>
      <c r="E12" s="7"/>
      <c r="F12" s="7"/>
      <c r="G12" s="7"/>
      <c r="H12" s="7"/>
      <c r="I12" s="7"/>
      <c r="J12" s="7"/>
      <c r="K12" s="7"/>
      <c r="L12" s="9" t="s">
        <v>97</v>
      </c>
      <c r="M12" s="16">
        <v>11.2</v>
      </c>
      <c r="N12" s="16">
        <v>12.7</v>
      </c>
      <c r="O12" s="16">
        <v>12.4</v>
      </c>
      <c r="P12" s="16">
        <v>10.9</v>
      </c>
      <c r="Q12" s="16">
        <v>11.8</v>
      </c>
      <c r="R12" s="16">
        <v>13.1</v>
      </c>
      <c r="S12" s="16">
        <v>14.2</v>
      </c>
      <c r="T12" s="16">
        <v>11.7</v>
      </c>
      <c r="U12" s="16">
        <v>11.9</v>
      </c>
    </row>
    <row r="13" spans="1:21" ht="16.5" customHeight="1" x14ac:dyDescent="0.25">
      <c r="A13" s="7"/>
      <c r="B13" s="7"/>
      <c r="C13" s="7"/>
      <c r="D13" s="7" t="s">
        <v>1010</v>
      </c>
      <c r="E13" s="7"/>
      <c r="F13" s="7"/>
      <c r="G13" s="7"/>
      <c r="H13" s="7"/>
      <c r="I13" s="7"/>
      <c r="J13" s="7"/>
      <c r="K13" s="7"/>
      <c r="L13" s="9" t="s">
        <v>97</v>
      </c>
      <c r="M13" s="16">
        <v>10.7</v>
      </c>
      <c r="N13" s="16">
        <v>11.8</v>
      </c>
      <c r="O13" s="16">
        <v>13.4</v>
      </c>
      <c r="P13" s="16">
        <v>11.7</v>
      </c>
      <c r="Q13" s="16">
        <v>11.6</v>
      </c>
      <c r="R13" s="16">
        <v>12.6</v>
      </c>
      <c r="S13" s="26">
        <v>9.4</v>
      </c>
      <c r="T13" s="16">
        <v>14.5</v>
      </c>
      <c r="U13" s="16">
        <v>11.7</v>
      </c>
    </row>
    <row r="14" spans="1:21" ht="16.5" customHeight="1" x14ac:dyDescent="0.25">
      <c r="A14" s="7"/>
      <c r="B14" s="7"/>
      <c r="C14" s="7"/>
      <c r="D14" s="7" t="s">
        <v>1011</v>
      </c>
      <c r="E14" s="7"/>
      <c r="F14" s="7"/>
      <c r="G14" s="7"/>
      <c r="H14" s="7"/>
      <c r="I14" s="7"/>
      <c r="J14" s="7"/>
      <c r="K14" s="7"/>
      <c r="L14" s="9" t="s">
        <v>97</v>
      </c>
      <c r="M14" s="16">
        <v>12.2</v>
      </c>
      <c r="N14" s="16">
        <v>11.6</v>
      </c>
      <c r="O14" s="16">
        <v>15.3</v>
      </c>
      <c r="P14" s="16">
        <v>14.2</v>
      </c>
      <c r="Q14" s="16">
        <v>14.4</v>
      </c>
      <c r="R14" s="16">
        <v>13.8</v>
      </c>
      <c r="S14" s="16">
        <v>11.2</v>
      </c>
      <c r="T14" s="16">
        <v>20.9</v>
      </c>
      <c r="U14" s="16">
        <v>13.1</v>
      </c>
    </row>
    <row r="15" spans="1:21" ht="16.5" customHeight="1" x14ac:dyDescent="0.25">
      <c r="A15" s="7"/>
      <c r="B15" s="7"/>
      <c r="C15" s="7"/>
      <c r="D15" s="7" t="s">
        <v>79</v>
      </c>
      <c r="E15" s="7"/>
      <c r="F15" s="7"/>
      <c r="G15" s="7"/>
      <c r="H15" s="7"/>
      <c r="I15" s="7"/>
      <c r="J15" s="7"/>
      <c r="K15" s="7"/>
      <c r="L15" s="9" t="s">
        <v>97</v>
      </c>
      <c r="M15" s="16">
        <v>34.1</v>
      </c>
      <c r="N15" s="16">
        <v>36.1</v>
      </c>
      <c r="O15" s="16">
        <v>41.1</v>
      </c>
      <c r="P15" s="16">
        <v>36.799999999999997</v>
      </c>
      <c r="Q15" s="16">
        <v>37.799999999999997</v>
      </c>
      <c r="R15" s="16">
        <v>39.5</v>
      </c>
      <c r="S15" s="16">
        <v>34.9</v>
      </c>
      <c r="T15" s="16">
        <v>47.1</v>
      </c>
      <c r="U15" s="16">
        <v>36.799999999999997</v>
      </c>
    </row>
    <row r="16" spans="1:21" ht="16.5" customHeight="1" x14ac:dyDescent="0.25">
      <c r="A16" s="7" t="s">
        <v>622</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1012</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1002</v>
      </c>
      <c r="D18" s="7"/>
      <c r="E18" s="7"/>
      <c r="F18" s="7"/>
      <c r="G18" s="7"/>
      <c r="H18" s="7"/>
      <c r="I18" s="7"/>
      <c r="J18" s="7"/>
      <c r="K18" s="7"/>
      <c r="L18" s="9" t="s">
        <v>97</v>
      </c>
      <c r="M18" s="16">
        <v>23.6</v>
      </c>
      <c r="N18" s="16">
        <v>22.9</v>
      </c>
      <c r="O18" s="16">
        <v>20</v>
      </c>
      <c r="P18" s="16">
        <v>25.5</v>
      </c>
      <c r="Q18" s="16">
        <v>21.1</v>
      </c>
      <c r="R18" s="16">
        <v>17.2</v>
      </c>
      <c r="S18" s="16">
        <v>20</v>
      </c>
      <c r="T18" s="16">
        <v>23.3</v>
      </c>
      <c r="U18" s="16">
        <v>22.6</v>
      </c>
    </row>
    <row r="19" spans="1:21" ht="16.5" customHeight="1" x14ac:dyDescent="0.25">
      <c r="A19" s="7"/>
      <c r="B19" s="7"/>
      <c r="C19" s="7" t="s">
        <v>1003</v>
      </c>
      <c r="D19" s="7"/>
      <c r="E19" s="7"/>
      <c r="F19" s="7"/>
      <c r="G19" s="7"/>
      <c r="H19" s="7"/>
      <c r="I19" s="7"/>
      <c r="J19" s="7"/>
      <c r="K19" s="7"/>
      <c r="L19" s="9" t="s">
        <v>97</v>
      </c>
      <c r="M19" s="16">
        <v>59.6</v>
      </c>
      <c r="N19" s="16">
        <v>61.7</v>
      </c>
      <c r="O19" s="16">
        <v>60.5</v>
      </c>
      <c r="P19" s="16">
        <v>56.1</v>
      </c>
      <c r="Q19" s="16">
        <v>63</v>
      </c>
      <c r="R19" s="16">
        <v>65.099999999999994</v>
      </c>
      <c r="S19" s="16">
        <v>65.599999999999994</v>
      </c>
      <c r="T19" s="16">
        <v>49.1</v>
      </c>
      <c r="U19" s="16">
        <v>60.3</v>
      </c>
    </row>
    <row r="20" spans="1:21" ht="16.5" customHeight="1" x14ac:dyDescent="0.25">
      <c r="A20" s="7"/>
      <c r="B20" s="7"/>
      <c r="C20" s="7" t="s">
        <v>1004</v>
      </c>
      <c r="D20" s="7"/>
      <c r="E20" s="7"/>
      <c r="F20" s="7"/>
      <c r="G20" s="7"/>
      <c r="H20" s="7"/>
      <c r="I20" s="7"/>
      <c r="J20" s="7"/>
      <c r="K20" s="7"/>
      <c r="L20" s="9" t="s">
        <v>97</v>
      </c>
      <c r="M20" s="16">
        <v>16.8</v>
      </c>
      <c r="N20" s="16">
        <v>15.4</v>
      </c>
      <c r="O20" s="16">
        <v>19.5</v>
      </c>
      <c r="P20" s="16">
        <v>18.399999999999999</v>
      </c>
      <c r="Q20" s="16">
        <v>15.9</v>
      </c>
      <c r="R20" s="16">
        <v>17.7</v>
      </c>
      <c r="S20" s="16">
        <v>14.4</v>
      </c>
      <c r="T20" s="16">
        <v>27.6</v>
      </c>
      <c r="U20" s="16">
        <v>17.2</v>
      </c>
    </row>
    <row r="21" spans="1:21" ht="16.5" customHeight="1" x14ac:dyDescent="0.25">
      <c r="A21" s="7"/>
      <c r="B21" s="7" t="s">
        <v>1005</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1002</v>
      </c>
      <c r="D22" s="7"/>
      <c r="E22" s="7"/>
      <c r="F22" s="7"/>
      <c r="G22" s="7"/>
      <c r="H22" s="7"/>
      <c r="I22" s="7"/>
      <c r="J22" s="7"/>
      <c r="K22" s="7"/>
      <c r="L22" s="9" t="s">
        <v>97</v>
      </c>
      <c r="M22" s="16">
        <v>23.6</v>
      </c>
      <c r="N22" s="16">
        <v>22.9</v>
      </c>
      <c r="O22" s="16">
        <v>20</v>
      </c>
      <c r="P22" s="16">
        <v>25.5</v>
      </c>
      <c r="Q22" s="16">
        <v>21.1</v>
      </c>
      <c r="R22" s="16">
        <v>17.2</v>
      </c>
      <c r="S22" s="16">
        <v>20</v>
      </c>
      <c r="T22" s="16">
        <v>23.3</v>
      </c>
      <c r="U22" s="16">
        <v>22.6</v>
      </c>
    </row>
    <row r="23" spans="1:21" ht="16.5" customHeight="1" x14ac:dyDescent="0.25">
      <c r="A23" s="7"/>
      <c r="B23" s="7"/>
      <c r="C23" s="7" t="s">
        <v>1013</v>
      </c>
      <c r="D23" s="7"/>
      <c r="E23" s="7"/>
      <c r="F23" s="7"/>
      <c r="G23" s="7"/>
      <c r="H23" s="7"/>
      <c r="I23" s="7"/>
      <c r="J23" s="7"/>
      <c r="K23" s="7"/>
      <c r="L23" s="9" t="s">
        <v>97</v>
      </c>
      <c r="M23" s="16">
        <v>41.2</v>
      </c>
      <c r="N23" s="16">
        <v>41</v>
      </c>
      <c r="O23" s="16">
        <v>38.1</v>
      </c>
      <c r="P23" s="16">
        <v>37.200000000000003</v>
      </c>
      <c r="Q23" s="16">
        <v>40.6</v>
      </c>
      <c r="R23" s="16">
        <v>41.4</v>
      </c>
      <c r="S23" s="16">
        <v>40.4</v>
      </c>
      <c r="T23" s="16">
        <v>28.1</v>
      </c>
      <c r="U23" s="16">
        <v>39.9</v>
      </c>
    </row>
    <row r="24" spans="1:21" ht="16.5" customHeight="1" x14ac:dyDescent="0.25">
      <c r="A24" s="7"/>
      <c r="B24" s="7"/>
      <c r="C24" s="7" t="s">
        <v>1008</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1014</v>
      </c>
      <c r="E25" s="7"/>
      <c r="F25" s="7"/>
      <c r="G25" s="7"/>
      <c r="H25" s="7"/>
      <c r="I25" s="7"/>
      <c r="J25" s="7"/>
      <c r="K25" s="7"/>
      <c r="L25" s="9" t="s">
        <v>97</v>
      </c>
      <c r="M25" s="16">
        <v>11.2</v>
      </c>
      <c r="N25" s="16">
        <v>11.6</v>
      </c>
      <c r="O25" s="16">
        <v>12.9</v>
      </c>
      <c r="P25" s="16">
        <v>10.4</v>
      </c>
      <c r="Q25" s="16">
        <v>12.7</v>
      </c>
      <c r="R25" s="16">
        <v>14.5</v>
      </c>
      <c r="S25" s="16">
        <v>16.899999999999999</v>
      </c>
      <c r="T25" s="16">
        <v>12.9</v>
      </c>
      <c r="U25" s="16">
        <v>11.8</v>
      </c>
    </row>
    <row r="26" spans="1:21" ht="16.5" customHeight="1" x14ac:dyDescent="0.25">
      <c r="A26" s="7"/>
      <c r="B26" s="7"/>
      <c r="C26" s="7"/>
      <c r="D26" s="7" t="s">
        <v>1015</v>
      </c>
      <c r="E26" s="7"/>
      <c r="F26" s="7"/>
      <c r="G26" s="7"/>
      <c r="H26" s="7"/>
      <c r="I26" s="7"/>
      <c r="J26" s="7"/>
      <c r="K26" s="7"/>
      <c r="L26" s="9" t="s">
        <v>97</v>
      </c>
      <c r="M26" s="16">
        <v>10.7</v>
      </c>
      <c r="N26" s="16">
        <v>12.6</v>
      </c>
      <c r="O26" s="16">
        <v>13.6</v>
      </c>
      <c r="P26" s="16">
        <v>13.5</v>
      </c>
      <c r="Q26" s="16">
        <v>12.9</v>
      </c>
      <c r="R26" s="16">
        <v>12.4</v>
      </c>
      <c r="S26" s="16">
        <v>12</v>
      </c>
      <c r="T26" s="16">
        <v>13.6</v>
      </c>
      <c r="U26" s="16">
        <v>12.3</v>
      </c>
    </row>
    <row r="27" spans="1:21" ht="16.5" customHeight="1" x14ac:dyDescent="0.25">
      <c r="A27" s="7"/>
      <c r="B27" s="7"/>
      <c r="C27" s="7"/>
      <c r="D27" s="7" t="s">
        <v>1016</v>
      </c>
      <c r="E27" s="7"/>
      <c r="F27" s="7"/>
      <c r="G27" s="7"/>
      <c r="H27" s="7"/>
      <c r="I27" s="7"/>
      <c r="J27" s="7"/>
      <c r="K27" s="7"/>
      <c r="L27" s="9" t="s">
        <v>97</v>
      </c>
      <c r="M27" s="16">
        <v>13.3</v>
      </c>
      <c r="N27" s="16">
        <v>11.8</v>
      </c>
      <c r="O27" s="16">
        <v>15.4</v>
      </c>
      <c r="P27" s="16">
        <v>13.5</v>
      </c>
      <c r="Q27" s="16">
        <v>12.6</v>
      </c>
      <c r="R27" s="16">
        <v>14.5</v>
      </c>
      <c r="S27" s="16">
        <v>10.7</v>
      </c>
      <c r="T27" s="16">
        <v>22.2</v>
      </c>
      <c r="U27" s="16">
        <v>13.4</v>
      </c>
    </row>
    <row r="28" spans="1:21" ht="16.5" customHeight="1" x14ac:dyDescent="0.25">
      <c r="A28" s="7"/>
      <c r="B28" s="7"/>
      <c r="C28" s="7"/>
      <c r="D28" s="7" t="s">
        <v>79</v>
      </c>
      <c r="E28" s="7"/>
      <c r="F28" s="7"/>
      <c r="G28" s="7"/>
      <c r="H28" s="7"/>
      <c r="I28" s="7"/>
      <c r="J28" s="7"/>
      <c r="K28" s="7"/>
      <c r="L28" s="9" t="s">
        <v>97</v>
      </c>
      <c r="M28" s="16">
        <v>35.1</v>
      </c>
      <c r="N28" s="16">
        <v>36</v>
      </c>
      <c r="O28" s="16">
        <v>41.9</v>
      </c>
      <c r="P28" s="16">
        <v>37.299999999999997</v>
      </c>
      <c r="Q28" s="16">
        <v>38.299999999999997</v>
      </c>
      <c r="R28" s="16">
        <v>41.4</v>
      </c>
      <c r="S28" s="16">
        <v>39.6</v>
      </c>
      <c r="T28" s="16">
        <v>48.7</v>
      </c>
      <c r="U28" s="16">
        <v>37.5</v>
      </c>
    </row>
    <row r="29" spans="1:21" ht="16.5" customHeight="1" x14ac:dyDescent="0.25">
      <c r="A29" s="7" t="s">
        <v>625</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1012</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1002</v>
      </c>
      <c r="D31" s="7"/>
      <c r="E31" s="7"/>
      <c r="F31" s="7"/>
      <c r="G31" s="7"/>
      <c r="H31" s="7"/>
      <c r="I31" s="7"/>
      <c r="J31" s="7"/>
      <c r="K31" s="7"/>
      <c r="L31" s="9" t="s">
        <v>97</v>
      </c>
      <c r="M31" s="16">
        <v>23.6</v>
      </c>
      <c r="N31" s="16">
        <v>23</v>
      </c>
      <c r="O31" s="16">
        <v>19</v>
      </c>
      <c r="P31" s="16">
        <v>17</v>
      </c>
      <c r="Q31" s="16">
        <v>19.8</v>
      </c>
      <c r="R31" s="16">
        <v>16.3</v>
      </c>
      <c r="S31" s="16">
        <v>16.5</v>
      </c>
      <c r="T31" s="16">
        <v>15.9</v>
      </c>
      <c r="U31" s="16">
        <v>21.2</v>
      </c>
    </row>
    <row r="32" spans="1:21" ht="16.5" customHeight="1" x14ac:dyDescent="0.25">
      <c r="A32" s="7"/>
      <c r="B32" s="7"/>
      <c r="C32" s="7" t="s">
        <v>1003</v>
      </c>
      <c r="D32" s="7"/>
      <c r="E32" s="7"/>
      <c r="F32" s="7"/>
      <c r="G32" s="7"/>
      <c r="H32" s="7"/>
      <c r="I32" s="7"/>
      <c r="J32" s="7"/>
      <c r="K32" s="7"/>
      <c r="L32" s="9" t="s">
        <v>97</v>
      </c>
      <c r="M32" s="16">
        <v>59.2</v>
      </c>
      <c r="N32" s="16">
        <v>60.6</v>
      </c>
      <c r="O32" s="16">
        <v>60.4</v>
      </c>
      <c r="P32" s="16">
        <v>60.8</v>
      </c>
      <c r="Q32" s="16">
        <v>61.1</v>
      </c>
      <c r="R32" s="16">
        <v>64.8</v>
      </c>
      <c r="S32" s="16">
        <v>61.2</v>
      </c>
      <c r="T32" s="16">
        <v>53.9</v>
      </c>
      <c r="U32" s="16">
        <v>60.2</v>
      </c>
    </row>
    <row r="33" spans="1:21" ht="16.5" customHeight="1" x14ac:dyDescent="0.25">
      <c r="A33" s="7"/>
      <c r="B33" s="7"/>
      <c r="C33" s="7" t="s">
        <v>1004</v>
      </c>
      <c r="D33" s="7"/>
      <c r="E33" s="7"/>
      <c r="F33" s="7"/>
      <c r="G33" s="7"/>
      <c r="H33" s="7"/>
      <c r="I33" s="7"/>
      <c r="J33" s="7"/>
      <c r="K33" s="7"/>
      <c r="L33" s="9" t="s">
        <v>97</v>
      </c>
      <c r="M33" s="16">
        <v>17.2</v>
      </c>
      <c r="N33" s="16">
        <v>16.399999999999999</v>
      </c>
      <c r="O33" s="16">
        <v>20.6</v>
      </c>
      <c r="P33" s="16">
        <v>22.2</v>
      </c>
      <c r="Q33" s="16">
        <v>19.100000000000001</v>
      </c>
      <c r="R33" s="16">
        <v>18.899999999999999</v>
      </c>
      <c r="S33" s="16">
        <v>22.3</v>
      </c>
      <c r="T33" s="16">
        <v>30.3</v>
      </c>
      <c r="U33" s="16">
        <v>18.600000000000001</v>
      </c>
    </row>
    <row r="34" spans="1:21" ht="16.5" customHeight="1" x14ac:dyDescent="0.25">
      <c r="A34" s="7"/>
      <c r="B34" s="7" t="s">
        <v>1005</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1002</v>
      </c>
      <c r="D35" s="7"/>
      <c r="E35" s="7"/>
      <c r="F35" s="7"/>
      <c r="G35" s="7"/>
      <c r="H35" s="7"/>
      <c r="I35" s="7"/>
      <c r="J35" s="7"/>
      <c r="K35" s="7"/>
      <c r="L35" s="9" t="s">
        <v>97</v>
      </c>
      <c r="M35" s="16">
        <v>23.6</v>
      </c>
      <c r="N35" s="16">
        <v>23</v>
      </c>
      <c r="O35" s="16">
        <v>19</v>
      </c>
      <c r="P35" s="16">
        <v>17</v>
      </c>
      <c r="Q35" s="16">
        <v>19.8</v>
      </c>
      <c r="R35" s="16">
        <v>16.3</v>
      </c>
      <c r="S35" s="16">
        <v>16.5</v>
      </c>
      <c r="T35" s="16">
        <v>15.9</v>
      </c>
      <c r="U35" s="16">
        <v>21.2</v>
      </c>
    </row>
    <row r="36" spans="1:21" ht="16.5" customHeight="1" x14ac:dyDescent="0.25">
      <c r="A36" s="7"/>
      <c r="B36" s="7"/>
      <c r="C36" s="7" t="s">
        <v>1013</v>
      </c>
      <c r="D36" s="7"/>
      <c r="E36" s="7"/>
      <c r="F36" s="7"/>
      <c r="G36" s="7"/>
      <c r="H36" s="7"/>
      <c r="I36" s="7"/>
      <c r="J36" s="7"/>
      <c r="K36" s="7"/>
      <c r="L36" s="9" t="s">
        <v>97</v>
      </c>
      <c r="M36" s="16">
        <v>41</v>
      </c>
      <c r="N36" s="16">
        <v>40.6</v>
      </c>
      <c r="O36" s="16">
        <v>39.5</v>
      </c>
      <c r="P36" s="16">
        <v>38.4</v>
      </c>
      <c r="Q36" s="16">
        <v>39.4</v>
      </c>
      <c r="R36" s="16">
        <v>42.4</v>
      </c>
      <c r="S36" s="16">
        <v>38.700000000000003</v>
      </c>
      <c r="T36" s="16">
        <v>31.3</v>
      </c>
      <c r="U36" s="16">
        <v>40.1</v>
      </c>
    </row>
    <row r="37" spans="1:21" ht="16.5" customHeight="1" x14ac:dyDescent="0.25">
      <c r="A37" s="7"/>
      <c r="B37" s="7"/>
      <c r="C37" s="7" t="s">
        <v>1008</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1014</v>
      </c>
      <c r="E38" s="7"/>
      <c r="F38" s="7"/>
      <c r="G38" s="7"/>
      <c r="H38" s="7"/>
      <c r="I38" s="7"/>
      <c r="J38" s="7"/>
      <c r="K38" s="7"/>
      <c r="L38" s="9" t="s">
        <v>97</v>
      </c>
      <c r="M38" s="16">
        <v>11</v>
      </c>
      <c r="N38" s="16">
        <v>11</v>
      </c>
      <c r="O38" s="16">
        <v>12.7</v>
      </c>
      <c r="P38" s="16">
        <v>12.4</v>
      </c>
      <c r="Q38" s="16">
        <v>12.3</v>
      </c>
      <c r="R38" s="16">
        <v>11.4</v>
      </c>
      <c r="S38" s="16">
        <v>15.3</v>
      </c>
      <c r="T38" s="16">
        <v>12.4</v>
      </c>
      <c r="U38" s="16">
        <v>11.7</v>
      </c>
    </row>
    <row r="39" spans="1:21" ht="16.5" customHeight="1" x14ac:dyDescent="0.25">
      <c r="A39" s="7"/>
      <c r="B39" s="7"/>
      <c r="C39" s="7"/>
      <c r="D39" s="7" t="s">
        <v>1015</v>
      </c>
      <c r="E39" s="7"/>
      <c r="F39" s="7"/>
      <c r="G39" s="7"/>
      <c r="H39" s="7"/>
      <c r="I39" s="7"/>
      <c r="J39" s="7"/>
      <c r="K39" s="7"/>
      <c r="L39" s="9" t="s">
        <v>97</v>
      </c>
      <c r="M39" s="16">
        <v>11.6</v>
      </c>
      <c r="N39" s="16">
        <v>12.1</v>
      </c>
      <c r="O39" s="16">
        <v>13</v>
      </c>
      <c r="P39" s="16">
        <v>13.9</v>
      </c>
      <c r="Q39" s="16">
        <v>13.2</v>
      </c>
      <c r="R39" s="16">
        <v>14.5</v>
      </c>
      <c r="S39" s="16">
        <v>13.3</v>
      </c>
      <c r="T39" s="16">
        <v>14.2</v>
      </c>
      <c r="U39" s="16">
        <v>12.5</v>
      </c>
    </row>
    <row r="40" spans="1:21" ht="16.5" customHeight="1" x14ac:dyDescent="0.25">
      <c r="A40" s="7"/>
      <c r="B40" s="7"/>
      <c r="C40" s="7"/>
      <c r="D40" s="7" t="s">
        <v>1016</v>
      </c>
      <c r="E40" s="7"/>
      <c r="F40" s="7"/>
      <c r="G40" s="7"/>
      <c r="H40" s="7"/>
      <c r="I40" s="7"/>
      <c r="J40" s="7"/>
      <c r="K40" s="7"/>
      <c r="L40" s="9" t="s">
        <v>97</v>
      </c>
      <c r="M40" s="16">
        <v>12.8</v>
      </c>
      <c r="N40" s="16">
        <v>13.4</v>
      </c>
      <c r="O40" s="16">
        <v>15.8</v>
      </c>
      <c r="P40" s="16">
        <v>18.2</v>
      </c>
      <c r="Q40" s="16">
        <v>15.3</v>
      </c>
      <c r="R40" s="16">
        <v>15.4</v>
      </c>
      <c r="S40" s="16">
        <v>16.3</v>
      </c>
      <c r="T40" s="16">
        <v>26.2</v>
      </c>
      <c r="U40" s="16">
        <v>14.5</v>
      </c>
    </row>
    <row r="41" spans="1:21" ht="16.5" customHeight="1" x14ac:dyDescent="0.25">
      <c r="A41" s="7"/>
      <c r="B41" s="7"/>
      <c r="C41" s="7"/>
      <c r="D41" s="7" t="s">
        <v>79</v>
      </c>
      <c r="E41" s="7"/>
      <c r="F41" s="7"/>
      <c r="G41" s="7"/>
      <c r="H41" s="7"/>
      <c r="I41" s="7"/>
      <c r="J41" s="7"/>
      <c r="K41" s="7"/>
      <c r="L41" s="9" t="s">
        <v>97</v>
      </c>
      <c r="M41" s="16">
        <v>35.4</v>
      </c>
      <c r="N41" s="16">
        <v>36.4</v>
      </c>
      <c r="O41" s="16">
        <v>41.5</v>
      </c>
      <c r="P41" s="16">
        <v>44.6</v>
      </c>
      <c r="Q41" s="16">
        <v>40.799999999999997</v>
      </c>
      <c r="R41" s="16">
        <v>41.3</v>
      </c>
      <c r="S41" s="16">
        <v>44.8</v>
      </c>
      <c r="T41" s="16">
        <v>52.8</v>
      </c>
      <c r="U41" s="16">
        <v>38.700000000000003</v>
      </c>
    </row>
    <row r="42" spans="1:21" ht="16.5" customHeight="1" x14ac:dyDescent="0.25">
      <c r="A42" s="7" t="s">
        <v>1017</v>
      </c>
      <c r="B42" s="7"/>
      <c r="C42" s="7"/>
      <c r="D42" s="7"/>
      <c r="E42" s="7"/>
      <c r="F42" s="7"/>
      <c r="G42" s="7"/>
      <c r="H42" s="7"/>
      <c r="I42" s="7"/>
      <c r="J42" s="7"/>
      <c r="K42" s="7"/>
      <c r="L42" s="9"/>
      <c r="M42" s="10"/>
      <c r="N42" s="10"/>
      <c r="O42" s="10"/>
      <c r="P42" s="10"/>
      <c r="Q42" s="10"/>
      <c r="R42" s="10"/>
      <c r="S42" s="10"/>
      <c r="T42" s="10"/>
      <c r="U42" s="10"/>
    </row>
    <row r="43" spans="1:21" ht="16.5" customHeight="1" x14ac:dyDescent="0.25">
      <c r="A43" s="7"/>
      <c r="B43" s="7" t="s">
        <v>1012</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1002</v>
      </c>
      <c r="D44" s="7"/>
      <c r="E44" s="7"/>
      <c r="F44" s="7"/>
      <c r="G44" s="7"/>
      <c r="H44" s="7"/>
      <c r="I44" s="7"/>
      <c r="J44" s="7"/>
      <c r="K44" s="7"/>
      <c r="L44" s="9" t="s">
        <v>97</v>
      </c>
      <c r="M44" s="16">
        <v>22.1</v>
      </c>
      <c r="N44" s="16">
        <v>21.6</v>
      </c>
      <c r="O44" s="16">
        <v>17.2</v>
      </c>
      <c r="P44" s="16">
        <v>17</v>
      </c>
      <c r="Q44" s="16">
        <v>19.399999999999999</v>
      </c>
      <c r="R44" s="16">
        <v>14.7</v>
      </c>
      <c r="S44" s="16">
        <v>13.5</v>
      </c>
      <c r="T44" s="16">
        <v>13.9</v>
      </c>
      <c r="U44" s="16">
        <v>19.899999999999999</v>
      </c>
    </row>
    <row r="45" spans="1:21" ht="16.5" customHeight="1" x14ac:dyDescent="0.25">
      <c r="A45" s="7"/>
      <c r="B45" s="7"/>
      <c r="C45" s="7" t="s">
        <v>1003</v>
      </c>
      <c r="D45" s="7"/>
      <c r="E45" s="7"/>
      <c r="F45" s="7"/>
      <c r="G45" s="7"/>
      <c r="H45" s="7"/>
      <c r="I45" s="7"/>
      <c r="J45" s="7"/>
      <c r="K45" s="7"/>
      <c r="L45" s="9" t="s">
        <v>97</v>
      </c>
      <c r="M45" s="16">
        <v>58.9</v>
      </c>
      <c r="N45" s="16">
        <v>59.6</v>
      </c>
      <c r="O45" s="16">
        <v>59</v>
      </c>
      <c r="P45" s="16">
        <v>59.9</v>
      </c>
      <c r="Q45" s="16">
        <v>60.9</v>
      </c>
      <c r="R45" s="16">
        <v>65.599999999999994</v>
      </c>
      <c r="S45" s="16">
        <v>66.599999999999994</v>
      </c>
      <c r="T45" s="16">
        <v>56.3</v>
      </c>
      <c r="U45" s="16">
        <v>59.6</v>
      </c>
    </row>
    <row r="46" spans="1:21" ht="16.5" customHeight="1" x14ac:dyDescent="0.25">
      <c r="A46" s="7"/>
      <c r="B46" s="7"/>
      <c r="C46" s="7" t="s">
        <v>1004</v>
      </c>
      <c r="D46" s="7"/>
      <c r="E46" s="7"/>
      <c r="F46" s="7"/>
      <c r="G46" s="7"/>
      <c r="H46" s="7"/>
      <c r="I46" s="7"/>
      <c r="J46" s="7"/>
      <c r="K46" s="7"/>
      <c r="L46" s="9" t="s">
        <v>97</v>
      </c>
      <c r="M46" s="16">
        <v>19</v>
      </c>
      <c r="N46" s="16">
        <v>18.8</v>
      </c>
      <c r="O46" s="16">
        <v>23.8</v>
      </c>
      <c r="P46" s="16">
        <v>23.1</v>
      </c>
      <c r="Q46" s="16">
        <v>19.7</v>
      </c>
      <c r="R46" s="16">
        <v>19.7</v>
      </c>
      <c r="S46" s="16">
        <v>19.899999999999999</v>
      </c>
      <c r="T46" s="16">
        <v>29.9</v>
      </c>
      <c r="U46" s="16">
        <v>20.5</v>
      </c>
    </row>
    <row r="47" spans="1:21" ht="16.5" customHeight="1" x14ac:dyDescent="0.25">
      <c r="A47" s="7"/>
      <c r="B47" s="7" t="s">
        <v>1005</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1002</v>
      </c>
      <c r="D48" s="7"/>
      <c r="E48" s="7"/>
      <c r="F48" s="7"/>
      <c r="G48" s="7"/>
      <c r="H48" s="7"/>
      <c r="I48" s="7"/>
      <c r="J48" s="7"/>
      <c r="K48" s="7"/>
      <c r="L48" s="9" t="s">
        <v>97</v>
      </c>
      <c r="M48" s="16">
        <v>22.1</v>
      </c>
      <c r="N48" s="16">
        <v>21.6</v>
      </c>
      <c r="O48" s="16">
        <v>17.2</v>
      </c>
      <c r="P48" s="16">
        <v>17</v>
      </c>
      <c r="Q48" s="16">
        <v>19.399999999999999</v>
      </c>
      <c r="R48" s="16">
        <v>14.7</v>
      </c>
      <c r="S48" s="16">
        <v>13.5</v>
      </c>
      <c r="T48" s="16">
        <v>13.9</v>
      </c>
      <c r="U48" s="16">
        <v>19.899999999999999</v>
      </c>
    </row>
    <row r="49" spans="1:21" ht="16.5" customHeight="1" x14ac:dyDescent="0.25">
      <c r="A49" s="7"/>
      <c r="B49" s="7"/>
      <c r="C49" s="7" t="s">
        <v>1013</v>
      </c>
      <c r="D49" s="7"/>
      <c r="E49" s="7"/>
      <c r="F49" s="7"/>
      <c r="G49" s="7"/>
      <c r="H49" s="7"/>
      <c r="I49" s="7"/>
      <c r="J49" s="7"/>
      <c r="K49" s="7"/>
      <c r="L49" s="9" t="s">
        <v>97</v>
      </c>
      <c r="M49" s="16">
        <v>40.5</v>
      </c>
      <c r="N49" s="16">
        <v>39.799999999999997</v>
      </c>
      <c r="O49" s="16">
        <v>36.9</v>
      </c>
      <c r="P49" s="16">
        <v>38.799999999999997</v>
      </c>
      <c r="Q49" s="16">
        <v>41.5</v>
      </c>
      <c r="R49" s="16">
        <v>44.3</v>
      </c>
      <c r="S49" s="16">
        <v>41.1</v>
      </c>
      <c r="T49" s="16">
        <v>34.5</v>
      </c>
      <c r="U49" s="16">
        <v>39.5</v>
      </c>
    </row>
    <row r="50" spans="1:21" ht="16.5" customHeight="1" x14ac:dyDescent="0.25">
      <c r="A50" s="7"/>
      <c r="B50" s="7"/>
      <c r="C50" s="7" t="s">
        <v>1008</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1014</v>
      </c>
      <c r="E51" s="7"/>
      <c r="F51" s="7"/>
      <c r="G51" s="7"/>
      <c r="H51" s="7"/>
      <c r="I51" s="7"/>
      <c r="J51" s="7"/>
      <c r="K51" s="7"/>
      <c r="L51" s="9" t="s">
        <v>97</v>
      </c>
      <c r="M51" s="16">
        <v>10.9</v>
      </c>
      <c r="N51" s="16">
        <v>11.6</v>
      </c>
      <c r="O51" s="16">
        <v>12</v>
      </c>
      <c r="P51" s="16">
        <v>12.5</v>
      </c>
      <c r="Q51" s="16">
        <v>11.2</v>
      </c>
      <c r="R51" s="16">
        <v>11.7</v>
      </c>
      <c r="S51" s="16">
        <v>15.4</v>
      </c>
      <c r="T51" s="16">
        <v>11.4</v>
      </c>
      <c r="U51" s="16">
        <v>11.6</v>
      </c>
    </row>
    <row r="52" spans="1:21" ht="16.5" customHeight="1" x14ac:dyDescent="0.25">
      <c r="A52" s="7"/>
      <c r="B52" s="7"/>
      <c r="C52" s="7"/>
      <c r="D52" s="7" t="s">
        <v>1015</v>
      </c>
      <c r="E52" s="7"/>
      <c r="F52" s="7"/>
      <c r="G52" s="7"/>
      <c r="H52" s="7"/>
      <c r="I52" s="7"/>
      <c r="J52" s="7"/>
      <c r="K52" s="7"/>
      <c r="L52" s="9" t="s">
        <v>97</v>
      </c>
      <c r="M52" s="16">
        <v>11.2</v>
      </c>
      <c r="N52" s="16">
        <v>12.5</v>
      </c>
      <c r="O52" s="16">
        <v>15.4</v>
      </c>
      <c r="P52" s="16">
        <v>13.4</v>
      </c>
      <c r="Q52" s="16">
        <v>11.4</v>
      </c>
      <c r="R52" s="16">
        <v>13.3</v>
      </c>
      <c r="S52" s="16">
        <v>16.2</v>
      </c>
      <c r="T52" s="16">
        <v>15.1</v>
      </c>
      <c r="U52" s="16">
        <v>12.8</v>
      </c>
    </row>
    <row r="53" spans="1:21" ht="16.5" customHeight="1" x14ac:dyDescent="0.25">
      <c r="A53" s="7"/>
      <c r="B53" s="7"/>
      <c r="C53" s="7"/>
      <c r="D53" s="7" t="s">
        <v>1016</v>
      </c>
      <c r="E53" s="7"/>
      <c r="F53" s="7"/>
      <c r="G53" s="7"/>
      <c r="H53" s="7"/>
      <c r="I53" s="7"/>
      <c r="J53" s="7"/>
      <c r="K53" s="7"/>
      <c r="L53" s="9" t="s">
        <v>97</v>
      </c>
      <c r="M53" s="16">
        <v>15.3</v>
      </c>
      <c r="N53" s="16">
        <v>14.6</v>
      </c>
      <c r="O53" s="16">
        <v>18.5</v>
      </c>
      <c r="P53" s="16">
        <v>18.3</v>
      </c>
      <c r="Q53" s="16">
        <v>16.5</v>
      </c>
      <c r="R53" s="16">
        <v>16</v>
      </c>
      <c r="S53" s="16">
        <v>13.8</v>
      </c>
      <c r="T53" s="16">
        <v>25.1</v>
      </c>
      <c r="U53" s="16">
        <v>16.2</v>
      </c>
    </row>
    <row r="54" spans="1:21" ht="16.5" customHeight="1" x14ac:dyDescent="0.25">
      <c r="A54" s="14"/>
      <c r="B54" s="14"/>
      <c r="C54" s="14"/>
      <c r="D54" s="14" t="s">
        <v>79</v>
      </c>
      <c r="E54" s="14"/>
      <c r="F54" s="14"/>
      <c r="G54" s="14"/>
      <c r="H54" s="14"/>
      <c r="I54" s="14"/>
      <c r="J54" s="14"/>
      <c r="K54" s="14"/>
      <c r="L54" s="15" t="s">
        <v>97</v>
      </c>
      <c r="M54" s="17">
        <v>37.4</v>
      </c>
      <c r="N54" s="17">
        <v>38.700000000000003</v>
      </c>
      <c r="O54" s="17">
        <v>45.9</v>
      </c>
      <c r="P54" s="17">
        <v>44.2</v>
      </c>
      <c r="Q54" s="17">
        <v>39.200000000000003</v>
      </c>
      <c r="R54" s="17">
        <v>41</v>
      </c>
      <c r="S54" s="17">
        <v>45.4</v>
      </c>
      <c r="T54" s="17">
        <v>51.6</v>
      </c>
      <c r="U54" s="17">
        <v>40.6</v>
      </c>
    </row>
    <row r="55" spans="1:21" ht="4.5" customHeight="1" x14ac:dyDescent="0.25">
      <c r="A55" s="23"/>
      <c r="B55" s="23"/>
      <c r="C55" s="2"/>
      <c r="D55" s="2"/>
      <c r="E55" s="2"/>
      <c r="F55" s="2"/>
      <c r="G55" s="2"/>
      <c r="H55" s="2"/>
      <c r="I55" s="2"/>
      <c r="J55" s="2"/>
      <c r="K55" s="2"/>
      <c r="L55" s="2"/>
      <c r="M55" s="2"/>
      <c r="N55" s="2"/>
      <c r="O55" s="2"/>
      <c r="P55" s="2"/>
      <c r="Q55" s="2"/>
      <c r="R55" s="2"/>
      <c r="S55" s="2"/>
      <c r="T55" s="2"/>
      <c r="U55" s="2"/>
    </row>
    <row r="56" spans="1:21" ht="29.4" customHeight="1" x14ac:dyDescent="0.25">
      <c r="A56" s="23" t="s">
        <v>99</v>
      </c>
      <c r="B56" s="23"/>
      <c r="C56" s="87" t="s">
        <v>1018</v>
      </c>
      <c r="D56" s="87"/>
      <c r="E56" s="87"/>
      <c r="F56" s="87"/>
      <c r="G56" s="87"/>
      <c r="H56" s="87"/>
      <c r="I56" s="87"/>
      <c r="J56" s="87"/>
      <c r="K56" s="87"/>
      <c r="L56" s="87"/>
      <c r="M56" s="87"/>
      <c r="N56" s="87"/>
      <c r="O56" s="87"/>
      <c r="P56" s="87"/>
      <c r="Q56" s="87"/>
      <c r="R56" s="87"/>
      <c r="S56" s="87"/>
      <c r="T56" s="87"/>
      <c r="U56" s="87"/>
    </row>
    <row r="57" spans="1:21" ht="29.4" customHeight="1" x14ac:dyDescent="0.25">
      <c r="A57" s="23" t="s">
        <v>101</v>
      </c>
      <c r="B57" s="23"/>
      <c r="C57" s="87" t="s">
        <v>1019</v>
      </c>
      <c r="D57" s="87"/>
      <c r="E57" s="87"/>
      <c r="F57" s="87"/>
      <c r="G57" s="87"/>
      <c r="H57" s="87"/>
      <c r="I57" s="87"/>
      <c r="J57" s="87"/>
      <c r="K57" s="87"/>
      <c r="L57" s="87"/>
      <c r="M57" s="87"/>
      <c r="N57" s="87"/>
      <c r="O57" s="87"/>
      <c r="P57" s="87"/>
      <c r="Q57" s="87"/>
      <c r="R57" s="87"/>
      <c r="S57" s="87"/>
      <c r="T57" s="87"/>
      <c r="U57" s="87"/>
    </row>
    <row r="58" spans="1:21" ht="16.5" customHeight="1" x14ac:dyDescent="0.25">
      <c r="A58" s="23" t="s">
        <v>103</v>
      </c>
      <c r="B58" s="23"/>
      <c r="C58" s="87" t="s">
        <v>1020</v>
      </c>
      <c r="D58" s="87"/>
      <c r="E58" s="87"/>
      <c r="F58" s="87"/>
      <c r="G58" s="87"/>
      <c r="H58" s="87"/>
      <c r="I58" s="87"/>
      <c r="J58" s="87"/>
      <c r="K58" s="87"/>
      <c r="L58" s="87"/>
      <c r="M58" s="87"/>
      <c r="N58" s="87"/>
      <c r="O58" s="87"/>
      <c r="P58" s="87"/>
      <c r="Q58" s="87"/>
      <c r="R58" s="87"/>
      <c r="S58" s="87"/>
      <c r="T58" s="87"/>
      <c r="U58" s="87"/>
    </row>
    <row r="59" spans="1:21" ht="16.5" customHeight="1" x14ac:dyDescent="0.25">
      <c r="A59" s="23" t="s">
        <v>105</v>
      </c>
      <c r="B59" s="23"/>
      <c r="C59" s="87" t="s">
        <v>1021</v>
      </c>
      <c r="D59" s="87"/>
      <c r="E59" s="87"/>
      <c r="F59" s="87"/>
      <c r="G59" s="87"/>
      <c r="H59" s="87"/>
      <c r="I59" s="87"/>
      <c r="J59" s="87"/>
      <c r="K59" s="87"/>
      <c r="L59" s="87"/>
      <c r="M59" s="87"/>
      <c r="N59" s="87"/>
      <c r="O59" s="87"/>
      <c r="P59" s="87"/>
      <c r="Q59" s="87"/>
      <c r="R59" s="87"/>
      <c r="S59" s="87"/>
      <c r="T59" s="87"/>
      <c r="U59" s="87"/>
    </row>
    <row r="60" spans="1:21" ht="16.5" customHeight="1" x14ac:dyDescent="0.25">
      <c r="A60" s="23" t="s">
        <v>142</v>
      </c>
      <c r="B60" s="23"/>
      <c r="C60" s="87" t="s">
        <v>1022</v>
      </c>
      <c r="D60" s="87"/>
      <c r="E60" s="87"/>
      <c r="F60" s="87"/>
      <c r="G60" s="87"/>
      <c r="H60" s="87"/>
      <c r="I60" s="87"/>
      <c r="J60" s="87"/>
      <c r="K60" s="87"/>
      <c r="L60" s="87"/>
      <c r="M60" s="87"/>
      <c r="N60" s="87"/>
      <c r="O60" s="87"/>
      <c r="P60" s="87"/>
      <c r="Q60" s="87"/>
      <c r="R60" s="87"/>
      <c r="S60" s="87"/>
      <c r="T60" s="87"/>
      <c r="U60" s="87"/>
    </row>
    <row r="61" spans="1:21" ht="16.5" customHeight="1" x14ac:dyDescent="0.25">
      <c r="A61" s="23" t="s">
        <v>144</v>
      </c>
      <c r="B61" s="23"/>
      <c r="C61" s="87" t="s">
        <v>1023</v>
      </c>
      <c r="D61" s="87"/>
      <c r="E61" s="87"/>
      <c r="F61" s="87"/>
      <c r="G61" s="87"/>
      <c r="H61" s="87"/>
      <c r="I61" s="87"/>
      <c r="J61" s="87"/>
      <c r="K61" s="87"/>
      <c r="L61" s="87"/>
      <c r="M61" s="87"/>
      <c r="N61" s="87"/>
      <c r="O61" s="87"/>
      <c r="P61" s="87"/>
      <c r="Q61" s="87"/>
      <c r="R61" s="87"/>
      <c r="S61" s="87"/>
      <c r="T61" s="87"/>
      <c r="U61" s="87"/>
    </row>
    <row r="62" spans="1:21" ht="16.5" customHeight="1" x14ac:dyDescent="0.25">
      <c r="A62" s="23" t="s">
        <v>146</v>
      </c>
      <c r="B62" s="23"/>
      <c r="C62" s="87" t="s">
        <v>1024</v>
      </c>
      <c r="D62" s="87"/>
      <c r="E62" s="87"/>
      <c r="F62" s="87"/>
      <c r="G62" s="87"/>
      <c r="H62" s="87"/>
      <c r="I62" s="87"/>
      <c r="J62" s="87"/>
      <c r="K62" s="87"/>
      <c r="L62" s="87"/>
      <c r="M62" s="87"/>
      <c r="N62" s="87"/>
      <c r="O62" s="87"/>
      <c r="P62" s="87"/>
      <c r="Q62" s="87"/>
      <c r="R62" s="87"/>
      <c r="S62" s="87"/>
      <c r="T62" s="87"/>
      <c r="U62" s="87"/>
    </row>
    <row r="63" spans="1:21" ht="16.5" customHeight="1" x14ac:dyDescent="0.25">
      <c r="A63" s="23" t="s">
        <v>148</v>
      </c>
      <c r="B63" s="23"/>
      <c r="C63" s="87" t="s">
        <v>1025</v>
      </c>
      <c r="D63" s="87"/>
      <c r="E63" s="87"/>
      <c r="F63" s="87"/>
      <c r="G63" s="87"/>
      <c r="H63" s="87"/>
      <c r="I63" s="87"/>
      <c r="J63" s="87"/>
      <c r="K63" s="87"/>
      <c r="L63" s="87"/>
      <c r="M63" s="87"/>
      <c r="N63" s="87"/>
      <c r="O63" s="87"/>
      <c r="P63" s="87"/>
      <c r="Q63" s="87"/>
      <c r="R63" s="87"/>
      <c r="S63" s="87"/>
      <c r="T63" s="87"/>
      <c r="U63" s="87"/>
    </row>
    <row r="64" spans="1:21" ht="16.5" customHeight="1" x14ac:dyDescent="0.25">
      <c r="A64" s="23" t="s">
        <v>150</v>
      </c>
      <c r="B64" s="23"/>
      <c r="C64" s="87" t="s">
        <v>1026</v>
      </c>
      <c r="D64" s="87"/>
      <c r="E64" s="87"/>
      <c r="F64" s="87"/>
      <c r="G64" s="87"/>
      <c r="H64" s="87"/>
      <c r="I64" s="87"/>
      <c r="J64" s="87"/>
      <c r="K64" s="87"/>
      <c r="L64" s="87"/>
      <c r="M64" s="87"/>
      <c r="N64" s="87"/>
      <c r="O64" s="87"/>
      <c r="P64" s="87"/>
      <c r="Q64" s="87"/>
      <c r="R64" s="87"/>
      <c r="S64" s="87"/>
      <c r="T64" s="87"/>
      <c r="U64" s="87"/>
    </row>
    <row r="65" spans="1:21" ht="4.5" customHeight="1" x14ac:dyDescent="0.25"/>
    <row r="66" spans="1:21" ht="29.4" customHeight="1" x14ac:dyDescent="0.25">
      <c r="A66" s="24" t="s">
        <v>107</v>
      </c>
      <c r="B66" s="23"/>
      <c r="C66" s="23"/>
      <c r="D66" s="23"/>
      <c r="E66" s="87" t="s">
        <v>1027</v>
      </c>
      <c r="F66" s="87"/>
      <c r="G66" s="87"/>
      <c r="H66" s="87"/>
      <c r="I66" s="87"/>
      <c r="J66" s="87"/>
      <c r="K66" s="87"/>
      <c r="L66" s="87"/>
      <c r="M66" s="87"/>
      <c r="N66" s="87"/>
      <c r="O66" s="87"/>
      <c r="P66" s="87"/>
      <c r="Q66" s="87"/>
      <c r="R66" s="87"/>
      <c r="S66" s="87"/>
      <c r="T66" s="87"/>
      <c r="U66" s="87"/>
    </row>
  </sheetData>
  <mergeCells count="11">
    <mergeCell ref="E66:U66"/>
    <mergeCell ref="C60:U60"/>
    <mergeCell ref="C61:U61"/>
    <mergeCell ref="C62:U62"/>
    <mergeCell ref="C63:U63"/>
    <mergeCell ref="C64:U64"/>
    <mergeCell ref="K1:U1"/>
    <mergeCell ref="C56:U56"/>
    <mergeCell ref="C57:U57"/>
    <mergeCell ref="C58:U58"/>
    <mergeCell ref="C59:U59"/>
  </mergeCells>
  <pageMargins left="0.7" right="0.7" top="0.75" bottom="0.75" header="0.3" footer="0.3"/>
  <pageSetup paperSize="9" fitToHeight="0" orientation="landscape" horizontalDpi="300" verticalDpi="300"/>
  <headerFooter scaleWithDoc="0" alignWithMargins="0">
    <oddHeader>&amp;C&amp;"Arial"&amp;8TABLE 13A.50</oddHeader>
    <oddFooter>&amp;L&amp;"Arial"&amp;8REPORT ON
GOVERNMENT
SERVICES 2022&amp;R&amp;"Arial"&amp;8SERVICES FOR
MENTAL HEALTH
PAGE &amp;B&amp;P&amp;B</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S39"/>
  <sheetViews>
    <sheetView showGridLines="0" workbookViewId="0"/>
  </sheetViews>
  <sheetFormatPr defaultColWidth="11.44140625" defaultRowHeight="13.2" x14ac:dyDescent="0.25"/>
  <cols>
    <col min="1" max="11" width="1.88671875" customWidth="1"/>
    <col min="12" max="12" width="5.44140625" customWidth="1"/>
    <col min="13" max="19" width="6.88671875" customWidth="1"/>
  </cols>
  <sheetData>
    <row r="1" spans="1:19" ht="33.9" customHeight="1" x14ac:dyDescent="0.25">
      <c r="A1" s="8" t="s">
        <v>1028</v>
      </c>
      <c r="B1" s="8"/>
      <c r="C1" s="8"/>
      <c r="D1" s="8"/>
      <c r="E1" s="8"/>
      <c r="F1" s="8"/>
      <c r="G1" s="8"/>
      <c r="H1" s="8"/>
      <c r="I1" s="8"/>
      <c r="J1" s="8"/>
      <c r="K1" s="91" t="s">
        <v>1029</v>
      </c>
      <c r="L1" s="92"/>
      <c r="M1" s="92"/>
      <c r="N1" s="92"/>
      <c r="O1" s="92"/>
      <c r="P1" s="92"/>
      <c r="Q1" s="92"/>
      <c r="R1" s="92"/>
      <c r="S1" s="92"/>
    </row>
    <row r="2" spans="1:19" ht="16.5" customHeight="1" x14ac:dyDescent="0.25">
      <c r="A2" s="11"/>
      <c r="B2" s="11"/>
      <c r="C2" s="11"/>
      <c r="D2" s="11"/>
      <c r="E2" s="11"/>
      <c r="F2" s="11"/>
      <c r="G2" s="11"/>
      <c r="H2" s="11"/>
      <c r="I2" s="11"/>
      <c r="J2" s="11"/>
      <c r="K2" s="11"/>
      <c r="L2" s="12" t="s">
        <v>78</v>
      </c>
      <c r="M2" s="13" t="s">
        <v>1030</v>
      </c>
      <c r="N2" s="13" t="s">
        <v>1031</v>
      </c>
      <c r="O2" s="13" t="s">
        <v>1032</v>
      </c>
      <c r="P2" s="13" t="s">
        <v>1033</v>
      </c>
      <c r="Q2" s="13" t="s">
        <v>1034</v>
      </c>
      <c r="R2" s="13" t="s">
        <v>1035</v>
      </c>
      <c r="S2" s="13" t="s">
        <v>1036</v>
      </c>
    </row>
    <row r="3" spans="1:19" ht="16.5" customHeight="1" x14ac:dyDescent="0.25">
      <c r="A3" s="7" t="s">
        <v>1037</v>
      </c>
      <c r="B3" s="7"/>
      <c r="C3" s="7"/>
      <c r="D3" s="7"/>
      <c r="E3" s="7"/>
      <c r="F3" s="7"/>
      <c r="G3" s="7"/>
      <c r="H3" s="7"/>
      <c r="I3" s="7"/>
      <c r="J3" s="7"/>
      <c r="K3" s="7"/>
      <c r="L3" s="9"/>
      <c r="M3" s="10"/>
      <c r="N3" s="10"/>
      <c r="O3" s="10"/>
      <c r="P3" s="10"/>
      <c r="Q3" s="10"/>
      <c r="R3" s="10"/>
      <c r="S3" s="10"/>
    </row>
    <row r="4" spans="1:19" ht="16.5" customHeight="1" x14ac:dyDescent="0.25">
      <c r="A4" s="7"/>
      <c r="B4" s="7" t="s">
        <v>1038</v>
      </c>
      <c r="C4" s="7"/>
      <c r="D4" s="7"/>
      <c r="E4" s="7"/>
      <c r="F4" s="7"/>
      <c r="G4" s="7"/>
      <c r="H4" s="7"/>
      <c r="I4" s="7"/>
      <c r="J4" s="7"/>
      <c r="K4" s="7"/>
      <c r="L4" s="9" t="s">
        <v>97</v>
      </c>
      <c r="M4" s="16">
        <v>24.6</v>
      </c>
      <c r="N4" s="16">
        <v>17.899999999999999</v>
      </c>
      <c r="O4" s="16">
        <v>12.9</v>
      </c>
      <c r="P4" s="16">
        <v>15.7</v>
      </c>
      <c r="Q4" s="16">
        <v>14.7</v>
      </c>
      <c r="R4" s="16">
        <v>12.2</v>
      </c>
      <c r="S4" s="16">
        <v>13.3</v>
      </c>
    </row>
    <row r="5" spans="1:19" ht="16.5" customHeight="1" x14ac:dyDescent="0.25">
      <c r="A5" s="7"/>
      <c r="B5" s="7" t="s">
        <v>1039</v>
      </c>
      <c r="C5" s="7"/>
      <c r="D5" s="7"/>
      <c r="E5" s="7"/>
      <c r="F5" s="7"/>
      <c r="G5" s="7"/>
      <c r="H5" s="7"/>
      <c r="I5" s="7"/>
      <c r="J5" s="7"/>
      <c r="K5" s="7"/>
      <c r="L5" s="9" t="s">
        <v>97</v>
      </c>
      <c r="M5" s="16">
        <v>29.3</v>
      </c>
      <c r="N5" s="16">
        <v>26</v>
      </c>
      <c r="O5" s="16">
        <v>20.8</v>
      </c>
      <c r="P5" s="16">
        <v>21.3</v>
      </c>
      <c r="Q5" s="16">
        <v>20.8</v>
      </c>
      <c r="R5" s="16">
        <v>22.1</v>
      </c>
      <c r="S5" s="16">
        <v>23.8</v>
      </c>
    </row>
    <row r="6" spans="1:19" ht="16.5" customHeight="1" x14ac:dyDescent="0.25">
      <c r="A6" s="7"/>
      <c r="B6" s="7" t="s">
        <v>1040</v>
      </c>
      <c r="C6" s="7"/>
      <c r="D6" s="7"/>
      <c r="E6" s="7"/>
      <c r="F6" s="7"/>
      <c r="G6" s="7"/>
      <c r="H6" s="7"/>
      <c r="I6" s="7"/>
      <c r="J6" s="7"/>
      <c r="K6" s="7"/>
      <c r="L6" s="9" t="s">
        <v>97</v>
      </c>
      <c r="M6" s="16">
        <v>16.100000000000001</v>
      </c>
      <c r="N6" s="16">
        <v>15.9</v>
      </c>
      <c r="O6" s="16">
        <v>12.1</v>
      </c>
      <c r="P6" s="16">
        <v>13.6</v>
      </c>
      <c r="Q6" s="16">
        <v>12.3</v>
      </c>
      <c r="R6" s="16">
        <v>12.7</v>
      </c>
      <c r="S6" s="16">
        <v>13.7</v>
      </c>
    </row>
    <row r="7" spans="1:19" ht="16.5" customHeight="1" x14ac:dyDescent="0.25">
      <c r="A7" s="7"/>
      <c r="B7" s="7" t="s">
        <v>1041</v>
      </c>
      <c r="C7" s="7"/>
      <c r="D7" s="7"/>
      <c r="E7" s="7"/>
      <c r="F7" s="7"/>
      <c r="G7" s="7"/>
      <c r="H7" s="7"/>
      <c r="I7" s="7"/>
      <c r="J7" s="7"/>
      <c r="K7" s="7"/>
      <c r="L7" s="9" t="s">
        <v>97</v>
      </c>
      <c r="M7" s="26">
        <v>8.6999999999999993</v>
      </c>
      <c r="N7" s="26">
        <v>8.6999999999999993</v>
      </c>
      <c r="O7" s="26">
        <v>8.3000000000000007</v>
      </c>
      <c r="P7" s="26">
        <v>9.4</v>
      </c>
      <c r="Q7" s="26">
        <v>9.5</v>
      </c>
      <c r="R7" s="16">
        <v>10.7</v>
      </c>
      <c r="S7" s="16">
        <v>11.4</v>
      </c>
    </row>
    <row r="8" spans="1:19" ht="16.5" customHeight="1" x14ac:dyDescent="0.25">
      <c r="A8" s="7"/>
      <c r="B8" s="7" t="s">
        <v>1042</v>
      </c>
      <c r="C8" s="7"/>
      <c r="D8" s="7"/>
      <c r="E8" s="7"/>
      <c r="F8" s="7"/>
      <c r="G8" s="7"/>
      <c r="H8" s="7"/>
      <c r="I8" s="7"/>
      <c r="J8" s="7"/>
      <c r="K8" s="7"/>
      <c r="L8" s="9" t="s">
        <v>97</v>
      </c>
      <c r="M8" s="26">
        <v>3.3</v>
      </c>
      <c r="N8" s="26">
        <v>3.2</v>
      </c>
      <c r="O8" s="26">
        <v>3.8</v>
      </c>
      <c r="P8" s="26">
        <v>5.5</v>
      </c>
      <c r="Q8" s="26">
        <v>7.3</v>
      </c>
      <c r="R8" s="26">
        <v>7.2</v>
      </c>
      <c r="S8" s="26">
        <v>9.1999999999999993</v>
      </c>
    </row>
    <row r="9" spans="1:19" ht="16.5" customHeight="1" x14ac:dyDescent="0.25">
      <c r="A9" s="7"/>
      <c r="B9" s="7" t="s">
        <v>1043</v>
      </c>
      <c r="C9" s="7"/>
      <c r="D9" s="7"/>
      <c r="E9" s="7"/>
      <c r="F9" s="7"/>
      <c r="G9" s="7"/>
      <c r="H9" s="7"/>
      <c r="I9" s="7"/>
      <c r="J9" s="7"/>
      <c r="K9" s="7"/>
      <c r="L9" s="9" t="s">
        <v>97</v>
      </c>
      <c r="M9" s="26">
        <v>0.5</v>
      </c>
      <c r="N9" s="26">
        <v>0.3</v>
      </c>
      <c r="O9" s="26">
        <v>0.5</v>
      </c>
      <c r="P9" s="26">
        <v>0.5</v>
      </c>
      <c r="Q9" s="26">
        <v>1.2</v>
      </c>
      <c r="R9" s="26">
        <v>1.9</v>
      </c>
      <c r="S9" s="26">
        <v>2.9</v>
      </c>
    </row>
    <row r="10" spans="1:19" ht="16.5" customHeight="1" x14ac:dyDescent="0.25">
      <c r="A10" s="7"/>
      <c r="B10" s="7" t="s">
        <v>1044</v>
      </c>
      <c r="C10" s="7"/>
      <c r="D10" s="7"/>
      <c r="E10" s="7"/>
      <c r="F10" s="7"/>
      <c r="G10" s="7"/>
      <c r="H10" s="7"/>
      <c r="I10" s="7"/>
      <c r="J10" s="7"/>
      <c r="K10" s="7"/>
      <c r="L10" s="9" t="s">
        <v>97</v>
      </c>
      <c r="M10" s="16">
        <v>12.9</v>
      </c>
      <c r="N10" s="16">
        <v>11.3</v>
      </c>
      <c r="O10" s="26">
        <v>9.1</v>
      </c>
      <c r="P10" s="16">
        <v>10.3</v>
      </c>
      <c r="Q10" s="16">
        <v>10.199999999999999</v>
      </c>
      <c r="R10" s="16">
        <v>10.4</v>
      </c>
      <c r="S10" s="16">
        <v>11.6</v>
      </c>
    </row>
    <row r="11" spans="1:19" ht="16.5" customHeight="1" x14ac:dyDescent="0.25">
      <c r="A11" s="7" t="s">
        <v>1045</v>
      </c>
      <c r="B11" s="7"/>
      <c r="C11" s="7"/>
      <c r="D11" s="7"/>
      <c r="E11" s="7"/>
      <c r="F11" s="7"/>
      <c r="G11" s="7"/>
      <c r="H11" s="7"/>
      <c r="I11" s="7"/>
      <c r="J11" s="7"/>
      <c r="K11" s="7"/>
      <c r="L11" s="9"/>
      <c r="M11" s="10"/>
      <c r="N11" s="10"/>
      <c r="O11" s="10"/>
      <c r="P11" s="10"/>
      <c r="Q11" s="10"/>
      <c r="R11" s="10"/>
      <c r="S11" s="10"/>
    </row>
    <row r="12" spans="1:19" ht="16.5" customHeight="1" x14ac:dyDescent="0.25">
      <c r="A12" s="7"/>
      <c r="B12" s="7" t="s">
        <v>1038</v>
      </c>
      <c r="C12" s="7"/>
      <c r="D12" s="7"/>
      <c r="E12" s="7"/>
      <c r="F12" s="7"/>
      <c r="G12" s="7"/>
      <c r="H12" s="7"/>
      <c r="I12" s="7"/>
      <c r="J12" s="7"/>
      <c r="K12" s="7"/>
      <c r="L12" s="9" t="s">
        <v>97</v>
      </c>
      <c r="M12" s="26">
        <v>5</v>
      </c>
      <c r="N12" s="26">
        <v>4.3</v>
      </c>
      <c r="O12" s="26">
        <v>5</v>
      </c>
      <c r="P12" s="26">
        <v>2.8</v>
      </c>
      <c r="Q12" s="26">
        <v>3</v>
      </c>
      <c r="R12" s="26">
        <v>3.2</v>
      </c>
      <c r="S12" s="26">
        <v>3.6</v>
      </c>
    </row>
    <row r="13" spans="1:19" ht="16.5" customHeight="1" x14ac:dyDescent="0.25">
      <c r="A13" s="7"/>
      <c r="B13" s="7" t="s">
        <v>1039</v>
      </c>
      <c r="C13" s="7"/>
      <c r="D13" s="7"/>
      <c r="E13" s="7"/>
      <c r="F13" s="7"/>
      <c r="G13" s="7"/>
      <c r="H13" s="7"/>
      <c r="I13" s="7"/>
      <c r="J13" s="7"/>
      <c r="K13" s="7"/>
      <c r="L13" s="9" t="s">
        <v>97</v>
      </c>
      <c r="M13" s="16">
        <v>10.4</v>
      </c>
      <c r="N13" s="16">
        <v>12</v>
      </c>
      <c r="O13" s="16">
        <v>11.2</v>
      </c>
      <c r="P13" s="26">
        <v>9.9</v>
      </c>
      <c r="Q13" s="26">
        <v>8.6</v>
      </c>
      <c r="R13" s="26">
        <v>7</v>
      </c>
      <c r="S13" s="26">
        <v>9.8000000000000007</v>
      </c>
    </row>
    <row r="14" spans="1:19" ht="16.5" customHeight="1" x14ac:dyDescent="0.25">
      <c r="A14" s="7"/>
      <c r="B14" s="7" t="s">
        <v>1040</v>
      </c>
      <c r="C14" s="7"/>
      <c r="D14" s="7"/>
      <c r="E14" s="7"/>
      <c r="F14" s="7"/>
      <c r="G14" s="7"/>
      <c r="H14" s="7"/>
      <c r="I14" s="7"/>
      <c r="J14" s="7"/>
      <c r="K14" s="7"/>
      <c r="L14" s="9" t="s">
        <v>97</v>
      </c>
      <c r="M14" s="26">
        <v>2.4</v>
      </c>
      <c r="N14" s="26">
        <v>4</v>
      </c>
      <c r="O14" s="26">
        <v>4.7</v>
      </c>
      <c r="P14" s="26">
        <v>3.9</v>
      </c>
      <c r="Q14" s="26">
        <v>2.6</v>
      </c>
      <c r="R14" s="26">
        <v>2.6</v>
      </c>
      <c r="S14" s="26">
        <v>3.4</v>
      </c>
    </row>
    <row r="15" spans="1:19" ht="16.5" customHeight="1" x14ac:dyDescent="0.25">
      <c r="A15" s="7"/>
      <c r="B15" s="7" t="s">
        <v>1041</v>
      </c>
      <c r="C15" s="7"/>
      <c r="D15" s="7"/>
      <c r="E15" s="7"/>
      <c r="F15" s="7"/>
      <c r="G15" s="7"/>
      <c r="H15" s="7"/>
      <c r="I15" s="7"/>
      <c r="J15" s="7"/>
      <c r="K15" s="7"/>
      <c r="L15" s="9" t="s">
        <v>97</v>
      </c>
      <c r="M15" s="54">
        <v>0.6</v>
      </c>
      <c r="N15" s="26">
        <v>0.9</v>
      </c>
      <c r="O15" s="26">
        <v>1.5</v>
      </c>
      <c r="P15" s="26">
        <v>1.2</v>
      </c>
      <c r="Q15" s="26">
        <v>0.9</v>
      </c>
      <c r="R15" s="26">
        <v>1</v>
      </c>
      <c r="S15" s="26">
        <v>1.4</v>
      </c>
    </row>
    <row r="16" spans="1:19" ht="16.5" customHeight="1" x14ac:dyDescent="0.25">
      <c r="A16" s="7"/>
      <c r="B16" s="7" t="s">
        <v>1046</v>
      </c>
      <c r="C16" s="7"/>
      <c r="D16" s="7"/>
      <c r="E16" s="7"/>
      <c r="F16" s="7"/>
      <c r="G16" s="7"/>
      <c r="H16" s="7"/>
      <c r="I16" s="7"/>
      <c r="J16" s="7"/>
      <c r="K16" s="7"/>
      <c r="L16" s="9" t="s">
        <v>97</v>
      </c>
      <c r="M16" s="71" t="s">
        <v>1047</v>
      </c>
      <c r="N16" s="71" t="s">
        <v>1047</v>
      </c>
      <c r="O16" s="54">
        <v>0.1</v>
      </c>
      <c r="P16" s="54">
        <v>0.1</v>
      </c>
      <c r="Q16" s="54">
        <v>0.2</v>
      </c>
      <c r="R16" s="54">
        <v>0.2</v>
      </c>
      <c r="S16" s="26">
        <v>0.3</v>
      </c>
    </row>
    <row r="17" spans="1:19" ht="16.5" customHeight="1" x14ac:dyDescent="0.25">
      <c r="A17" s="7"/>
      <c r="B17" s="7" t="s">
        <v>1044</v>
      </c>
      <c r="C17" s="7"/>
      <c r="D17" s="7"/>
      <c r="E17" s="7"/>
      <c r="F17" s="7"/>
      <c r="G17" s="7"/>
      <c r="H17" s="7"/>
      <c r="I17" s="7"/>
      <c r="J17" s="7"/>
      <c r="K17" s="7"/>
      <c r="L17" s="9" t="s">
        <v>97</v>
      </c>
      <c r="M17" s="26">
        <v>2.9</v>
      </c>
      <c r="N17" s="26">
        <v>3.4</v>
      </c>
      <c r="O17" s="26">
        <v>3.5</v>
      </c>
      <c r="P17" s="26">
        <v>3</v>
      </c>
      <c r="Q17" s="26">
        <v>2.5</v>
      </c>
      <c r="R17" s="26">
        <v>2.2000000000000002</v>
      </c>
      <c r="S17" s="26">
        <v>3</v>
      </c>
    </row>
    <row r="18" spans="1:19" ht="16.5" customHeight="1" x14ac:dyDescent="0.25">
      <c r="A18" s="7" t="s">
        <v>1048</v>
      </c>
      <c r="B18" s="7"/>
      <c r="C18" s="7"/>
      <c r="D18" s="7"/>
      <c r="E18" s="7"/>
      <c r="F18" s="7"/>
      <c r="G18" s="7"/>
      <c r="H18" s="7"/>
      <c r="I18" s="7"/>
      <c r="J18" s="7"/>
      <c r="K18" s="7"/>
      <c r="L18" s="9"/>
      <c r="M18" s="10"/>
      <c r="N18" s="10"/>
      <c r="O18" s="10"/>
      <c r="P18" s="10"/>
      <c r="Q18" s="10"/>
      <c r="R18" s="10"/>
      <c r="S18" s="10"/>
    </row>
    <row r="19" spans="1:19" ht="16.5" customHeight="1" x14ac:dyDescent="0.25">
      <c r="A19" s="7"/>
      <c r="B19" s="7" t="s">
        <v>1038</v>
      </c>
      <c r="C19" s="7"/>
      <c r="D19" s="7"/>
      <c r="E19" s="7"/>
      <c r="F19" s="7"/>
      <c r="G19" s="7"/>
      <c r="H19" s="7"/>
      <c r="I19" s="7"/>
      <c r="J19" s="7"/>
      <c r="K19" s="7"/>
      <c r="L19" s="9" t="s">
        <v>97</v>
      </c>
      <c r="M19" s="26">
        <v>6.2</v>
      </c>
      <c r="N19" s="26">
        <v>4.4000000000000004</v>
      </c>
      <c r="O19" s="26">
        <v>1.6</v>
      </c>
      <c r="P19" s="26">
        <v>1.6</v>
      </c>
      <c r="Q19" s="54">
        <v>2</v>
      </c>
      <c r="R19" s="54">
        <v>0.8</v>
      </c>
      <c r="S19" s="54">
        <v>0.9</v>
      </c>
    </row>
    <row r="20" spans="1:19" ht="16.5" customHeight="1" x14ac:dyDescent="0.25">
      <c r="A20" s="7"/>
      <c r="B20" s="7" t="s">
        <v>1039</v>
      </c>
      <c r="C20" s="7"/>
      <c r="D20" s="7"/>
      <c r="E20" s="7"/>
      <c r="F20" s="7"/>
      <c r="G20" s="7"/>
      <c r="H20" s="7"/>
      <c r="I20" s="7"/>
      <c r="J20" s="7"/>
      <c r="K20" s="7"/>
      <c r="L20" s="9" t="s">
        <v>97</v>
      </c>
      <c r="M20" s="16">
        <v>11.2</v>
      </c>
      <c r="N20" s="16">
        <v>10.7</v>
      </c>
      <c r="O20" s="26">
        <v>7.3</v>
      </c>
      <c r="P20" s="26">
        <v>5.9</v>
      </c>
      <c r="Q20" s="26">
        <v>5.7</v>
      </c>
      <c r="R20" s="26">
        <v>2.8</v>
      </c>
      <c r="S20" s="26">
        <v>2.4</v>
      </c>
    </row>
    <row r="21" spans="1:19" ht="16.5" customHeight="1" x14ac:dyDescent="0.25">
      <c r="A21" s="7"/>
      <c r="B21" s="7" t="s">
        <v>1040</v>
      </c>
      <c r="C21" s="7"/>
      <c r="D21" s="7"/>
      <c r="E21" s="7"/>
      <c r="F21" s="7"/>
      <c r="G21" s="7"/>
      <c r="H21" s="7"/>
      <c r="I21" s="7"/>
      <c r="J21" s="7"/>
      <c r="K21" s="7"/>
      <c r="L21" s="9" t="s">
        <v>97</v>
      </c>
      <c r="M21" s="26">
        <v>3.1</v>
      </c>
      <c r="N21" s="26">
        <v>4.0999999999999996</v>
      </c>
      <c r="O21" s="26">
        <v>3.9</v>
      </c>
      <c r="P21" s="26">
        <v>3.4</v>
      </c>
      <c r="Q21" s="26">
        <v>3.1</v>
      </c>
      <c r="R21" s="26">
        <v>2.4</v>
      </c>
      <c r="S21" s="26">
        <v>2</v>
      </c>
    </row>
    <row r="22" spans="1:19" ht="16.5" customHeight="1" x14ac:dyDescent="0.25">
      <c r="A22" s="7"/>
      <c r="B22" s="7" t="s">
        <v>1041</v>
      </c>
      <c r="C22" s="7"/>
      <c r="D22" s="7"/>
      <c r="E22" s="7"/>
      <c r="F22" s="7"/>
      <c r="G22" s="7"/>
      <c r="H22" s="7"/>
      <c r="I22" s="7"/>
      <c r="J22" s="7"/>
      <c r="K22" s="7"/>
      <c r="L22" s="9" t="s">
        <v>97</v>
      </c>
      <c r="M22" s="26">
        <v>1</v>
      </c>
      <c r="N22" s="26">
        <v>1.2</v>
      </c>
      <c r="O22" s="26">
        <v>1</v>
      </c>
      <c r="P22" s="26">
        <v>1.1000000000000001</v>
      </c>
      <c r="Q22" s="26">
        <v>1.4</v>
      </c>
      <c r="R22" s="26">
        <v>2</v>
      </c>
      <c r="S22" s="26">
        <v>1.9</v>
      </c>
    </row>
    <row r="23" spans="1:19" ht="16.5" customHeight="1" x14ac:dyDescent="0.25">
      <c r="A23" s="7"/>
      <c r="B23" s="7" t="s">
        <v>1046</v>
      </c>
      <c r="C23" s="7"/>
      <c r="D23" s="7"/>
      <c r="E23" s="7"/>
      <c r="F23" s="7"/>
      <c r="G23" s="7"/>
      <c r="H23" s="7"/>
      <c r="I23" s="7"/>
      <c r="J23" s="7"/>
      <c r="K23" s="7"/>
      <c r="L23" s="9" t="s">
        <v>97</v>
      </c>
      <c r="M23" s="54">
        <v>0.2</v>
      </c>
      <c r="N23" s="71" t="s">
        <v>1047</v>
      </c>
      <c r="O23" s="54">
        <v>0.1</v>
      </c>
      <c r="P23" s="26">
        <v>0.2</v>
      </c>
      <c r="Q23" s="26">
        <v>0.2</v>
      </c>
      <c r="R23" s="26">
        <v>0.3</v>
      </c>
      <c r="S23" s="26">
        <v>0.4</v>
      </c>
    </row>
    <row r="24" spans="1:19" ht="16.5" customHeight="1" x14ac:dyDescent="0.25">
      <c r="A24" s="7"/>
      <c r="B24" s="7" t="s">
        <v>1044</v>
      </c>
      <c r="C24" s="7"/>
      <c r="D24" s="7"/>
      <c r="E24" s="7"/>
      <c r="F24" s="7"/>
      <c r="G24" s="7"/>
      <c r="H24" s="7"/>
      <c r="I24" s="7"/>
      <c r="J24" s="7"/>
      <c r="K24" s="7"/>
      <c r="L24" s="9" t="s">
        <v>97</v>
      </c>
      <c r="M24" s="26">
        <v>3.4</v>
      </c>
      <c r="N24" s="26">
        <v>3.2</v>
      </c>
      <c r="O24" s="26">
        <v>2.2999999999999998</v>
      </c>
      <c r="P24" s="26">
        <v>2.1</v>
      </c>
      <c r="Q24" s="26">
        <v>2.1</v>
      </c>
      <c r="R24" s="26">
        <v>1.4</v>
      </c>
      <c r="S24" s="26">
        <v>1.3</v>
      </c>
    </row>
    <row r="25" spans="1:19" ht="16.5" customHeight="1" x14ac:dyDescent="0.25">
      <c r="A25" s="7" t="s">
        <v>1049</v>
      </c>
      <c r="B25" s="7"/>
      <c r="C25" s="7"/>
      <c r="D25" s="7"/>
      <c r="E25" s="7"/>
      <c r="F25" s="7"/>
      <c r="G25" s="7"/>
      <c r="H25" s="7"/>
      <c r="I25" s="7"/>
      <c r="J25" s="7"/>
      <c r="K25" s="7"/>
      <c r="L25" s="9"/>
      <c r="M25" s="10"/>
      <c r="N25" s="10"/>
      <c r="O25" s="10"/>
      <c r="P25" s="10"/>
      <c r="Q25" s="10"/>
      <c r="R25" s="10"/>
      <c r="S25" s="10"/>
    </row>
    <row r="26" spans="1:19" ht="16.5" customHeight="1" x14ac:dyDescent="0.25">
      <c r="A26" s="7"/>
      <c r="B26" s="7" t="s">
        <v>1038</v>
      </c>
      <c r="C26" s="7"/>
      <c r="D26" s="7"/>
      <c r="E26" s="7"/>
      <c r="F26" s="7"/>
      <c r="G26" s="7"/>
      <c r="H26" s="7"/>
      <c r="I26" s="7"/>
      <c r="J26" s="7"/>
      <c r="K26" s="7"/>
      <c r="L26" s="9" t="s">
        <v>97</v>
      </c>
      <c r="M26" s="26">
        <v>1.5</v>
      </c>
      <c r="N26" s="54">
        <v>1</v>
      </c>
      <c r="O26" s="54">
        <v>1.1000000000000001</v>
      </c>
      <c r="P26" s="26">
        <v>1.3</v>
      </c>
      <c r="Q26" s="54">
        <v>1.1000000000000001</v>
      </c>
      <c r="R26" s="54">
        <v>1</v>
      </c>
      <c r="S26" s="54">
        <v>2.2000000000000002</v>
      </c>
    </row>
    <row r="27" spans="1:19" ht="16.5" customHeight="1" x14ac:dyDescent="0.25">
      <c r="A27" s="7"/>
      <c r="B27" s="7" t="s">
        <v>1039</v>
      </c>
      <c r="C27" s="7"/>
      <c r="D27" s="7"/>
      <c r="E27" s="7"/>
      <c r="F27" s="7"/>
      <c r="G27" s="7"/>
      <c r="H27" s="7"/>
      <c r="I27" s="7"/>
      <c r="J27" s="7"/>
      <c r="K27" s="7"/>
      <c r="L27" s="9" t="s">
        <v>97</v>
      </c>
      <c r="M27" s="26">
        <v>4.3</v>
      </c>
      <c r="N27" s="26">
        <v>3</v>
      </c>
      <c r="O27" s="26">
        <v>5.0999999999999996</v>
      </c>
      <c r="P27" s="26">
        <v>6.5</v>
      </c>
      <c r="Q27" s="26">
        <v>5.9</v>
      </c>
      <c r="R27" s="26">
        <v>6.9</v>
      </c>
      <c r="S27" s="16">
        <v>12</v>
      </c>
    </row>
    <row r="28" spans="1:19" ht="16.5" customHeight="1" x14ac:dyDescent="0.25">
      <c r="A28" s="7"/>
      <c r="B28" s="7" t="s">
        <v>1040</v>
      </c>
      <c r="C28" s="7"/>
      <c r="D28" s="7"/>
      <c r="E28" s="7"/>
      <c r="F28" s="7"/>
      <c r="G28" s="7"/>
      <c r="H28" s="7"/>
      <c r="I28" s="7"/>
      <c r="J28" s="7"/>
      <c r="K28" s="7"/>
      <c r="L28" s="9" t="s">
        <v>97</v>
      </c>
      <c r="M28" s="26">
        <v>1.5</v>
      </c>
      <c r="N28" s="26">
        <v>1.8</v>
      </c>
      <c r="O28" s="26">
        <v>2.9</v>
      </c>
      <c r="P28" s="26">
        <v>3.7</v>
      </c>
      <c r="Q28" s="26">
        <v>3.5</v>
      </c>
      <c r="R28" s="26">
        <v>4.5999999999999996</v>
      </c>
      <c r="S28" s="26">
        <v>6.5</v>
      </c>
    </row>
    <row r="29" spans="1:19" ht="16.5" customHeight="1" x14ac:dyDescent="0.25">
      <c r="A29" s="7"/>
      <c r="B29" s="7" t="s">
        <v>1041</v>
      </c>
      <c r="C29" s="7"/>
      <c r="D29" s="7"/>
      <c r="E29" s="7"/>
      <c r="F29" s="7"/>
      <c r="G29" s="7"/>
      <c r="H29" s="7"/>
      <c r="I29" s="7"/>
      <c r="J29" s="7"/>
      <c r="K29" s="7"/>
      <c r="L29" s="9" t="s">
        <v>97</v>
      </c>
      <c r="M29" s="26">
        <v>0.6</v>
      </c>
      <c r="N29" s="54">
        <v>0.4</v>
      </c>
      <c r="O29" s="26">
        <v>0.7</v>
      </c>
      <c r="P29" s="26">
        <v>1</v>
      </c>
      <c r="Q29" s="26">
        <v>1.7</v>
      </c>
      <c r="R29" s="26">
        <v>2.2000000000000002</v>
      </c>
      <c r="S29" s="26">
        <v>3.5</v>
      </c>
    </row>
    <row r="30" spans="1:19" ht="16.5" customHeight="1" x14ac:dyDescent="0.25">
      <c r="A30" s="7"/>
      <c r="B30" s="7" t="s">
        <v>1046</v>
      </c>
      <c r="C30" s="7"/>
      <c r="D30" s="7"/>
      <c r="E30" s="7"/>
      <c r="F30" s="7"/>
      <c r="G30" s="7"/>
      <c r="H30" s="7"/>
      <c r="I30" s="7"/>
      <c r="J30" s="7"/>
      <c r="K30" s="7"/>
      <c r="L30" s="9" t="s">
        <v>97</v>
      </c>
      <c r="M30" s="54">
        <v>0.1</v>
      </c>
      <c r="N30" s="71" t="s">
        <v>1047</v>
      </c>
      <c r="O30" s="54">
        <v>0.1</v>
      </c>
      <c r="P30" s="54">
        <v>0.1</v>
      </c>
      <c r="Q30" s="26">
        <v>0.3</v>
      </c>
      <c r="R30" s="26">
        <v>0.2</v>
      </c>
      <c r="S30" s="26">
        <v>0.6</v>
      </c>
    </row>
    <row r="31" spans="1:19" ht="16.5" customHeight="1" x14ac:dyDescent="0.25">
      <c r="A31" s="14"/>
      <c r="B31" s="14" t="s">
        <v>1044</v>
      </c>
      <c r="C31" s="14"/>
      <c r="D31" s="14"/>
      <c r="E31" s="14"/>
      <c r="F31" s="14"/>
      <c r="G31" s="14"/>
      <c r="H31" s="14"/>
      <c r="I31" s="14"/>
      <c r="J31" s="14"/>
      <c r="K31" s="14"/>
      <c r="L31" s="15" t="s">
        <v>97</v>
      </c>
      <c r="M31" s="28">
        <v>1.3</v>
      </c>
      <c r="N31" s="28">
        <v>1</v>
      </c>
      <c r="O31" s="28">
        <v>1.6</v>
      </c>
      <c r="P31" s="28">
        <v>2.1</v>
      </c>
      <c r="Q31" s="28">
        <v>2.1</v>
      </c>
      <c r="R31" s="28">
        <v>2.5</v>
      </c>
      <c r="S31" s="28">
        <v>4.2</v>
      </c>
    </row>
    <row r="32" spans="1:19" ht="4.5" customHeight="1" x14ac:dyDescent="0.25">
      <c r="A32" s="23"/>
      <c r="B32" s="23"/>
      <c r="C32" s="2"/>
      <c r="D32" s="2"/>
      <c r="E32" s="2"/>
      <c r="F32" s="2"/>
      <c r="G32" s="2"/>
      <c r="H32" s="2"/>
      <c r="I32" s="2"/>
      <c r="J32" s="2"/>
      <c r="K32" s="2"/>
      <c r="L32" s="2"/>
      <c r="M32" s="2"/>
      <c r="N32" s="2"/>
      <c r="O32" s="2"/>
      <c r="P32" s="2"/>
      <c r="Q32" s="2"/>
      <c r="R32" s="2"/>
      <c r="S32" s="2"/>
    </row>
    <row r="33" spans="1:19" ht="68.099999999999994" customHeight="1" x14ac:dyDescent="0.25">
      <c r="A33" s="23" t="s">
        <v>99</v>
      </c>
      <c r="B33" s="23"/>
      <c r="C33" s="87" t="s">
        <v>1050</v>
      </c>
      <c r="D33" s="87"/>
      <c r="E33" s="87"/>
      <c r="F33" s="87"/>
      <c r="G33" s="87"/>
      <c r="H33" s="87"/>
      <c r="I33" s="87"/>
      <c r="J33" s="87"/>
      <c r="K33" s="87"/>
      <c r="L33" s="87"/>
      <c r="M33" s="87"/>
      <c r="N33" s="87"/>
      <c r="O33" s="87"/>
      <c r="P33" s="87"/>
      <c r="Q33" s="87"/>
      <c r="R33" s="87"/>
      <c r="S33" s="87"/>
    </row>
    <row r="34" spans="1:19" ht="16.5" customHeight="1" x14ac:dyDescent="0.25">
      <c r="A34" s="23" t="s">
        <v>101</v>
      </c>
      <c r="B34" s="23"/>
      <c r="C34" s="87" t="s">
        <v>1051</v>
      </c>
      <c r="D34" s="87"/>
      <c r="E34" s="87"/>
      <c r="F34" s="87"/>
      <c r="G34" s="87"/>
      <c r="H34" s="87"/>
      <c r="I34" s="87"/>
      <c r="J34" s="87"/>
      <c r="K34" s="87"/>
      <c r="L34" s="87"/>
      <c r="M34" s="87"/>
      <c r="N34" s="87"/>
      <c r="O34" s="87"/>
      <c r="P34" s="87"/>
      <c r="Q34" s="87"/>
      <c r="R34" s="87"/>
      <c r="S34" s="87"/>
    </row>
    <row r="35" spans="1:19" ht="29.4" customHeight="1" x14ac:dyDescent="0.25">
      <c r="A35" s="23" t="s">
        <v>103</v>
      </c>
      <c r="B35" s="23"/>
      <c r="C35" s="87" t="s">
        <v>1052</v>
      </c>
      <c r="D35" s="87"/>
      <c r="E35" s="87"/>
      <c r="F35" s="87"/>
      <c r="G35" s="87"/>
      <c r="H35" s="87"/>
      <c r="I35" s="87"/>
      <c r="J35" s="87"/>
      <c r="K35" s="87"/>
      <c r="L35" s="87"/>
      <c r="M35" s="87"/>
      <c r="N35" s="87"/>
      <c r="O35" s="87"/>
      <c r="P35" s="87"/>
      <c r="Q35" s="87"/>
      <c r="R35" s="87"/>
      <c r="S35" s="87"/>
    </row>
    <row r="36" spans="1:19" ht="16.5" customHeight="1" x14ac:dyDescent="0.25">
      <c r="A36" s="23" t="s">
        <v>105</v>
      </c>
      <c r="B36" s="23"/>
      <c r="C36" s="87" t="s">
        <v>1053</v>
      </c>
      <c r="D36" s="87"/>
      <c r="E36" s="87"/>
      <c r="F36" s="87"/>
      <c r="G36" s="87"/>
      <c r="H36" s="87"/>
      <c r="I36" s="87"/>
      <c r="J36" s="87"/>
      <c r="K36" s="87"/>
      <c r="L36" s="87"/>
      <c r="M36" s="87"/>
      <c r="N36" s="87"/>
      <c r="O36" s="87"/>
      <c r="P36" s="87"/>
      <c r="Q36" s="87"/>
      <c r="R36" s="87"/>
      <c r="S36" s="87"/>
    </row>
    <row r="37" spans="1:19" ht="29.4" customHeight="1" x14ac:dyDescent="0.25">
      <c r="A37" s="23" t="s">
        <v>539</v>
      </c>
      <c r="B37" s="23"/>
      <c r="C37" s="87" t="s">
        <v>540</v>
      </c>
      <c r="D37" s="87"/>
      <c r="E37" s="87"/>
      <c r="F37" s="87"/>
      <c r="G37" s="87"/>
      <c r="H37" s="87"/>
      <c r="I37" s="87"/>
      <c r="J37" s="87"/>
      <c r="K37" s="87"/>
      <c r="L37" s="87"/>
      <c r="M37" s="87"/>
      <c r="N37" s="87"/>
      <c r="O37" s="87"/>
      <c r="P37" s="87"/>
      <c r="Q37" s="87"/>
      <c r="R37" s="87"/>
      <c r="S37" s="87"/>
    </row>
    <row r="38" spans="1:19" ht="4.5" customHeight="1" x14ac:dyDescent="0.25"/>
    <row r="39" spans="1:19" ht="55.2" customHeight="1" x14ac:dyDescent="0.25">
      <c r="A39" s="24" t="s">
        <v>107</v>
      </c>
      <c r="B39" s="23"/>
      <c r="C39" s="23"/>
      <c r="D39" s="23"/>
      <c r="E39" s="87" t="s">
        <v>1054</v>
      </c>
      <c r="F39" s="87"/>
      <c r="G39" s="87"/>
      <c r="H39" s="87"/>
      <c r="I39" s="87"/>
      <c r="J39" s="87"/>
      <c r="K39" s="87"/>
      <c r="L39" s="87"/>
      <c r="M39" s="87"/>
      <c r="N39" s="87"/>
      <c r="O39" s="87"/>
      <c r="P39" s="87"/>
      <c r="Q39" s="87"/>
      <c r="R39" s="87"/>
      <c r="S39" s="87"/>
    </row>
  </sheetData>
  <mergeCells count="7">
    <mergeCell ref="C37:S37"/>
    <mergeCell ref="E39:S39"/>
    <mergeCell ref="K1:S1"/>
    <mergeCell ref="C33:S33"/>
    <mergeCell ref="C34:S34"/>
    <mergeCell ref="C35:S35"/>
    <mergeCell ref="C36:S36"/>
  </mergeCells>
  <pageMargins left="0.7" right="0.7" top="0.75" bottom="0.75" header="0.3" footer="0.3"/>
  <pageSetup paperSize="9" fitToHeight="0" orientation="landscape" horizontalDpi="300" verticalDpi="300"/>
  <headerFooter scaleWithDoc="0" alignWithMargins="0">
    <oddHeader>&amp;C&amp;"Arial"&amp;8TABLE 13A.51</oddHeader>
    <oddFooter>&amp;L&amp;"Arial"&amp;8REPORT ON
GOVERNMENT
SERVICES 2022&amp;R&amp;"Arial"&amp;8SERVICES FOR
MENTAL HEALTH
PAGE &amp;B&amp;P&amp;B</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Y78"/>
  <sheetViews>
    <sheetView showGridLines="0" workbookViewId="0"/>
  </sheetViews>
  <sheetFormatPr defaultColWidth="11.44140625" defaultRowHeight="13.2" x14ac:dyDescent="0.25"/>
  <cols>
    <col min="1" max="10" width="1.88671875" customWidth="1"/>
    <col min="11" max="11" width="5.5546875" customWidth="1"/>
    <col min="12" max="12" width="5.44140625" customWidth="1"/>
    <col min="13" max="17" width="10" customWidth="1"/>
    <col min="18" max="18" width="1.88671875" customWidth="1"/>
    <col min="19" max="23" width="10" customWidth="1"/>
    <col min="24" max="24" width="1.88671875" customWidth="1"/>
    <col min="25" max="25" width="10" customWidth="1"/>
  </cols>
  <sheetData>
    <row r="1" spans="1:25" ht="33.9" customHeight="1" x14ac:dyDescent="0.25">
      <c r="A1" s="8" t="s">
        <v>1055</v>
      </c>
      <c r="B1" s="8"/>
      <c r="C1" s="8"/>
      <c r="D1" s="8"/>
      <c r="E1" s="8"/>
      <c r="F1" s="8"/>
      <c r="G1" s="8"/>
      <c r="H1" s="8"/>
      <c r="I1" s="8"/>
      <c r="J1" s="8"/>
      <c r="K1" s="91" t="s">
        <v>1056</v>
      </c>
      <c r="L1" s="92"/>
      <c r="M1" s="92"/>
      <c r="N1" s="92"/>
      <c r="O1" s="92"/>
      <c r="P1" s="92"/>
      <c r="Q1" s="92"/>
      <c r="R1" s="92"/>
      <c r="S1" s="92"/>
      <c r="T1" s="92"/>
      <c r="U1" s="92"/>
      <c r="V1" s="92"/>
      <c r="W1" s="92"/>
      <c r="X1" s="92"/>
      <c r="Y1" s="92"/>
    </row>
    <row r="2" spans="1:25" ht="16.5" customHeight="1" x14ac:dyDescent="0.25">
      <c r="A2" s="14"/>
      <c r="B2" s="14"/>
      <c r="C2" s="14"/>
      <c r="D2" s="14"/>
      <c r="E2" s="14"/>
      <c r="F2" s="14"/>
      <c r="G2" s="14"/>
      <c r="H2" s="14"/>
      <c r="I2" s="14"/>
      <c r="J2" s="14"/>
      <c r="K2" s="14"/>
      <c r="L2" s="14"/>
      <c r="M2" s="101" t="s">
        <v>1057</v>
      </c>
      <c r="N2" s="98"/>
      <c r="O2" s="98"/>
      <c r="P2" s="98"/>
      <c r="Q2" s="98"/>
      <c r="R2" s="7"/>
      <c r="S2" s="101" t="s">
        <v>1058</v>
      </c>
      <c r="T2" s="98"/>
      <c r="U2" s="98"/>
      <c r="V2" s="98"/>
      <c r="W2" s="98"/>
      <c r="X2" s="7"/>
      <c r="Y2" s="73" t="s">
        <v>923</v>
      </c>
    </row>
    <row r="3" spans="1:25" ht="16.5" customHeight="1" x14ac:dyDescent="0.25">
      <c r="A3" s="11"/>
      <c r="B3" s="11"/>
      <c r="C3" s="11"/>
      <c r="D3" s="11"/>
      <c r="E3" s="11"/>
      <c r="F3" s="11"/>
      <c r="G3" s="11"/>
      <c r="H3" s="11"/>
      <c r="I3" s="11"/>
      <c r="J3" s="11"/>
      <c r="K3" s="11"/>
      <c r="L3" s="12" t="s">
        <v>78</v>
      </c>
      <c r="M3" s="13" t="s">
        <v>1032</v>
      </c>
      <c r="N3" s="13" t="s">
        <v>1033</v>
      </c>
      <c r="O3" s="13" t="s">
        <v>1034</v>
      </c>
      <c r="P3" s="13" t="s">
        <v>1035</v>
      </c>
      <c r="Q3" s="13" t="s">
        <v>1036</v>
      </c>
      <c r="R3" s="39"/>
      <c r="S3" s="13" t="s">
        <v>1032</v>
      </c>
      <c r="T3" s="13" t="s">
        <v>1033</v>
      </c>
      <c r="U3" s="13" t="s">
        <v>1034</v>
      </c>
      <c r="V3" s="13" t="s">
        <v>1035</v>
      </c>
      <c r="W3" s="13" t="s">
        <v>1036</v>
      </c>
      <c r="X3" s="39"/>
      <c r="Y3" s="13" t="s">
        <v>1036</v>
      </c>
    </row>
    <row r="4" spans="1:25" ht="16.5" customHeight="1" x14ac:dyDescent="0.25">
      <c r="A4" s="7" t="s">
        <v>1059</v>
      </c>
      <c r="B4" s="7"/>
      <c r="C4" s="7"/>
      <c r="D4" s="7"/>
      <c r="E4" s="7"/>
      <c r="F4" s="7"/>
      <c r="G4" s="7"/>
      <c r="H4" s="7"/>
      <c r="I4" s="7"/>
      <c r="J4" s="7"/>
      <c r="K4" s="7"/>
      <c r="L4" s="9"/>
      <c r="M4" s="10"/>
      <c r="N4" s="10"/>
      <c r="O4" s="10"/>
      <c r="P4" s="10"/>
      <c r="Q4" s="10"/>
      <c r="R4" s="7"/>
      <c r="S4" s="10"/>
      <c r="T4" s="10"/>
      <c r="U4" s="10"/>
      <c r="V4" s="10"/>
      <c r="W4" s="10"/>
      <c r="X4" s="7"/>
      <c r="Y4" s="10"/>
    </row>
    <row r="5" spans="1:25" ht="16.5" customHeight="1" x14ac:dyDescent="0.25">
      <c r="A5" s="7"/>
      <c r="B5" s="7" t="s">
        <v>1060</v>
      </c>
      <c r="C5" s="7"/>
      <c r="D5" s="7"/>
      <c r="E5" s="7"/>
      <c r="F5" s="7"/>
      <c r="G5" s="7"/>
      <c r="H5" s="7"/>
      <c r="I5" s="7"/>
      <c r="J5" s="7"/>
      <c r="K5" s="7"/>
      <c r="L5" s="9"/>
      <c r="M5" s="10"/>
      <c r="N5" s="10"/>
      <c r="O5" s="10"/>
      <c r="P5" s="10"/>
      <c r="Q5" s="10"/>
      <c r="R5" s="7"/>
      <c r="S5" s="10"/>
      <c r="T5" s="10"/>
      <c r="U5" s="10"/>
      <c r="V5" s="10"/>
      <c r="W5" s="10"/>
      <c r="X5" s="7"/>
      <c r="Y5" s="10"/>
    </row>
    <row r="6" spans="1:25" ht="16.5" customHeight="1" x14ac:dyDescent="0.25">
      <c r="A6" s="7"/>
      <c r="B6" s="7"/>
      <c r="C6" s="7" t="s">
        <v>1061</v>
      </c>
      <c r="D6" s="7"/>
      <c r="E6" s="7"/>
      <c r="F6" s="7"/>
      <c r="G6" s="7"/>
      <c r="H6" s="7"/>
      <c r="I6" s="7"/>
      <c r="J6" s="7"/>
      <c r="K6" s="7"/>
      <c r="L6" s="9" t="s">
        <v>97</v>
      </c>
      <c r="M6" s="16">
        <v>71.7</v>
      </c>
      <c r="N6" s="16">
        <v>71.8</v>
      </c>
      <c r="O6" s="16">
        <v>71.599999999999994</v>
      </c>
      <c r="P6" s="16">
        <v>70.7</v>
      </c>
      <c r="Q6" s="16">
        <v>68</v>
      </c>
      <c r="R6" s="7"/>
      <c r="S6" s="16">
        <v>52.7</v>
      </c>
      <c r="T6" s="16">
        <v>57.3</v>
      </c>
      <c r="U6" s="16">
        <v>56.7</v>
      </c>
      <c r="V6" s="16">
        <v>51.7</v>
      </c>
      <c r="W6" s="16">
        <v>48.2</v>
      </c>
      <c r="X6" s="7"/>
      <c r="Y6" s="16">
        <v>64.8</v>
      </c>
    </row>
    <row r="7" spans="1:25" ht="16.5" customHeight="1" x14ac:dyDescent="0.25">
      <c r="A7" s="7"/>
      <c r="B7" s="7"/>
      <c r="C7" s="7" t="s">
        <v>1062</v>
      </c>
      <c r="D7" s="7"/>
      <c r="E7" s="7"/>
      <c r="F7" s="7"/>
      <c r="G7" s="7"/>
      <c r="H7" s="7"/>
      <c r="I7" s="7"/>
      <c r="J7" s="7"/>
      <c r="K7" s="7"/>
      <c r="L7" s="9" t="s">
        <v>97</v>
      </c>
      <c r="M7" s="16">
        <v>19.899999999999999</v>
      </c>
      <c r="N7" s="16">
        <v>19.600000000000001</v>
      </c>
      <c r="O7" s="16">
        <v>19.7</v>
      </c>
      <c r="P7" s="16">
        <v>19.600000000000001</v>
      </c>
      <c r="Q7" s="16">
        <v>20.399999999999999</v>
      </c>
      <c r="R7" s="7"/>
      <c r="S7" s="16">
        <v>29.2</v>
      </c>
      <c r="T7" s="16">
        <v>25.8</v>
      </c>
      <c r="U7" s="16">
        <v>25.9</v>
      </c>
      <c r="V7" s="16">
        <v>26.1</v>
      </c>
      <c r="W7" s="16">
        <v>26.2</v>
      </c>
      <c r="X7" s="7"/>
      <c r="Y7" s="16">
        <v>21.3</v>
      </c>
    </row>
    <row r="8" spans="1:25" ht="16.5" customHeight="1" x14ac:dyDescent="0.25">
      <c r="A8" s="7"/>
      <c r="B8" s="7"/>
      <c r="C8" s="7" t="s">
        <v>1063</v>
      </c>
      <c r="D8" s="7"/>
      <c r="E8" s="7"/>
      <c r="F8" s="7"/>
      <c r="G8" s="7"/>
      <c r="H8" s="7"/>
      <c r="I8" s="7"/>
      <c r="J8" s="7"/>
      <c r="K8" s="7"/>
      <c r="L8" s="9" t="s">
        <v>97</v>
      </c>
      <c r="M8" s="26">
        <v>6.6</v>
      </c>
      <c r="N8" s="26">
        <v>6.5</v>
      </c>
      <c r="O8" s="26">
        <v>6.5</v>
      </c>
      <c r="P8" s="26">
        <v>7.3</v>
      </c>
      <c r="Q8" s="26">
        <v>8.1</v>
      </c>
      <c r="R8" s="7"/>
      <c r="S8" s="16">
        <v>13.4</v>
      </c>
      <c r="T8" s="16">
        <v>12.8</v>
      </c>
      <c r="U8" s="16">
        <v>11.1</v>
      </c>
      <c r="V8" s="16">
        <v>14.6</v>
      </c>
      <c r="W8" s="16">
        <v>15.4</v>
      </c>
      <c r="X8" s="7"/>
      <c r="Y8" s="26">
        <v>9.3000000000000007</v>
      </c>
    </row>
    <row r="9" spans="1:25" ht="16.5" customHeight="1" x14ac:dyDescent="0.25">
      <c r="A9" s="7"/>
      <c r="B9" s="7"/>
      <c r="C9" s="7" t="s">
        <v>1064</v>
      </c>
      <c r="D9" s="7"/>
      <c r="E9" s="7"/>
      <c r="F9" s="7"/>
      <c r="G9" s="7"/>
      <c r="H9" s="7"/>
      <c r="I9" s="7"/>
      <c r="J9" s="7"/>
      <c r="K9" s="7"/>
      <c r="L9" s="9" t="s">
        <v>97</v>
      </c>
      <c r="M9" s="26">
        <v>1.7</v>
      </c>
      <c r="N9" s="26">
        <v>2.1</v>
      </c>
      <c r="O9" s="26">
        <v>2.1</v>
      </c>
      <c r="P9" s="26">
        <v>2.4</v>
      </c>
      <c r="Q9" s="26">
        <v>3.5</v>
      </c>
      <c r="R9" s="7"/>
      <c r="S9" s="26">
        <v>4.7</v>
      </c>
      <c r="T9" s="26">
        <v>4.0999999999999996</v>
      </c>
      <c r="U9" s="26">
        <v>6.4</v>
      </c>
      <c r="V9" s="26">
        <v>7.6</v>
      </c>
      <c r="W9" s="16">
        <v>10.199999999999999</v>
      </c>
      <c r="X9" s="7"/>
      <c r="Y9" s="26">
        <v>4.5999999999999996</v>
      </c>
    </row>
    <row r="10" spans="1:25" ht="16.5" customHeight="1" x14ac:dyDescent="0.25">
      <c r="A10" s="7"/>
      <c r="B10" s="7" t="s">
        <v>1065</v>
      </c>
      <c r="C10" s="7"/>
      <c r="D10" s="7"/>
      <c r="E10" s="7"/>
      <c r="F10" s="7"/>
      <c r="G10" s="7"/>
      <c r="H10" s="7"/>
      <c r="I10" s="7"/>
      <c r="J10" s="7"/>
      <c r="K10" s="7"/>
      <c r="L10" s="9"/>
      <c r="M10" s="10"/>
      <c r="N10" s="10"/>
      <c r="O10" s="10"/>
      <c r="P10" s="10"/>
      <c r="Q10" s="10"/>
      <c r="R10" s="7"/>
      <c r="S10" s="10"/>
      <c r="T10" s="10"/>
      <c r="U10" s="10"/>
      <c r="V10" s="10"/>
      <c r="W10" s="10"/>
      <c r="X10" s="7"/>
      <c r="Y10" s="10"/>
    </row>
    <row r="11" spans="1:25" ht="16.5" customHeight="1" x14ac:dyDescent="0.25">
      <c r="A11" s="7"/>
      <c r="B11" s="7"/>
      <c r="C11" s="7" t="s">
        <v>1066</v>
      </c>
      <c r="D11" s="7"/>
      <c r="E11" s="7"/>
      <c r="F11" s="7"/>
      <c r="G11" s="7"/>
      <c r="H11" s="7"/>
      <c r="I11" s="7"/>
      <c r="J11" s="7"/>
      <c r="K11" s="7"/>
      <c r="L11" s="9" t="s">
        <v>97</v>
      </c>
      <c r="M11" s="26">
        <v>5.9</v>
      </c>
      <c r="N11" s="26">
        <v>5.7</v>
      </c>
      <c r="O11" s="26">
        <v>6.7</v>
      </c>
      <c r="P11" s="26">
        <v>6.7</v>
      </c>
      <c r="Q11" s="26">
        <v>6.6</v>
      </c>
      <c r="R11" s="7"/>
      <c r="S11" s="26">
        <v>2.8</v>
      </c>
      <c r="T11" s="26">
        <v>3.3</v>
      </c>
      <c r="U11" s="26">
        <v>3.6</v>
      </c>
      <c r="V11" s="26">
        <v>3.9</v>
      </c>
      <c r="W11" s="26">
        <v>3.9</v>
      </c>
      <c r="X11" s="7"/>
      <c r="Y11" s="26">
        <v>6.2</v>
      </c>
    </row>
    <row r="12" spans="1:25" ht="16.5" customHeight="1" x14ac:dyDescent="0.25">
      <c r="A12" s="7"/>
      <c r="B12" s="7"/>
      <c r="C12" s="7" t="s">
        <v>1067</v>
      </c>
      <c r="D12" s="7"/>
      <c r="E12" s="7"/>
      <c r="F12" s="7"/>
      <c r="G12" s="7"/>
      <c r="H12" s="7"/>
      <c r="I12" s="7"/>
      <c r="J12" s="7"/>
      <c r="K12" s="7"/>
      <c r="L12" s="9" t="s">
        <v>97</v>
      </c>
      <c r="M12" s="16">
        <v>19.600000000000001</v>
      </c>
      <c r="N12" s="16">
        <v>20.399999999999999</v>
      </c>
      <c r="O12" s="16">
        <v>21.7</v>
      </c>
      <c r="P12" s="16">
        <v>21.1</v>
      </c>
      <c r="Q12" s="16">
        <v>21.1</v>
      </c>
      <c r="R12" s="7"/>
      <c r="S12" s="26">
        <v>8.8000000000000007</v>
      </c>
      <c r="T12" s="16">
        <v>10.1</v>
      </c>
      <c r="U12" s="16">
        <v>11.6</v>
      </c>
      <c r="V12" s="16">
        <v>11.9</v>
      </c>
      <c r="W12" s="16">
        <v>11.5</v>
      </c>
      <c r="X12" s="7"/>
      <c r="Y12" s="16">
        <v>19.7</v>
      </c>
    </row>
    <row r="13" spans="1:25" ht="16.5" customHeight="1" x14ac:dyDescent="0.25">
      <c r="A13" s="7"/>
      <c r="B13" s="7"/>
      <c r="C13" s="7" t="s">
        <v>1068</v>
      </c>
      <c r="D13" s="7"/>
      <c r="E13" s="7"/>
      <c r="F13" s="7"/>
      <c r="G13" s="7"/>
      <c r="H13" s="7"/>
      <c r="I13" s="7"/>
      <c r="J13" s="7"/>
      <c r="K13" s="7"/>
      <c r="L13" s="9" t="s">
        <v>97</v>
      </c>
      <c r="M13" s="26">
        <v>8.1999999999999993</v>
      </c>
      <c r="N13" s="26">
        <v>8.3000000000000007</v>
      </c>
      <c r="O13" s="26">
        <v>9.1999999999999993</v>
      </c>
      <c r="P13" s="26">
        <v>9.1</v>
      </c>
      <c r="Q13" s="26">
        <v>9.1999999999999993</v>
      </c>
      <c r="R13" s="7"/>
      <c r="S13" s="16">
        <v>10.5</v>
      </c>
      <c r="T13" s="16">
        <v>10.3</v>
      </c>
      <c r="U13" s="16">
        <v>10.9</v>
      </c>
      <c r="V13" s="16">
        <v>12.2</v>
      </c>
      <c r="W13" s="16">
        <v>11.3</v>
      </c>
      <c r="X13" s="7"/>
      <c r="Y13" s="26">
        <v>9.6</v>
      </c>
    </row>
    <row r="14" spans="1:25" ht="16.5" customHeight="1" x14ac:dyDescent="0.25">
      <c r="A14" s="7"/>
      <c r="B14" s="7"/>
      <c r="C14" s="7" t="s">
        <v>1069</v>
      </c>
      <c r="D14" s="7"/>
      <c r="E14" s="7"/>
      <c r="F14" s="7"/>
      <c r="G14" s="7"/>
      <c r="H14" s="7"/>
      <c r="I14" s="7"/>
      <c r="J14" s="7"/>
      <c r="K14" s="7"/>
      <c r="L14" s="9" t="s">
        <v>97</v>
      </c>
      <c r="M14" s="26">
        <v>2.9</v>
      </c>
      <c r="N14" s="26">
        <v>3</v>
      </c>
      <c r="O14" s="26">
        <v>3.1</v>
      </c>
      <c r="P14" s="26">
        <v>4</v>
      </c>
      <c r="Q14" s="26">
        <v>4.2</v>
      </c>
      <c r="R14" s="7"/>
      <c r="S14" s="26">
        <v>1.1000000000000001</v>
      </c>
      <c r="T14" s="26">
        <v>1.4</v>
      </c>
      <c r="U14" s="26">
        <v>2</v>
      </c>
      <c r="V14" s="26">
        <v>2.2000000000000002</v>
      </c>
      <c r="W14" s="26">
        <v>3.1</v>
      </c>
      <c r="X14" s="7"/>
      <c r="Y14" s="26">
        <v>4.0999999999999996</v>
      </c>
    </row>
    <row r="15" spans="1:25" ht="16.5" customHeight="1" x14ac:dyDescent="0.25">
      <c r="A15" s="7"/>
      <c r="B15" s="7"/>
      <c r="C15" s="7" t="s">
        <v>1070</v>
      </c>
      <c r="D15" s="7"/>
      <c r="E15" s="7"/>
      <c r="F15" s="7"/>
      <c r="G15" s="7"/>
      <c r="H15" s="7"/>
      <c r="I15" s="7"/>
      <c r="J15" s="7"/>
      <c r="K15" s="7"/>
      <c r="L15" s="9" t="s">
        <v>97</v>
      </c>
      <c r="M15" s="16">
        <v>10.3</v>
      </c>
      <c r="N15" s="16">
        <v>10.8</v>
      </c>
      <c r="O15" s="16">
        <v>12.6</v>
      </c>
      <c r="P15" s="16">
        <v>13.9</v>
      </c>
      <c r="Q15" s="16">
        <v>15</v>
      </c>
      <c r="R15" s="7"/>
      <c r="S15" s="16">
        <v>16.100000000000001</v>
      </c>
      <c r="T15" s="16">
        <v>18.7</v>
      </c>
      <c r="U15" s="16">
        <v>20.7</v>
      </c>
      <c r="V15" s="16">
        <v>26.5</v>
      </c>
      <c r="W15" s="16">
        <v>25.9</v>
      </c>
      <c r="X15" s="7"/>
      <c r="Y15" s="16">
        <v>16.899999999999999</v>
      </c>
    </row>
    <row r="16" spans="1:25" ht="16.5" customHeight="1" x14ac:dyDescent="0.25">
      <c r="A16" s="7" t="s">
        <v>1071</v>
      </c>
      <c r="B16" s="7"/>
      <c r="C16" s="7"/>
      <c r="D16" s="7"/>
      <c r="E16" s="7"/>
      <c r="F16" s="7"/>
      <c r="G16" s="7"/>
      <c r="H16" s="7"/>
      <c r="I16" s="7"/>
      <c r="J16" s="7"/>
      <c r="K16" s="7"/>
      <c r="L16" s="9"/>
      <c r="M16" s="10"/>
      <c r="N16" s="10"/>
      <c r="O16" s="10"/>
      <c r="P16" s="10"/>
      <c r="Q16" s="10"/>
      <c r="R16" s="7"/>
      <c r="S16" s="10"/>
      <c r="T16" s="10"/>
      <c r="U16" s="10"/>
      <c r="V16" s="10"/>
      <c r="W16" s="10"/>
      <c r="X16" s="7"/>
      <c r="Y16" s="10"/>
    </row>
    <row r="17" spans="1:25" ht="16.5" customHeight="1" x14ac:dyDescent="0.25">
      <c r="A17" s="7"/>
      <c r="B17" s="7" t="s">
        <v>1072</v>
      </c>
      <c r="C17" s="7"/>
      <c r="D17" s="7"/>
      <c r="E17" s="7"/>
      <c r="F17" s="7"/>
      <c r="G17" s="7"/>
      <c r="H17" s="7"/>
      <c r="I17" s="7"/>
      <c r="J17" s="7"/>
      <c r="K17" s="7"/>
      <c r="L17" s="9"/>
      <c r="M17" s="10"/>
      <c r="N17" s="10"/>
      <c r="O17" s="10"/>
      <c r="P17" s="10"/>
      <c r="Q17" s="10"/>
      <c r="R17" s="7"/>
      <c r="S17" s="10"/>
      <c r="T17" s="10"/>
      <c r="U17" s="10"/>
      <c r="V17" s="10"/>
      <c r="W17" s="10"/>
      <c r="X17" s="7"/>
      <c r="Y17" s="10"/>
    </row>
    <row r="18" spans="1:25" ht="16.5" customHeight="1" x14ac:dyDescent="0.25">
      <c r="A18" s="7"/>
      <c r="B18" s="7"/>
      <c r="C18" s="7" t="s">
        <v>1061</v>
      </c>
      <c r="D18" s="7"/>
      <c r="E18" s="7"/>
      <c r="F18" s="7"/>
      <c r="G18" s="7"/>
      <c r="H18" s="7"/>
      <c r="I18" s="7"/>
      <c r="J18" s="7"/>
      <c r="K18" s="7"/>
      <c r="L18" s="9" t="s">
        <v>97</v>
      </c>
      <c r="M18" s="16">
        <v>70.8</v>
      </c>
      <c r="N18" s="16">
        <v>71.099999999999994</v>
      </c>
      <c r="O18" s="16">
        <v>70.7</v>
      </c>
      <c r="P18" s="16">
        <v>69.900000000000006</v>
      </c>
      <c r="Q18" s="16">
        <v>67.2</v>
      </c>
      <c r="R18" s="7"/>
      <c r="S18" s="16">
        <v>52.8</v>
      </c>
      <c r="T18" s="16">
        <v>56.7</v>
      </c>
      <c r="U18" s="16">
        <v>57.1</v>
      </c>
      <c r="V18" s="16">
        <v>49.6</v>
      </c>
      <c r="W18" s="16">
        <v>46.1</v>
      </c>
      <c r="X18" s="7"/>
      <c r="Y18" s="16">
        <v>64.8</v>
      </c>
    </row>
    <row r="19" spans="1:25" ht="16.5" customHeight="1" x14ac:dyDescent="0.25">
      <c r="A19" s="7"/>
      <c r="B19" s="7"/>
      <c r="C19" s="7" t="s">
        <v>1062</v>
      </c>
      <c r="D19" s="7"/>
      <c r="E19" s="7"/>
      <c r="F19" s="7"/>
      <c r="G19" s="7"/>
      <c r="H19" s="7"/>
      <c r="I19" s="7"/>
      <c r="J19" s="7"/>
      <c r="K19" s="7"/>
      <c r="L19" s="9" t="s">
        <v>97</v>
      </c>
      <c r="M19" s="16">
        <v>20.399999999999999</v>
      </c>
      <c r="N19" s="16">
        <v>19.8</v>
      </c>
      <c r="O19" s="16">
        <v>20.100000000000001</v>
      </c>
      <c r="P19" s="16">
        <v>19.899999999999999</v>
      </c>
      <c r="Q19" s="16">
        <v>20.7</v>
      </c>
      <c r="R19" s="7"/>
      <c r="S19" s="16">
        <v>28</v>
      </c>
      <c r="T19" s="16">
        <v>27</v>
      </c>
      <c r="U19" s="16">
        <v>25.9</v>
      </c>
      <c r="V19" s="16">
        <v>26.6</v>
      </c>
      <c r="W19" s="16">
        <v>26.1</v>
      </c>
      <c r="X19" s="7"/>
      <c r="Y19" s="16">
        <v>21.3</v>
      </c>
    </row>
    <row r="20" spans="1:25" ht="16.5" customHeight="1" x14ac:dyDescent="0.25">
      <c r="A20" s="7"/>
      <c r="B20" s="7"/>
      <c r="C20" s="7" t="s">
        <v>1063</v>
      </c>
      <c r="D20" s="7"/>
      <c r="E20" s="7"/>
      <c r="F20" s="7"/>
      <c r="G20" s="7"/>
      <c r="H20" s="7"/>
      <c r="I20" s="7"/>
      <c r="J20" s="7"/>
      <c r="K20" s="7"/>
      <c r="L20" s="9" t="s">
        <v>97</v>
      </c>
      <c r="M20" s="26">
        <v>6.9</v>
      </c>
      <c r="N20" s="26">
        <v>6.8</v>
      </c>
      <c r="O20" s="26">
        <v>6.8</v>
      </c>
      <c r="P20" s="26">
        <v>7.6</v>
      </c>
      <c r="Q20" s="26">
        <v>8.4</v>
      </c>
      <c r="R20" s="7"/>
      <c r="S20" s="16">
        <v>14.6</v>
      </c>
      <c r="T20" s="16">
        <v>12.7</v>
      </c>
      <c r="U20" s="16">
        <v>11</v>
      </c>
      <c r="V20" s="16">
        <v>15.4</v>
      </c>
      <c r="W20" s="16">
        <v>16.2</v>
      </c>
      <c r="X20" s="7"/>
      <c r="Y20" s="26">
        <v>9.3000000000000007</v>
      </c>
    </row>
    <row r="21" spans="1:25" ht="16.5" customHeight="1" x14ac:dyDescent="0.25">
      <c r="A21" s="7"/>
      <c r="B21" s="7"/>
      <c r="C21" s="7" t="s">
        <v>1064</v>
      </c>
      <c r="D21" s="7"/>
      <c r="E21" s="7"/>
      <c r="F21" s="7"/>
      <c r="G21" s="7"/>
      <c r="H21" s="7"/>
      <c r="I21" s="7"/>
      <c r="J21" s="7"/>
      <c r="K21" s="7"/>
      <c r="L21" s="9" t="s">
        <v>97</v>
      </c>
      <c r="M21" s="26">
        <v>1.9</v>
      </c>
      <c r="N21" s="26">
        <v>2.2999999999999998</v>
      </c>
      <c r="O21" s="26">
        <v>2.4</v>
      </c>
      <c r="P21" s="26">
        <v>2.6</v>
      </c>
      <c r="Q21" s="26">
        <v>3.7</v>
      </c>
      <c r="R21" s="7"/>
      <c r="S21" s="26">
        <v>4.5999999999999996</v>
      </c>
      <c r="T21" s="26">
        <v>3.6</v>
      </c>
      <c r="U21" s="26">
        <v>5.9</v>
      </c>
      <c r="V21" s="26">
        <v>8.4</v>
      </c>
      <c r="W21" s="16">
        <v>11.6</v>
      </c>
      <c r="X21" s="7"/>
      <c r="Y21" s="26">
        <v>4.5999999999999996</v>
      </c>
    </row>
    <row r="22" spans="1:25" ht="16.5" customHeight="1" x14ac:dyDescent="0.25">
      <c r="A22" s="7"/>
      <c r="B22" s="7" t="s">
        <v>1065</v>
      </c>
      <c r="C22" s="7"/>
      <c r="D22" s="7"/>
      <c r="E22" s="7"/>
      <c r="F22" s="7"/>
      <c r="G22" s="7"/>
      <c r="H22" s="7"/>
      <c r="I22" s="7"/>
      <c r="J22" s="7"/>
      <c r="K22" s="7"/>
      <c r="L22" s="9"/>
      <c r="M22" s="10"/>
      <c r="N22" s="10"/>
      <c r="O22" s="10"/>
      <c r="P22" s="10"/>
      <c r="Q22" s="10"/>
      <c r="R22" s="7"/>
      <c r="S22" s="10"/>
      <c r="T22" s="10"/>
      <c r="U22" s="10"/>
      <c r="V22" s="10"/>
      <c r="W22" s="10"/>
      <c r="X22" s="7"/>
      <c r="Y22" s="10"/>
    </row>
    <row r="23" spans="1:25" ht="16.5" customHeight="1" x14ac:dyDescent="0.25">
      <c r="A23" s="7"/>
      <c r="B23" s="7"/>
      <c r="C23" s="7" t="s">
        <v>1066</v>
      </c>
      <c r="D23" s="7"/>
      <c r="E23" s="7"/>
      <c r="F23" s="7"/>
      <c r="G23" s="7"/>
      <c r="H23" s="7"/>
      <c r="I23" s="7"/>
      <c r="J23" s="7"/>
      <c r="K23" s="7"/>
      <c r="L23" s="9" t="s">
        <v>97</v>
      </c>
      <c r="M23" s="26">
        <v>6</v>
      </c>
      <c r="N23" s="26">
        <v>5.8</v>
      </c>
      <c r="O23" s="26">
        <v>6.8</v>
      </c>
      <c r="P23" s="26">
        <v>6.7</v>
      </c>
      <c r="Q23" s="26">
        <v>6.7</v>
      </c>
      <c r="R23" s="7"/>
      <c r="S23" s="54">
        <v>1.4</v>
      </c>
      <c r="T23" s="26">
        <v>2</v>
      </c>
      <c r="U23" s="26">
        <v>1.4</v>
      </c>
      <c r="V23" s="26">
        <v>2.6</v>
      </c>
      <c r="W23" s="26">
        <v>2.2999999999999998</v>
      </c>
      <c r="X23" s="7"/>
      <c r="Y23" s="26">
        <v>6.2</v>
      </c>
    </row>
    <row r="24" spans="1:25" ht="16.5" customHeight="1" x14ac:dyDescent="0.25">
      <c r="A24" s="7"/>
      <c r="B24" s="7"/>
      <c r="C24" s="7" t="s">
        <v>1067</v>
      </c>
      <c r="D24" s="7"/>
      <c r="E24" s="7"/>
      <c r="F24" s="7"/>
      <c r="G24" s="7"/>
      <c r="H24" s="7"/>
      <c r="I24" s="7"/>
      <c r="J24" s="7"/>
      <c r="K24" s="7"/>
      <c r="L24" s="9" t="s">
        <v>97</v>
      </c>
      <c r="M24" s="16">
        <v>19.600000000000001</v>
      </c>
      <c r="N24" s="16">
        <v>20.5</v>
      </c>
      <c r="O24" s="16">
        <v>21.8</v>
      </c>
      <c r="P24" s="16">
        <v>21.3</v>
      </c>
      <c r="Q24" s="16">
        <v>21.1</v>
      </c>
      <c r="R24" s="7"/>
      <c r="S24" s="26">
        <v>5.8</v>
      </c>
      <c r="T24" s="26">
        <v>5.9</v>
      </c>
      <c r="U24" s="26">
        <v>7.2</v>
      </c>
      <c r="V24" s="26">
        <v>6.7</v>
      </c>
      <c r="W24" s="26">
        <v>8.5</v>
      </c>
      <c r="X24" s="7"/>
      <c r="Y24" s="16">
        <v>19.7</v>
      </c>
    </row>
    <row r="25" spans="1:25" ht="16.5" customHeight="1" x14ac:dyDescent="0.25">
      <c r="A25" s="7"/>
      <c r="B25" s="7"/>
      <c r="C25" s="7" t="s">
        <v>1068</v>
      </c>
      <c r="D25" s="7"/>
      <c r="E25" s="7"/>
      <c r="F25" s="7"/>
      <c r="G25" s="7"/>
      <c r="H25" s="7"/>
      <c r="I25" s="7"/>
      <c r="J25" s="7"/>
      <c r="K25" s="7"/>
      <c r="L25" s="9" t="s">
        <v>97</v>
      </c>
      <c r="M25" s="26">
        <v>8.3000000000000007</v>
      </c>
      <c r="N25" s="26">
        <v>8.5</v>
      </c>
      <c r="O25" s="26">
        <v>9.5</v>
      </c>
      <c r="P25" s="26">
        <v>9.4</v>
      </c>
      <c r="Q25" s="26">
        <v>9.5</v>
      </c>
      <c r="R25" s="7"/>
      <c r="S25" s="16">
        <v>10.5</v>
      </c>
      <c r="T25" s="16">
        <v>10</v>
      </c>
      <c r="U25" s="26">
        <v>9.8000000000000007</v>
      </c>
      <c r="V25" s="16">
        <v>11.1</v>
      </c>
      <c r="W25" s="16">
        <v>10.4</v>
      </c>
      <c r="X25" s="7"/>
      <c r="Y25" s="26">
        <v>9.6</v>
      </c>
    </row>
    <row r="26" spans="1:25" ht="16.5" customHeight="1" x14ac:dyDescent="0.25">
      <c r="A26" s="7"/>
      <c r="B26" s="7"/>
      <c r="C26" s="7" t="s">
        <v>1069</v>
      </c>
      <c r="D26" s="7"/>
      <c r="E26" s="7"/>
      <c r="F26" s="7"/>
      <c r="G26" s="7"/>
      <c r="H26" s="7"/>
      <c r="I26" s="7"/>
      <c r="J26" s="7"/>
      <c r="K26" s="7"/>
      <c r="L26" s="9" t="s">
        <v>97</v>
      </c>
      <c r="M26" s="26">
        <v>2.9</v>
      </c>
      <c r="N26" s="26">
        <v>3</v>
      </c>
      <c r="O26" s="26">
        <v>3.2</v>
      </c>
      <c r="P26" s="26">
        <v>4</v>
      </c>
      <c r="Q26" s="26">
        <v>4.2</v>
      </c>
      <c r="R26" s="7"/>
      <c r="S26" s="54">
        <v>0.8</v>
      </c>
      <c r="T26" s="26">
        <v>0.9</v>
      </c>
      <c r="U26" s="26">
        <v>1.1000000000000001</v>
      </c>
      <c r="V26" s="26">
        <v>1.6</v>
      </c>
      <c r="W26" s="26">
        <v>2.7</v>
      </c>
      <c r="X26" s="7"/>
      <c r="Y26" s="26">
        <v>4.0999999999999996</v>
      </c>
    </row>
    <row r="27" spans="1:25" ht="16.5" customHeight="1" x14ac:dyDescent="0.25">
      <c r="A27" s="7"/>
      <c r="B27" s="7"/>
      <c r="C27" s="7" t="s">
        <v>1070</v>
      </c>
      <c r="D27" s="7"/>
      <c r="E27" s="7"/>
      <c r="F27" s="7"/>
      <c r="G27" s="7"/>
      <c r="H27" s="7"/>
      <c r="I27" s="7"/>
      <c r="J27" s="7"/>
      <c r="K27" s="7"/>
      <c r="L27" s="9" t="s">
        <v>97</v>
      </c>
      <c r="M27" s="16">
        <v>10.7</v>
      </c>
      <c r="N27" s="16">
        <v>11.3</v>
      </c>
      <c r="O27" s="16">
        <v>13</v>
      </c>
      <c r="P27" s="16">
        <v>14.4</v>
      </c>
      <c r="Q27" s="16">
        <v>15.4</v>
      </c>
      <c r="R27" s="7"/>
      <c r="S27" s="16">
        <v>15.7</v>
      </c>
      <c r="T27" s="16">
        <v>18.7</v>
      </c>
      <c r="U27" s="16">
        <v>21.2</v>
      </c>
      <c r="V27" s="16">
        <v>28.2</v>
      </c>
      <c r="W27" s="16">
        <v>26.9</v>
      </c>
      <c r="X27" s="7"/>
      <c r="Y27" s="16">
        <v>16.899999999999999</v>
      </c>
    </row>
    <row r="28" spans="1:25" ht="16.5" customHeight="1" x14ac:dyDescent="0.25">
      <c r="A28" s="7" t="s">
        <v>1073</v>
      </c>
      <c r="B28" s="7"/>
      <c r="C28" s="7"/>
      <c r="D28" s="7"/>
      <c r="E28" s="7"/>
      <c r="F28" s="7"/>
      <c r="G28" s="7"/>
      <c r="H28" s="7"/>
      <c r="I28" s="7"/>
      <c r="J28" s="7"/>
      <c r="K28" s="7"/>
      <c r="L28" s="9"/>
      <c r="M28" s="10"/>
      <c r="N28" s="10"/>
      <c r="O28" s="10"/>
      <c r="P28" s="10"/>
      <c r="Q28" s="10"/>
      <c r="R28" s="7"/>
      <c r="S28" s="10"/>
      <c r="T28" s="10"/>
      <c r="U28" s="10"/>
      <c r="V28" s="10"/>
      <c r="W28" s="10"/>
      <c r="X28" s="7"/>
      <c r="Y28" s="10"/>
    </row>
    <row r="29" spans="1:25" ht="16.5" customHeight="1" x14ac:dyDescent="0.25">
      <c r="A29" s="7"/>
      <c r="B29" s="7" t="s">
        <v>1072</v>
      </c>
      <c r="C29" s="7"/>
      <c r="D29" s="7"/>
      <c r="E29" s="7"/>
      <c r="F29" s="7"/>
      <c r="G29" s="7"/>
      <c r="H29" s="7"/>
      <c r="I29" s="7"/>
      <c r="J29" s="7"/>
      <c r="K29" s="7"/>
      <c r="L29" s="9"/>
      <c r="M29" s="10"/>
      <c r="N29" s="10"/>
      <c r="O29" s="10"/>
      <c r="P29" s="10"/>
      <c r="Q29" s="10"/>
      <c r="R29" s="7"/>
      <c r="S29" s="10"/>
      <c r="T29" s="10"/>
      <c r="U29" s="10"/>
      <c r="V29" s="10"/>
      <c r="W29" s="10"/>
      <c r="X29" s="7"/>
      <c r="Y29" s="10"/>
    </row>
    <row r="30" spans="1:25" ht="16.5" customHeight="1" x14ac:dyDescent="0.25">
      <c r="A30" s="7"/>
      <c r="B30" s="7"/>
      <c r="C30" s="7" t="s">
        <v>1061</v>
      </c>
      <c r="D30" s="7"/>
      <c r="E30" s="7"/>
      <c r="F30" s="7"/>
      <c r="G30" s="7"/>
      <c r="H30" s="7"/>
      <c r="I30" s="7"/>
      <c r="J30" s="7"/>
      <c r="K30" s="7"/>
      <c r="L30" s="9" t="s">
        <v>97</v>
      </c>
      <c r="M30" s="16">
        <v>69.900000000000006</v>
      </c>
      <c r="N30" s="16">
        <v>70.099999999999994</v>
      </c>
      <c r="O30" s="16">
        <v>70</v>
      </c>
      <c r="P30" s="16">
        <v>68.2</v>
      </c>
      <c r="Q30" s="16">
        <v>65.400000000000006</v>
      </c>
      <c r="R30" s="7"/>
      <c r="S30" s="16">
        <v>49.5</v>
      </c>
      <c r="T30" s="16">
        <v>55.9</v>
      </c>
      <c r="U30" s="16">
        <v>51.4</v>
      </c>
      <c r="V30" s="16">
        <v>47.8</v>
      </c>
      <c r="W30" s="16">
        <v>44.2</v>
      </c>
      <c r="X30" s="7"/>
      <c r="Y30" s="16">
        <v>64.8</v>
      </c>
    </row>
    <row r="31" spans="1:25" ht="16.5" customHeight="1" x14ac:dyDescent="0.25">
      <c r="A31" s="7"/>
      <c r="B31" s="7"/>
      <c r="C31" s="7" t="s">
        <v>1062</v>
      </c>
      <c r="D31" s="7"/>
      <c r="E31" s="7"/>
      <c r="F31" s="7"/>
      <c r="G31" s="7"/>
      <c r="H31" s="7"/>
      <c r="I31" s="7"/>
      <c r="J31" s="7"/>
      <c r="K31" s="7"/>
      <c r="L31" s="9" t="s">
        <v>97</v>
      </c>
      <c r="M31" s="16">
        <v>20.7</v>
      </c>
      <c r="N31" s="16">
        <v>20.2</v>
      </c>
      <c r="O31" s="16">
        <v>20.399999999999999</v>
      </c>
      <c r="P31" s="16">
        <v>20.5</v>
      </c>
      <c r="Q31" s="16">
        <v>21.1</v>
      </c>
      <c r="R31" s="7"/>
      <c r="S31" s="16">
        <v>31.3</v>
      </c>
      <c r="T31" s="16">
        <v>28.9</v>
      </c>
      <c r="U31" s="16">
        <v>30.7</v>
      </c>
      <c r="V31" s="16">
        <v>25.7</v>
      </c>
      <c r="W31" s="16">
        <v>28.2</v>
      </c>
      <c r="X31" s="7"/>
      <c r="Y31" s="16">
        <v>21.3</v>
      </c>
    </row>
    <row r="32" spans="1:25" ht="16.5" customHeight="1" x14ac:dyDescent="0.25">
      <c r="A32" s="7"/>
      <c r="B32" s="7"/>
      <c r="C32" s="7" t="s">
        <v>1063</v>
      </c>
      <c r="D32" s="7"/>
      <c r="E32" s="7"/>
      <c r="F32" s="7"/>
      <c r="G32" s="7"/>
      <c r="H32" s="7"/>
      <c r="I32" s="7"/>
      <c r="J32" s="7"/>
      <c r="K32" s="7"/>
      <c r="L32" s="9" t="s">
        <v>97</v>
      </c>
      <c r="M32" s="26">
        <v>7.3</v>
      </c>
      <c r="N32" s="26">
        <v>7.3</v>
      </c>
      <c r="O32" s="26">
        <v>7</v>
      </c>
      <c r="P32" s="26">
        <v>8.1999999999999993</v>
      </c>
      <c r="Q32" s="26">
        <v>9.1999999999999993</v>
      </c>
      <c r="R32" s="7"/>
      <c r="S32" s="16">
        <v>16</v>
      </c>
      <c r="T32" s="16">
        <v>12.1</v>
      </c>
      <c r="U32" s="16">
        <v>12</v>
      </c>
      <c r="V32" s="16">
        <v>19.600000000000001</v>
      </c>
      <c r="W32" s="16">
        <v>14</v>
      </c>
      <c r="X32" s="7"/>
      <c r="Y32" s="26">
        <v>9.3000000000000007</v>
      </c>
    </row>
    <row r="33" spans="1:25" ht="16.5" customHeight="1" x14ac:dyDescent="0.25">
      <c r="A33" s="7"/>
      <c r="B33" s="7"/>
      <c r="C33" s="7" t="s">
        <v>1064</v>
      </c>
      <c r="D33" s="7"/>
      <c r="E33" s="7"/>
      <c r="F33" s="7"/>
      <c r="G33" s="7"/>
      <c r="H33" s="7"/>
      <c r="I33" s="7"/>
      <c r="J33" s="7"/>
      <c r="K33" s="7"/>
      <c r="L33" s="9" t="s">
        <v>97</v>
      </c>
      <c r="M33" s="26">
        <v>2.1</v>
      </c>
      <c r="N33" s="26">
        <v>2.4</v>
      </c>
      <c r="O33" s="26">
        <v>2.6</v>
      </c>
      <c r="P33" s="26">
        <v>3.1</v>
      </c>
      <c r="Q33" s="26">
        <v>4.3</v>
      </c>
      <c r="R33" s="7"/>
      <c r="S33" s="54">
        <v>3.2</v>
      </c>
      <c r="T33" s="26">
        <v>3</v>
      </c>
      <c r="U33" s="26">
        <v>6</v>
      </c>
      <c r="V33" s="26">
        <v>7</v>
      </c>
      <c r="W33" s="16">
        <v>13.5</v>
      </c>
      <c r="X33" s="7"/>
      <c r="Y33" s="26">
        <v>4.5999999999999996</v>
      </c>
    </row>
    <row r="34" spans="1:25" ht="16.5" customHeight="1" x14ac:dyDescent="0.25">
      <c r="A34" s="7"/>
      <c r="B34" s="7" t="s">
        <v>1065</v>
      </c>
      <c r="C34" s="7"/>
      <c r="D34" s="7"/>
      <c r="E34" s="7"/>
      <c r="F34" s="7"/>
      <c r="G34" s="7"/>
      <c r="H34" s="7"/>
      <c r="I34" s="7"/>
      <c r="J34" s="7"/>
      <c r="K34" s="7"/>
      <c r="L34" s="9"/>
      <c r="M34" s="10"/>
      <c r="N34" s="10"/>
      <c r="O34" s="10"/>
      <c r="P34" s="10"/>
      <c r="Q34" s="10"/>
      <c r="R34" s="7"/>
      <c r="S34" s="10"/>
      <c r="T34" s="10"/>
      <c r="U34" s="10"/>
      <c r="V34" s="10"/>
      <c r="W34" s="10"/>
      <c r="X34" s="7"/>
      <c r="Y34" s="10"/>
    </row>
    <row r="35" spans="1:25" ht="16.5" customHeight="1" x14ac:dyDescent="0.25">
      <c r="A35" s="7"/>
      <c r="B35" s="7"/>
      <c r="C35" s="7" t="s">
        <v>1066</v>
      </c>
      <c r="D35" s="7"/>
      <c r="E35" s="7"/>
      <c r="F35" s="7"/>
      <c r="G35" s="7"/>
      <c r="H35" s="7"/>
      <c r="I35" s="7"/>
      <c r="J35" s="7"/>
      <c r="K35" s="7"/>
      <c r="L35" s="9" t="s">
        <v>97</v>
      </c>
      <c r="M35" s="26">
        <v>5.7</v>
      </c>
      <c r="N35" s="26">
        <v>5.5</v>
      </c>
      <c r="O35" s="26">
        <v>6.5</v>
      </c>
      <c r="P35" s="26">
        <v>6.4</v>
      </c>
      <c r="Q35" s="26">
        <v>6.4</v>
      </c>
      <c r="R35" s="7"/>
      <c r="S35" s="72">
        <v>1.1000000000000001</v>
      </c>
      <c r="T35" s="72">
        <v>1</v>
      </c>
      <c r="U35" s="72">
        <v>0.8</v>
      </c>
      <c r="V35" s="72">
        <v>1.1000000000000001</v>
      </c>
      <c r="W35" s="72">
        <v>0.7</v>
      </c>
      <c r="X35" s="7"/>
      <c r="Y35" s="26">
        <v>6.2</v>
      </c>
    </row>
    <row r="36" spans="1:25" ht="16.5" customHeight="1" x14ac:dyDescent="0.25">
      <c r="A36" s="7"/>
      <c r="B36" s="7"/>
      <c r="C36" s="7" t="s">
        <v>1067</v>
      </c>
      <c r="D36" s="7"/>
      <c r="E36" s="7"/>
      <c r="F36" s="7"/>
      <c r="G36" s="7"/>
      <c r="H36" s="7"/>
      <c r="I36" s="7"/>
      <c r="J36" s="7"/>
      <c r="K36" s="7"/>
      <c r="L36" s="9" t="s">
        <v>97</v>
      </c>
      <c r="M36" s="16">
        <v>18.899999999999999</v>
      </c>
      <c r="N36" s="16">
        <v>19.5</v>
      </c>
      <c r="O36" s="16">
        <v>20.9</v>
      </c>
      <c r="P36" s="16">
        <v>20.2</v>
      </c>
      <c r="Q36" s="16">
        <v>20.100000000000001</v>
      </c>
      <c r="R36" s="7"/>
      <c r="S36" s="54">
        <v>3.2</v>
      </c>
      <c r="T36" s="54">
        <v>1.2</v>
      </c>
      <c r="U36" s="54">
        <v>1.7</v>
      </c>
      <c r="V36" s="54">
        <v>1.8</v>
      </c>
      <c r="W36" s="54">
        <v>2.5</v>
      </c>
      <c r="X36" s="7"/>
      <c r="Y36" s="16">
        <v>19.7</v>
      </c>
    </row>
    <row r="37" spans="1:25" ht="16.5" customHeight="1" x14ac:dyDescent="0.25">
      <c r="A37" s="7"/>
      <c r="B37" s="7"/>
      <c r="C37" s="7" t="s">
        <v>1068</v>
      </c>
      <c r="D37" s="7"/>
      <c r="E37" s="7"/>
      <c r="F37" s="7"/>
      <c r="G37" s="7"/>
      <c r="H37" s="7"/>
      <c r="I37" s="7"/>
      <c r="J37" s="7"/>
      <c r="K37" s="7"/>
      <c r="L37" s="9" t="s">
        <v>97</v>
      </c>
      <c r="M37" s="26">
        <v>8.4</v>
      </c>
      <c r="N37" s="26">
        <v>8.6</v>
      </c>
      <c r="O37" s="26">
        <v>9.5</v>
      </c>
      <c r="P37" s="26">
        <v>9.5</v>
      </c>
      <c r="Q37" s="26">
        <v>9.5</v>
      </c>
      <c r="R37" s="7"/>
      <c r="S37" s="16">
        <v>11.2</v>
      </c>
      <c r="T37" s="16">
        <v>11</v>
      </c>
      <c r="U37" s="26">
        <v>9.8000000000000007</v>
      </c>
      <c r="V37" s="16">
        <v>10.7</v>
      </c>
      <c r="W37" s="16">
        <v>10.7</v>
      </c>
      <c r="X37" s="7"/>
      <c r="Y37" s="26">
        <v>9.6</v>
      </c>
    </row>
    <row r="38" spans="1:25" ht="16.5" customHeight="1" x14ac:dyDescent="0.25">
      <c r="A38" s="7"/>
      <c r="B38" s="7"/>
      <c r="C38" s="7" t="s">
        <v>1069</v>
      </c>
      <c r="D38" s="7"/>
      <c r="E38" s="7"/>
      <c r="F38" s="7"/>
      <c r="G38" s="7"/>
      <c r="H38" s="7"/>
      <c r="I38" s="7"/>
      <c r="J38" s="7"/>
      <c r="K38" s="7"/>
      <c r="L38" s="9" t="s">
        <v>97</v>
      </c>
      <c r="M38" s="26">
        <v>2.8</v>
      </c>
      <c r="N38" s="26">
        <v>2.9</v>
      </c>
      <c r="O38" s="26">
        <v>3</v>
      </c>
      <c r="P38" s="26">
        <v>3.8</v>
      </c>
      <c r="Q38" s="26">
        <v>4.2</v>
      </c>
      <c r="R38" s="7"/>
      <c r="S38" s="54">
        <v>0.3</v>
      </c>
      <c r="T38" s="72">
        <v>0.2</v>
      </c>
      <c r="U38" s="72">
        <v>0.6</v>
      </c>
      <c r="V38" s="72">
        <v>0.5</v>
      </c>
      <c r="W38" s="72">
        <v>0.4</v>
      </c>
      <c r="X38" s="7"/>
      <c r="Y38" s="26">
        <v>4.0999999999999996</v>
      </c>
    </row>
    <row r="39" spans="1:25" ht="16.5" customHeight="1" x14ac:dyDescent="0.25">
      <c r="A39" s="7"/>
      <c r="B39" s="7"/>
      <c r="C39" s="7" t="s">
        <v>1070</v>
      </c>
      <c r="D39" s="7"/>
      <c r="E39" s="7"/>
      <c r="F39" s="7"/>
      <c r="G39" s="7"/>
      <c r="H39" s="7"/>
      <c r="I39" s="7"/>
      <c r="J39" s="7"/>
      <c r="K39" s="7"/>
      <c r="L39" s="9" t="s">
        <v>97</v>
      </c>
      <c r="M39" s="16">
        <v>10.9</v>
      </c>
      <c r="N39" s="16">
        <v>11.9</v>
      </c>
      <c r="O39" s="16">
        <v>13.6</v>
      </c>
      <c r="P39" s="16">
        <v>15.6</v>
      </c>
      <c r="Q39" s="16">
        <v>16.7</v>
      </c>
      <c r="R39" s="7"/>
      <c r="S39" s="16">
        <v>16</v>
      </c>
      <c r="T39" s="16">
        <v>16.2</v>
      </c>
      <c r="U39" s="16">
        <v>17.899999999999999</v>
      </c>
      <c r="V39" s="16">
        <v>26.5</v>
      </c>
      <c r="W39" s="16">
        <v>21.6</v>
      </c>
      <c r="X39" s="7"/>
      <c r="Y39" s="16">
        <v>16.899999999999999</v>
      </c>
    </row>
    <row r="40" spans="1:25" ht="16.5" customHeight="1" x14ac:dyDescent="0.25">
      <c r="A40" s="7" t="s">
        <v>1074</v>
      </c>
      <c r="B40" s="7"/>
      <c r="C40" s="7"/>
      <c r="D40" s="7"/>
      <c r="E40" s="7"/>
      <c r="F40" s="7"/>
      <c r="G40" s="7"/>
      <c r="H40" s="7"/>
      <c r="I40" s="7"/>
      <c r="J40" s="7"/>
      <c r="K40" s="7"/>
      <c r="L40" s="9"/>
      <c r="M40" s="10"/>
      <c r="N40" s="10"/>
      <c r="O40" s="10"/>
      <c r="P40" s="10"/>
      <c r="Q40" s="10"/>
      <c r="R40" s="7"/>
      <c r="S40" s="10"/>
      <c r="T40" s="10"/>
      <c r="U40" s="10"/>
      <c r="V40" s="10"/>
      <c r="W40" s="10"/>
      <c r="X40" s="7"/>
      <c r="Y40" s="10"/>
    </row>
    <row r="41" spans="1:25" ht="16.5" customHeight="1" x14ac:dyDescent="0.25">
      <c r="A41" s="7"/>
      <c r="B41" s="7" t="s">
        <v>1072</v>
      </c>
      <c r="C41" s="7"/>
      <c r="D41" s="7"/>
      <c r="E41" s="7"/>
      <c r="F41" s="7"/>
      <c r="G41" s="7"/>
      <c r="H41" s="7"/>
      <c r="I41" s="7"/>
      <c r="J41" s="7"/>
      <c r="K41" s="7"/>
      <c r="L41" s="9"/>
      <c r="M41" s="10"/>
      <c r="N41" s="10"/>
      <c r="O41" s="10"/>
      <c r="P41" s="10"/>
      <c r="Q41" s="10"/>
      <c r="R41" s="7"/>
      <c r="S41" s="10"/>
      <c r="T41" s="10"/>
      <c r="U41" s="10"/>
      <c r="V41" s="10"/>
      <c r="W41" s="10"/>
      <c r="X41" s="7"/>
      <c r="Y41" s="10"/>
    </row>
    <row r="42" spans="1:25" ht="16.5" customHeight="1" x14ac:dyDescent="0.25">
      <c r="A42" s="7"/>
      <c r="B42" s="7"/>
      <c r="C42" s="7" t="s">
        <v>1061</v>
      </c>
      <c r="D42" s="7"/>
      <c r="E42" s="7"/>
      <c r="F42" s="7"/>
      <c r="G42" s="7"/>
      <c r="H42" s="7"/>
      <c r="I42" s="7"/>
      <c r="J42" s="7"/>
      <c r="K42" s="7"/>
      <c r="L42" s="9" t="s">
        <v>97</v>
      </c>
      <c r="M42" s="16">
        <v>69.900000000000006</v>
      </c>
      <c r="N42" s="16">
        <v>70.099999999999994</v>
      </c>
      <c r="O42" s="16">
        <v>70</v>
      </c>
      <c r="P42" s="16">
        <v>68.2</v>
      </c>
      <c r="Q42" s="16">
        <v>65.099999999999994</v>
      </c>
      <c r="R42" s="7"/>
      <c r="S42" s="16">
        <v>44.7</v>
      </c>
      <c r="T42" s="16">
        <v>51.2</v>
      </c>
      <c r="U42" s="16">
        <v>41.7</v>
      </c>
      <c r="V42" s="16">
        <v>35.700000000000003</v>
      </c>
      <c r="W42" s="16">
        <v>34.9</v>
      </c>
      <c r="X42" s="7"/>
      <c r="Y42" s="16">
        <v>64.8</v>
      </c>
    </row>
    <row r="43" spans="1:25" ht="16.5" customHeight="1" x14ac:dyDescent="0.25">
      <c r="A43" s="7"/>
      <c r="B43" s="7"/>
      <c r="C43" s="7" t="s">
        <v>1062</v>
      </c>
      <c r="D43" s="7"/>
      <c r="E43" s="7"/>
      <c r="F43" s="7"/>
      <c r="G43" s="7"/>
      <c r="H43" s="7"/>
      <c r="I43" s="7"/>
      <c r="J43" s="7"/>
      <c r="K43" s="7"/>
      <c r="L43" s="9" t="s">
        <v>97</v>
      </c>
      <c r="M43" s="16">
        <v>20.9</v>
      </c>
      <c r="N43" s="16">
        <v>20.3</v>
      </c>
      <c r="O43" s="16">
        <v>20.399999999999999</v>
      </c>
      <c r="P43" s="16">
        <v>20.5</v>
      </c>
      <c r="Q43" s="16">
        <v>21.2</v>
      </c>
      <c r="R43" s="7"/>
      <c r="S43" s="16">
        <v>31.7</v>
      </c>
      <c r="T43" s="16">
        <v>28</v>
      </c>
      <c r="U43" s="16">
        <v>31.8</v>
      </c>
      <c r="V43" s="16">
        <v>27.1</v>
      </c>
      <c r="W43" s="16">
        <v>29</v>
      </c>
      <c r="X43" s="7"/>
      <c r="Y43" s="16">
        <v>21.3</v>
      </c>
    </row>
    <row r="44" spans="1:25" ht="16.5" customHeight="1" x14ac:dyDescent="0.25">
      <c r="A44" s="7"/>
      <c r="B44" s="7"/>
      <c r="C44" s="7" t="s">
        <v>1063</v>
      </c>
      <c r="D44" s="7"/>
      <c r="E44" s="7"/>
      <c r="F44" s="7"/>
      <c r="G44" s="7"/>
      <c r="H44" s="7"/>
      <c r="I44" s="7"/>
      <c r="J44" s="7"/>
      <c r="K44" s="7"/>
      <c r="L44" s="9" t="s">
        <v>97</v>
      </c>
      <c r="M44" s="26">
        <v>7.2</v>
      </c>
      <c r="N44" s="26">
        <v>7.3</v>
      </c>
      <c r="O44" s="26">
        <v>7</v>
      </c>
      <c r="P44" s="26">
        <v>8.1999999999999993</v>
      </c>
      <c r="Q44" s="26">
        <v>9.1999999999999993</v>
      </c>
      <c r="R44" s="7"/>
      <c r="S44" s="16">
        <v>19</v>
      </c>
      <c r="T44" s="16">
        <v>13.3</v>
      </c>
      <c r="U44" s="16">
        <v>15.6</v>
      </c>
      <c r="V44" s="16">
        <v>21.6</v>
      </c>
      <c r="W44" s="16">
        <v>18.3</v>
      </c>
      <c r="X44" s="7"/>
      <c r="Y44" s="26">
        <v>9.3000000000000007</v>
      </c>
    </row>
    <row r="45" spans="1:25" ht="16.5" customHeight="1" x14ac:dyDescent="0.25">
      <c r="A45" s="7"/>
      <c r="B45" s="7"/>
      <c r="C45" s="7" t="s">
        <v>1064</v>
      </c>
      <c r="D45" s="7"/>
      <c r="E45" s="7"/>
      <c r="F45" s="7"/>
      <c r="G45" s="7"/>
      <c r="H45" s="7"/>
      <c r="I45" s="7"/>
      <c r="J45" s="7"/>
      <c r="K45" s="7"/>
      <c r="L45" s="9" t="s">
        <v>97</v>
      </c>
      <c r="M45" s="26">
        <v>2</v>
      </c>
      <c r="N45" s="26">
        <v>2.2999999999999998</v>
      </c>
      <c r="O45" s="26">
        <v>2.6</v>
      </c>
      <c r="P45" s="26">
        <v>3</v>
      </c>
      <c r="Q45" s="26">
        <v>4.4000000000000004</v>
      </c>
      <c r="R45" s="7"/>
      <c r="S45" s="54">
        <v>4.5999999999999996</v>
      </c>
      <c r="T45" s="26">
        <v>7.5</v>
      </c>
      <c r="U45" s="16">
        <v>10.9</v>
      </c>
      <c r="V45" s="16">
        <v>15.7</v>
      </c>
      <c r="W45" s="16">
        <v>17.8</v>
      </c>
      <c r="X45" s="7"/>
      <c r="Y45" s="26">
        <v>4.5999999999999996</v>
      </c>
    </row>
    <row r="46" spans="1:25" ht="16.5" customHeight="1" x14ac:dyDescent="0.25">
      <c r="A46" s="7"/>
      <c r="B46" s="7" t="s">
        <v>1065</v>
      </c>
      <c r="C46" s="7"/>
      <c r="D46" s="7"/>
      <c r="E46" s="7"/>
      <c r="F46" s="7"/>
      <c r="G46" s="7"/>
      <c r="H46" s="7"/>
      <c r="I46" s="7"/>
      <c r="J46" s="7"/>
      <c r="K46" s="7"/>
      <c r="L46" s="9"/>
      <c r="M46" s="10"/>
      <c r="N46" s="10"/>
      <c r="O46" s="10"/>
      <c r="P46" s="10"/>
      <c r="Q46" s="10"/>
      <c r="R46" s="7"/>
      <c r="S46" s="10"/>
      <c r="T46" s="10"/>
      <c r="U46" s="10"/>
      <c r="V46" s="10"/>
      <c r="W46" s="10"/>
      <c r="X46" s="7"/>
      <c r="Y46" s="10"/>
    </row>
    <row r="47" spans="1:25" ht="16.5" customHeight="1" x14ac:dyDescent="0.25">
      <c r="A47" s="7"/>
      <c r="B47" s="7"/>
      <c r="C47" s="7" t="s">
        <v>1066</v>
      </c>
      <c r="D47" s="7"/>
      <c r="E47" s="7"/>
      <c r="F47" s="7"/>
      <c r="G47" s="7"/>
      <c r="H47" s="7"/>
      <c r="I47" s="7"/>
      <c r="J47" s="7"/>
      <c r="K47" s="7"/>
      <c r="L47" s="9" t="s">
        <v>97</v>
      </c>
      <c r="M47" s="26">
        <v>5.7</v>
      </c>
      <c r="N47" s="26">
        <v>5.5</v>
      </c>
      <c r="O47" s="26">
        <v>6.4</v>
      </c>
      <c r="P47" s="26">
        <v>6.4</v>
      </c>
      <c r="Q47" s="26">
        <v>6.3</v>
      </c>
      <c r="R47" s="7"/>
      <c r="S47" s="72">
        <v>0.9</v>
      </c>
      <c r="T47" s="54">
        <v>1.5</v>
      </c>
      <c r="U47" s="54">
        <v>1.4</v>
      </c>
      <c r="V47" s="54">
        <v>3.4</v>
      </c>
      <c r="W47" s="72">
        <v>1.2</v>
      </c>
      <c r="X47" s="7"/>
      <c r="Y47" s="26">
        <v>6.2</v>
      </c>
    </row>
    <row r="48" spans="1:25" ht="16.5" customHeight="1" x14ac:dyDescent="0.25">
      <c r="A48" s="7"/>
      <c r="B48" s="7"/>
      <c r="C48" s="7" t="s">
        <v>1067</v>
      </c>
      <c r="D48" s="7"/>
      <c r="E48" s="7"/>
      <c r="F48" s="7"/>
      <c r="G48" s="7"/>
      <c r="H48" s="7"/>
      <c r="I48" s="7"/>
      <c r="J48" s="7"/>
      <c r="K48" s="7"/>
      <c r="L48" s="9" t="s">
        <v>97</v>
      </c>
      <c r="M48" s="16">
        <v>18.8</v>
      </c>
      <c r="N48" s="16">
        <v>19.3</v>
      </c>
      <c r="O48" s="16">
        <v>20.7</v>
      </c>
      <c r="P48" s="16">
        <v>20</v>
      </c>
      <c r="Q48" s="16">
        <v>19.8</v>
      </c>
      <c r="R48" s="7"/>
      <c r="S48" s="54">
        <v>3.7</v>
      </c>
      <c r="T48" s="26">
        <v>4.5</v>
      </c>
      <c r="U48" s="26">
        <v>5.2</v>
      </c>
      <c r="V48" s="54">
        <v>4.7</v>
      </c>
      <c r="W48" s="54">
        <v>5.5</v>
      </c>
      <c r="X48" s="7"/>
      <c r="Y48" s="16">
        <v>19.7</v>
      </c>
    </row>
    <row r="49" spans="1:25" ht="16.5" customHeight="1" x14ac:dyDescent="0.25">
      <c r="A49" s="7"/>
      <c r="B49" s="7"/>
      <c r="C49" s="7" t="s">
        <v>1068</v>
      </c>
      <c r="D49" s="7"/>
      <c r="E49" s="7"/>
      <c r="F49" s="7"/>
      <c r="G49" s="7"/>
      <c r="H49" s="7"/>
      <c r="I49" s="7"/>
      <c r="J49" s="7"/>
      <c r="K49" s="7"/>
      <c r="L49" s="9" t="s">
        <v>97</v>
      </c>
      <c r="M49" s="26">
        <v>8.4</v>
      </c>
      <c r="N49" s="26">
        <v>8.6</v>
      </c>
      <c r="O49" s="26">
        <v>9.5</v>
      </c>
      <c r="P49" s="26">
        <v>9.5</v>
      </c>
      <c r="Q49" s="26">
        <v>9.5</v>
      </c>
      <c r="R49" s="7"/>
      <c r="S49" s="16">
        <v>11.4</v>
      </c>
      <c r="T49" s="16">
        <v>11.2</v>
      </c>
      <c r="U49" s="16">
        <v>11.5</v>
      </c>
      <c r="V49" s="16">
        <v>14</v>
      </c>
      <c r="W49" s="16">
        <v>12.7</v>
      </c>
      <c r="X49" s="7"/>
      <c r="Y49" s="26">
        <v>9.6</v>
      </c>
    </row>
    <row r="50" spans="1:25" ht="16.5" customHeight="1" x14ac:dyDescent="0.25">
      <c r="A50" s="7"/>
      <c r="B50" s="7"/>
      <c r="C50" s="7" t="s">
        <v>1069</v>
      </c>
      <c r="D50" s="7"/>
      <c r="E50" s="7"/>
      <c r="F50" s="7"/>
      <c r="G50" s="7"/>
      <c r="H50" s="7"/>
      <c r="I50" s="7"/>
      <c r="J50" s="7"/>
      <c r="K50" s="7"/>
      <c r="L50" s="9" t="s">
        <v>97</v>
      </c>
      <c r="M50" s="26">
        <v>2.8</v>
      </c>
      <c r="N50" s="26">
        <v>2.9</v>
      </c>
      <c r="O50" s="26">
        <v>3</v>
      </c>
      <c r="P50" s="26">
        <v>3.8</v>
      </c>
      <c r="Q50" s="26">
        <v>4.0999999999999996</v>
      </c>
      <c r="R50" s="7"/>
      <c r="S50" s="25" t="s">
        <v>270</v>
      </c>
      <c r="T50" s="54">
        <v>0.7</v>
      </c>
      <c r="U50" s="54">
        <v>1.9</v>
      </c>
      <c r="V50" s="72">
        <v>0.7</v>
      </c>
      <c r="W50" s="54">
        <v>3.3</v>
      </c>
      <c r="X50" s="7"/>
      <c r="Y50" s="26">
        <v>4.0999999999999996</v>
      </c>
    </row>
    <row r="51" spans="1:25" ht="16.5" customHeight="1" x14ac:dyDescent="0.25">
      <c r="A51" s="7"/>
      <c r="B51" s="7"/>
      <c r="C51" s="7" t="s">
        <v>1070</v>
      </c>
      <c r="D51" s="7"/>
      <c r="E51" s="7"/>
      <c r="F51" s="7"/>
      <c r="G51" s="7"/>
      <c r="H51" s="7"/>
      <c r="I51" s="7"/>
      <c r="J51" s="7"/>
      <c r="K51" s="7"/>
      <c r="L51" s="9" t="s">
        <v>97</v>
      </c>
      <c r="M51" s="16">
        <v>10.9</v>
      </c>
      <c r="N51" s="16">
        <v>11.7</v>
      </c>
      <c r="O51" s="16">
        <v>13.5</v>
      </c>
      <c r="P51" s="16">
        <v>15.5</v>
      </c>
      <c r="Q51" s="16">
        <v>16.600000000000001</v>
      </c>
      <c r="R51" s="7"/>
      <c r="S51" s="16">
        <v>20.3</v>
      </c>
      <c r="T51" s="16">
        <v>25.6</v>
      </c>
      <c r="U51" s="16">
        <v>29</v>
      </c>
      <c r="V51" s="16">
        <v>42.3</v>
      </c>
      <c r="W51" s="16">
        <v>30.7</v>
      </c>
      <c r="X51" s="7"/>
      <c r="Y51" s="16">
        <v>16.899999999999999</v>
      </c>
    </row>
    <row r="52" spans="1:25" ht="16.5" customHeight="1" x14ac:dyDescent="0.25">
      <c r="A52" s="7" t="s">
        <v>1049</v>
      </c>
      <c r="B52" s="7"/>
      <c r="C52" s="7"/>
      <c r="D52" s="7"/>
      <c r="E52" s="7"/>
      <c r="F52" s="7"/>
      <c r="G52" s="7"/>
      <c r="H52" s="7"/>
      <c r="I52" s="7"/>
      <c r="J52" s="7"/>
      <c r="K52" s="7"/>
      <c r="L52" s="9"/>
      <c r="M52" s="10"/>
      <c r="N52" s="10"/>
      <c r="O52" s="10"/>
      <c r="P52" s="10"/>
      <c r="Q52" s="10"/>
      <c r="R52" s="7"/>
      <c r="S52" s="10"/>
      <c r="T52" s="10"/>
      <c r="U52" s="10"/>
      <c r="V52" s="10"/>
      <c r="W52" s="10"/>
      <c r="X52" s="7"/>
      <c r="Y52" s="10"/>
    </row>
    <row r="53" spans="1:25" ht="16.5" customHeight="1" x14ac:dyDescent="0.25">
      <c r="A53" s="7"/>
      <c r="B53" s="7" t="s">
        <v>1075</v>
      </c>
      <c r="C53" s="7"/>
      <c r="D53" s="7"/>
      <c r="E53" s="7"/>
      <c r="F53" s="7"/>
      <c r="G53" s="7"/>
      <c r="H53" s="7"/>
      <c r="I53" s="7"/>
      <c r="J53" s="7"/>
      <c r="K53" s="7"/>
      <c r="L53" s="9"/>
      <c r="M53" s="10"/>
      <c r="N53" s="10"/>
      <c r="O53" s="10"/>
      <c r="P53" s="10"/>
      <c r="Q53" s="10"/>
      <c r="R53" s="7"/>
      <c r="S53" s="10"/>
      <c r="T53" s="10"/>
      <c r="U53" s="10"/>
      <c r="V53" s="10"/>
      <c r="W53" s="10"/>
      <c r="X53" s="7"/>
      <c r="Y53" s="10"/>
    </row>
    <row r="54" spans="1:25" ht="16.5" customHeight="1" x14ac:dyDescent="0.25">
      <c r="A54" s="7"/>
      <c r="B54" s="7"/>
      <c r="C54" s="7" t="s">
        <v>1061</v>
      </c>
      <c r="D54" s="7"/>
      <c r="E54" s="7"/>
      <c r="F54" s="7"/>
      <c r="G54" s="7"/>
      <c r="H54" s="7"/>
      <c r="I54" s="7"/>
      <c r="J54" s="7"/>
      <c r="K54" s="7"/>
      <c r="L54" s="9" t="s">
        <v>97</v>
      </c>
      <c r="M54" s="16">
        <v>69.599999999999994</v>
      </c>
      <c r="N54" s="16">
        <v>70</v>
      </c>
      <c r="O54" s="16">
        <v>69.8</v>
      </c>
      <c r="P54" s="16">
        <v>68.2</v>
      </c>
      <c r="Q54" s="16">
        <v>65.599999999999994</v>
      </c>
      <c r="R54" s="7"/>
      <c r="S54" s="16">
        <v>45.8</v>
      </c>
      <c r="T54" s="16">
        <v>55</v>
      </c>
      <c r="U54" s="16">
        <v>55.3</v>
      </c>
      <c r="V54" s="16">
        <v>50.4</v>
      </c>
      <c r="W54" s="16">
        <v>45.3</v>
      </c>
      <c r="X54" s="7"/>
      <c r="Y54" s="16">
        <v>64.8</v>
      </c>
    </row>
    <row r="55" spans="1:25" ht="16.5" customHeight="1" x14ac:dyDescent="0.25">
      <c r="A55" s="7"/>
      <c r="B55" s="7"/>
      <c r="C55" s="7" t="s">
        <v>1062</v>
      </c>
      <c r="D55" s="7"/>
      <c r="E55" s="7"/>
      <c r="F55" s="7"/>
      <c r="G55" s="7"/>
      <c r="H55" s="7"/>
      <c r="I55" s="7"/>
      <c r="J55" s="7"/>
      <c r="K55" s="7"/>
      <c r="L55" s="9" t="s">
        <v>97</v>
      </c>
      <c r="M55" s="16">
        <v>20.9</v>
      </c>
      <c r="N55" s="16">
        <v>20.3</v>
      </c>
      <c r="O55" s="16">
        <v>20.399999999999999</v>
      </c>
      <c r="P55" s="16">
        <v>20.5</v>
      </c>
      <c r="Q55" s="16">
        <v>20.9</v>
      </c>
      <c r="R55" s="7"/>
      <c r="S55" s="16">
        <v>35.799999999999997</v>
      </c>
      <c r="T55" s="16">
        <v>27.4</v>
      </c>
      <c r="U55" s="16">
        <v>27.4</v>
      </c>
      <c r="V55" s="16">
        <v>27.7</v>
      </c>
      <c r="W55" s="16">
        <v>29.8</v>
      </c>
      <c r="X55" s="7"/>
      <c r="Y55" s="16">
        <v>21.3</v>
      </c>
    </row>
    <row r="56" spans="1:25" ht="16.5" customHeight="1" x14ac:dyDescent="0.25">
      <c r="A56" s="7"/>
      <c r="B56" s="7"/>
      <c r="C56" s="7" t="s">
        <v>1063</v>
      </c>
      <c r="D56" s="7"/>
      <c r="E56" s="7"/>
      <c r="F56" s="7"/>
      <c r="G56" s="7"/>
      <c r="H56" s="7"/>
      <c r="I56" s="7"/>
      <c r="J56" s="7"/>
      <c r="K56" s="7"/>
      <c r="L56" s="9" t="s">
        <v>97</v>
      </c>
      <c r="M56" s="26">
        <v>7.4</v>
      </c>
      <c r="N56" s="26">
        <v>7.3</v>
      </c>
      <c r="O56" s="26">
        <v>7.1</v>
      </c>
      <c r="P56" s="26">
        <v>8.1999999999999993</v>
      </c>
      <c r="Q56" s="26">
        <v>9.1</v>
      </c>
      <c r="R56" s="7"/>
      <c r="S56" s="16">
        <v>14.4</v>
      </c>
      <c r="T56" s="16">
        <v>14.1</v>
      </c>
      <c r="U56" s="16">
        <v>11.7</v>
      </c>
      <c r="V56" s="16">
        <v>16.899999999999999</v>
      </c>
      <c r="W56" s="16">
        <v>14.3</v>
      </c>
      <c r="X56" s="7"/>
      <c r="Y56" s="26">
        <v>9.3000000000000007</v>
      </c>
    </row>
    <row r="57" spans="1:25" ht="16.5" customHeight="1" x14ac:dyDescent="0.25">
      <c r="A57" s="7"/>
      <c r="B57" s="7"/>
      <c r="C57" s="7" t="s">
        <v>1064</v>
      </c>
      <c r="D57" s="7"/>
      <c r="E57" s="7"/>
      <c r="F57" s="7"/>
      <c r="G57" s="7"/>
      <c r="H57" s="7"/>
      <c r="I57" s="7"/>
      <c r="J57" s="7"/>
      <c r="K57" s="7"/>
      <c r="L57" s="9" t="s">
        <v>97</v>
      </c>
      <c r="M57" s="26">
        <v>2.1</v>
      </c>
      <c r="N57" s="26">
        <v>2.4</v>
      </c>
      <c r="O57" s="26">
        <v>2.7</v>
      </c>
      <c r="P57" s="26">
        <v>3.1</v>
      </c>
      <c r="Q57" s="26">
        <v>4.3</v>
      </c>
      <c r="R57" s="7"/>
      <c r="S57" s="54">
        <v>3.9</v>
      </c>
      <c r="T57" s="26">
        <v>3.4</v>
      </c>
      <c r="U57" s="26">
        <v>5.6</v>
      </c>
      <c r="V57" s="26">
        <v>5.0999999999999996</v>
      </c>
      <c r="W57" s="16">
        <v>10.6</v>
      </c>
      <c r="X57" s="7"/>
      <c r="Y57" s="26">
        <v>4.5999999999999996</v>
      </c>
    </row>
    <row r="58" spans="1:25" ht="16.5" customHeight="1" x14ac:dyDescent="0.25">
      <c r="A58" s="7"/>
      <c r="B58" s="7" t="s">
        <v>1065</v>
      </c>
      <c r="C58" s="7"/>
      <c r="D58" s="7"/>
      <c r="E58" s="7"/>
      <c r="F58" s="7"/>
      <c r="G58" s="7"/>
      <c r="H58" s="7"/>
      <c r="I58" s="7"/>
      <c r="J58" s="7"/>
      <c r="K58" s="7"/>
      <c r="L58" s="9"/>
      <c r="M58" s="10"/>
      <c r="N58" s="10"/>
      <c r="O58" s="10"/>
      <c r="P58" s="10"/>
      <c r="Q58" s="10"/>
      <c r="R58" s="7"/>
      <c r="S58" s="10"/>
      <c r="T58" s="10"/>
      <c r="U58" s="10"/>
      <c r="V58" s="10"/>
      <c r="W58" s="10"/>
      <c r="X58" s="7"/>
      <c r="Y58" s="10"/>
    </row>
    <row r="59" spans="1:25" ht="16.5" customHeight="1" x14ac:dyDescent="0.25">
      <c r="A59" s="7"/>
      <c r="B59" s="7"/>
      <c r="C59" s="7" t="s">
        <v>1076</v>
      </c>
      <c r="D59" s="7"/>
      <c r="E59" s="7"/>
      <c r="F59" s="7"/>
      <c r="G59" s="7"/>
      <c r="H59" s="7"/>
      <c r="I59" s="7"/>
      <c r="J59" s="7"/>
      <c r="K59" s="7"/>
      <c r="L59" s="9" t="s">
        <v>97</v>
      </c>
      <c r="M59" s="26">
        <v>5.6</v>
      </c>
      <c r="N59" s="26">
        <v>5.5</v>
      </c>
      <c r="O59" s="26">
        <v>6.4</v>
      </c>
      <c r="P59" s="26">
        <v>6.4</v>
      </c>
      <c r="Q59" s="26">
        <v>6.4</v>
      </c>
      <c r="R59" s="7"/>
      <c r="S59" s="72">
        <v>0.9</v>
      </c>
      <c r="T59" s="72">
        <v>0.5</v>
      </c>
      <c r="U59" s="72">
        <v>0.8</v>
      </c>
      <c r="V59" s="54">
        <v>1.6</v>
      </c>
      <c r="W59" s="54">
        <v>1.4</v>
      </c>
      <c r="X59" s="7"/>
      <c r="Y59" s="26">
        <v>6.2</v>
      </c>
    </row>
    <row r="60" spans="1:25" ht="16.5" customHeight="1" x14ac:dyDescent="0.25">
      <c r="A60" s="7"/>
      <c r="B60" s="7"/>
      <c r="C60" s="7" t="s">
        <v>1077</v>
      </c>
      <c r="D60" s="7"/>
      <c r="E60" s="7"/>
      <c r="F60" s="7"/>
      <c r="G60" s="7"/>
      <c r="H60" s="7"/>
      <c r="I60" s="7"/>
      <c r="J60" s="7"/>
      <c r="K60" s="7"/>
      <c r="L60" s="9" t="s">
        <v>97</v>
      </c>
      <c r="M60" s="16">
        <v>18.600000000000001</v>
      </c>
      <c r="N60" s="16">
        <v>19.399999999999999</v>
      </c>
      <c r="O60" s="16">
        <v>20.7</v>
      </c>
      <c r="P60" s="16">
        <v>20.2</v>
      </c>
      <c r="Q60" s="16">
        <v>20.3</v>
      </c>
      <c r="R60" s="7"/>
      <c r="S60" s="54">
        <v>4.4000000000000004</v>
      </c>
      <c r="T60" s="54">
        <v>2.2999999999999998</v>
      </c>
      <c r="U60" s="54">
        <v>3.5</v>
      </c>
      <c r="V60" s="54">
        <v>3</v>
      </c>
      <c r="W60" s="26">
        <v>4.5</v>
      </c>
      <c r="X60" s="7"/>
      <c r="Y60" s="16">
        <v>19.7</v>
      </c>
    </row>
    <row r="61" spans="1:25" ht="16.5" customHeight="1" x14ac:dyDescent="0.25">
      <c r="A61" s="7"/>
      <c r="B61" s="7"/>
      <c r="C61" s="7" t="s">
        <v>1078</v>
      </c>
      <c r="D61" s="7"/>
      <c r="E61" s="7"/>
      <c r="F61" s="7"/>
      <c r="G61" s="7"/>
      <c r="H61" s="7"/>
      <c r="I61" s="7"/>
      <c r="J61" s="7"/>
      <c r="K61" s="7"/>
      <c r="L61" s="9" t="s">
        <v>97</v>
      </c>
      <c r="M61" s="26">
        <v>8.4</v>
      </c>
      <c r="N61" s="26">
        <v>8.6999999999999993</v>
      </c>
      <c r="O61" s="26">
        <v>9.6</v>
      </c>
      <c r="P61" s="26">
        <v>9.5</v>
      </c>
      <c r="Q61" s="26">
        <v>9.5</v>
      </c>
      <c r="R61" s="7"/>
      <c r="S61" s="16">
        <v>12.1</v>
      </c>
      <c r="T61" s="26">
        <v>6.7</v>
      </c>
      <c r="U61" s="26">
        <v>7.8</v>
      </c>
      <c r="V61" s="26">
        <v>9.5</v>
      </c>
      <c r="W61" s="16">
        <v>11.1</v>
      </c>
      <c r="X61" s="7"/>
      <c r="Y61" s="26">
        <v>9.6</v>
      </c>
    </row>
    <row r="62" spans="1:25" ht="16.5" customHeight="1" x14ac:dyDescent="0.25">
      <c r="A62" s="7"/>
      <c r="B62" s="7"/>
      <c r="C62" s="7" t="s">
        <v>1079</v>
      </c>
      <c r="D62" s="7"/>
      <c r="E62" s="7"/>
      <c r="F62" s="7"/>
      <c r="G62" s="7"/>
      <c r="H62" s="7"/>
      <c r="I62" s="7"/>
      <c r="J62" s="7"/>
      <c r="K62" s="7"/>
      <c r="L62" s="9" t="s">
        <v>97</v>
      </c>
      <c r="M62" s="26">
        <v>2.7</v>
      </c>
      <c r="N62" s="26">
        <v>2.9</v>
      </c>
      <c r="O62" s="26">
        <v>3</v>
      </c>
      <c r="P62" s="26">
        <v>3.8</v>
      </c>
      <c r="Q62" s="26">
        <v>4.2</v>
      </c>
      <c r="R62" s="7"/>
      <c r="S62" s="25" t="s">
        <v>270</v>
      </c>
      <c r="T62" s="72">
        <v>0.4</v>
      </c>
      <c r="U62" s="72">
        <v>1</v>
      </c>
      <c r="V62" s="54">
        <v>0.8</v>
      </c>
      <c r="W62" s="54">
        <v>0.6</v>
      </c>
      <c r="X62" s="7"/>
      <c r="Y62" s="26">
        <v>4.0999999999999996</v>
      </c>
    </row>
    <row r="63" spans="1:25" ht="16.5" customHeight="1" x14ac:dyDescent="0.25">
      <c r="A63" s="14"/>
      <c r="B63" s="14"/>
      <c r="C63" s="14" t="s">
        <v>1070</v>
      </c>
      <c r="D63" s="14"/>
      <c r="E63" s="14"/>
      <c r="F63" s="14"/>
      <c r="G63" s="14"/>
      <c r="H63" s="14"/>
      <c r="I63" s="14"/>
      <c r="J63" s="14"/>
      <c r="K63" s="14"/>
      <c r="L63" s="15" t="s">
        <v>97</v>
      </c>
      <c r="M63" s="17">
        <v>11.1</v>
      </c>
      <c r="N63" s="17">
        <v>11.9</v>
      </c>
      <c r="O63" s="17">
        <v>13.7</v>
      </c>
      <c r="P63" s="17">
        <v>15.6</v>
      </c>
      <c r="Q63" s="17">
        <v>16.600000000000001</v>
      </c>
      <c r="R63" s="14"/>
      <c r="S63" s="17">
        <v>15.2</v>
      </c>
      <c r="T63" s="17">
        <v>17.399999999999999</v>
      </c>
      <c r="U63" s="17">
        <v>17.399999999999999</v>
      </c>
      <c r="V63" s="17">
        <v>24.6</v>
      </c>
      <c r="W63" s="17">
        <v>22.4</v>
      </c>
      <c r="X63" s="14"/>
      <c r="Y63" s="17">
        <v>16.899999999999999</v>
      </c>
    </row>
    <row r="64" spans="1:25" ht="4.5" customHeight="1" x14ac:dyDescent="0.25">
      <c r="A64" s="23"/>
      <c r="B64" s="23"/>
      <c r="C64" s="2"/>
      <c r="D64" s="2"/>
      <c r="E64" s="2"/>
      <c r="F64" s="2"/>
      <c r="G64" s="2"/>
      <c r="H64" s="2"/>
      <c r="I64" s="2"/>
      <c r="J64" s="2"/>
      <c r="K64" s="2"/>
      <c r="L64" s="2"/>
      <c r="M64" s="2"/>
      <c r="N64" s="2"/>
      <c r="O64" s="2"/>
      <c r="P64" s="2"/>
      <c r="Q64" s="2"/>
      <c r="R64" s="2"/>
      <c r="S64" s="2"/>
      <c r="T64" s="2"/>
      <c r="U64" s="2"/>
      <c r="V64" s="2"/>
      <c r="W64" s="2"/>
      <c r="X64" s="2"/>
      <c r="Y64" s="2"/>
    </row>
    <row r="65" spans="1:25" ht="16.5" customHeight="1" x14ac:dyDescent="0.25">
      <c r="A65" s="23"/>
      <c r="B65" s="23"/>
      <c r="C65" s="87" t="s">
        <v>915</v>
      </c>
      <c r="D65" s="87"/>
      <c r="E65" s="87"/>
      <c r="F65" s="87"/>
      <c r="G65" s="87"/>
      <c r="H65" s="87"/>
      <c r="I65" s="87"/>
      <c r="J65" s="87"/>
      <c r="K65" s="87"/>
      <c r="L65" s="87"/>
      <c r="M65" s="87"/>
      <c r="N65" s="87"/>
      <c r="O65" s="87"/>
      <c r="P65" s="87"/>
      <c r="Q65" s="87"/>
      <c r="R65" s="87"/>
      <c r="S65" s="87"/>
      <c r="T65" s="87"/>
      <c r="U65" s="87"/>
      <c r="V65" s="87"/>
      <c r="W65" s="87"/>
      <c r="X65" s="87"/>
      <c r="Y65" s="87"/>
    </row>
    <row r="66" spans="1:25" ht="4.5" customHeight="1" x14ac:dyDescent="0.25">
      <c r="A66" s="23"/>
      <c r="B66" s="23"/>
      <c r="C66" s="2"/>
      <c r="D66" s="2"/>
      <c r="E66" s="2"/>
      <c r="F66" s="2"/>
      <c r="G66" s="2"/>
      <c r="H66" s="2"/>
      <c r="I66" s="2"/>
      <c r="J66" s="2"/>
      <c r="K66" s="2"/>
      <c r="L66" s="2"/>
      <c r="M66" s="2"/>
      <c r="N66" s="2"/>
      <c r="O66" s="2"/>
      <c r="P66" s="2"/>
      <c r="Q66" s="2"/>
      <c r="R66" s="2"/>
      <c r="S66" s="2"/>
      <c r="T66" s="2"/>
      <c r="U66" s="2"/>
      <c r="V66" s="2"/>
      <c r="W66" s="2"/>
      <c r="X66" s="2"/>
      <c r="Y66" s="2"/>
    </row>
    <row r="67" spans="1:25" ht="29.4" customHeight="1" x14ac:dyDescent="0.25">
      <c r="A67" s="23" t="s">
        <v>99</v>
      </c>
      <c r="B67" s="23"/>
      <c r="C67" s="87" t="s">
        <v>1050</v>
      </c>
      <c r="D67" s="87"/>
      <c r="E67" s="87"/>
      <c r="F67" s="87"/>
      <c r="G67" s="87"/>
      <c r="H67" s="87"/>
      <c r="I67" s="87"/>
      <c r="J67" s="87"/>
      <c r="K67" s="87"/>
      <c r="L67" s="87"/>
      <c r="M67" s="87"/>
      <c r="N67" s="87"/>
      <c r="O67" s="87"/>
      <c r="P67" s="87"/>
      <c r="Q67" s="87"/>
      <c r="R67" s="87"/>
      <c r="S67" s="87"/>
      <c r="T67" s="87"/>
      <c r="U67" s="87"/>
      <c r="V67" s="87"/>
      <c r="W67" s="87"/>
      <c r="X67" s="87"/>
      <c r="Y67" s="87"/>
    </row>
    <row r="68" spans="1:25" ht="16.5" customHeight="1" x14ac:dyDescent="0.25">
      <c r="A68" s="23" t="s">
        <v>101</v>
      </c>
      <c r="B68" s="23"/>
      <c r="C68" s="87" t="s">
        <v>1080</v>
      </c>
      <c r="D68" s="87"/>
      <c r="E68" s="87"/>
      <c r="F68" s="87"/>
      <c r="G68" s="87"/>
      <c r="H68" s="87"/>
      <c r="I68" s="87"/>
      <c r="J68" s="87"/>
      <c r="K68" s="87"/>
      <c r="L68" s="87"/>
      <c r="M68" s="87"/>
      <c r="N68" s="87"/>
      <c r="O68" s="87"/>
      <c r="P68" s="87"/>
      <c r="Q68" s="87"/>
      <c r="R68" s="87"/>
      <c r="S68" s="87"/>
      <c r="T68" s="87"/>
      <c r="U68" s="87"/>
      <c r="V68" s="87"/>
      <c r="W68" s="87"/>
      <c r="X68" s="87"/>
      <c r="Y68" s="87"/>
    </row>
    <row r="69" spans="1:25" ht="16.5" customHeight="1" x14ac:dyDescent="0.25">
      <c r="A69" s="23" t="s">
        <v>103</v>
      </c>
      <c r="B69" s="23"/>
      <c r="C69" s="87" t="s">
        <v>1081</v>
      </c>
      <c r="D69" s="87"/>
      <c r="E69" s="87"/>
      <c r="F69" s="87"/>
      <c r="G69" s="87"/>
      <c r="H69" s="87"/>
      <c r="I69" s="87"/>
      <c r="J69" s="87"/>
      <c r="K69" s="87"/>
      <c r="L69" s="87"/>
      <c r="M69" s="87"/>
      <c r="N69" s="87"/>
      <c r="O69" s="87"/>
      <c r="P69" s="87"/>
      <c r="Q69" s="87"/>
      <c r="R69" s="87"/>
      <c r="S69" s="87"/>
      <c r="T69" s="87"/>
      <c r="U69" s="87"/>
      <c r="V69" s="87"/>
      <c r="W69" s="87"/>
      <c r="X69" s="87"/>
      <c r="Y69" s="87"/>
    </row>
    <row r="70" spans="1:25" ht="16.5" customHeight="1" x14ac:dyDescent="0.25">
      <c r="A70" s="23" t="s">
        <v>105</v>
      </c>
      <c r="B70" s="23"/>
      <c r="C70" s="87" t="s">
        <v>1082</v>
      </c>
      <c r="D70" s="87"/>
      <c r="E70" s="87"/>
      <c r="F70" s="87"/>
      <c r="G70" s="87"/>
      <c r="H70" s="87"/>
      <c r="I70" s="87"/>
      <c r="J70" s="87"/>
      <c r="K70" s="87"/>
      <c r="L70" s="87"/>
      <c r="M70" s="87"/>
      <c r="N70" s="87"/>
      <c r="O70" s="87"/>
      <c r="P70" s="87"/>
      <c r="Q70" s="87"/>
      <c r="R70" s="87"/>
      <c r="S70" s="87"/>
      <c r="T70" s="87"/>
      <c r="U70" s="87"/>
      <c r="V70" s="87"/>
      <c r="W70" s="87"/>
      <c r="X70" s="87"/>
      <c r="Y70" s="87"/>
    </row>
    <row r="71" spans="1:25" ht="16.5" customHeight="1" x14ac:dyDescent="0.25">
      <c r="A71" s="23" t="s">
        <v>142</v>
      </c>
      <c r="B71" s="23"/>
      <c r="C71" s="87" t="s">
        <v>1083</v>
      </c>
      <c r="D71" s="87"/>
      <c r="E71" s="87"/>
      <c r="F71" s="87"/>
      <c r="G71" s="87"/>
      <c r="H71" s="87"/>
      <c r="I71" s="87"/>
      <c r="J71" s="87"/>
      <c r="K71" s="87"/>
      <c r="L71" s="87"/>
      <c r="M71" s="87"/>
      <c r="N71" s="87"/>
      <c r="O71" s="87"/>
      <c r="P71" s="87"/>
      <c r="Q71" s="87"/>
      <c r="R71" s="87"/>
      <c r="S71" s="87"/>
      <c r="T71" s="87"/>
      <c r="U71" s="87"/>
      <c r="V71" s="87"/>
      <c r="W71" s="87"/>
      <c r="X71" s="87"/>
      <c r="Y71" s="87"/>
    </row>
    <row r="72" spans="1:25" ht="16.5" customHeight="1" x14ac:dyDescent="0.25">
      <c r="A72" s="23" t="s">
        <v>144</v>
      </c>
      <c r="B72" s="23"/>
      <c r="C72" s="87" t="s">
        <v>1084</v>
      </c>
      <c r="D72" s="87"/>
      <c r="E72" s="87"/>
      <c r="F72" s="87"/>
      <c r="G72" s="87"/>
      <c r="H72" s="87"/>
      <c r="I72" s="87"/>
      <c r="J72" s="87"/>
      <c r="K72" s="87"/>
      <c r="L72" s="87"/>
      <c r="M72" s="87"/>
      <c r="N72" s="87"/>
      <c r="O72" s="87"/>
      <c r="P72" s="87"/>
      <c r="Q72" s="87"/>
      <c r="R72" s="87"/>
      <c r="S72" s="87"/>
      <c r="T72" s="87"/>
      <c r="U72" s="87"/>
      <c r="V72" s="87"/>
      <c r="W72" s="87"/>
      <c r="X72" s="87"/>
      <c r="Y72" s="87"/>
    </row>
    <row r="73" spans="1:25" ht="16.5" customHeight="1" x14ac:dyDescent="0.25">
      <c r="A73" s="23" t="s">
        <v>146</v>
      </c>
      <c r="B73" s="23"/>
      <c r="C73" s="87" t="s">
        <v>1085</v>
      </c>
      <c r="D73" s="87"/>
      <c r="E73" s="87"/>
      <c r="F73" s="87"/>
      <c r="G73" s="87"/>
      <c r="H73" s="87"/>
      <c r="I73" s="87"/>
      <c r="J73" s="87"/>
      <c r="K73" s="87"/>
      <c r="L73" s="87"/>
      <c r="M73" s="87"/>
      <c r="N73" s="87"/>
      <c r="O73" s="87"/>
      <c r="P73" s="87"/>
      <c r="Q73" s="87"/>
      <c r="R73" s="87"/>
      <c r="S73" s="87"/>
      <c r="T73" s="87"/>
      <c r="U73" s="87"/>
      <c r="V73" s="87"/>
      <c r="W73" s="87"/>
      <c r="X73" s="87"/>
      <c r="Y73" s="87"/>
    </row>
    <row r="74" spans="1:25" ht="16.5" customHeight="1" x14ac:dyDescent="0.25">
      <c r="A74" s="23" t="s">
        <v>148</v>
      </c>
      <c r="B74" s="23"/>
      <c r="C74" s="87" t="s">
        <v>1052</v>
      </c>
      <c r="D74" s="87"/>
      <c r="E74" s="87"/>
      <c r="F74" s="87"/>
      <c r="G74" s="87"/>
      <c r="H74" s="87"/>
      <c r="I74" s="87"/>
      <c r="J74" s="87"/>
      <c r="K74" s="87"/>
      <c r="L74" s="87"/>
      <c r="M74" s="87"/>
      <c r="N74" s="87"/>
      <c r="O74" s="87"/>
      <c r="P74" s="87"/>
      <c r="Q74" s="87"/>
      <c r="R74" s="87"/>
      <c r="S74" s="87"/>
      <c r="T74" s="87"/>
      <c r="U74" s="87"/>
      <c r="V74" s="87"/>
      <c r="W74" s="87"/>
      <c r="X74" s="87"/>
      <c r="Y74" s="87"/>
    </row>
    <row r="75" spans="1:25" ht="16.5" customHeight="1" x14ac:dyDescent="0.25">
      <c r="A75" s="23" t="s">
        <v>539</v>
      </c>
      <c r="B75" s="23"/>
      <c r="C75" s="87" t="s">
        <v>540</v>
      </c>
      <c r="D75" s="87"/>
      <c r="E75" s="87"/>
      <c r="F75" s="87"/>
      <c r="G75" s="87"/>
      <c r="H75" s="87"/>
      <c r="I75" s="87"/>
      <c r="J75" s="87"/>
      <c r="K75" s="87"/>
      <c r="L75" s="87"/>
      <c r="M75" s="87"/>
      <c r="N75" s="87"/>
      <c r="O75" s="87"/>
      <c r="P75" s="87"/>
      <c r="Q75" s="87"/>
      <c r="R75" s="87"/>
      <c r="S75" s="87"/>
      <c r="T75" s="87"/>
      <c r="U75" s="87"/>
      <c r="V75" s="87"/>
      <c r="W75" s="87"/>
      <c r="X75" s="87"/>
      <c r="Y75" s="87"/>
    </row>
    <row r="76" spans="1:25" ht="16.5" customHeight="1" x14ac:dyDescent="0.25">
      <c r="A76" s="23" t="s">
        <v>541</v>
      </c>
      <c r="B76" s="23"/>
      <c r="C76" s="87" t="s">
        <v>542</v>
      </c>
      <c r="D76" s="87"/>
      <c r="E76" s="87"/>
      <c r="F76" s="87"/>
      <c r="G76" s="87"/>
      <c r="H76" s="87"/>
      <c r="I76" s="87"/>
      <c r="J76" s="87"/>
      <c r="K76" s="87"/>
      <c r="L76" s="87"/>
      <c r="M76" s="87"/>
      <c r="N76" s="87"/>
      <c r="O76" s="87"/>
      <c r="P76" s="87"/>
      <c r="Q76" s="87"/>
      <c r="R76" s="87"/>
      <c r="S76" s="87"/>
      <c r="T76" s="87"/>
      <c r="U76" s="87"/>
      <c r="V76" s="87"/>
      <c r="W76" s="87"/>
      <c r="X76" s="87"/>
      <c r="Y76" s="87"/>
    </row>
    <row r="77" spans="1:25" ht="4.5" customHeight="1" x14ac:dyDescent="0.25"/>
    <row r="78" spans="1:25" ht="16.5" customHeight="1" x14ac:dyDescent="0.25">
      <c r="A78" s="24" t="s">
        <v>107</v>
      </c>
      <c r="B78" s="23"/>
      <c r="C78" s="23"/>
      <c r="D78" s="23"/>
      <c r="E78" s="87" t="s">
        <v>1027</v>
      </c>
      <c r="F78" s="87"/>
      <c r="G78" s="87"/>
      <c r="H78" s="87"/>
      <c r="I78" s="87"/>
      <c r="J78" s="87"/>
      <c r="K78" s="87"/>
      <c r="L78" s="87"/>
      <c r="M78" s="87"/>
      <c r="N78" s="87"/>
      <c r="O78" s="87"/>
      <c r="P78" s="87"/>
      <c r="Q78" s="87"/>
      <c r="R78" s="87"/>
      <c r="S78" s="87"/>
      <c r="T78" s="87"/>
      <c r="U78" s="87"/>
      <c r="V78" s="87"/>
      <c r="W78" s="87"/>
      <c r="X78" s="87"/>
      <c r="Y78" s="87"/>
    </row>
  </sheetData>
  <mergeCells count="15">
    <mergeCell ref="C73:Y73"/>
    <mergeCell ref="C74:Y74"/>
    <mergeCell ref="C75:Y75"/>
    <mergeCell ref="C76:Y76"/>
    <mergeCell ref="E78:Y78"/>
    <mergeCell ref="C68:Y68"/>
    <mergeCell ref="C69:Y69"/>
    <mergeCell ref="C70:Y70"/>
    <mergeCell ref="C71:Y71"/>
    <mergeCell ref="C72:Y72"/>
    <mergeCell ref="M2:Q2"/>
    <mergeCell ref="S2:W2"/>
    <mergeCell ref="K1:Y1"/>
    <mergeCell ref="C65:Y65"/>
    <mergeCell ref="C67:Y67"/>
  </mergeCells>
  <pageMargins left="0.7" right="0.7" top="0.75" bottom="0.75" header="0.3" footer="0.3"/>
  <pageSetup paperSize="9" fitToHeight="0" orientation="landscape" horizontalDpi="300" verticalDpi="300"/>
  <headerFooter scaleWithDoc="0" alignWithMargins="0">
    <oddHeader>&amp;C&amp;"Arial"&amp;8TABLE 13A.52</oddHeader>
    <oddFooter>&amp;L&amp;"Arial"&amp;8REPORT ON
GOVERNMENT
SERVICES 2022&amp;R&amp;"Arial"&amp;8SERVICES FOR
MENTAL HEALTH
PAGE &amp;B&amp;P&amp;B</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U49"/>
  <sheetViews>
    <sheetView showGridLines="0" workbookViewId="0"/>
  </sheetViews>
  <sheetFormatPr defaultColWidth="11.44140625" defaultRowHeight="13.2" x14ac:dyDescent="0.25"/>
  <cols>
    <col min="1" max="11" width="1.88671875" customWidth="1"/>
    <col min="12" max="12" width="8.88671875" customWidth="1"/>
    <col min="13" max="20" width="7.109375" customWidth="1"/>
    <col min="21" max="21" width="8.44140625" customWidth="1"/>
  </cols>
  <sheetData>
    <row r="1" spans="1:21" ht="17.399999999999999" customHeight="1" x14ac:dyDescent="0.25">
      <c r="A1" s="8" t="s">
        <v>1086</v>
      </c>
      <c r="B1" s="8"/>
      <c r="C1" s="8"/>
      <c r="D1" s="8"/>
      <c r="E1" s="8"/>
      <c r="F1" s="8"/>
      <c r="G1" s="8"/>
      <c r="H1" s="8"/>
      <c r="I1" s="8"/>
      <c r="J1" s="8"/>
      <c r="K1" s="91" t="s">
        <v>1087</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198</v>
      </c>
      <c r="O2" s="13" t="s">
        <v>199</v>
      </c>
      <c r="P2" s="13" t="s">
        <v>174</v>
      </c>
      <c r="Q2" s="13" t="s">
        <v>238</v>
      </c>
      <c r="R2" s="13" t="s">
        <v>176</v>
      </c>
      <c r="S2" s="13" t="s">
        <v>177</v>
      </c>
      <c r="T2" s="13" t="s">
        <v>178</v>
      </c>
      <c r="U2" s="13" t="s">
        <v>546</v>
      </c>
    </row>
    <row r="3" spans="1:21" ht="16.5" customHeight="1" x14ac:dyDescent="0.25">
      <c r="A3" s="7" t="s">
        <v>1088</v>
      </c>
      <c r="B3" s="7"/>
      <c r="C3" s="7"/>
      <c r="D3" s="7"/>
      <c r="E3" s="7"/>
      <c r="F3" s="7"/>
      <c r="G3" s="7"/>
      <c r="H3" s="7"/>
      <c r="I3" s="7"/>
      <c r="J3" s="7"/>
      <c r="K3" s="7"/>
      <c r="L3" s="9"/>
      <c r="M3" s="10"/>
      <c r="N3" s="10"/>
      <c r="O3" s="10"/>
      <c r="P3" s="10"/>
      <c r="Q3" s="10"/>
      <c r="R3" s="10"/>
      <c r="S3" s="10"/>
      <c r="T3" s="10"/>
      <c r="U3" s="10"/>
    </row>
    <row r="4" spans="1:21" ht="16.5" customHeight="1" x14ac:dyDescent="0.25">
      <c r="A4" s="7"/>
      <c r="B4" s="7" t="s">
        <v>1089</v>
      </c>
      <c r="C4" s="7"/>
      <c r="D4" s="7"/>
      <c r="E4" s="7"/>
      <c r="F4" s="7"/>
      <c r="G4" s="7"/>
      <c r="H4" s="7"/>
      <c r="I4" s="7"/>
      <c r="J4" s="7"/>
      <c r="K4" s="7"/>
      <c r="L4" s="9"/>
      <c r="M4" s="10"/>
      <c r="N4" s="10"/>
      <c r="O4" s="10"/>
      <c r="P4" s="10"/>
      <c r="Q4" s="10"/>
      <c r="R4" s="10"/>
      <c r="S4" s="10"/>
      <c r="T4" s="10"/>
      <c r="U4" s="10"/>
    </row>
    <row r="5" spans="1:21" ht="16.5" customHeight="1" x14ac:dyDescent="0.25">
      <c r="A5" s="7"/>
      <c r="B5" s="7"/>
      <c r="C5" s="7" t="s">
        <v>1090</v>
      </c>
      <c r="D5" s="7"/>
      <c r="E5" s="7"/>
      <c r="F5" s="7"/>
      <c r="G5" s="7"/>
      <c r="H5" s="7"/>
      <c r="I5" s="7"/>
      <c r="J5" s="7"/>
      <c r="K5" s="7"/>
      <c r="L5" s="9" t="s">
        <v>258</v>
      </c>
      <c r="M5" s="30">
        <v>4502</v>
      </c>
      <c r="N5" s="30">
        <v>3452</v>
      </c>
      <c r="O5" s="30">
        <v>3842</v>
      </c>
      <c r="P5" s="30">
        <v>1974</v>
      </c>
      <c r="Q5" s="30">
        <v>1141</v>
      </c>
      <c r="R5" s="37">
        <v>445</v>
      </c>
      <c r="S5" s="37">
        <v>245</v>
      </c>
      <c r="T5" s="37">
        <v>245</v>
      </c>
      <c r="U5" s="33">
        <v>15846</v>
      </c>
    </row>
    <row r="6" spans="1:21" ht="16.5" customHeight="1" x14ac:dyDescent="0.25">
      <c r="A6" s="7" t="s">
        <v>1091</v>
      </c>
      <c r="B6" s="7"/>
      <c r="C6" s="7"/>
      <c r="D6" s="7"/>
      <c r="E6" s="7"/>
      <c r="F6" s="7"/>
      <c r="G6" s="7"/>
      <c r="H6" s="7"/>
      <c r="I6" s="7"/>
      <c r="J6" s="7"/>
      <c r="K6" s="7"/>
      <c r="L6" s="9"/>
      <c r="M6" s="10"/>
      <c r="N6" s="10"/>
      <c r="O6" s="10"/>
      <c r="P6" s="10"/>
      <c r="Q6" s="10"/>
      <c r="R6" s="10"/>
      <c r="S6" s="10"/>
      <c r="T6" s="10"/>
      <c r="U6" s="10"/>
    </row>
    <row r="7" spans="1:21" ht="16.5" customHeight="1" x14ac:dyDescent="0.25">
      <c r="A7" s="7"/>
      <c r="B7" s="7" t="s">
        <v>1089</v>
      </c>
      <c r="C7" s="7"/>
      <c r="D7" s="7"/>
      <c r="E7" s="7"/>
      <c r="F7" s="7"/>
      <c r="G7" s="7"/>
      <c r="H7" s="7"/>
      <c r="I7" s="7"/>
      <c r="J7" s="7"/>
      <c r="K7" s="7"/>
      <c r="L7" s="9"/>
      <c r="M7" s="10"/>
      <c r="N7" s="10"/>
      <c r="O7" s="10"/>
      <c r="P7" s="10"/>
      <c r="Q7" s="10"/>
      <c r="R7" s="10"/>
      <c r="S7" s="10"/>
      <c r="T7" s="10"/>
      <c r="U7" s="10"/>
    </row>
    <row r="8" spans="1:21" ht="16.5" customHeight="1" x14ac:dyDescent="0.25">
      <c r="A8" s="7"/>
      <c r="B8" s="7"/>
      <c r="C8" s="7" t="s">
        <v>617</v>
      </c>
      <c r="D8" s="7"/>
      <c r="E8" s="7"/>
      <c r="F8" s="7"/>
      <c r="G8" s="7"/>
      <c r="H8" s="7"/>
      <c r="I8" s="7"/>
      <c r="J8" s="7"/>
      <c r="K8" s="7"/>
      <c r="L8" s="9" t="s">
        <v>258</v>
      </c>
      <c r="M8" s="37">
        <v>876</v>
      </c>
      <c r="N8" s="37">
        <v>694</v>
      </c>
      <c r="O8" s="37">
        <v>759</v>
      </c>
      <c r="P8" s="37">
        <v>381</v>
      </c>
      <c r="Q8" s="37">
        <v>234</v>
      </c>
      <c r="R8" s="38">
        <v>87</v>
      </c>
      <c r="S8" s="38">
        <v>57</v>
      </c>
      <c r="T8" s="38">
        <v>51</v>
      </c>
      <c r="U8" s="30">
        <v>3139</v>
      </c>
    </row>
    <row r="9" spans="1:21" ht="16.5" customHeight="1" x14ac:dyDescent="0.25">
      <c r="A9" s="7"/>
      <c r="B9" s="7"/>
      <c r="C9" s="7" t="s">
        <v>1092</v>
      </c>
      <c r="D9" s="7"/>
      <c r="E9" s="7"/>
      <c r="F9" s="7"/>
      <c r="G9" s="7"/>
      <c r="H9" s="7"/>
      <c r="I9" s="7"/>
      <c r="J9" s="7"/>
      <c r="K9" s="7"/>
      <c r="L9" s="9" t="s">
        <v>258</v>
      </c>
      <c r="M9" s="37">
        <v>937</v>
      </c>
      <c r="N9" s="37">
        <v>717</v>
      </c>
      <c r="O9" s="37">
        <v>784</v>
      </c>
      <c r="P9" s="37">
        <v>418</v>
      </c>
      <c r="Q9" s="37">
        <v>251</v>
      </c>
      <c r="R9" s="37">
        <v>108</v>
      </c>
      <c r="S9" s="38">
        <v>53</v>
      </c>
      <c r="T9" s="38">
        <v>50</v>
      </c>
      <c r="U9" s="30">
        <v>3318</v>
      </c>
    </row>
    <row r="10" spans="1:21" ht="16.5" customHeight="1" x14ac:dyDescent="0.25">
      <c r="A10" s="7"/>
      <c r="B10" s="7"/>
      <c r="C10" s="7" t="s">
        <v>620</v>
      </c>
      <c r="D10" s="7"/>
      <c r="E10" s="7"/>
      <c r="F10" s="7"/>
      <c r="G10" s="7"/>
      <c r="H10" s="7"/>
      <c r="I10" s="7"/>
      <c r="J10" s="7"/>
      <c r="K10" s="7"/>
      <c r="L10" s="9" t="s">
        <v>258</v>
      </c>
      <c r="M10" s="37">
        <v>938</v>
      </c>
      <c r="N10" s="37">
        <v>691</v>
      </c>
      <c r="O10" s="37">
        <v>796</v>
      </c>
      <c r="P10" s="37">
        <v>384</v>
      </c>
      <c r="Q10" s="37">
        <v>209</v>
      </c>
      <c r="R10" s="38">
        <v>78</v>
      </c>
      <c r="S10" s="38">
        <v>48</v>
      </c>
      <c r="T10" s="38">
        <v>47</v>
      </c>
      <c r="U10" s="30">
        <v>3192</v>
      </c>
    </row>
    <row r="11" spans="1:21" ht="16.5" customHeight="1" x14ac:dyDescent="0.25">
      <c r="A11" s="7"/>
      <c r="B11" s="7"/>
      <c r="C11" s="7" t="s">
        <v>621</v>
      </c>
      <c r="D11" s="7"/>
      <c r="E11" s="7"/>
      <c r="F11" s="7"/>
      <c r="G11" s="7"/>
      <c r="H11" s="7"/>
      <c r="I11" s="7"/>
      <c r="J11" s="7"/>
      <c r="K11" s="7"/>
      <c r="L11" s="9" t="s">
        <v>258</v>
      </c>
      <c r="M11" s="37">
        <v>929</v>
      </c>
      <c r="N11" s="37">
        <v>713</v>
      </c>
      <c r="O11" s="37">
        <v>815</v>
      </c>
      <c r="P11" s="37">
        <v>418</v>
      </c>
      <c r="Q11" s="37">
        <v>226</v>
      </c>
      <c r="R11" s="38">
        <v>79</v>
      </c>
      <c r="S11" s="38">
        <v>59</v>
      </c>
      <c r="T11" s="38">
        <v>51</v>
      </c>
      <c r="U11" s="30">
        <v>3291</v>
      </c>
    </row>
    <row r="12" spans="1:21" ht="16.5" customHeight="1" x14ac:dyDescent="0.25">
      <c r="A12" s="7"/>
      <c r="B12" s="7"/>
      <c r="C12" s="7" t="s">
        <v>622</v>
      </c>
      <c r="D12" s="7"/>
      <c r="E12" s="7"/>
      <c r="F12" s="7"/>
      <c r="G12" s="7"/>
      <c r="H12" s="7"/>
      <c r="I12" s="7"/>
      <c r="J12" s="7"/>
      <c r="K12" s="7"/>
      <c r="L12" s="9" t="s">
        <v>258</v>
      </c>
      <c r="M12" s="37">
        <v>822</v>
      </c>
      <c r="N12" s="37">
        <v>637</v>
      </c>
      <c r="O12" s="37">
        <v>688</v>
      </c>
      <c r="P12" s="37">
        <v>373</v>
      </c>
      <c r="Q12" s="37">
        <v>221</v>
      </c>
      <c r="R12" s="38">
        <v>93</v>
      </c>
      <c r="S12" s="38">
        <v>28</v>
      </c>
      <c r="T12" s="38">
        <v>46</v>
      </c>
      <c r="U12" s="30">
        <v>2909</v>
      </c>
    </row>
    <row r="13" spans="1:21" ht="16.5" customHeight="1" x14ac:dyDescent="0.25">
      <c r="A13" s="7"/>
      <c r="B13" s="7"/>
      <c r="C13" s="7" t="s">
        <v>623</v>
      </c>
      <c r="D13" s="7"/>
      <c r="E13" s="7"/>
      <c r="F13" s="7"/>
      <c r="G13" s="7"/>
      <c r="H13" s="7"/>
      <c r="I13" s="7"/>
      <c r="J13" s="7"/>
      <c r="K13" s="7"/>
      <c r="L13" s="9" t="s">
        <v>258</v>
      </c>
      <c r="M13" s="37">
        <v>839</v>
      </c>
      <c r="N13" s="37">
        <v>678</v>
      </c>
      <c r="O13" s="37">
        <v>761</v>
      </c>
      <c r="P13" s="37">
        <v>402</v>
      </c>
      <c r="Q13" s="37">
        <v>234</v>
      </c>
      <c r="R13" s="38">
        <v>84</v>
      </c>
      <c r="S13" s="38">
        <v>46</v>
      </c>
      <c r="T13" s="38">
        <v>48</v>
      </c>
      <c r="U13" s="30">
        <v>3093</v>
      </c>
    </row>
    <row r="14" spans="1:21" ht="16.5" customHeight="1" x14ac:dyDescent="0.25">
      <c r="A14" s="7"/>
      <c r="B14" s="7"/>
      <c r="C14" s="7" t="s">
        <v>624</v>
      </c>
      <c r="D14" s="7"/>
      <c r="E14" s="7"/>
      <c r="F14" s="7"/>
      <c r="G14" s="7"/>
      <c r="H14" s="7"/>
      <c r="I14" s="7"/>
      <c r="J14" s="7"/>
      <c r="K14" s="7"/>
      <c r="L14" s="9" t="s">
        <v>258</v>
      </c>
      <c r="M14" s="37">
        <v>832</v>
      </c>
      <c r="N14" s="37">
        <v>658</v>
      </c>
      <c r="O14" s="37">
        <v>658</v>
      </c>
      <c r="P14" s="37">
        <v>367</v>
      </c>
      <c r="Q14" s="37">
        <v>243</v>
      </c>
      <c r="R14" s="38">
        <v>69</v>
      </c>
      <c r="S14" s="38">
        <v>38</v>
      </c>
      <c r="T14" s="38">
        <v>56</v>
      </c>
      <c r="U14" s="30">
        <v>2922</v>
      </c>
    </row>
    <row r="15" spans="1:21" ht="16.5" customHeight="1" x14ac:dyDescent="0.25">
      <c r="A15" s="7"/>
      <c r="B15" s="7"/>
      <c r="C15" s="7" t="s">
        <v>625</v>
      </c>
      <c r="D15" s="7"/>
      <c r="E15" s="7"/>
      <c r="F15" s="7"/>
      <c r="G15" s="7"/>
      <c r="H15" s="7"/>
      <c r="I15" s="7"/>
      <c r="J15" s="7"/>
      <c r="K15" s="7"/>
      <c r="L15" s="9" t="s">
        <v>258</v>
      </c>
      <c r="M15" s="37">
        <v>718</v>
      </c>
      <c r="N15" s="37">
        <v>533</v>
      </c>
      <c r="O15" s="37">
        <v>676</v>
      </c>
      <c r="P15" s="37">
        <v>336</v>
      </c>
      <c r="Q15" s="37">
        <v>203</v>
      </c>
      <c r="R15" s="38">
        <v>74</v>
      </c>
      <c r="S15" s="38">
        <v>37</v>
      </c>
      <c r="T15" s="38">
        <v>33</v>
      </c>
      <c r="U15" s="30">
        <v>2610</v>
      </c>
    </row>
    <row r="16" spans="1:21" ht="16.5" customHeight="1" x14ac:dyDescent="0.25">
      <c r="A16" s="7"/>
      <c r="B16" s="7"/>
      <c r="C16" s="7" t="s">
        <v>626</v>
      </c>
      <c r="D16" s="7"/>
      <c r="E16" s="7"/>
      <c r="F16" s="7"/>
      <c r="G16" s="7"/>
      <c r="H16" s="7"/>
      <c r="I16" s="7"/>
      <c r="J16" s="7"/>
      <c r="K16" s="7"/>
      <c r="L16" s="9" t="s">
        <v>258</v>
      </c>
      <c r="M16" s="37">
        <v>727</v>
      </c>
      <c r="N16" s="37">
        <v>514</v>
      </c>
      <c r="O16" s="37">
        <v>631</v>
      </c>
      <c r="P16" s="37">
        <v>367</v>
      </c>
      <c r="Q16" s="37">
        <v>198</v>
      </c>
      <c r="R16" s="38">
        <v>71</v>
      </c>
      <c r="S16" s="38">
        <v>24</v>
      </c>
      <c r="T16" s="38">
        <v>48</v>
      </c>
      <c r="U16" s="30">
        <v>2580</v>
      </c>
    </row>
    <row r="17" spans="1:21" ht="16.5" customHeight="1" x14ac:dyDescent="0.25">
      <c r="A17" s="7"/>
      <c r="B17" s="7"/>
      <c r="C17" s="7" t="s">
        <v>627</v>
      </c>
      <c r="D17" s="7"/>
      <c r="E17" s="7"/>
      <c r="F17" s="7"/>
      <c r="G17" s="7"/>
      <c r="H17" s="7"/>
      <c r="I17" s="7"/>
      <c r="J17" s="7"/>
      <c r="K17" s="7"/>
      <c r="L17" s="9" t="s">
        <v>258</v>
      </c>
      <c r="M17" s="37">
        <v>617</v>
      </c>
      <c r="N17" s="37">
        <v>526</v>
      </c>
      <c r="O17" s="37">
        <v>578</v>
      </c>
      <c r="P17" s="37">
        <v>309</v>
      </c>
      <c r="Q17" s="37">
        <v>212</v>
      </c>
      <c r="R17" s="38">
        <v>74</v>
      </c>
      <c r="S17" s="38">
        <v>33</v>
      </c>
      <c r="T17" s="38">
        <v>44</v>
      </c>
      <c r="U17" s="30">
        <v>2393</v>
      </c>
    </row>
    <row r="18" spans="1:21" ht="16.5" customHeight="1" x14ac:dyDescent="0.25">
      <c r="A18" s="7" t="s">
        <v>1093</v>
      </c>
      <c r="B18" s="7"/>
      <c r="C18" s="7"/>
      <c r="D18" s="7"/>
      <c r="E18" s="7"/>
      <c r="F18" s="7"/>
      <c r="G18" s="7"/>
      <c r="H18" s="7"/>
      <c r="I18" s="7"/>
      <c r="J18" s="7"/>
      <c r="K18" s="7"/>
      <c r="L18" s="9"/>
      <c r="M18" s="10"/>
      <c r="N18" s="10"/>
      <c r="O18" s="10"/>
      <c r="P18" s="10"/>
      <c r="Q18" s="10"/>
      <c r="R18" s="10"/>
      <c r="S18" s="10"/>
      <c r="T18" s="10"/>
      <c r="U18" s="10"/>
    </row>
    <row r="19" spans="1:21" ht="16.5" customHeight="1" x14ac:dyDescent="0.25">
      <c r="A19" s="7"/>
      <c r="B19" s="7" t="s">
        <v>1094</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1090</v>
      </c>
      <c r="D20" s="7"/>
      <c r="E20" s="7"/>
      <c r="F20" s="7"/>
      <c r="G20" s="7"/>
      <c r="H20" s="7"/>
      <c r="I20" s="7"/>
      <c r="J20" s="7"/>
      <c r="K20" s="7"/>
      <c r="L20" s="9" t="s">
        <v>1095</v>
      </c>
      <c r="M20" s="16">
        <v>11.1</v>
      </c>
      <c r="N20" s="16">
        <v>10.5</v>
      </c>
      <c r="O20" s="16">
        <v>15.4</v>
      </c>
      <c r="P20" s="16">
        <v>15.1</v>
      </c>
      <c r="Q20" s="16">
        <v>13</v>
      </c>
      <c r="R20" s="16">
        <v>16.5</v>
      </c>
      <c r="S20" s="16">
        <v>11.6</v>
      </c>
      <c r="T20" s="16">
        <v>20.100000000000001</v>
      </c>
      <c r="U20" s="16">
        <v>12.5</v>
      </c>
    </row>
    <row r="21" spans="1:21" ht="16.5" customHeight="1" x14ac:dyDescent="0.25">
      <c r="A21" s="7" t="s">
        <v>1096</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1094</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617</v>
      </c>
      <c r="D23" s="7"/>
      <c r="E23" s="7"/>
      <c r="F23" s="7"/>
      <c r="G23" s="7"/>
      <c r="H23" s="7"/>
      <c r="I23" s="7"/>
      <c r="J23" s="7"/>
      <c r="K23" s="7"/>
      <c r="L23" s="9" t="s">
        <v>1095</v>
      </c>
      <c r="M23" s="16">
        <v>10.5</v>
      </c>
      <c r="N23" s="16">
        <v>10.1</v>
      </c>
      <c r="O23" s="16">
        <v>14.7</v>
      </c>
      <c r="P23" s="16">
        <v>14.3</v>
      </c>
      <c r="Q23" s="16">
        <v>13.3</v>
      </c>
      <c r="R23" s="16">
        <v>15.9</v>
      </c>
      <c r="S23" s="16">
        <v>13.1</v>
      </c>
      <c r="T23" s="16">
        <v>20.399999999999999</v>
      </c>
      <c r="U23" s="16">
        <v>12.1</v>
      </c>
    </row>
    <row r="24" spans="1:21" ht="16.5" customHeight="1" x14ac:dyDescent="0.25">
      <c r="A24" s="7"/>
      <c r="B24" s="7"/>
      <c r="C24" s="7" t="s">
        <v>1092</v>
      </c>
      <c r="D24" s="7"/>
      <c r="E24" s="7"/>
      <c r="F24" s="7"/>
      <c r="G24" s="7"/>
      <c r="H24" s="7"/>
      <c r="I24" s="7"/>
      <c r="J24" s="7"/>
      <c r="K24" s="7"/>
      <c r="L24" s="9" t="s">
        <v>1095</v>
      </c>
      <c r="M24" s="16">
        <v>11.4</v>
      </c>
      <c r="N24" s="16">
        <v>10.7</v>
      </c>
      <c r="O24" s="16">
        <v>15.4</v>
      </c>
      <c r="P24" s="16">
        <v>16</v>
      </c>
      <c r="Q24" s="16">
        <v>13.9</v>
      </c>
      <c r="R24" s="16">
        <v>19.5</v>
      </c>
      <c r="S24" s="16">
        <v>12.4</v>
      </c>
      <c r="T24" s="16">
        <v>21</v>
      </c>
      <c r="U24" s="16">
        <v>12.9</v>
      </c>
    </row>
    <row r="25" spans="1:21" ht="16.5" customHeight="1" x14ac:dyDescent="0.25">
      <c r="A25" s="7"/>
      <c r="B25" s="7"/>
      <c r="C25" s="7" t="s">
        <v>620</v>
      </c>
      <c r="D25" s="7"/>
      <c r="E25" s="7"/>
      <c r="F25" s="7"/>
      <c r="G25" s="7"/>
      <c r="H25" s="7"/>
      <c r="I25" s="7"/>
      <c r="J25" s="7"/>
      <c r="K25" s="7"/>
      <c r="L25" s="9" t="s">
        <v>1095</v>
      </c>
      <c r="M25" s="16">
        <v>11.5</v>
      </c>
      <c r="N25" s="16">
        <v>10.5</v>
      </c>
      <c r="O25" s="16">
        <v>16</v>
      </c>
      <c r="P25" s="16">
        <v>14.7</v>
      </c>
      <c r="Q25" s="16">
        <v>11.9</v>
      </c>
      <c r="R25" s="16">
        <v>14.5</v>
      </c>
      <c r="S25" s="16">
        <v>11.2</v>
      </c>
      <c r="T25" s="16">
        <v>19.5</v>
      </c>
      <c r="U25" s="16">
        <v>12.6</v>
      </c>
    </row>
    <row r="26" spans="1:21" ht="16.5" customHeight="1" x14ac:dyDescent="0.25">
      <c r="A26" s="7"/>
      <c r="B26" s="7"/>
      <c r="C26" s="7" t="s">
        <v>621</v>
      </c>
      <c r="D26" s="7"/>
      <c r="E26" s="7"/>
      <c r="F26" s="7"/>
      <c r="G26" s="7"/>
      <c r="H26" s="7"/>
      <c r="I26" s="7"/>
      <c r="J26" s="7"/>
      <c r="K26" s="7"/>
      <c r="L26" s="9" t="s">
        <v>1095</v>
      </c>
      <c r="M26" s="16">
        <v>11.6</v>
      </c>
      <c r="N26" s="16">
        <v>11.1</v>
      </c>
      <c r="O26" s="16">
        <v>16.5</v>
      </c>
      <c r="P26" s="16">
        <v>16.2</v>
      </c>
      <c r="Q26" s="16">
        <v>12.9</v>
      </c>
      <c r="R26" s="16">
        <v>15.3</v>
      </c>
      <c r="S26" s="16">
        <v>14.3</v>
      </c>
      <c r="T26" s="16">
        <v>20.2</v>
      </c>
      <c r="U26" s="16">
        <v>13.2</v>
      </c>
    </row>
    <row r="27" spans="1:21" ht="16.5" customHeight="1" x14ac:dyDescent="0.25">
      <c r="A27" s="7"/>
      <c r="B27" s="7"/>
      <c r="C27" s="7" t="s">
        <v>622</v>
      </c>
      <c r="D27" s="7"/>
      <c r="E27" s="7"/>
      <c r="F27" s="7"/>
      <c r="G27" s="7"/>
      <c r="H27" s="7"/>
      <c r="I27" s="7"/>
      <c r="J27" s="7"/>
      <c r="K27" s="7"/>
      <c r="L27" s="9" t="s">
        <v>1095</v>
      </c>
      <c r="M27" s="16">
        <v>10.5</v>
      </c>
      <c r="N27" s="16">
        <v>10.1</v>
      </c>
      <c r="O27" s="16">
        <v>14.2</v>
      </c>
      <c r="P27" s="16">
        <v>14.5</v>
      </c>
      <c r="Q27" s="16">
        <v>13</v>
      </c>
      <c r="R27" s="16">
        <v>17.100000000000001</v>
      </c>
      <c r="S27" s="26">
        <v>7.2</v>
      </c>
      <c r="T27" s="16">
        <v>19.2</v>
      </c>
      <c r="U27" s="16">
        <v>11.9</v>
      </c>
    </row>
    <row r="28" spans="1:21" ht="16.5" customHeight="1" x14ac:dyDescent="0.25">
      <c r="A28" s="7"/>
      <c r="B28" s="7"/>
      <c r="C28" s="7" t="s">
        <v>623</v>
      </c>
      <c r="D28" s="7"/>
      <c r="E28" s="7"/>
      <c r="F28" s="7"/>
      <c r="G28" s="7"/>
      <c r="H28" s="7"/>
      <c r="I28" s="7"/>
      <c r="J28" s="7"/>
      <c r="K28" s="7"/>
      <c r="L28" s="9" t="s">
        <v>1095</v>
      </c>
      <c r="M28" s="16">
        <v>10.9</v>
      </c>
      <c r="N28" s="16">
        <v>11.1</v>
      </c>
      <c r="O28" s="16">
        <v>16</v>
      </c>
      <c r="P28" s="16">
        <v>15.6</v>
      </c>
      <c r="Q28" s="16">
        <v>13.3</v>
      </c>
      <c r="R28" s="16">
        <v>16.2</v>
      </c>
      <c r="S28" s="16">
        <v>11.4</v>
      </c>
      <c r="T28" s="16">
        <v>20.3</v>
      </c>
      <c r="U28" s="16">
        <v>12.9</v>
      </c>
    </row>
    <row r="29" spans="1:21" ht="16.5" customHeight="1" x14ac:dyDescent="0.25">
      <c r="A29" s="7"/>
      <c r="B29" s="7"/>
      <c r="C29" s="7" t="s">
        <v>624</v>
      </c>
      <c r="D29" s="7"/>
      <c r="E29" s="7"/>
      <c r="F29" s="7"/>
      <c r="G29" s="7"/>
      <c r="H29" s="7"/>
      <c r="I29" s="7"/>
      <c r="J29" s="7"/>
      <c r="K29" s="7"/>
      <c r="L29" s="9" t="s">
        <v>1095</v>
      </c>
      <c r="M29" s="16">
        <v>10.8</v>
      </c>
      <c r="N29" s="16">
        <v>10.9</v>
      </c>
      <c r="O29" s="16">
        <v>14</v>
      </c>
      <c r="P29" s="16">
        <v>14.5</v>
      </c>
      <c r="Q29" s="16">
        <v>14.4</v>
      </c>
      <c r="R29" s="16">
        <v>12.8</v>
      </c>
      <c r="S29" s="26">
        <v>9.8000000000000007</v>
      </c>
      <c r="T29" s="16">
        <v>21.8</v>
      </c>
      <c r="U29" s="16">
        <v>12.3</v>
      </c>
    </row>
    <row r="30" spans="1:21" ht="16.5" customHeight="1" x14ac:dyDescent="0.25">
      <c r="A30" s="7"/>
      <c r="B30" s="7"/>
      <c r="C30" s="7" t="s">
        <v>625</v>
      </c>
      <c r="D30" s="7"/>
      <c r="E30" s="7"/>
      <c r="F30" s="7"/>
      <c r="G30" s="7"/>
      <c r="H30" s="7"/>
      <c r="I30" s="7"/>
      <c r="J30" s="7"/>
      <c r="K30" s="7"/>
      <c r="L30" s="9" t="s">
        <v>1095</v>
      </c>
      <c r="M30" s="26">
        <v>9.5</v>
      </c>
      <c r="N30" s="26">
        <v>8.9</v>
      </c>
      <c r="O30" s="16">
        <v>14.6</v>
      </c>
      <c r="P30" s="16">
        <v>13.5</v>
      </c>
      <c r="Q30" s="16">
        <v>11.9</v>
      </c>
      <c r="R30" s="16">
        <v>14.2</v>
      </c>
      <c r="S30" s="26">
        <v>9.6</v>
      </c>
      <c r="T30" s="16">
        <v>14.2</v>
      </c>
      <c r="U30" s="16">
        <v>11.1</v>
      </c>
    </row>
    <row r="31" spans="1:21" ht="16.5" customHeight="1" x14ac:dyDescent="0.25">
      <c r="A31" s="7"/>
      <c r="B31" s="7"/>
      <c r="C31" s="7" t="s">
        <v>626</v>
      </c>
      <c r="D31" s="7"/>
      <c r="E31" s="7"/>
      <c r="F31" s="7"/>
      <c r="G31" s="7"/>
      <c r="H31" s="7"/>
      <c r="I31" s="7"/>
      <c r="J31" s="7"/>
      <c r="K31" s="7"/>
      <c r="L31" s="9" t="s">
        <v>1095</v>
      </c>
      <c r="M31" s="26">
        <v>9.8000000000000007</v>
      </c>
      <c r="N31" s="26">
        <v>9</v>
      </c>
      <c r="O31" s="16">
        <v>13.9</v>
      </c>
      <c r="P31" s="16">
        <v>15</v>
      </c>
      <c r="Q31" s="16">
        <v>11.7</v>
      </c>
      <c r="R31" s="16">
        <v>13.7</v>
      </c>
      <c r="S31" s="26">
        <v>6.2</v>
      </c>
      <c r="T31" s="16">
        <v>19.100000000000001</v>
      </c>
      <c r="U31" s="16">
        <v>11.2</v>
      </c>
    </row>
    <row r="32" spans="1:21" ht="16.5" customHeight="1" x14ac:dyDescent="0.25">
      <c r="A32" s="14"/>
      <c r="B32" s="14"/>
      <c r="C32" s="14" t="s">
        <v>627</v>
      </c>
      <c r="D32" s="14"/>
      <c r="E32" s="14"/>
      <c r="F32" s="14"/>
      <c r="G32" s="14"/>
      <c r="H32" s="14"/>
      <c r="I32" s="14"/>
      <c r="J32" s="14"/>
      <c r="K32" s="14"/>
      <c r="L32" s="15" t="s">
        <v>1095</v>
      </c>
      <c r="M32" s="28">
        <v>8.4</v>
      </c>
      <c r="N32" s="28">
        <v>9.1999999999999993</v>
      </c>
      <c r="O32" s="17">
        <v>12.9</v>
      </c>
      <c r="P32" s="17">
        <v>12.9</v>
      </c>
      <c r="Q32" s="17">
        <v>12.9</v>
      </c>
      <c r="R32" s="17">
        <v>14.1</v>
      </c>
      <c r="S32" s="28">
        <v>9.3000000000000007</v>
      </c>
      <c r="T32" s="17">
        <v>18.5</v>
      </c>
      <c r="U32" s="17">
        <v>10.5</v>
      </c>
    </row>
    <row r="33" spans="1:21" ht="4.5" customHeight="1" x14ac:dyDescent="0.25">
      <c r="A33" s="23"/>
      <c r="B33" s="23"/>
      <c r="C33" s="2"/>
      <c r="D33" s="2"/>
      <c r="E33" s="2"/>
      <c r="F33" s="2"/>
      <c r="G33" s="2"/>
      <c r="H33" s="2"/>
      <c r="I33" s="2"/>
      <c r="J33" s="2"/>
      <c r="K33" s="2"/>
      <c r="L33" s="2"/>
      <c r="M33" s="2"/>
      <c r="N33" s="2"/>
      <c r="O33" s="2"/>
      <c r="P33" s="2"/>
      <c r="Q33" s="2"/>
      <c r="R33" s="2"/>
      <c r="S33" s="2"/>
      <c r="T33" s="2"/>
      <c r="U33" s="2"/>
    </row>
    <row r="34" spans="1:21" ht="16.5" customHeight="1" x14ac:dyDescent="0.25">
      <c r="A34" s="23"/>
      <c r="B34" s="23"/>
      <c r="C34" s="87" t="s">
        <v>1097</v>
      </c>
      <c r="D34" s="87"/>
      <c r="E34" s="87"/>
      <c r="F34" s="87"/>
      <c r="G34" s="87"/>
      <c r="H34" s="87"/>
      <c r="I34" s="87"/>
      <c r="J34" s="87"/>
      <c r="K34" s="87"/>
      <c r="L34" s="87"/>
      <c r="M34" s="87"/>
      <c r="N34" s="87"/>
      <c r="O34" s="87"/>
      <c r="P34" s="87"/>
      <c r="Q34" s="87"/>
      <c r="R34" s="87"/>
      <c r="S34" s="87"/>
      <c r="T34" s="87"/>
      <c r="U34" s="87"/>
    </row>
    <row r="35" spans="1:21" ht="4.5" customHeight="1" x14ac:dyDescent="0.25">
      <c r="A35" s="23"/>
      <c r="B35" s="23"/>
      <c r="C35" s="2"/>
      <c r="D35" s="2"/>
      <c r="E35" s="2"/>
      <c r="F35" s="2"/>
      <c r="G35" s="2"/>
      <c r="H35" s="2"/>
      <c r="I35" s="2"/>
      <c r="J35" s="2"/>
      <c r="K35" s="2"/>
      <c r="L35" s="2"/>
      <c r="M35" s="2"/>
      <c r="N35" s="2"/>
      <c r="O35" s="2"/>
      <c r="P35" s="2"/>
      <c r="Q35" s="2"/>
      <c r="R35" s="2"/>
      <c r="S35" s="2"/>
      <c r="T35" s="2"/>
      <c r="U35" s="2"/>
    </row>
    <row r="36" spans="1:21" ht="16.5" customHeight="1" x14ac:dyDescent="0.25">
      <c r="A36" s="40"/>
      <c r="B36" s="40"/>
      <c r="C36" s="87" t="s">
        <v>473</v>
      </c>
      <c r="D36" s="87"/>
      <c r="E36" s="87"/>
      <c r="F36" s="87"/>
      <c r="G36" s="87"/>
      <c r="H36" s="87"/>
      <c r="I36" s="87"/>
      <c r="J36" s="87"/>
      <c r="K36" s="87"/>
      <c r="L36" s="87"/>
      <c r="M36" s="87"/>
      <c r="N36" s="87"/>
      <c r="O36" s="87"/>
      <c r="P36" s="87"/>
      <c r="Q36" s="87"/>
      <c r="R36" s="87"/>
      <c r="S36" s="87"/>
      <c r="T36" s="87"/>
      <c r="U36" s="87"/>
    </row>
    <row r="37" spans="1:21" ht="16.5" customHeight="1" x14ac:dyDescent="0.25">
      <c r="A37" s="40"/>
      <c r="B37" s="40"/>
      <c r="C37" s="87" t="s">
        <v>474</v>
      </c>
      <c r="D37" s="87"/>
      <c r="E37" s="87"/>
      <c r="F37" s="87"/>
      <c r="G37" s="87"/>
      <c r="H37" s="87"/>
      <c r="I37" s="87"/>
      <c r="J37" s="87"/>
      <c r="K37" s="87"/>
      <c r="L37" s="87"/>
      <c r="M37" s="87"/>
      <c r="N37" s="87"/>
      <c r="O37" s="87"/>
      <c r="P37" s="87"/>
      <c r="Q37" s="87"/>
      <c r="R37" s="87"/>
      <c r="S37" s="87"/>
      <c r="T37" s="87"/>
      <c r="U37" s="87"/>
    </row>
    <row r="38" spans="1:21" ht="4.5" customHeight="1" x14ac:dyDescent="0.25">
      <c r="A38" s="23"/>
      <c r="B38" s="23"/>
      <c r="C38" s="2"/>
      <c r="D38" s="2"/>
      <c r="E38" s="2"/>
      <c r="F38" s="2"/>
      <c r="G38" s="2"/>
      <c r="H38" s="2"/>
      <c r="I38" s="2"/>
      <c r="J38" s="2"/>
      <c r="K38" s="2"/>
      <c r="L38" s="2"/>
      <c r="M38" s="2"/>
      <c r="N38" s="2"/>
      <c r="O38" s="2"/>
      <c r="P38" s="2"/>
      <c r="Q38" s="2"/>
      <c r="R38" s="2"/>
      <c r="S38" s="2"/>
      <c r="T38" s="2"/>
      <c r="U38" s="2"/>
    </row>
    <row r="39" spans="1:21" ht="16.5" customHeight="1" x14ac:dyDescent="0.25">
      <c r="A39" s="23" t="s">
        <v>99</v>
      </c>
      <c r="B39" s="23"/>
      <c r="C39" s="87" t="s">
        <v>1098</v>
      </c>
      <c r="D39" s="87"/>
      <c r="E39" s="87"/>
      <c r="F39" s="87"/>
      <c r="G39" s="87"/>
      <c r="H39" s="87"/>
      <c r="I39" s="87"/>
      <c r="J39" s="87"/>
      <c r="K39" s="87"/>
      <c r="L39" s="87"/>
      <c r="M39" s="87"/>
      <c r="N39" s="87"/>
      <c r="O39" s="87"/>
      <c r="P39" s="87"/>
      <c r="Q39" s="87"/>
      <c r="R39" s="87"/>
      <c r="S39" s="87"/>
      <c r="T39" s="87"/>
      <c r="U39" s="87"/>
    </row>
    <row r="40" spans="1:21" ht="29.4" customHeight="1" x14ac:dyDescent="0.25">
      <c r="A40" s="23" t="s">
        <v>101</v>
      </c>
      <c r="B40" s="23"/>
      <c r="C40" s="87" t="s">
        <v>1099</v>
      </c>
      <c r="D40" s="87"/>
      <c r="E40" s="87"/>
      <c r="F40" s="87"/>
      <c r="G40" s="87"/>
      <c r="H40" s="87"/>
      <c r="I40" s="87"/>
      <c r="J40" s="87"/>
      <c r="K40" s="87"/>
      <c r="L40" s="87"/>
      <c r="M40" s="87"/>
      <c r="N40" s="87"/>
      <c r="O40" s="87"/>
      <c r="P40" s="87"/>
      <c r="Q40" s="87"/>
      <c r="R40" s="87"/>
      <c r="S40" s="87"/>
      <c r="T40" s="87"/>
      <c r="U40" s="87"/>
    </row>
    <row r="41" spans="1:21" ht="42.45" customHeight="1" x14ac:dyDescent="0.25">
      <c r="A41" s="23" t="s">
        <v>103</v>
      </c>
      <c r="B41" s="23"/>
      <c r="C41" s="87" t="s">
        <v>1100</v>
      </c>
      <c r="D41" s="87"/>
      <c r="E41" s="87"/>
      <c r="F41" s="87"/>
      <c r="G41" s="87"/>
      <c r="H41" s="87"/>
      <c r="I41" s="87"/>
      <c r="J41" s="87"/>
      <c r="K41" s="87"/>
      <c r="L41" s="87"/>
      <c r="M41" s="87"/>
      <c r="N41" s="87"/>
      <c r="O41" s="87"/>
      <c r="P41" s="87"/>
      <c r="Q41" s="87"/>
      <c r="R41" s="87"/>
      <c r="S41" s="87"/>
      <c r="T41" s="87"/>
      <c r="U41" s="87"/>
    </row>
    <row r="42" spans="1:21" ht="42.45" customHeight="1" x14ac:dyDescent="0.25">
      <c r="A42" s="23" t="s">
        <v>105</v>
      </c>
      <c r="B42" s="23"/>
      <c r="C42" s="87" t="s">
        <v>1101</v>
      </c>
      <c r="D42" s="87"/>
      <c r="E42" s="87"/>
      <c r="F42" s="87"/>
      <c r="G42" s="87"/>
      <c r="H42" s="87"/>
      <c r="I42" s="87"/>
      <c r="J42" s="87"/>
      <c r="K42" s="87"/>
      <c r="L42" s="87"/>
      <c r="M42" s="87"/>
      <c r="N42" s="87"/>
      <c r="O42" s="87"/>
      <c r="P42" s="87"/>
      <c r="Q42" s="87"/>
      <c r="R42" s="87"/>
      <c r="S42" s="87"/>
      <c r="T42" s="87"/>
      <c r="U42" s="87"/>
    </row>
    <row r="43" spans="1:21" ht="42.45" customHeight="1" x14ac:dyDescent="0.25">
      <c r="A43" s="23" t="s">
        <v>142</v>
      </c>
      <c r="B43" s="23"/>
      <c r="C43" s="87" t="s">
        <v>1102</v>
      </c>
      <c r="D43" s="87"/>
      <c r="E43" s="87"/>
      <c r="F43" s="87"/>
      <c r="G43" s="87"/>
      <c r="H43" s="87"/>
      <c r="I43" s="87"/>
      <c r="J43" s="87"/>
      <c r="K43" s="87"/>
      <c r="L43" s="87"/>
      <c r="M43" s="87"/>
      <c r="N43" s="87"/>
      <c r="O43" s="87"/>
      <c r="P43" s="87"/>
      <c r="Q43" s="87"/>
      <c r="R43" s="87"/>
      <c r="S43" s="87"/>
      <c r="T43" s="87"/>
      <c r="U43" s="87"/>
    </row>
    <row r="44" spans="1:21" ht="171.45" customHeight="1" x14ac:dyDescent="0.25">
      <c r="A44" s="23" t="s">
        <v>144</v>
      </c>
      <c r="B44" s="23"/>
      <c r="C44" s="87" t="s">
        <v>1103</v>
      </c>
      <c r="D44" s="87"/>
      <c r="E44" s="87"/>
      <c r="F44" s="87"/>
      <c r="G44" s="87"/>
      <c r="H44" s="87"/>
      <c r="I44" s="87"/>
      <c r="J44" s="87"/>
      <c r="K44" s="87"/>
      <c r="L44" s="87"/>
      <c r="M44" s="87"/>
      <c r="N44" s="87"/>
      <c r="O44" s="87"/>
      <c r="P44" s="87"/>
      <c r="Q44" s="87"/>
      <c r="R44" s="87"/>
      <c r="S44" s="87"/>
      <c r="T44" s="87"/>
      <c r="U44" s="87"/>
    </row>
    <row r="45" spans="1:21" ht="16.5" customHeight="1" x14ac:dyDescent="0.25">
      <c r="A45" s="23" t="s">
        <v>146</v>
      </c>
      <c r="B45" s="23"/>
      <c r="C45" s="87" t="s">
        <v>1104</v>
      </c>
      <c r="D45" s="87"/>
      <c r="E45" s="87"/>
      <c r="F45" s="87"/>
      <c r="G45" s="87"/>
      <c r="H45" s="87"/>
      <c r="I45" s="87"/>
      <c r="J45" s="87"/>
      <c r="K45" s="87"/>
      <c r="L45" s="87"/>
      <c r="M45" s="87"/>
      <c r="N45" s="87"/>
      <c r="O45" s="87"/>
      <c r="P45" s="87"/>
      <c r="Q45" s="87"/>
      <c r="R45" s="87"/>
      <c r="S45" s="87"/>
      <c r="T45" s="87"/>
      <c r="U45" s="87"/>
    </row>
    <row r="46" spans="1:21" ht="29.4" customHeight="1" x14ac:dyDescent="0.25">
      <c r="A46" s="23" t="s">
        <v>148</v>
      </c>
      <c r="B46" s="23"/>
      <c r="C46" s="87" t="s">
        <v>1105</v>
      </c>
      <c r="D46" s="87"/>
      <c r="E46" s="87"/>
      <c r="F46" s="87"/>
      <c r="G46" s="87"/>
      <c r="H46" s="87"/>
      <c r="I46" s="87"/>
      <c r="J46" s="87"/>
      <c r="K46" s="87"/>
      <c r="L46" s="87"/>
      <c r="M46" s="87"/>
      <c r="N46" s="87"/>
      <c r="O46" s="87"/>
      <c r="P46" s="87"/>
      <c r="Q46" s="87"/>
      <c r="R46" s="87"/>
      <c r="S46" s="87"/>
      <c r="T46" s="87"/>
      <c r="U46" s="87"/>
    </row>
    <row r="47" spans="1:21" ht="81" customHeight="1" x14ac:dyDescent="0.25">
      <c r="A47" s="23" t="s">
        <v>150</v>
      </c>
      <c r="B47" s="23"/>
      <c r="C47" s="87" t="s">
        <v>1106</v>
      </c>
      <c r="D47" s="87"/>
      <c r="E47" s="87"/>
      <c r="F47" s="87"/>
      <c r="G47" s="87"/>
      <c r="H47" s="87"/>
      <c r="I47" s="87"/>
      <c r="J47" s="87"/>
      <c r="K47" s="87"/>
      <c r="L47" s="87"/>
      <c r="M47" s="87"/>
      <c r="N47" s="87"/>
      <c r="O47" s="87"/>
      <c r="P47" s="87"/>
      <c r="Q47" s="87"/>
      <c r="R47" s="87"/>
      <c r="S47" s="87"/>
      <c r="T47" s="87"/>
      <c r="U47" s="87"/>
    </row>
    <row r="48" spans="1:21" ht="4.5" customHeight="1" x14ac:dyDescent="0.25"/>
    <row r="49" spans="1:21" ht="42.45" customHeight="1" x14ac:dyDescent="0.25">
      <c r="A49" s="24" t="s">
        <v>107</v>
      </c>
      <c r="B49" s="23"/>
      <c r="C49" s="23"/>
      <c r="D49" s="23"/>
      <c r="E49" s="87" t="s">
        <v>1107</v>
      </c>
      <c r="F49" s="87"/>
      <c r="G49" s="87"/>
      <c r="H49" s="87"/>
      <c r="I49" s="87"/>
      <c r="J49" s="87"/>
      <c r="K49" s="87"/>
      <c r="L49" s="87"/>
      <c r="M49" s="87"/>
      <c r="N49" s="87"/>
      <c r="O49" s="87"/>
      <c r="P49" s="87"/>
      <c r="Q49" s="87"/>
      <c r="R49" s="87"/>
      <c r="S49" s="87"/>
      <c r="T49" s="87"/>
      <c r="U49" s="87"/>
    </row>
  </sheetData>
  <mergeCells count="14">
    <mergeCell ref="C45:U45"/>
    <mergeCell ref="C46:U46"/>
    <mergeCell ref="C47:U47"/>
    <mergeCell ref="E49:U49"/>
    <mergeCell ref="C40:U40"/>
    <mergeCell ref="C41:U41"/>
    <mergeCell ref="C42:U42"/>
    <mergeCell ref="C43:U43"/>
    <mergeCell ref="C44:U44"/>
    <mergeCell ref="K1:U1"/>
    <mergeCell ref="C34:U34"/>
    <mergeCell ref="C36:U36"/>
    <mergeCell ref="C37:U37"/>
    <mergeCell ref="C39:U39"/>
  </mergeCells>
  <pageMargins left="0.7" right="0.7" top="0.75" bottom="0.75" header="0.3" footer="0.3"/>
  <pageSetup paperSize="9" fitToHeight="0" orientation="landscape" horizontalDpi="300" verticalDpi="300"/>
  <headerFooter scaleWithDoc="0" alignWithMargins="0">
    <oddHeader>&amp;C&amp;"Arial"&amp;8TABLE 13A.53</oddHeader>
    <oddFooter>&amp;L&amp;"Arial"&amp;8REPORT ON
GOVERNMENT
SERVICES 2022&amp;R&amp;"Arial"&amp;8SERVICES FOR
MENTAL HEALTH
PAGE &amp;B&amp;P&amp;B</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U25"/>
  <sheetViews>
    <sheetView showGridLines="0" workbookViewId="0"/>
  </sheetViews>
  <sheetFormatPr defaultColWidth="11.44140625" defaultRowHeight="13.2" x14ac:dyDescent="0.25"/>
  <cols>
    <col min="1" max="11" width="1.88671875" customWidth="1"/>
    <col min="12" max="12" width="5.44140625" customWidth="1"/>
    <col min="13" max="20" width="7.5546875" customWidth="1"/>
    <col min="21" max="21" width="7.88671875" customWidth="1"/>
  </cols>
  <sheetData>
    <row r="1" spans="1:21" ht="33.9" customHeight="1" x14ac:dyDescent="0.25">
      <c r="A1" s="8" t="s">
        <v>1108</v>
      </c>
      <c r="B1" s="8"/>
      <c r="C1" s="8"/>
      <c r="D1" s="8"/>
      <c r="E1" s="8"/>
      <c r="F1" s="8"/>
      <c r="G1" s="8"/>
      <c r="H1" s="8"/>
      <c r="I1" s="8"/>
      <c r="J1" s="8"/>
      <c r="K1" s="91" t="s">
        <v>1109</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1110</v>
      </c>
      <c r="O2" s="13" t="s">
        <v>199</v>
      </c>
      <c r="P2" s="13" t="s">
        <v>174</v>
      </c>
      <c r="Q2" s="13" t="s">
        <v>238</v>
      </c>
      <c r="R2" s="13" t="s">
        <v>176</v>
      </c>
      <c r="S2" s="13" t="s">
        <v>177</v>
      </c>
      <c r="T2" s="13" t="s">
        <v>178</v>
      </c>
      <c r="U2" s="13" t="s">
        <v>1111</v>
      </c>
    </row>
    <row r="3" spans="1:21" ht="16.5" customHeight="1" x14ac:dyDescent="0.25">
      <c r="A3" s="7" t="s">
        <v>1089</v>
      </c>
      <c r="B3" s="7"/>
      <c r="C3" s="7"/>
      <c r="D3" s="7"/>
      <c r="E3" s="7"/>
      <c r="F3" s="7"/>
      <c r="G3" s="7"/>
      <c r="H3" s="7"/>
      <c r="I3" s="7"/>
      <c r="J3" s="7"/>
      <c r="K3" s="7"/>
      <c r="L3" s="9"/>
      <c r="M3" s="10"/>
      <c r="N3" s="10"/>
      <c r="O3" s="10"/>
      <c r="P3" s="10"/>
      <c r="Q3" s="10"/>
      <c r="R3" s="10"/>
      <c r="S3" s="10"/>
      <c r="T3" s="10"/>
      <c r="U3" s="10"/>
    </row>
    <row r="4" spans="1:21" ht="16.5" customHeight="1" x14ac:dyDescent="0.25">
      <c r="A4" s="7"/>
      <c r="B4" s="7" t="s">
        <v>1090</v>
      </c>
      <c r="C4" s="7"/>
      <c r="D4" s="7"/>
      <c r="E4" s="7"/>
      <c r="F4" s="7"/>
      <c r="G4" s="7"/>
      <c r="H4" s="7"/>
      <c r="I4" s="7"/>
      <c r="J4" s="7"/>
      <c r="K4" s="7"/>
      <c r="L4" s="9" t="s">
        <v>258</v>
      </c>
      <c r="M4" s="37">
        <v>139</v>
      </c>
      <c r="N4" s="38">
        <v>88</v>
      </c>
      <c r="O4" s="37">
        <v>127</v>
      </c>
      <c r="P4" s="38">
        <v>68</v>
      </c>
      <c r="Q4" s="38">
        <v>28</v>
      </c>
      <c r="R4" s="38">
        <v>10</v>
      </c>
      <c r="S4" s="38">
        <v>10</v>
      </c>
      <c r="T4" s="38">
        <v>19</v>
      </c>
      <c r="U4" s="37">
        <v>490</v>
      </c>
    </row>
    <row r="5" spans="1:21" ht="16.5" customHeight="1" x14ac:dyDescent="0.25">
      <c r="A5" s="7"/>
      <c r="B5" s="7" t="s">
        <v>1112</v>
      </c>
      <c r="C5" s="7"/>
      <c r="D5" s="7"/>
      <c r="E5" s="7"/>
      <c r="F5" s="7"/>
      <c r="G5" s="7"/>
      <c r="H5" s="7"/>
      <c r="I5" s="7"/>
      <c r="J5" s="7"/>
      <c r="K5" s="7"/>
      <c r="L5" s="9" t="s">
        <v>258</v>
      </c>
      <c r="M5" s="37">
        <v>136</v>
      </c>
      <c r="N5" s="38">
        <v>90</v>
      </c>
      <c r="O5" s="37">
        <v>122</v>
      </c>
      <c r="P5" s="38">
        <v>70</v>
      </c>
      <c r="Q5" s="38">
        <v>23</v>
      </c>
      <c r="R5" s="38">
        <v>10</v>
      </c>
      <c r="S5" s="74">
        <v>9</v>
      </c>
      <c r="T5" s="38">
        <v>19</v>
      </c>
      <c r="U5" s="37">
        <v>480</v>
      </c>
    </row>
    <row r="6" spans="1:21" ht="16.5" customHeight="1" x14ac:dyDescent="0.25">
      <c r="A6" s="7"/>
      <c r="B6" s="7" t="s">
        <v>1113</v>
      </c>
      <c r="C6" s="7"/>
      <c r="D6" s="7"/>
      <c r="E6" s="7"/>
      <c r="F6" s="7"/>
      <c r="G6" s="7"/>
      <c r="H6" s="7"/>
      <c r="I6" s="7"/>
      <c r="J6" s="7"/>
      <c r="K6" s="7"/>
      <c r="L6" s="9" t="s">
        <v>258</v>
      </c>
      <c r="M6" s="37">
        <v>125</v>
      </c>
      <c r="N6" s="38">
        <v>87</v>
      </c>
      <c r="O6" s="37">
        <v>115</v>
      </c>
      <c r="P6" s="38">
        <v>64</v>
      </c>
      <c r="Q6" s="38">
        <v>26</v>
      </c>
      <c r="R6" s="38">
        <v>12</v>
      </c>
      <c r="S6" s="38">
        <v>10</v>
      </c>
      <c r="T6" s="38">
        <v>27</v>
      </c>
      <c r="U6" s="37">
        <v>467</v>
      </c>
    </row>
    <row r="7" spans="1:21" ht="16.5" customHeight="1" x14ac:dyDescent="0.25">
      <c r="A7" s="7"/>
      <c r="B7" s="7" t="s">
        <v>1114</v>
      </c>
      <c r="C7" s="7"/>
      <c r="D7" s="7"/>
      <c r="E7" s="7"/>
      <c r="F7" s="7"/>
      <c r="G7" s="7"/>
      <c r="H7" s="7"/>
      <c r="I7" s="7"/>
      <c r="J7" s="7"/>
      <c r="K7" s="7"/>
      <c r="L7" s="9" t="s">
        <v>258</v>
      </c>
      <c r="M7" s="37">
        <v>124</v>
      </c>
      <c r="N7" s="38">
        <v>78</v>
      </c>
      <c r="O7" s="37">
        <v>110</v>
      </c>
      <c r="P7" s="38">
        <v>70</v>
      </c>
      <c r="Q7" s="38">
        <v>24</v>
      </c>
      <c r="R7" s="38">
        <v>15</v>
      </c>
      <c r="S7" s="74">
        <v>7</v>
      </c>
      <c r="T7" s="38">
        <v>30</v>
      </c>
      <c r="U7" s="37">
        <v>458</v>
      </c>
    </row>
    <row r="8" spans="1:21" ht="16.5" customHeight="1" x14ac:dyDescent="0.25">
      <c r="A8" s="7" t="s">
        <v>1094</v>
      </c>
      <c r="B8" s="7"/>
      <c r="C8" s="7"/>
      <c r="D8" s="7"/>
      <c r="E8" s="7"/>
      <c r="F8" s="7"/>
      <c r="G8" s="7"/>
      <c r="H8" s="7"/>
      <c r="I8" s="7"/>
      <c r="J8" s="7"/>
      <c r="K8" s="7"/>
      <c r="L8" s="9"/>
      <c r="M8" s="10"/>
      <c r="N8" s="10"/>
      <c r="O8" s="10"/>
      <c r="P8" s="10"/>
      <c r="Q8" s="10"/>
      <c r="R8" s="10"/>
      <c r="S8" s="10"/>
      <c r="T8" s="10"/>
      <c r="U8" s="10"/>
    </row>
    <row r="9" spans="1:21" ht="16.5" customHeight="1" x14ac:dyDescent="0.25">
      <c r="A9" s="7"/>
      <c r="B9" s="7" t="s">
        <v>1090</v>
      </c>
      <c r="C9" s="7"/>
      <c r="D9" s="7"/>
      <c r="E9" s="7"/>
      <c r="F9" s="7"/>
      <c r="G9" s="7"/>
      <c r="H9" s="7"/>
      <c r="I9" s="7"/>
      <c r="J9" s="7"/>
      <c r="K9" s="7"/>
      <c r="L9" s="9" t="s">
        <v>369</v>
      </c>
      <c r="M9" s="26">
        <v>2.2000000000000002</v>
      </c>
      <c r="N9" s="26">
        <v>1.8</v>
      </c>
      <c r="O9" s="26">
        <v>3</v>
      </c>
      <c r="P9" s="26">
        <v>3.2</v>
      </c>
      <c r="Q9" s="26">
        <v>2.1</v>
      </c>
      <c r="R9" s="26">
        <v>2.4</v>
      </c>
      <c r="S9" s="26">
        <v>3.1</v>
      </c>
      <c r="T9" s="26">
        <v>8.6</v>
      </c>
      <c r="U9" s="26">
        <v>2.5</v>
      </c>
    </row>
    <row r="10" spans="1:21" ht="16.5" customHeight="1" x14ac:dyDescent="0.25">
      <c r="A10" s="7"/>
      <c r="B10" s="7" t="s">
        <v>1112</v>
      </c>
      <c r="C10" s="7"/>
      <c r="D10" s="7"/>
      <c r="E10" s="7"/>
      <c r="F10" s="7"/>
      <c r="G10" s="7"/>
      <c r="H10" s="7"/>
      <c r="I10" s="7"/>
      <c r="J10" s="7"/>
      <c r="K10" s="7"/>
      <c r="L10" s="9" t="s">
        <v>369</v>
      </c>
      <c r="M10" s="26">
        <v>2.2000000000000002</v>
      </c>
      <c r="N10" s="26">
        <v>1.8</v>
      </c>
      <c r="O10" s="26">
        <v>2.9</v>
      </c>
      <c r="P10" s="26">
        <v>3.3</v>
      </c>
      <c r="Q10" s="26">
        <v>1.7</v>
      </c>
      <c r="R10" s="26">
        <v>2.4</v>
      </c>
      <c r="S10" s="26">
        <v>2.8</v>
      </c>
      <c r="T10" s="26">
        <v>8.6999999999999993</v>
      </c>
      <c r="U10" s="26">
        <v>2.4</v>
      </c>
    </row>
    <row r="11" spans="1:21" ht="16.5" customHeight="1" x14ac:dyDescent="0.25">
      <c r="A11" s="7"/>
      <c r="B11" s="7" t="s">
        <v>1113</v>
      </c>
      <c r="C11" s="7"/>
      <c r="D11" s="7"/>
      <c r="E11" s="7"/>
      <c r="F11" s="7"/>
      <c r="G11" s="7"/>
      <c r="H11" s="7"/>
      <c r="I11" s="7"/>
      <c r="J11" s="7"/>
      <c r="K11" s="7"/>
      <c r="L11" s="9" t="s">
        <v>369</v>
      </c>
      <c r="M11" s="26">
        <v>2</v>
      </c>
      <c r="N11" s="26">
        <v>1.8</v>
      </c>
      <c r="O11" s="26">
        <v>2.8</v>
      </c>
      <c r="P11" s="26">
        <v>3.1</v>
      </c>
      <c r="Q11" s="26">
        <v>2</v>
      </c>
      <c r="R11" s="26">
        <v>2.9</v>
      </c>
      <c r="S11" s="26">
        <v>3.3</v>
      </c>
      <c r="T11" s="16">
        <v>12.5</v>
      </c>
      <c r="U11" s="26">
        <v>2.4</v>
      </c>
    </row>
    <row r="12" spans="1:21" ht="16.5" customHeight="1" x14ac:dyDescent="0.25">
      <c r="A12" s="14"/>
      <c r="B12" s="14" t="s">
        <v>1114</v>
      </c>
      <c r="C12" s="14"/>
      <c r="D12" s="14"/>
      <c r="E12" s="14"/>
      <c r="F12" s="14"/>
      <c r="G12" s="14"/>
      <c r="H12" s="14"/>
      <c r="I12" s="14"/>
      <c r="J12" s="14"/>
      <c r="K12" s="14"/>
      <c r="L12" s="15" t="s">
        <v>369</v>
      </c>
      <c r="M12" s="28">
        <v>2</v>
      </c>
      <c r="N12" s="28">
        <v>1.7</v>
      </c>
      <c r="O12" s="28">
        <v>2.7</v>
      </c>
      <c r="P12" s="28">
        <v>3.4</v>
      </c>
      <c r="Q12" s="28">
        <v>1.8</v>
      </c>
      <c r="R12" s="28">
        <v>3.6</v>
      </c>
      <c r="S12" s="28">
        <v>2.2999999999999998</v>
      </c>
      <c r="T12" s="17">
        <v>13.9</v>
      </c>
      <c r="U12" s="28">
        <v>2.4</v>
      </c>
    </row>
    <row r="13" spans="1:21" ht="4.5" customHeight="1" x14ac:dyDescent="0.25">
      <c r="A13" s="23"/>
      <c r="B13" s="23"/>
      <c r="C13" s="2"/>
      <c r="D13" s="2"/>
      <c r="E13" s="2"/>
      <c r="F13" s="2"/>
      <c r="G13" s="2"/>
      <c r="H13" s="2"/>
      <c r="I13" s="2"/>
      <c r="J13" s="2"/>
      <c r="K13" s="2"/>
      <c r="L13" s="2"/>
      <c r="M13" s="2"/>
      <c r="N13" s="2"/>
      <c r="O13" s="2"/>
      <c r="P13" s="2"/>
      <c r="Q13" s="2"/>
      <c r="R13" s="2"/>
      <c r="S13" s="2"/>
      <c r="T13" s="2"/>
      <c r="U13" s="2"/>
    </row>
    <row r="14" spans="1:21" ht="16.5" customHeight="1" x14ac:dyDescent="0.25">
      <c r="A14" s="23" t="s">
        <v>99</v>
      </c>
      <c r="B14" s="23"/>
      <c r="C14" s="87" t="s">
        <v>1098</v>
      </c>
      <c r="D14" s="87"/>
      <c r="E14" s="87"/>
      <c r="F14" s="87"/>
      <c r="G14" s="87"/>
      <c r="H14" s="87"/>
      <c r="I14" s="87"/>
      <c r="J14" s="87"/>
      <c r="K14" s="87"/>
      <c r="L14" s="87"/>
      <c r="M14" s="87"/>
      <c r="N14" s="87"/>
      <c r="O14" s="87"/>
      <c r="P14" s="87"/>
      <c r="Q14" s="87"/>
      <c r="R14" s="87"/>
      <c r="S14" s="87"/>
      <c r="T14" s="87"/>
      <c r="U14" s="87"/>
    </row>
    <row r="15" spans="1:21" ht="29.4" customHeight="1" x14ac:dyDescent="0.25">
      <c r="A15" s="23" t="s">
        <v>101</v>
      </c>
      <c r="B15" s="23"/>
      <c r="C15" s="87" t="s">
        <v>1099</v>
      </c>
      <c r="D15" s="87"/>
      <c r="E15" s="87"/>
      <c r="F15" s="87"/>
      <c r="G15" s="87"/>
      <c r="H15" s="87"/>
      <c r="I15" s="87"/>
      <c r="J15" s="87"/>
      <c r="K15" s="87"/>
      <c r="L15" s="87"/>
      <c r="M15" s="87"/>
      <c r="N15" s="87"/>
      <c r="O15" s="87"/>
      <c r="P15" s="87"/>
      <c r="Q15" s="87"/>
      <c r="R15" s="87"/>
      <c r="S15" s="87"/>
      <c r="T15" s="87"/>
      <c r="U15" s="87"/>
    </row>
    <row r="16" spans="1:21" ht="42.45" customHeight="1" x14ac:dyDescent="0.25">
      <c r="A16" s="23" t="s">
        <v>103</v>
      </c>
      <c r="B16" s="23"/>
      <c r="C16" s="87" t="s">
        <v>1115</v>
      </c>
      <c r="D16" s="87"/>
      <c r="E16" s="87"/>
      <c r="F16" s="87"/>
      <c r="G16" s="87"/>
      <c r="H16" s="87"/>
      <c r="I16" s="87"/>
      <c r="J16" s="87"/>
      <c r="K16" s="87"/>
      <c r="L16" s="87"/>
      <c r="M16" s="87"/>
      <c r="N16" s="87"/>
      <c r="O16" s="87"/>
      <c r="P16" s="87"/>
      <c r="Q16" s="87"/>
      <c r="R16" s="87"/>
      <c r="S16" s="87"/>
      <c r="T16" s="87"/>
      <c r="U16" s="87"/>
    </row>
    <row r="17" spans="1:21" ht="42.45" customHeight="1" x14ac:dyDescent="0.25">
      <c r="A17" s="23" t="s">
        <v>105</v>
      </c>
      <c r="B17" s="23"/>
      <c r="C17" s="87" t="s">
        <v>1101</v>
      </c>
      <c r="D17" s="87"/>
      <c r="E17" s="87"/>
      <c r="F17" s="87"/>
      <c r="G17" s="87"/>
      <c r="H17" s="87"/>
      <c r="I17" s="87"/>
      <c r="J17" s="87"/>
      <c r="K17" s="87"/>
      <c r="L17" s="87"/>
      <c r="M17" s="87"/>
      <c r="N17" s="87"/>
      <c r="O17" s="87"/>
      <c r="P17" s="87"/>
      <c r="Q17" s="87"/>
      <c r="R17" s="87"/>
      <c r="S17" s="87"/>
      <c r="T17" s="87"/>
      <c r="U17" s="87"/>
    </row>
    <row r="18" spans="1:21" ht="42.45" customHeight="1" x14ac:dyDescent="0.25">
      <c r="A18" s="23" t="s">
        <v>142</v>
      </c>
      <c r="B18" s="23"/>
      <c r="C18" s="87" t="s">
        <v>1102</v>
      </c>
      <c r="D18" s="87"/>
      <c r="E18" s="87"/>
      <c r="F18" s="87"/>
      <c r="G18" s="87"/>
      <c r="H18" s="87"/>
      <c r="I18" s="87"/>
      <c r="J18" s="87"/>
      <c r="K18" s="87"/>
      <c r="L18" s="87"/>
      <c r="M18" s="87"/>
      <c r="N18" s="87"/>
      <c r="O18" s="87"/>
      <c r="P18" s="87"/>
      <c r="Q18" s="87"/>
      <c r="R18" s="87"/>
      <c r="S18" s="87"/>
      <c r="T18" s="87"/>
      <c r="U18" s="87"/>
    </row>
    <row r="19" spans="1:21" ht="29.4" customHeight="1" x14ac:dyDescent="0.25">
      <c r="A19" s="23" t="s">
        <v>144</v>
      </c>
      <c r="B19" s="23"/>
      <c r="C19" s="87" t="s">
        <v>1116</v>
      </c>
      <c r="D19" s="87"/>
      <c r="E19" s="87"/>
      <c r="F19" s="87"/>
      <c r="G19" s="87"/>
      <c r="H19" s="87"/>
      <c r="I19" s="87"/>
      <c r="J19" s="87"/>
      <c r="K19" s="87"/>
      <c r="L19" s="87"/>
      <c r="M19" s="87"/>
      <c r="N19" s="87"/>
      <c r="O19" s="87"/>
      <c r="P19" s="87"/>
      <c r="Q19" s="87"/>
      <c r="R19" s="87"/>
      <c r="S19" s="87"/>
      <c r="T19" s="87"/>
      <c r="U19" s="87"/>
    </row>
    <row r="20" spans="1:21" ht="16.5" customHeight="1" x14ac:dyDescent="0.25">
      <c r="A20" s="23" t="s">
        <v>146</v>
      </c>
      <c r="B20" s="23"/>
      <c r="C20" s="87" t="s">
        <v>1117</v>
      </c>
      <c r="D20" s="87"/>
      <c r="E20" s="87"/>
      <c r="F20" s="87"/>
      <c r="G20" s="87"/>
      <c r="H20" s="87"/>
      <c r="I20" s="87"/>
      <c r="J20" s="87"/>
      <c r="K20" s="87"/>
      <c r="L20" s="87"/>
      <c r="M20" s="87"/>
      <c r="N20" s="87"/>
      <c r="O20" s="87"/>
      <c r="P20" s="87"/>
      <c r="Q20" s="87"/>
      <c r="R20" s="87"/>
      <c r="S20" s="87"/>
      <c r="T20" s="87"/>
      <c r="U20" s="87"/>
    </row>
    <row r="21" spans="1:21" ht="171.45" customHeight="1" x14ac:dyDescent="0.25">
      <c r="A21" s="23" t="s">
        <v>148</v>
      </c>
      <c r="B21" s="23"/>
      <c r="C21" s="87" t="s">
        <v>1103</v>
      </c>
      <c r="D21" s="87"/>
      <c r="E21" s="87"/>
      <c r="F21" s="87"/>
      <c r="G21" s="87"/>
      <c r="H21" s="87"/>
      <c r="I21" s="87"/>
      <c r="J21" s="87"/>
      <c r="K21" s="87"/>
      <c r="L21" s="87"/>
      <c r="M21" s="87"/>
      <c r="N21" s="87"/>
      <c r="O21" s="87"/>
      <c r="P21" s="87"/>
      <c r="Q21" s="87"/>
      <c r="R21" s="87"/>
      <c r="S21" s="87"/>
      <c r="T21" s="87"/>
      <c r="U21" s="87"/>
    </row>
    <row r="22" spans="1:21" ht="16.5" customHeight="1" x14ac:dyDescent="0.25">
      <c r="A22" s="23" t="s">
        <v>150</v>
      </c>
      <c r="B22" s="23"/>
      <c r="C22" s="87" t="s">
        <v>1104</v>
      </c>
      <c r="D22" s="87"/>
      <c r="E22" s="87"/>
      <c r="F22" s="87"/>
      <c r="G22" s="87"/>
      <c r="H22" s="87"/>
      <c r="I22" s="87"/>
      <c r="J22" s="87"/>
      <c r="K22" s="87"/>
      <c r="L22" s="87"/>
      <c r="M22" s="87"/>
      <c r="N22" s="87"/>
      <c r="O22" s="87"/>
      <c r="P22" s="87"/>
      <c r="Q22" s="87"/>
      <c r="R22" s="87"/>
      <c r="S22" s="87"/>
      <c r="T22" s="87"/>
      <c r="U22" s="87"/>
    </row>
    <row r="23" spans="1:21" ht="29.4" customHeight="1" x14ac:dyDescent="0.25">
      <c r="A23" s="23" t="s">
        <v>152</v>
      </c>
      <c r="B23" s="23"/>
      <c r="C23" s="87" t="s">
        <v>1105</v>
      </c>
      <c r="D23" s="87"/>
      <c r="E23" s="87"/>
      <c r="F23" s="87"/>
      <c r="G23" s="87"/>
      <c r="H23" s="87"/>
      <c r="I23" s="87"/>
      <c r="J23" s="87"/>
      <c r="K23" s="87"/>
      <c r="L23" s="87"/>
      <c r="M23" s="87"/>
      <c r="N23" s="87"/>
      <c r="O23" s="87"/>
      <c r="P23" s="87"/>
      <c r="Q23" s="87"/>
      <c r="R23" s="87"/>
      <c r="S23" s="87"/>
      <c r="T23" s="87"/>
      <c r="U23" s="87"/>
    </row>
    <row r="24" spans="1:21" ht="4.5" customHeight="1" x14ac:dyDescent="0.25"/>
    <row r="25" spans="1:21" ht="42.45" customHeight="1" x14ac:dyDescent="0.25">
      <c r="A25" s="24" t="s">
        <v>107</v>
      </c>
      <c r="B25" s="23"/>
      <c r="C25" s="23"/>
      <c r="D25" s="23"/>
      <c r="E25" s="87" t="s">
        <v>1107</v>
      </c>
      <c r="F25" s="87"/>
      <c r="G25" s="87"/>
      <c r="H25" s="87"/>
      <c r="I25" s="87"/>
      <c r="J25" s="87"/>
      <c r="K25" s="87"/>
      <c r="L25" s="87"/>
      <c r="M25" s="87"/>
      <c r="N25" s="87"/>
      <c r="O25" s="87"/>
      <c r="P25" s="87"/>
      <c r="Q25" s="87"/>
      <c r="R25" s="87"/>
      <c r="S25" s="87"/>
      <c r="T25" s="87"/>
      <c r="U25" s="87"/>
    </row>
  </sheetData>
  <mergeCells count="12">
    <mergeCell ref="C23:U23"/>
    <mergeCell ref="E25:U25"/>
    <mergeCell ref="C18:U18"/>
    <mergeCell ref="C19:U19"/>
    <mergeCell ref="C20:U20"/>
    <mergeCell ref="C21:U21"/>
    <mergeCell ref="C22:U22"/>
    <mergeCell ref="K1:U1"/>
    <mergeCell ref="C14:U14"/>
    <mergeCell ref="C15:U15"/>
    <mergeCell ref="C16:U16"/>
    <mergeCell ref="C17:U17"/>
  </mergeCells>
  <pageMargins left="0.7" right="0.7" top="0.75" bottom="0.75" header="0.3" footer="0.3"/>
  <pageSetup paperSize="9" fitToHeight="0" orientation="landscape" horizontalDpi="300" verticalDpi="300"/>
  <headerFooter scaleWithDoc="0" alignWithMargins="0">
    <oddHeader>&amp;C&amp;"Arial"&amp;8TABLE 13A.54</oddHeader>
    <oddFooter>&amp;L&amp;"Arial"&amp;8REPORT ON
GOVERNMENT
SERVICES 2022&amp;R&amp;"Arial"&amp;8SERVICES FOR
MENTAL HEALTH
PAGE &amp;B&amp;P&amp;B</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U55"/>
  <sheetViews>
    <sheetView showGridLines="0" workbookViewId="0"/>
  </sheetViews>
  <sheetFormatPr defaultColWidth="11.44140625" defaultRowHeight="13.2" x14ac:dyDescent="0.25"/>
  <cols>
    <col min="1" max="10" width="1.88671875" customWidth="1"/>
    <col min="11" max="11" width="4.5546875" customWidth="1"/>
    <col min="12" max="12" width="8.88671875" customWidth="1"/>
    <col min="13" max="20" width="7.5546875" customWidth="1"/>
    <col min="21" max="21" width="8.44140625" customWidth="1"/>
  </cols>
  <sheetData>
    <row r="1" spans="1:21" ht="17.399999999999999" customHeight="1" x14ac:dyDescent="0.25">
      <c r="A1" s="8" t="s">
        <v>1118</v>
      </c>
      <c r="B1" s="8"/>
      <c r="C1" s="8"/>
      <c r="D1" s="8"/>
      <c r="E1" s="8"/>
      <c r="F1" s="8"/>
      <c r="G1" s="8"/>
      <c r="H1" s="8"/>
      <c r="I1" s="8"/>
      <c r="J1" s="8"/>
      <c r="K1" s="91" t="s">
        <v>1119</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834</v>
      </c>
      <c r="O2" s="13" t="s">
        <v>199</v>
      </c>
      <c r="P2" s="13" t="s">
        <v>174</v>
      </c>
      <c r="Q2" s="13" t="s">
        <v>238</v>
      </c>
      <c r="R2" s="13" t="s">
        <v>176</v>
      </c>
      <c r="S2" s="13" t="s">
        <v>177</v>
      </c>
      <c r="T2" s="13" t="s">
        <v>178</v>
      </c>
      <c r="U2" s="13" t="s">
        <v>1120</v>
      </c>
    </row>
    <row r="3" spans="1:21" ht="16.5" customHeight="1" x14ac:dyDescent="0.25">
      <c r="A3" s="7" t="s">
        <v>1089</v>
      </c>
      <c r="B3" s="7"/>
      <c r="C3" s="7"/>
      <c r="D3" s="7"/>
      <c r="E3" s="7"/>
      <c r="F3" s="7"/>
      <c r="G3" s="7"/>
      <c r="H3" s="7"/>
      <c r="I3" s="7"/>
      <c r="J3" s="7"/>
      <c r="K3" s="7"/>
      <c r="L3" s="9"/>
      <c r="M3" s="10"/>
      <c r="N3" s="10"/>
      <c r="O3" s="10"/>
      <c r="P3" s="10"/>
      <c r="Q3" s="10"/>
      <c r="R3" s="10"/>
      <c r="S3" s="10"/>
      <c r="T3" s="10"/>
      <c r="U3" s="10"/>
    </row>
    <row r="4" spans="1:21" ht="16.5" customHeight="1" x14ac:dyDescent="0.25">
      <c r="A4" s="7"/>
      <c r="B4" s="7" t="s">
        <v>617</v>
      </c>
      <c r="C4" s="7"/>
      <c r="D4" s="7"/>
      <c r="E4" s="7"/>
      <c r="F4" s="7"/>
      <c r="G4" s="7"/>
      <c r="H4" s="7"/>
      <c r="I4" s="7"/>
      <c r="J4" s="7"/>
      <c r="K4" s="7"/>
      <c r="L4" s="9"/>
      <c r="M4" s="10"/>
      <c r="N4" s="10"/>
      <c r="O4" s="10"/>
      <c r="P4" s="10"/>
      <c r="Q4" s="10"/>
      <c r="R4" s="10"/>
      <c r="S4" s="10"/>
      <c r="T4" s="10"/>
      <c r="U4" s="10"/>
    </row>
    <row r="5" spans="1:21" ht="16.5" customHeight="1" x14ac:dyDescent="0.25">
      <c r="A5" s="7"/>
      <c r="B5" s="7"/>
      <c r="C5" s="7" t="s">
        <v>1121</v>
      </c>
      <c r="D5" s="7"/>
      <c r="E5" s="7"/>
      <c r="F5" s="7"/>
      <c r="G5" s="7"/>
      <c r="H5" s="7"/>
      <c r="I5" s="7"/>
      <c r="J5" s="7"/>
      <c r="K5" s="7"/>
      <c r="L5" s="9" t="s">
        <v>258</v>
      </c>
      <c r="M5" s="37">
        <v>443</v>
      </c>
      <c r="N5" s="37">
        <v>464</v>
      </c>
      <c r="O5" s="37">
        <v>351</v>
      </c>
      <c r="P5" s="37">
        <v>272</v>
      </c>
      <c r="Q5" s="37">
        <v>165</v>
      </c>
      <c r="R5" s="38">
        <v>44</v>
      </c>
      <c r="S5" s="38">
        <v>57</v>
      </c>
      <c r="T5" s="38">
        <v>24</v>
      </c>
      <c r="U5" s="30">
        <v>1820</v>
      </c>
    </row>
    <row r="6" spans="1:21" ht="16.5" customHeight="1" x14ac:dyDescent="0.25">
      <c r="A6" s="7"/>
      <c r="B6" s="7"/>
      <c r="C6" s="7" t="s">
        <v>1122</v>
      </c>
      <c r="D6" s="7"/>
      <c r="E6" s="7"/>
      <c r="F6" s="7"/>
      <c r="G6" s="7"/>
      <c r="H6" s="7"/>
      <c r="I6" s="7"/>
      <c r="J6" s="7"/>
      <c r="K6" s="7"/>
      <c r="L6" s="9" t="s">
        <v>258</v>
      </c>
      <c r="M6" s="37">
        <v>424</v>
      </c>
      <c r="N6" s="37">
        <v>222</v>
      </c>
      <c r="O6" s="37">
        <v>402</v>
      </c>
      <c r="P6" s="37">
        <v>104</v>
      </c>
      <c r="Q6" s="38">
        <v>66</v>
      </c>
      <c r="R6" s="38">
        <v>43</v>
      </c>
      <c r="S6" s="31" t="s">
        <v>137</v>
      </c>
      <c r="T6" s="38">
        <v>22</v>
      </c>
      <c r="U6" s="30">
        <v>1283</v>
      </c>
    </row>
    <row r="7" spans="1:21" ht="16.5" customHeight="1" x14ac:dyDescent="0.25">
      <c r="A7" s="7"/>
      <c r="B7" s="7" t="s">
        <v>1123</v>
      </c>
      <c r="C7" s="7"/>
      <c r="D7" s="7"/>
      <c r="E7" s="7"/>
      <c r="F7" s="7"/>
      <c r="G7" s="7"/>
      <c r="H7" s="7"/>
      <c r="I7" s="7"/>
      <c r="J7" s="7"/>
      <c r="K7" s="7"/>
      <c r="L7" s="9"/>
      <c r="M7" s="10"/>
      <c r="N7" s="10"/>
      <c r="O7" s="10"/>
      <c r="P7" s="10"/>
      <c r="Q7" s="10"/>
      <c r="R7" s="10"/>
      <c r="S7" s="10"/>
      <c r="T7" s="10"/>
      <c r="U7" s="10"/>
    </row>
    <row r="8" spans="1:21" ht="16.5" customHeight="1" x14ac:dyDescent="0.25">
      <c r="A8" s="7"/>
      <c r="B8" s="7"/>
      <c r="C8" s="7" t="s">
        <v>1121</v>
      </c>
      <c r="D8" s="7"/>
      <c r="E8" s="7"/>
      <c r="F8" s="7"/>
      <c r="G8" s="7"/>
      <c r="H8" s="7"/>
      <c r="I8" s="7"/>
      <c r="J8" s="7"/>
      <c r="K8" s="7"/>
      <c r="L8" s="9" t="s">
        <v>258</v>
      </c>
      <c r="M8" s="37">
        <v>458</v>
      </c>
      <c r="N8" s="37">
        <v>472</v>
      </c>
      <c r="O8" s="37">
        <v>352</v>
      </c>
      <c r="P8" s="37">
        <v>313</v>
      </c>
      <c r="Q8" s="37">
        <v>182</v>
      </c>
      <c r="R8" s="38">
        <v>45</v>
      </c>
      <c r="S8" s="38">
        <v>52</v>
      </c>
      <c r="T8" s="38">
        <v>17</v>
      </c>
      <c r="U8" s="30">
        <v>1891</v>
      </c>
    </row>
    <row r="9" spans="1:21" ht="16.5" customHeight="1" x14ac:dyDescent="0.25">
      <c r="A9" s="7"/>
      <c r="B9" s="7"/>
      <c r="C9" s="7" t="s">
        <v>1122</v>
      </c>
      <c r="D9" s="7"/>
      <c r="E9" s="7"/>
      <c r="F9" s="7"/>
      <c r="G9" s="7"/>
      <c r="H9" s="7"/>
      <c r="I9" s="7"/>
      <c r="J9" s="7"/>
      <c r="K9" s="7"/>
      <c r="L9" s="9" t="s">
        <v>258</v>
      </c>
      <c r="M9" s="37">
        <v>467</v>
      </c>
      <c r="N9" s="37">
        <v>232</v>
      </c>
      <c r="O9" s="37">
        <v>428</v>
      </c>
      <c r="P9" s="37">
        <v>100</v>
      </c>
      <c r="Q9" s="38">
        <v>67</v>
      </c>
      <c r="R9" s="38">
        <v>61</v>
      </c>
      <c r="S9" s="31" t="s">
        <v>137</v>
      </c>
      <c r="T9" s="38">
        <v>32</v>
      </c>
      <c r="U9" s="30">
        <v>1387</v>
      </c>
    </row>
    <row r="10" spans="1:21" ht="16.5" customHeight="1" x14ac:dyDescent="0.25">
      <c r="A10" s="7"/>
      <c r="B10" s="7" t="s">
        <v>620</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1121</v>
      </c>
      <c r="D11" s="7"/>
      <c r="E11" s="7"/>
      <c r="F11" s="7"/>
      <c r="G11" s="7"/>
      <c r="H11" s="7"/>
      <c r="I11" s="7"/>
      <c r="J11" s="7"/>
      <c r="K11" s="7"/>
      <c r="L11" s="9" t="s">
        <v>258</v>
      </c>
      <c r="M11" s="37">
        <v>525</v>
      </c>
      <c r="N11" s="37">
        <v>460</v>
      </c>
      <c r="O11" s="37">
        <v>347</v>
      </c>
      <c r="P11" s="37">
        <v>268</v>
      </c>
      <c r="Q11" s="37">
        <v>153</v>
      </c>
      <c r="R11" s="38">
        <v>30</v>
      </c>
      <c r="S11" s="38">
        <v>48</v>
      </c>
      <c r="T11" s="38">
        <v>21</v>
      </c>
      <c r="U11" s="30">
        <v>1852</v>
      </c>
    </row>
    <row r="12" spans="1:21" ht="16.5" customHeight="1" x14ac:dyDescent="0.25">
      <c r="A12" s="7"/>
      <c r="B12" s="7"/>
      <c r="C12" s="7" t="s">
        <v>1122</v>
      </c>
      <c r="D12" s="7"/>
      <c r="E12" s="7"/>
      <c r="F12" s="7"/>
      <c r="G12" s="7"/>
      <c r="H12" s="7"/>
      <c r="I12" s="7"/>
      <c r="J12" s="7"/>
      <c r="K12" s="7"/>
      <c r="L12" s="9" t="s">
        <v>258</v>
      </c>
      <c r="M12" s="37">
        <v>408</v>
      </c>
      <c r="N12" s="37">
        <v>208</v>
      </c>
      <c r="O12" s="37">
        <v>443</v>
      </c>
      <c r="P12" s="37">
        <v>108</v>
      </c>
      <c r="Q12" s="38">
        <v>54</v>
      </c>
      <c r="R12" s="38">
        <v>48</v>
      </c>
      <c r="S12" s="31" t="s">
        <v>137</v>
      </c>
      <c r="T12" s="38">
        <v>24</v>
      </c>
      <c r="U12" s="30">
        <v>1293</v>
      </c>
    </row>
    <row r="13" spans="1:21" ht="16.5" customHeight="1" x14ac:dyDescent="0.25">
      <c r="A13" s="7"/>
      <c r="B13" s="7" t="s">
        <v>621</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1121</v>
      </c>
      <c r="D14" s="7"/>
      <c r="E14" s="7"/>
      <c r="F14" s="7"/>
      <c r="G14" s="7"/>
      <c r="H14" s="7"/>
      <c r="I14" s="7"/>
      <c r="J14" s="7"/>
      <c r="K14" s="7"/>
      <c r="L14" s="9" t="s">
        <v>258</v>
      </c>
      <c r="M14" s="37">
        <v>485</v>
      </c>
      <c r="N14" s="37">
        <v>499</v>
      </c>
      <c r="O14" s="37">
        <v>345</v>
      </c>
      <c r="P14" s="37">
        <v>318</v>
      </c>
      <c r="Q14" s="37">
        <v>158</v>
      </c>
      <c r="R14" s="38">
        <v>37</v>
      </c>
      <c r="S14" s="38">
        <v>59</v>
      </c>
      <c r="T14" s="38">
        <v>22</v>
      </c>
      <c r="U14" s="30">
        <v>1923</v>
      </c>
    </row>
    <row r="15" spans="1:21" ht="16.5" customHeight="1" x14ac:dyDescent="0.25">
      <c r="A15" s="7"/>
      <c r="B15" s="7"/>
      <c r="C15" s="7" t="s">
        <v>1122</v>
      </c>
      <c r="D15" s="7"/>
      <c r="E15" s="7"/>
      <c r="F15" s="7"/>
      <c r="G15" s="7"/>
      <c r="H15" s="7"/>
      <c r="I15" s="7"/>
      <c r="J15" s="7"/>
      <c r="K15" s="7"/>
      <c r="L15" s="9" t="s">
        <v>258</v>
      </c>
      <c r="M15" s="37">
        <v>437</v>
      </c>
      <c r="N15" s="37">
        <v>210</v>
      </c>
      <c r="O15" s="37">
        <v>464</v>
      </c>
      <c r="P15" s="38">
        <v>95</v>
      </c>
      <c r="Q15" s="38">
        <v>67</v>
      </c>
      <c r="R15" s="38">
        <v>41</v>
      </c>
      <c r="S15" s="31" t="s">
        <v>137</v>
      </c>
      <c r="T15" s="38">
        <v>29</v>
      </c>
      <c r="U15" s="30">
        <v>1343</v>
      </c>
    </row>
    <row r="16" spans="1:21" ht="16.5" customHeight="1" x14ac:dyDescent="0.25">
      <c r="A16" s="7"/>
      <c r="B16" s="7" t="s">
        <v>622</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1121</v>
      </c>
      <c r="D17" s="7"/>
      <c r="E17" s="7"/>
      <c r="F17" s="7"/>
      <c r="G17" s="7"/>
      <c r="H17" s="7"/>
      <c r="I17" s="7"/>
      <c r="J17" s="7"/>
      <c r="K17" s="7"/>
      <c r="L17" s="9" t="s">
        <v>258</v>
      </c>
      <c r="M17" s="37">
        <v>421</v>
      </c>
      <c r="N17" s="37">
        <v>444</v>
      </c>
      <c r="O17" s="37">
        <v>289</v>
      </c>
      <c r="P17" s="37">
        <v>250</v>
      </c>
      <c r="Q17" s="37">
        <v>173</v>
      </c>
      <c r="R17" s="38">
        <v>38</v>
      </c>
      <c r="S17" s="38">
        <v>28</v>
      </c>
      <c r="T17" s="38">
        <v>30</v>
      </c>
      <c r="U17" s="30">
        <v>1673</v>
      </c>
    </row>
    <row r="18" spans="1:21" ht="16.5" customHeight="1" x14ac:dyDescent="0.25">
      <c r="A18" s="7"/>
      <c r="B18" s="7"/>
      <c r="C18" s="7" t="s">
        <v>1122</v>
      </c>
      <c r="D18" s="7"/>
      <c r="E18" s="7"/>
      <c r="F18" s="7"/>
      <c r="G18" s="7"/>
      <c r="H18" s="7"/>
      <c r="I18" s="7"/>
      <c r="J18" s="7"/>
      <c r="K18" s="7"/>
      <c r="L18" s="9" t="s">
        <v>258</v>
      </c>
      <c r="M18" s="37">
        <v>399</v>
      </c>
      <c r="N18" s="37">
        <v>187</v>
      </c>
      <c r="O18" s="37">
        <v>394</v>
      </c>
      <c r="P18" s="37">
        <v>115</v>
      </c>
      <c r="Q18" s="38">
        <v>48</v>
      </c>
      <c r="R18" s="38">
        <v>55</v>
      </c>
      <c r="S18" s="31" t="s">
        <v>137</v>
      </c>
      <c r="T18" s="38">
        <v>14</v>
      </c>
      <c r="U18" s="30">
        <v>1212</v>
      </c>
    </row>
    <row r="19" spans="1:21" ht="16.5" customHeight="1" x14ac:dyDescent="0.25">
      <c r="A19" s="7"/>
      <c r="B19" s="7" t="s">
        <v>623</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1121</v>
      </c>
      <c r="D20" s="7"/>
      <c r="E20" s="7"/>
      <c r="F20" s="7"/>
      <c r="G20" s="7"/>
      <c r="H20" s="7"/>
      <c r="I20" s="7"/>
      <c r="J20" s="7"/>
      <c r="K20" s="7"/>
      <c r="L20" s="9" t="s">
        <v>258</v>
      </c>
      <c r="M20" s="37">
        <v>437</v>
      </c>
      <c r="N20" s="37">
        <v>473</v>
      </c>
      <c r="O20" s="37">
        <v>309</v>
      </c>
      <c r="P20" s="37">
        <v>293</v>
      </c>
      <c r="Q20" s="37">
        <v>184</v>
      </c>
      <c r="R20" s="38">
        <v>28</v>
      </c>
      <c r="S20" s="38">
        <v>45</v>
      </c>
      <c r="T20" s="38">
        <v>25</v>
      </c>
      <c r="U20" s="30">
        <v>1794</v>
      </c>
    </row>
    <row r="21" spans="1:21" ht="16.5" customHeight="1" x14ac:dyDescent="0.25">
      <c r="A21" s="7"/>
      <c r="B21" s="7"/>
      <c r="C21" s="7" t="s">
        <v>1122</v>
      </c>
      <c r="D21" s="7"/>
      <c r="E21" s="7"/>
      <c r="F21" s="7"/>
      <c r="G21" s="7"/>
      <c r="H21" s="7"/>
      <c r="I21" s="7"/>
      <c r="J21" s="7"/>
      <c r="K21" s="7"/>
      <c r="L21" s="9" t="s">
        <v>258</v>
      </c>
      <c r="M21" s="37">
        <v>399</v>
      </c>
      <c r="N21" s="37">
        <v>200</v>
      </c>
      <c r="O21" s="37">
        <v>446</v>
      </c>
      <c r="P21" s="37">
        <v>106</v>
      </c>
      <c r="Q21" s="38">
        <v>50</v>
      </c>
      <c r="R21" s="38">
        <v>56</v>
      </c>
      <c r="S21" s="31" t="s">
        <v>137</v>
      </c>
      <c r="T21" s="38">
        <v>20</v>
      </c>
      <c r="U21" s="30">
        <v>1277</v>
      </c>
    </row>
    <row r="22" spans="1:21" ht="16.5" customHeight="1" x14ac:dyDescent="0.25">
      <c r="A22" s="7" t="s">
        <v>1124</v>
      </c>
      <c r="B22" s="7"/>
      <c r="C22" s="7"/>
      <c r="D22" s="7"/>
      <c r="E22" s="7"/>
      <c r="F22" s="7"/>
      <c r="G22" s="7"/>
      <c r="H22" s="7"/>
      <c r="I22" s="7"/>
      <c r="J22" s="7"/>
      <c r="K22" s="7"/>
      <c r="L22" s="9"/>
      <c r="M22" s="10"/>
      <c r="N22" s="10"/>
      <c r="O22" s="10"/>
      <c r="P22" s="10"/>
      <c r="Q22" s="10"/>
      <c r="R22" s="10"/>
      <c r="S22" s="10"/>
      <c r="T22" s="10"/>
      <c r="U22" s="10"/>
    </row>
    <row r="23" spans="1:21" ht="16.5" customHeight="1" x14ac:dyDescent="0.25">
      <c r="A23" s="7"/>
      <c r="B23" s="7" t="s">
        <v>617</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1121</v>
      </c>
      <c r="D24" s="7"/>
      <c r="E24" s="7"/>
      <c r="F24" s="7"/>
      <c r="G24" s="7"/>
      <c r="H24" s="7"/>
      <c r="I24" s="7"/>
      <c r="J24" s="7"/>
      <c r="K24" s="7"/>
      <c r="L24" s="9" t="s">
        <v>1095</v>
      </c>
      <c r="M24" s="26">
        <v>8.1</v>
      </c>
      <c r="N24" s="26">
        <v>8.8000000000000007</v>
      </c>
      <c r="O24" s="16">
        <v>13.7</v>
      </c>
      <c r="P24" s="16">
        <v>12.7</v>
      </c>
      <c r="Q24" s="16">
        <v>11.9</v>
      </c>
      <c r="R24" s="16">
        <v>18</v>
      </c>
      <c r="S24" s="16">
        <v>13.1</v>
      </c>
      <c r="T24" s="16">
        <v>16.7</v>
      </c>
      <c r="U24" s="16">
        <v>10.3</v>
      </c>
    </row>
    <row r="25" spans="1:21" ht="16.5" customHeight="1" x14ac:dyDescent="0.25">
      <c r="A25" s="7"/>
      <c r="B25" s="7"/>
      <c r="C25" s="7" t="s">
        <v>1122</v>
      </c>
      <c r="D25" s="7"/>
      <c r="E25" s="7"/>
      <c r="F25" s="7"/>
      <c r="G25" s="7"/>
      <c r="H25" s="7"/>
      <c r="I25" s="7"/>
      <c r="J25" s="7"/>
      <c r="K25" s="7"/>
      <c r="L25" s="9" t="s">
        <v>1095</v>
      </c>
      <c r="M25" s="16">
        <v>15.4</v>
      </c>
      <c r="N25" s="16">
        <v>14.4</v>
      </c>
      <c r="O25" s="16">
        <v>15.5</v>
      </c>
      <c r="P25" s="16">
        <v>20.8</v>
      </c>
      <c r="Q25" s="16">
        <v>17.7</v>
      </c>
      <c r="R25" s="16">
        <v>14.1</v>
      </c>
      <c r="S25" s="25" t="s">
        <v>137</v>
      </c>
      <c r="T25" s="16">
        <v>20.5</v>
      </c>
      <c r="U25" s="16">
        <v>15.7</v>
      </c>
    </row>
    <row r="26" spans="1:21" ht="16.5" customHeight="1" x14ac:dyDescent="0.25">
      <c r="A26" s="7"/>
      <c r="B26" s="7" t="s">
        <v>1123</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1121</v>
      </c>
      <c r="D27" s="7"/>
      <c r="E27" s="7"/>
      <c r="F27" s="7"/>
      <c r="G27" s="7"/>
      <c r="H27" s="7"/>
      <c r="I27" s="7"/>
      <c r="J27" s="7"/>
      <c r="K27" s="7"/>
      <c r="L27" s="9" t="s">
        <v>1095</v>
      </c>
      <c r="M27" s="26">
        <v>8.4</v>
      </c>
      <c r="N27" s="26">
        <v>9.1</v>
      </c>
      <c r="O27" s="16">
        <v>14</v>
      </c>
      <c r="P27" s="16">
        <v>14.9</v>
      </c>
      <c r="Q27" s="16">
        <v>12.8</v>
      </c>
      <c r="R27" s="16">
        <v>17.8</v>
      </c>
      <c r="S27" s="16">
        <v>12.1</v>
      </c>
      <c r="T27" s="16">
        <v>12.8</v>
      </c>
      <c r="U27" s="16">
        <v>10.8</v>
      </c>
    </row>
    <row r="28" spans="1:21" ht="16.5" customHeight="1" x14ac:dyDescent="0.25">
      <c r="A28" s="7"/>
      <c r="B28" s="7"/>
      <c r="C28" s="7" t="s">
        <v>1122</v>
      </c>
      <c r="D28" s="7"/>
      <c r="E28" s="7"/>
      <c r="F28" s="7"/>
      <c r="G28" s="7"/>
      <c r="H28" s="7"/>
      <c r="I28" s="7"/>
      <c r="J28" s="7"/>
      <c r="K28" s="7"/>
      <c r="L28" s="9" t="s">
        <v>1095</v>
      </c>
      <c r="M28" s="16">
        <v>17.600000000000001</v>
      </c>
      <c r="N28" s="16">
        <v>16</v>
      </c>
      <c r="O28" s="16">
        <v>16.8</v>
      </c>
      <c r="P28" s="16">
        <v>18.8</v>
      </c>
      <c r="Q28" s="16">
        <v>18.399999999999999</v>
      </c>
      <c r="R28" s="16">
        <v>20</v>
      </c>
      <c r="S28" s="25" t="s">
        <v>137</v>
      </c>
      <c r="T28" s="16">
        <v>31</v>
      </c>
      <c r="U28" s="16">
        <v>17.5</v>
      </c>
    </row>
    <row r="29" spans="1:21" ht="16.5" customHeight="1" x14ac:dyDescent="0.25">
      <c r="A29" s="7"/>
      <c r="B29" s="7" t="s">
        <v>620</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1121</v>
      </c>
      <c r="D30" s="7"/>
      <c r="E30" s="7"/>
      <c r="F30" s="7"/>
      <c r="G30" s="7"/>
      <c r="H30" s="7"/>
      <c r="I30" s="7"/>
      <c r="J30" s="7"/>
      <c r="K30" s="7"/>
      <c r="L30" s="9" t="s">
        <v>1095</v>
      </c>
      <c r="M30" s="26">
        <v>9.8000000000000007</v>
      </c>
      <c r="N30" s="26">
        <v>9.1</v>
      </c>
      <c r="O30" s="16">
        <v>14</v>
      </c>
      <c r="P30" s="16">
        <v>12.9</v>
      </c>
      <c r="Q30" s="16">
        <v>11.1</v>
      </c>
      <c r="R30" s="16">
        <v>12.3</v>
      </c>
      <c r="S30" s="16">
        <v>11.3</v>
      </c>
      <c r="T30" s="16">
        <v>14.2</v>
      </c>
      <c r="U30" s="16">
        <v>10.8</v>
      </c>
    </row>
    <row r="31" spans="1:21" ht="16.5" customHeight="1" x14ac:dyDescent="0.25">
      <c r="A31" s="7"/>
      <c r="B31" s="7"/>
      <c r="C31" s="7" t="s">
        <v>1122</v>
      </c>
      <c r="D31" s="7"/>
      <c r="E31" s="7"/>
      <c r="F31" s="7"/>
      <c r="G31" s="7"/>
      <c r="H31" s="7"/>
      <c r="I31" s="7"/>
      <c r="J31" s="7"/>
      <c r="K31" s="7"/>
      <c r="L31" s="9" t="s">
        <v>1095</v>
      </c>
      <c r="M31" s="16">
        <v>15.4</v>
      </c>
      <c r="N31" s="16">
        <v>14.1</v>
      </c>
      <c r="O31" s="16">
        <v>17.8</v>
      </c>
      <c r="P31" s="16">
        <v>20.399999999999999</v>
      </c>
      <c r="Q31" s="16">
        <v>14.3</v>
      </c>
      <c r="R31" s="16">
        <v>16.399999999999999</v>
      </c>
      <c r="S31" s="25" t="s">
        <v>137</v>
      </c>
      <c r="T31" s="16">
        <v>27.2</v>
      </c>
      <c r="U31" s="16">
        <v>16.399999999999999</v>
      </c>
    </row>
    <row r="32" spans="1:21" ht="16.5" customHeight="1" x14ac:dyDescent="0.25">
      <c r="A32" s="7"/>
      <c r="B32" s="7" t="s">
        <v>621</v>
      </c>
      <c r="C32" s="7"/>
      <c r="D32" s="7"/>
      <c r="E32" s="7"/>
      <c r="F32" s="7"/>
      <c r="G32" s="7"/>
      <c r="H32" s="7"/>
      <c r="I32" s="7"/>
      <c r="J32" s="7"/>
      <c r="K32" s="7"/>
      <c r="L32" s="9"/>
      <c r="M32" s="10"/>
      <c r="N32" s="10"/>
      <c r="O32" s="10"/>
      <c r="P32" s="10"/>
      <c r="Q32" s="10"/>
      <c r="R32" s="10"/>
      <c r="S32" s="10"/>
      <c r="T32" s="10"/>
      <c r="U32" s="10"/>
    </row>
    <row r="33" spans="1:21" ht="16.5" customHeight="1" x14ac:dyDescent="0.25">
      <c r="A33" s="7"/>
      <c r="B33" s="7"/>
      <c r="C33" s="7" t="s">
        <v>1121</v>
      </c>
      <c r="D33" s="7"/>
      <c r="E33" s="7"/>
      <c r="F33" s="7"/>
      <c r="G33" s="7"/>
      <c r="H33" s="7"/>
      <c r="I33" s="7"/>
      <c r="J33" s="7"/>
      <c r="K33" s="7"/>
      <c r="L33" s="9" t="s">
        <v>1095</v>
      </c>
      <c r="M33" s="26">
        <v>9.1999999999999993</v>
      </c>
      <c r="N33" s="16">
        <v>10</v>
      </c>
      <c r="O33" s="16">
        <v>14.2</v>
      </c>
      <c r="P33" s="16">
        <v>15.4</v>
      </c>
      <c r="Q33" s="16">
        <v>11.5</v>
      </c>
      <c r="R33" s="16">
        <v>16.3</v>
      </c>
      <c r="S33" s="16">
        <v>14.3</v>
      </c>
      <c r="T33" s="16">
        <v>14.9</v>
      </c>
      <c r="U33" s="16">
        <v>11.4</v>
      </c>
    </row>
    <row r="34" spans="1:21" ht="16.5" customHeight="1" x14ac:dyDescent="0.25">
      <c r="A34" s="7"/>
      <c r="B34" s="7"/>
      <c r="C34" s="7" t="s">
        <v>1122</v>
      </c>
      <c r="D34" s="7"/>
      <c r="E34" s="7"/>
      <c r="F34" s="7"/>
      <c r="G34" s="7"/>
      <c r="H34" s="7"/>
      <c r="I34" s="7"/>
      <c r="J34" s="7"/>
      <c r="K34" s="7"/>
      <c r="L34" s="9" t="s">
        <v>1095</v>
      </c>
      <c r="M34" s="16">
        <v>16.3</v>
      </c>
      <c r="N34" s="16">
        <v>14.8</v>
      </c>
      <c r="O34" s="16">
        <v>18.7</v>
      </c>
      <c r="P34" s="16">
        <v>18.2</v>
      </c>
      <c r="Q34" s="16">
        <v>18.8</v>
      </c>
      <c r="R34" s="16">
        <v>14.4</v>
      </c>
      <c r="S34" s="25" t="s">
        <v>137</v>
      </c>
      <c r="T34" s="16">
        <v>27.9</v>
      </c>
      <c r="U34" s="16">
        <v>17.100000000000001</v>
      </c>
    </row>
    <row r="35" spans="1:21" ht="16.5" customHeight="1" x14ac:dyDescent="0.25">
      <c r="A35" s="7"/>
      <c r="B35" s="7" t="s">
        <v>622</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t="s">
        <v>1121</v>
      </c>
      <c r="D36" s="7"/>
      <c r="E36" s="7"/>
      <c r="F36" s="7"/>
      <c r="G36" s="7"/>
      <c r="H36" s="7"/>
      <c r="I36" s="7"/>
      <c r="J36" s="7"/>
      <c r="K36" s="7"/>
      <c r="L36" s="9" t="s">
        <v>1095</v>
      </c>
      <c r="M36" s="26">
        <v>8.1999999999999993</v>
      </c>
      <c r="N36" s="26">
        <v>9.1</v>
      </c>
      <c r="O36" s="16">
        <v>12.2</v>
      </c>
      <c r="P36" s="16">
        <v>12.2</v>
      </c>
      <c r="Q36" s="16">
        <v>13.2</v>
      </c>
      <c r="R36" s="16">
        <v>15.9</v>
      </c>
      <c r="S36" s="26">
        <v>7.2</v>
      </c>
      <c r="T36" s="16">
        <v>21</v>
      </c>
      <c r="U36" s="16">
        <v>10.1</v>
      </c>
    </row>
    <row r="37" spans="1:21" ht="16.5" customHeight="1" x14ac:dyDescent="0.25">
      <c r="A37" s="7"/>
      <c r="B37" s="7"/>
      <c r="C37" s="7" t="s">
        <v>1122</v>
      </c>
      <c r="D37" s="7"/>
      <c r="E37" s="7"/>
      <c r="F37" s="7"/>
      <c r="G37" s="7"/>
      <c r="H37" s="7"/>
      <c r="I37" s="7"/>
      <c r="J37" s="7"/>
      <c r="K37" s="7"/>
      <c r="L37" s="9" t="s">
        <v>1095</v>
      </c>
      <c r="M37" s="16">
        <v>15.1</v>
      </c>
      <c r="N37" s="16">
        <v>13.3</v>
      </c>
      <c r="O37" s="16">
        <v>16.100000000000001</v>
      </c>
      <c r="P37" s="16">
        <v>22.1</v>
      </c>
      <c r="Q37" s="16">
        <v>12.5</v>
      </c>
      <c r="R37" s="16">
        <v>18.100000000000001</v>
      </c>
      <c r="S37" s="25" t="s">
        <v>137</v>
      </c>
      <c r="T37" s="16">
        <v>13.4</v>
      </c>
      <c r="U37" s="16">
        <v>15.6</v>
      </c>
    </row>
    <row r="38" spans="1:21" ht="16.5" customHeight="1" x14ac:dyDescent="0.25">
      <c r="A38" s="7"/>
      <c r="B38" s="7" t="s">
        <v>623</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1121</v>
      </c>
      <c r="D39" s="7"/>
      <c r="E39" s="7"/>
      <c r="F39" s="7"/>
      <c r="G39" s="7"/>
      <c r="H39" s="7"/>
      <c r="I39" s="7"/>
      <c r="J39" s="7"/>
      <c r="K39" s="7"/>
      <c r="L39" s="9" t="s">
        <v>1095</v>
      </c>
      <c r="M39" s="26">
        <v>8.8000000000000007</v>
      </c>
      <c r="N39" s="16">
        <v>10.1</v>
      </c>
      <c r="O39" s="16">
        <v>13.2</v>
      </c>
      <c r="P39" s="16">
        <v>14.4</v>
      </c>
      <c r="Q39" s="16">
        <v>13.5</v>
      </c>
      <c r="R39" s="16">
        <v>12.5</v>
      </c>
      <c r="S39" s="16">
        <v>11.1</v>
      </c>
      <c r="T39" s="16">
        <v>19.100000000000001</v>
      </c>
      <c r="U39" s="16">
        <v>11.1</v>
      </c>
    </row>
    <row r="40" spans="1:21" ht="16.5" customHeight="1" x14ac:dyDescent="0.25">
      <c r="A40" s="14"/>
      <c r="B40" s="14"/>
      <c r="C40" s="14" t="s">
        <v>1122</v>
      </c>
      <c r="D40" s="14"/>
      <c r="E40" s="14"/>
      <c r="F40" s="14"/>
      <c r="G40" s="14"/>
      <c r="H40" s="14"/>
      <c r="I40" s="14"/>
      <c r="J40" s="14"/>
      <c r="K40" s="14"/>
      <c r="L40" s="15" t="s">
        <v>1095</v>
      </c>
      <c r="M40" s="17">
        <v>15.3</v>
      </c>
      <c r="N40" s="17">
        <v>14.1</v>
      </c>
      <c r="O40" s="17">
        <v>18.399999999999999</v>
      </c>
      <c r="P40" s="17">
        <v>20.2</v>
      </c>
      <c r="Q40" s="17">
        <v>13.1</v>
      </c>
      <c r="R40" s="17">
        <v>19.100000000000001</v>
      </c>
      <c r="S40" s="36" t="s">
        <v>137</v>
      </c>
      <c r="T40" s="17">
        <v>17.899999999999999</v>
      </c>
      <c r="U40" s="17">
        <v>16.5</v>
      </c>
    </row>
    <row r="41" spans="1:21" ht="4.5" customHeight="1" x14ac:dyDescent="0.25">
      <c r="A41" s="23"/>
      <c r="B41" s="23"/>
      <c r="C41" s="2"/>
      <c r="D41" s="2"/>
      <c r="E41" s="2"/>
      <c r="F41" s="2"/>
      <c r="G41" s="2"/>
      <c r="H41" s="2"/>
      <c r="I41" s="2"/>
      <c r="J41" s="2"/>
      <c r="K41" s="2"/>
      <c r="L41" s="2"/>
      <c r="M41" s="2"/>
      <c r="N41" s="2"/>
      <c r="O41" s="2"/>
      <c r="P41" s="2"/>
      <c r="Q41" s="2"/>
      <c r="R41" s="2"/>
      <c r="S41" s="2"/>
      <c r="T41" s="2"/>
      <c r="U41" s="2"/>
    </row>
    <row r="42" spans="1:21" ht="16.5" customHeight="1" x14ac:dyDescent="0.25">
      <c r="A42" s="23"/>
      <c r="B42" s="23"/>
      <c r="C42" s="87" t="s">
        <v>984</v>
      </c>
      <c r="D42" s="87"/>
      <c r="E42" s="87"/>
      <c r="F42" s="87"/>
      <c r="G42" s="87"/>
      <c r="H42" s="87"/>
      <c r="I42" s="87"/>
      <c r="J42" s="87"/>
      <c r="K42" s="87"/>
      <c r="L42" s="87"/>
      <c r="M42" s="87"/>
      <c r="N42" s="87"/>
      <c r="O42" s="87"/>
      <c r="P42" s="87"/>
      <c r="Q42" s="87"/>
      <c r="R42" s="87"/>
      <c r="S42" s="87"/>
      <c r="T42" s="87"/>
      <c r="U42" s="87"/>
    </row>
    <row r="43" spans="1:21" ht="4.5" customHeight="1" x14ac:dyDescent="0.25">
      <c r="A43" s="23"/>
      <c r="B43" s="23"/>
      <c r="C43" s="2"/>
      <c r="D43" s="2"/>
      <c r="E43" s="2"/>
      <c r="F43" s="2"/>
      <c r="G43" s="2"/>
      <c r="H43" s="2"/>
      <c r="I43" s="2"/>
      <c r="J43" s="2"/>
      <c r="K43" s="2"/>
      <c r="L43" s="2"/>
      <c r="M43" s="2"/>
      <c r="N43" s="2"/>
      <c r="O43" s="2"/>
      <c r="P43" s="2"/>
      <c r="Q43" s="2"/>
      <c r="R43" s="2"/>
      <c r="S43" s="2"/>
      <c r="T43" s="2"/>
      <c r="U43" s="2"/>
    </row>
    <row r="44" spans="1:21" ht="16.5" customHeight="1" x14ac:dyDescent="0.25">
      <c r="A44" s="23" t="s">
        <v>99</v>
      </c>
      <c r="B44" s="23"/>
      <c r="C44" s="87" t="s">
        <v>1098</v>
      </c>
      <c r="D44" s="87"/>
      <c r="E44" s="87"/>
      <c r="F44" s="87"/>
      <c r="G44" s="87"/>
      <c r="H44" s="87"/>
      <c r="I44" s="87"/>
      <c r="J44" s="87"/>
      <c r="K44" s="87"/>
      <c r="L44" s="87"/>
      <c r="M44" s="87"/>
      <c r="N44" s="87"/>
      <c r="O44" s="87"/>
      <c r="P44" s="87"/>
      <c r="Q44" s="87"/>
      <c r="R44" s="87"/>
      <c r="S44" s="87"/>
      <c r="T44" s="87"/>
      <c r="U44" s="87"/>
    </row>
    <row r="45" spans="1:21" ht="16.5" customHeight="1" x14ac:dyDescent="0.25">
      <c r="A45" s="23" t="s">
        <v>101</v>
      </c>
      <c r="B45" s="23"/>
      <c r="C45" s="87" t="s">
        <v>1099</v>
      </c>
      <c r="D45" s="87"/>
      <c r="E45" s="87"/>
      <c r="F45" s="87"/>
      <c r="G45" s="87"/>
      <c r="H45" s="87"/>
      <c r="I45" s="87"/>
      <c r="J45" s="87"/>
      <c r="K45" s="87"/>
      <c r="L45" s="87"/>
      <c r="M45" s="87"/>
      <c r="N45" s="87"/>
      <c r="O45" s="87"/>
      <c r="P45" s="87"/>
      <c r="Q45" s="87"/>
      <c r="R45" s="87"/>
      <c r="S45" s="87"/>
      <c r="T45" s="87"/>
      <c r="U45" s="87"/>
    </row>
    <row r="46" spans="1:21" ht="55.2" customHeight="1" x14ac:dyDescent="0.25">
      <c r="A46" s="23" t="s">
        <v>103</v>
      </c>
      <c r="B46" s="23"/>
      <c r="C46" s="87" t="s">
        <v>1125</v>
      </c>
      <c r="D46" s="87"/>
      <c r="E46" s="87"/>
      <c r="F46" s="87"/>
      <c r="G46" s="87"/>
      <c r="H46" s="87"/>
      <c r="I46" s="87"/>
      <c r="J46" s="87"/>
      <c r="K46" s="87"/>
      <c r="L46" s="87"/>
      <c r="M46" s="87"/>
      <c r="N46" s="87"/>
      <c r="O46" s="87"/>
      <c r="P46" s="87"/>
      <c r="Q46" s="87"/>
      <c r="R46" s="87"/>
      <c r="S46" s="87"/>
      <c r="T46" s="87"/>
      <c r="U46" s="87"/>
    </row>
    <row r="47" spans="1:21" ht="42.45" customHeight="1" x14ac:dyDescent="0.25">
      <c r="A47" s="23" t="s">
        <v>105</v>
      </c>
      <c r="B47" s="23"/>
      <c r="C47" s="87" t="s">
        <v>1100</v>
      </c>
      <c r="D47" s="87"/>
      <c r="E47" s="87"/>
      <c r="F47" s="87"/>
      <c r="G47" s="87"/>
      <c r="H47" s="87"/>
      <c r="I47" s="87"/>
      <c r="J47" s="87"/>
      <c r="K47" s="87"/>
      <c r="L47" s="87"/>
      <c r="M47" s="87"/>
      <c r="N47" s="87"/>
      <c r="O47" s="87"/>
      <c r="P47" s="87"/>
      <c r="Q47" s="87"/>
      <c r="R47" s="87"/>
      <c r="S47" s="87"/>
      <c r="T47" s="87"/>
      <c r="U47" s="87"/>
    </row>
    <row r="48" spans="1:21" ht="42.45" customHeight="1" x14ac:dyDescent="0.25">
      <c r="A48" s="23" t="s">
        <v>142</v>
      </c>
      <c r="B48" s="23"/>
      <c r="C48" s="87" t="s">
        <v>1101</v>
      </c>
      <c r="D48" s="87"/>
      <c r="E48" s="87"/>
      <c r="F48" s="87"/>
      <c r="G48" s="87"/>
      <c r="H48" s="87"/>
      <c r="I48" s="87"/>
      <c r="J48" s="87"/>
      <c r="K48" s="87"/>
      <c r="L48" s="87"/>
      <c r="M48" s="87"/>
      <c r="N48" s="87"/>
      <c r="O48" s="87"/>
      <c r="P48" s="87"/>
      <c r="Q48" s="87"/>
      <c r="R48" s="87"/>
      <c r="S48" s="87"/>
      <c r="T48" s="87"/>
      <c r="U48" s="87"/>
    </row>
    <row r="49" spans="1:21" ht="42.45" customHeight="1" x14ac:dyDescent="0.25">
      <c r="A49" s="23" t="s">
        <v>144</v>
      </c>
      <c r="B49" s="23"/>
      <c r="C49" s="87" t="s">
        <v>1102</v>
      </c>
      <c r="D49" s="87"/>
      <c r="E49" s="87"/>
      <c r="F49" s="87"/>
      <c r="G49" s="87"/>
      <c r="H49" s="87"/>
      <c r="I49" s="87"/>
      <c r="J49" s="87"/>
      <c r="K49" s="87"/>
      <c r="L49" s="87"/>
      <c r="M49" s="87"/>
      <c r="N49" s="87"/>
      <c r="O49" s="87"/>
      <c r="P49" s="87"/>
      <c r="Q49" s="87"/>
      <c r="R49" s="87"/>
      <c r="S49" s="87"/>
      <c r="T49" s="87"/>
      <c r="U49" s="87"/>
    </row>
    <row r="50" spans="1:21" ht="158.4" customHeight="1" x14ac:dyDescent="0.25">
      <c r="A50" s="23" t="s">
        <v>146</v>
      </c>
      <c r="B50" s="23"/>
      <c r="C50" s="87" t="s">
        <v>1103</v>
      </c>
      <c r="D50" s="87"/>
      <c r="E50" s="87"/>
      <c r="F50" s="87"/>
      <c r="G50" s="87"/>
      <c r="H50" s="87"/>
      <c r="I50" s="87"/>
      <c r="J50" s="87"/>
      <c r="K50" s="87"/>
      <c r="L50" s="87"/>
      <c r="M50" s="87"/>
      <c r="N50" s="87"/>
      <c r="O50" s="87"/>
      <c r="P50" s="87"/>
      <c r="Q50" s="87"/>
      <c r="R50" s="87"/>
      <c r="S50" s="87"/>
      <c r="T50" s="87"/>
      <c r="U50" s="87"/>
    </row>
    <row r="51" spans="1:21" ht="16.5" customHeight="1" x14ac:dyDescent="0.25">
      <c r="A51" s="23" t="s">
        <v>148</v>
      </c>
      <c r="B51" s="23"/>
      <c r="C51" s="87" t="s">
        <v>1104</v>
      </c>
      <c r="D51" s="87"/>
      <c r="E51" s="87"/>
      <c r="F51" s="87"/>
      <c r="G51" s="87"/>
      <c r="H51" s="87"/>
      <c r="I51" s="87"/>
      <c r="J51" s="87"/>
      <c r="K51" s="87"/>
      <c r="L51" s="87"/>
      <c r="M51" s="87"/>
      <c r="N51" s="87"/>
      <c r="O51" s="87"/>
      <c r="P51" s="87"/>
      <c r="Q51" s="87"/>
      <c r="R51" s="87"/>
      <c r="S51" s="87"/>
      <c r="T51" s="87"/>
      <c r="U51" s="87"/>
    </row>
    <row r="52" spans="1:21" ht="29.4" customHeight="1" x14ac:dyDescent="0.25">
      <c r="A52" s="23" t="s">
        <v>150</v>
      </c>
      <c r="B52" s="23"/>
      <c r="C52" s="87" t="s">
        <v>1105</v>
      </c>
      <c r="D52" s="87"/>
      <c r="E52" s="87"/>
      <c r="F52" s="87"/>
      <c r="G52" s="87"/>
      <c r="H52" s="87"/>
      <c r="I52" s="87"/>
      <c r="J52" s="87"/>
      <c r="K52" s="87"/>
      <c r="L52" s="87"/>
      <c r="M52" s="87"/>
      <c r="N52" s="87"/>
      <c r="O52" s="87"/>
      <c r="P52" s="87"/>
      <c r="Q52" s="87"/>
      <c r="R52" s="87"/>
      <c r="S52" s="87"/>
      <c r="T52" s="87"/>
      <c r="U52" s="87"/>
    </row>
    <row r="53" spans="1:21" ht="81" customHeight="1" x14ac:dyDescent="0.25">
      <c r="A53" s="23" t="s">
        <v>152</v>
      </c>
      <c r="B53" s="23"/>
      <c r="C53" s="87" t="s">
        <v>1106</v>
      </c>
      <c r="D53" s="87"/>
      <c r="E53" s="87"/>
      <c r="F53" s="87"/>
      <c r="G53" s="87"/>
      <c r="H53" s="87"/>
      <c r="I53" s="87"/>
      <c r="J53" s="87"/>
      <c r="K53" s="87"/>
      <c r="L53" s="87"/>
      <c r="M53" s="87"/>
      <c r="N53" s="87"/>
      <c r="O53" s="87"/>
      <c r="P53" s="87"/>
      <c r="Q53" s="87"/>
      <c r="R53" s="87"/>
      <c r="S53" s="87"/>
      <c r="T53" s="87"/>
      <c r="U53" s="87"/>
    </row>
    <row r="54" spans="1:21" ht="4.5" customHeight="1" x14ac:dyDescent="0.25"/>
    <row r="55" spans="1:21" ht="42.45" customHeight="1" x14ac:dyDescent="0.25">
      <c r="A55" s="24" t="s">
        <v>107</v>
      </c>
      <c r="B55" s="23"/>
      <c r="C55" s="23"/>
      <c r="D55" s="23"/>
      <c r="E55" s="87" t="s">
        <v>1107</v>
      </c>
      <c r="F55" s="87"/>
      <c r="G55" s="87"/>
      <c r="H55" s="87"/>
      <c r="I55" s="87"/>
      <c r="J55" s="87"/>
      <c r="K55" s="87"/>
      <c r="L55" s="87"/>
      <c r="M55" s="87"/>
      <c r="N55" s="87"/>
      <c r="O55" s="87"/>
      <c r="P55" s="87"/>
      <c r="Q55" s="87"/>
      <c r="R55" s="87"/>
      <c r="S55" s="87"/>
      <c r="T55" s="87"/>
      <c r="U55" s="87"/>
    </row>
  </sheetData>
  <mergeCells count="13">
    <mergeCell ref="C52:U52"/>
    <mergeCell ref="C53:U53"/>
    <mergeCell ref="E55:U55"/>
    <mergeCell ref="C47:U47"/>
    <mergeCell ref="C48:U48"/>
    <mergeCell ref="C49:U49"/>
    <mergeCell ref="C50:U50"/>
    <mergeCell ref="C51:U51"/>
    <mergeCell ref="K1:U1"/>
    <mergeCell ref="C42:U42"/>
    <mergeCell ref="C44:U44"/>
    <mergeCell ref="C45:U45"/>
    <mergeCell ref="C46:U46"/>
  </mergeCells>
  <pageMargins left="0.7" right="0.7" top="0.75" bottom="0.75" header="0.3" footer="0.3"/>
  <pageSetup paperSize="9" fitToHeight="0" orientation="landscape" horizontalDpi="300" verticalDpi="300"/>
  <headerFooter scaleWithDoc="0" alignWithMargins="0">
    <oddHeader>&amp;C&amp;"Arial"&amp;8TABLE 13A.55</oddHeader>
    <oddFooter>&amp;L&amp;"Arial"&amp;8REPORT ON
GOVERNMENT
SERVICES 2022&amp;R&amp;"Arial"&amp;8SERVICES FOR
MENTAL HEALTH
PAGE &amp;B&amp;P&amp;B</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U22"/>
  <sheetViews>
    <sheetView showGridLines="0" workbookViewId="0"/>
  </sheetViews>
  <sheetFormatPr defaultColWidth="11.44140625" defaultRowHeight="13.2" x14ac:dyDescent="0.25"/>
  <cols>
    <col min="1" max="10" width="1.88671875" customWidth="1"/>
    <col min="11" max="11" width="6.33203125" customWidth="1"/>
    <col min="12" max="12" width="8.88671875" customWidth="1"/>
    <col min="13" max="20" width="6.88671875" customWidth="1"/>
    <col min="21" max="21" width="8.6640625" customWidth="1"/>
  </cols>
  <sheetData>
    <row r="1" spans="1:21" ht="17.399999999999999" customHeight="1" x14ac:dyDescent="0.25">
      <c r="A1" s="8" t="s">
        <v>1126</v>
      </c>
      <c r="B1" s="8"/>
      <c r="C1" s="8"/>
      <c r="D1" s="8"/>
      <c r="E1" s="8"/>
      <c r="F1" s="8"/>
      <c r="G1" s="8"/>
      <c r="H1" s="8"/>
      <c r="I1" s="8"/>
      <c r="J1" s="8"/>
      <c r="K1" s="91" t="s">
        <v>1127</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172</v>
      </c>
      <c r="O2" s="13" t="s">
        <v>199</v>
      </c>
      <c r="P2" s="13" t="s">
        <v>174</v>
      </c>
      <c r="Q2" s="13" t="s">
        <v>238</v>
      </c>
      <c r="R2" s="13" t="s">
        <v>176</v>
      </c>
      <c r="S2" s="13" t="s">
        <v>177</v>
      </c>
      <c r="T2" s="13" t="s">
        <v>178</v>
      </c>
      <c r="U2" s="13" t="s">
        <v>1128</v>
      </c>
    </row>
    <row r="3" spans="1:21" ht="16.5" customHeight="1" x14ac:dyDescent="0.25">
      <c r="A3" s="7" t="s">
        <v>1090</v>
      </c>
      <c r="B3" s="7"/>
      <c r="C3" s="7"/>
      <c r="D3" s="7"/>
      <c r="E3" s="7"/>
      <c r="F3" s="7"/>
      <c r="G3" s="7"/>
      <c r="H3" s="7"/>
      <c r="I3" s="7"/>
      <c r="J3" s="7"/>
      <c r="K3" s="7"/>
      <c r="L3" s="9"/>
      <c r="M3" s="10"/>
      <c r="N3" s="10"/>
      <c r="O3" s="10"/>
      <c r="P3" s="10"/>
      <c r="Q3" s="10"/>
      <c r="R3" s="10"/>
      <c r="S3" s="10"/>
      <c r="T3" s="10"/>
      <c r="U3" s="10"/>
    </row>
    <row r="4" spans="1:21" ht="16.5" customHeight="1" x14ac:dyDescent="0.25">
      <c r="A4" s="7"/>
      <c r="B4" s="7" t="s">
        <v>1089</v>
      </c>
      <c r="C4" s="7"/>
      <c r="D4" s="7"/>
      <c r="E4" s="7"/>
      <c r="F4" s="7"/>
      <c r="G4" s="7"/>
      <c r="H4" s="7"/>
      <c r="I4" s="7"/>
      <c r="J4" s="7"/>
      <c r="K4" s="7"/>
      <c r="L4" s="9"/>
      <c r="M4" s="10"/>
      <c r="N4" s="10"/>
      <c r="O4" s="10"/>
      <c r="P4" s="10"/>
      <c r="Q4" s="10"/>
      <c r="R4" s="10"/>
      <c r="S4" s="10"/>
      <c r="T4" s="10"/>
      <c r="U4" s="10"/>
    </row>
    <row r="5" spans="1:21" ht="29.4" customHeight="1" x14ac:dyDescent="0.25">
      <c r="A5" s="7"/>
      <c r="B5" s="7"/>
      <c r="C5" s="93" t="s">
        <v>486</v>
      </c>
      <c r="D5" s="93"/>
      <c r="E5" s="93"/>
      <c r="F5" s="93"/>
      <c r="G5" s="93"/>
      <c r="H5" s="93"/>
      <c r="I5" s="93"/>
      <c r="J5" s="93"/>
      <c r="K5" s="93"/>
      <c r="L5" s="9" t="s">
        <v>258</v>
      </c>
      <c r="M5" s="37">
        <v>236</v>
      </c>
      <c r="N5" s="38">
        <v>57</v>
      </c>
      <c r="O5" s="37">
        <v>310</v>
      </c>
      <c r="P5" s="37">
        <v>179</v>
      </c>
      <c r="Q5" s="38">
        <v>42</v>
      </c>
      <c r="R5" s="74">
        <v>9</v>
      </c>
      <c r="S5" s="38">
        <v>10</v>
      </c>
      <c r="T5" s="37">
        <v>123</v>
      </c>
      <c r="U5" s="37">
        <v>890</v>
      </c>
    </row>
    <row r="6" spans="1:21" ht="16.5" customHeight="1" x14ac:dyDescent="0.25">
      <c r="A6" s="7"/>
      <c r="B6" s="7"/>
      <c r="C6" s="7" t="s">
        <v>487</v>
      </c>
      <c r="D6" s="7"/>
      <c r="E6" s="7"/>
      <c r="F6" s="7"/>
      <c r="G6" s="7"/>
      <c r="H6" s="7"/>
      <c r="I6" s="7"/>
      <c r="J6" s="7"/>
      <c r="K6" s="7"/>
      <c r="L6" s="9" t="s">
        <v>258</v>
      </c>
      <c r="M6" s="30">
        <v>4161</v>
      </c>
      <c r="N6" s="30">
        <v>3365</v>
      </c>
      <c r="O6" s="30">
        <v>3514</v>
      </c>
      <c r="P6" s="30">
        <v>1718</v>
      </c>
      <c r="Q6" s="30">
        <v>1090</v>
      </c>
      <c r="R6" s="37">
        <v>423</v>
      </c>
      <c r="S6" s="37">
        <v>230</v>
      </c>
      <c r="T6" s="37">
        <v>122</v>
      </c>
      <c r="U6" s="33">
        <v>10605</v>
      </c>
    </row>
    <row r="7" spans="1:21" ht="16.5" customHeight="1" x14ac:dyDescent="0.25">
      <c r="A7" s="7"/>
      <c r="B7" s="7"/>
      <c r="C7" s="7" t="s">
        <v>1129</v>
      </c>
      <c r="D7" s="7"/>
      <c r="E7" s="7"/>
      <c r="F7" s="7"/>
      <c r="G7" s="7"/>
      <c r="H7" s="7"/>
      <c r="I7" s="7"/>
      <c r="J7" s="7"/>
      <c r="K7" s="7"/>
      <c r="L7" s="9" t="s">
        <v>258</v>
      </c>
      <c r="M7" s="30">
        <v>4502</v>
      </c>
      <c r="N7" s="30">
        <v>3452</v>
      </c>
      <c r="O7" s="30">
        <v>3842</v>
      </c>
      <c r="P7" s="30">
        <v>1974</v>
      </c>
      <c r="Q7" s="30">
        <v>1141</v>
      </c>
      <c r="R7" s="37">
        <v>445</v>
      </c>
      <c r="S7" s="37">
        <v>245</v>
      </c>
      <c r="T7" s="37">
        <v>245</v>
      </c>
      <c r="U7" s="33">
        <v>11704</v>
      </c>
    </row>
    <row r="8" spans="1:21" ht="16.5" customHeight="1" x14ac:dyDescent="0.25">
      <c r="A8" s="7"/>
      <c r="B8" s="7" t="s">
        <v>1130</v>
      </c>
      <c r="C8" s="7"/>
      <c r="D8" s="7"/>
      <c r="E8" s="7"/>
      <c r="F8" s="7"/>
      <c r="G8" s="7"/>
      <c r="H8" s="7"/>
      <c r="I8" s="7"/>
      <c r="J8" s="7"/>
      <c r="K8" s="7"/>
      <c r="L8" s="9"/>
      <c r="M8" s="10"/>
      <c r="N8" s="10"/>
      <c r="O8" s="10"/>
      <c r="P8" s="10"/>
      <c r="Q8" s="10"/>
      <c r="R8" s="10"/>
      <c r="S8" s="10"/>
      <c r="T8" s="10"/>
      <c r="U8" s="10"/>
    </row>
    <row r="9" spans="1:21" ht="29.4" customHeight="1" x14ac:dyDescent="0.25">
      <c r="A9" s="7"/>
      <c r="B9" s="7"/>
      <c r="C9" s="93" t="s">
        <v>486</v>
      </c>
      <c r="D9" s="93"/>
      <c r="E9" s="93"/>
      <c r="F9" s="93"/>
      <c r="G9" s="93"/>
      <c r="H9" s="93"/>
      <c r="I9" s="93"/>
      <c r="J9" s="93"/>
      <c r="K9" s="93"/>
      <c r="L9" s="9" t="s">
        <v>1095</v>
      </c>
      <c r="M9" s="16">
        <v>19.8</v>
      </c>
      <c r="N9" s="25" t="s">
        <v>270</v>
      </c>
      <c r="O9" s="16">
        <v>28</v>
      </c>
      <c r="P9" s="16">
        <v>33.299999999999997</v>
      </c>
      <c r="Q9" s="16">
        <v>20.9</v>
      </c>
      <c r="R9" s="25" t="s">
        <v>270</v>
      </c>
      <c r="S9" s="25" t="s">
        <v>270</v>
      </c>
      <c r="T9" s="16">
        <v>29</v>
      </c>
      <c r="U9" s="16">
        <v>25.6</v>
      </c>
    </row>
    <row r="10" spans="1:21" ht="16.5" customHeight="1" x14ac:dyDescent="0.25">
      <c r="A10" s="14"/>
      <c r="B10" s="14"/>
      <c r="C10" s="14" t="s">
        <v>487</v>
      </c>
      <c r="D10" s="14"/>
      <c r="E10" s="14"/>
      <c r="F10" s="14"/>
      <c r="G10" s="14"/>
      <c r="H10" s="14"/>
      <c r="I10" s="14"/>
      <c r="J10" s="14"/>
      <c r="K10" s="14"/>
      <c r="L10" s="15" t="s">
        <v>1095</v>
      </c>
      <c r="M10" s="17">
        <v>10.5</v>
      </c>
      <c r="N10" s="36" t="s">
        <v>270</v>
      </c>
      <c r="O10" s="17">
        <v>14.6</v>
      </c>
      <c r="P10" s="17">
        <v>13.6</v>
      </c>
      <c r="Q10" s="17">
        <v>12.7</v>
      </c>
      <c r="R10" s="36" t="s">
        <v>270</v>
      </c>
      <c r="S10" s="36" t="s">
        <v>270</v>
      </c>
      <c r="T10" s="17">
        <v>14.5</v>
      </c>
      <c r="U10" s="17">
        <v>12.4</v>
      </c>
    </row>
    <row r="11" spans="1:21" ht="4.5" customHeight="1" x14ac:dyDescent="0.25">
      <c r="A11" s="23"/>
      <c r="B11" s="23"/>
      <c r="C11" s="2"/>
      <c r="D11" s="2"/>
      <c r="E11" s="2"/>
      <c r="F11" s="2"/>
      <c r="G11" s="2"/>
      <c r="H11" s="2"/>
      <c r="I11" s="2"/>
      <c r="J11" s="2"/>
      <c r="K11" s="2"/>
      <c r="L11" s="2"/>
      <c r="M11" s="2"/>
      <c r="N11" s="2"/>
      <c r="O11" s="2"/>
      <c r="P11" s="2"/>
      <c r="Q11" s="2"/>
      <c r="R11" s="2"/>
      <c r="S11" s="2"/>
      <c r="T11" s="2"/>
      <c r="U11" s="2"/>
    </row>
    <row r="12" spans="1:21" ht="16.5" customHeight="1" x14ac:dyDescent="0.25">
      <c r="A12" s="23"/>
      <c r="B12" s="23"/>
      <c r="C12" s="87" t="s">
        <v>1131</v>
      </c>
      <c r="D12" s="87"/>
      <c r="E12" s="87"/>
      <c r="F12" s="87"/>
      <c r="G12" s="87"/>
      <c r="H12" s="87"/>
      <c r="I12" s="87"/>
      <c r="J12" s="87"/>
      <c r="K12" s="87"/>
      <c r="L12" s="87"/>
      <c r="M12" s="87"/>
      <c r="N12" s="87"/>
      <c r="O12" s="87"/>
      <c r="P12" s="87"/>
      <c r="Q12" s="87"/>
      <c r="R12" s="87"/>
      <c r="S12" s="87"/>
      <c r="T12" s="87"/>
      <c r="U12" s="87"/>
    </row>
    <row r="13" spans="1:21" ht="4.5" customHeight="1" x14ac:dyDescent="0.25">
      <c r="A13" s="23"/>
      <c r="B13" s="23"/>
      <c r="C13" s="2"/>
      <c r="D13" s="2"/>
      <c r="E13" s="2"/>
      <c r="F13" s="2"/>
      <c r="G13" s="2"/>
      <c r="H13" s="2"/>
      <c r="I13" s="2"/>
      <c r="J13" s="2"/>
      <c r="K13" s="2"/>
      <c r="L13" s="2"/>
      <c r="M13" s="2"/>
      <c r="N13" s="2"/>
      <c r="O13" s="2"/>
      <c r="P13" s="2"/>
      <c r="Q13" s="2"/>
      <c r="R13" s="2"/>
      <c r="S13" s="2"/>
      <c r="T13" s="2"/>
      <c r="U13" s="2"/>
    </row>
    <row r="14" spans="1:21" ht="42.45" customHeight="1" x14ac:dyDescent="0.25">
      <c r="A14" s="23" t="s">
        <v>99</v>
      </c>
      <c r="B14" s="23"/>
      <c r="C14" s="87" t="s">
        <v>1115</v>
      </c>
      <c r="D14" s="87"/>
      <c r="E14" s="87"/>
      <c r="F14" s="87"/>
      <c r="G14" s="87"/>
      <c r="H14" s="87"/>
      <c r="I14" s="87"/>
      <c r="J14" s="87"/>
      <c r="K14" s="87"/>
      <c r="L14" s="87"/>
      <c r="M14" s="87"/>
      <c r="N14" s="87"/>
      <c r="O14" s="87"/>
      <c r="P14" s="87"/>
      <c r="Q14" s="87"/>
      <c r="R14" s="87"/>
      <c r="S14" s="87"/>
      <c r="T14" s="87"/>
      <c r="U14" s="87"/>
    </row>
    <row r="15" spans="1:21" ht="42.45" customHeight="1" x14ac:dyDescent="0.25">
      <c r="A15" s="23" t="s">
        <v>101</v>
      </c>
      <c r="B15" s="23"/>
      <c r="C15" s="87" t="s">
        <v>1101</v>
      </c>
      <c r="D15" s="87"/>
      <c r="E15" s="87"/>
      <c r="F15" s="87"/>
      <c r="G15" s="87"/>
      <c r="H15" s="87"/>
      <c r="I15" s="87"/>
      <c r="J15" s="87"/>
      <c r="K15" s="87"/>
      <c r="L15" s="87"/>
      <c r="M15" s="87"/>
      <c r="N15" s="87"/>
      <c r="O15" s="87"/>
      <c r="P15" s="87"/>
      <c r="Q15" s="87"/>
      <c r="R15" s="87"/>
      <c r="S15" s="87"/>
      <c r="T15" s="87"/>
      <c r="U15" s="87"/>
    </row>
    <row r="16" spans="1:21" ht="42.45" customHeight="1" x14ac:dyDescent="0.25">
      <c r="A16" s="23" t="s">
        <v>103</v>
      </c>
      <c r="B16" s="23"/>
      <c r="C16" s="87" t="s">
        <v>1102</v>
      </c>
      <c r="D16" s="87"/>
      <c r="E16" s="87"/>
      <c r="F16" s="87"/>
      <c r="G16" s="87"/>
      <c r="H16" s="87"/>
      <c r="I16" s="87"/>
      <c r="J16" s="87"/>
      <c r="K16" s="87"/>
      <c r="L16" s="87"/>
      <c r="M16" s="87"/>
      <c r="N16" s="87"/>
      <c r="O16" s="87"/>
      <c r="P16" s="87"/>
      <c r="Q16" s="87"/>
      <c r="R16" s="87"/>
      <c r="S16" s="87"/>
      <c r="T16" s="87"/>
      <c r="U16" s="87"/>
    </row>
    <row r="17" spans="1:21" ht="29.4" customHeight="1" x14ac:dyDescent="0.25">
      <c r="A17" s="23" t="s">
        <v>105</v>
      </c>
      <c r="B17" s="23"/>
      <c r="C17" s="87" t="s">
        <v>1132</v>
      </c>
      <c r="D17" s="87"/>
      <c r="E17" s="87"/>
      <c r="F17" s="87"/>
      <c r="G17" s="87"/>
      <c r="H17" s="87"/>
      <c r="I17" s="87"/>
      <c r="J17" s="87"/>
      <c r="K17" s="87"/>
      <c r="L17" s="87"/>
      <c r="M17" s="87"/>
      <c r="N17" s="87"/>
      <c r="O17" s="87"/>
      <c r="P17" s="87"/>
      <c r="Q17" s="87"/>
      <c r="R17" s="87"/>
      <c r="S17" s="87"/>
      <c r="T17" s="87"/>
      <c r="U17" s="87"/>
    </row>
    <row r="18" spans="1:21" ht="16.5" customHeight="1" x14ac:dyDescent="0.25">
      <c r="A18" s="23" t="s">
        <v>142</v>
      </c>
      <c r="B18" s="23"/>
      <c r="C18" s="87" t="s">
        <v>1098</v>
      </c>
      <c r="D18" s="87"/>
      <c r="E18" s="87"/>
      <c r="F18" s="87"/>
      <c r="G18" s="87"/>
      <c r="H18" s="87"/>
      <c r="I18" s="87"/>
      <c r="J18" s="87"/>
      <c r="K18" s="87"/>
      <c r="L18" s="87"/>
      <c r="M18" s="87"/>
      <c r="N18" s="87"/>
      <c r="O18" s="87"/>
      <c r="P18" s="87"/>
      <c r="Q18" s="87"/>
      <c r="R18" s="87"/>
      <c r="S18" s="87"/>
      <c r="T18" s="87"/>
      <c r="U18" s="87"/>
    </row>
    <row r="19" spans="1:21" ht="29.4" customHeight="1" x14ac:dyDescent="0.25">
      <c r="A19" s="23" t="s">
        <v>144</v>
      </c>
      <c r="B19" s="23"/>
      <c r="C19" s="87" t="s">
        <v>1099</v>
      </c>
      <c r="D19" s="87"/>
      <c r="E19" s="87"/>
      <c r="F19" s="87"/>
      <c r="G19" s="87"/>
      <c r="H19" s="87"/>
      <c r="I19" s="87"/>
      <c r="J19" s="87"/>
      <c r="K19" s="87"/>
      <c r="L19" s="87"/>
      <c r="M19" s="87"/>
      <c r="N19" s="87"/>
      <c r="O19" s="87"/>
      <c r="P19" s="87"/>
      <c r="Q19" s="87"/>
      <c r="R19" s="87"/>
      <c r="S19" s="87"/>
      <c r="T19" s="87"/>
      <c r="U19" s="87"/>
    </row>
    <row r="20" spans="1:21" ht="42.45" customHeight="1" x14ac:dyDescent="0.25">
      <c r="A20" s="23" t="s">
        <v>146</v>
      </c>
      <c r="B20" s="23"/>
      <c r="C20" s="87" t="s">
        <v>1133</v>
      </c>
      <c r="D20" s="87"/>
      <c r="E20" s="87"/>
      <c r="F20" s="87"/>
      <c r="G20" s="87"/>
      <c r="H20" s="87"/>
      <c r="I20" s="87"/>
      <c r="J20" s="87"/>
      <c r="K20" s="87"/>
      <c r="L20" s="87"/>
      <c r="M20" s="87"/>
      <c r="N20" s="87"/>
      <c r="O20" s="87"/>
      <c r="P20" s="87"/>
      <c r="Q20" s="87"/>
      <c r="R20" s="87"/>
      <c r="S20" s="87"/>
      <c r="T20" s="87"/>
      <c r="U20" s="87"/>
    </row>
    <row r="21" spans="1:21" ht="4.5" customHeight="1" x14ac:dyDescent="0.25"/>
    <row r="22" spans="1:21" ht="42.45" customHeight="1" x14ac:dyDescent="0.25">
      <c r="A22" s="24" t="s">
        <v>107</v>
      </c>
      <c r="B22" s="23"/>
      <c r="C22" s="23"/>
      <c r="D22" s="23"/>
      <c r="E22" s="87" t="s">
        <v>1134</v>
      </c>
      <c r="F22" s="87"/>
      <c r="G22" s="87"/>
      <c r="H22" s="87"/>
      <c r="I22" s="87"/>
      <c r="J22" s="87"/>
      <c r="K22" s="87"/>
      <c r="L22" s="87"/>
      <c r="M22" s="87"/>
      <c r="N22" s="87"/>
      <c r="O22" s="87"/>
      <c r="P22" s="87"/>
      <c r="Q22" s="87"/>
      <c r="R22" s="87"/>
      <c r="S22" s="87"/>
      <c r="T22" s="87"/>
      <c r="U22" s="87"/>
    </row>
  </sheetData>
  <mergeCells count="12">
    <mergeCell ref="C20:U20"/>
    <mergeCell ref="E22:U22"/>
    <mergeCell ref="C15:U15"/>
    <mergeCell ref="C16:U16"/>
    <mergeCell ref="C17:U17"/>
    <mergeCell ref="C18:U18"/>
    <mergeCell ref="C19:U19"/>
    <mergeCell ref="C5:K5"/>
    <mergeCell ref="C9:K9"/>
    <mergeCell ref="K1:U1"/>
    <mergeCell ref="C12:U12"/>
    <mergeCell ref="C14:U14"/>
  </mergeCells>
  <pageMargins left="0.7" right="0.7" top="0.75" bottom="0.75" header="0.3" footer="0.3"/>
  <pageSetup paperSize="9" fitToHeight="0" orientation="landscape" horizontalDpi="300" verticalDpi="300"/>
  <headerFooter scaleWithDoc="0" alignWithMargins="0">
    <oddHeader>&amp;C&amp;"Arial"&amp;8TABLE 13A.56</oddHeader>
    <oddFooter>&amp;L&amp;"Arial"&amp;8REPORT ON
GOVERNMENT
SERVICES 2022&amp;R&amp;"Arial"&amp;8SERVICES FOR
MENTAL HEALTH
PAGE &amp;B&amp;P&amp;B</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AD54"/>
  <sheetViews>
    <sheetView showGridLines="0" workbookViewId="0"/>
  </sheetViews>
  <sheetFormatPr defaultColWidth="11.44140625" defaultRowHeight="13.2" x14ac:dyDescent="0.25"/>
  <cols>
    <col min="1" max="10" width="1.88671875" customWidth="1"/>
    <col min="11" max="11" width="16.109375" customWidth="1"/>
    <col min="12" max="12" width="7.44140625" customWidth="1"/>
    <col min="13" max="13" width="5.6640625" customWidth="1"/>
    <col min="14" max="14" width="6" customWidth="1"/>
    <col min="15" max="15" width="5.6640625" customWidth="1"/>
    <col min="16" max="16" width="6" customWidth="1"/>
    <col min="17" max="17" width="5.6640625" customWidth="1"/>
    <col min="18" max="18" width="6" customWidth="1"/>
    <col min="19" max="19" width="5.6640625" customWidth="1"/>
    <col min="20" max="20" width="6" customWidth="1"/>
    <col min="21" max="21" width="5.6640625" customWidth="1"/>
    <col min="22" max="22" width="6" customWidth="1"/>
    <col min="23" max="23" width="5.6640625" customWidth="1"/>
    <col min="24" max="24" width="6" customWidth="1"/>
    <col min="25" max="25" width="5.6640625" customWidth="1"/>
    <col min="26" max="26" width="6" customWidth="1"/>
    <col min="27" max="27" width="5.6640625" customWidth="1"/>
    <col min="28" max="28" width="6" customWidth="1"/>
    <col min="29" max="29" width="5.6640625" customWidth="1"/>
    <col min="30" max="30" width="6" customWidth="1"/>
  </cols>
  <sheetData>
    <row r="1" spans="1:30" ht="17.399999999999999" customHeight="1" x14ac:dyDescent="0.25">
      <c r="A1" s="8" t="s">
        <v>1135</v>
      </c>
      <c r="B1" s="8"/>
      <c r="C1" s="8"/>
      <c r="D1" s="8"/>
      <c r="E1" s="8"/>
      <c r="F1" s="8"/>
      <c r="G1" s="8"/>
      <c r="H1" s="8"/>
      <c r="I1" s="8"/>
      <c r="J1" s="8"/>
      <c r="K1" s="91" t="s">
        <v>1136</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615</v>
      </c>
      <c r="AB2" s="96"/>
      <c r="AC2" s="95" t="s">
        <v>179</v>
      </c>
      <c r="AD2" s="96"/>
    </row>
    <row r="3" spans="1:30" ht="16.5" customHeight="1" x14ac:dyDescent="0.25">
      <c r="A3" s="7" t="s">
        <v>971</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1137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1138</v>
      </c>
      <c r="D5" s="7"/>
      <c r="E5" s="7"/>
      <c r="F5" s="7"/>
      <c r="G5" s="7"/>
      <c r="H5" s="7"/>
      <c r="I5" s="7"/>
      <c r="J5" s="7"/>
      <c r="K5" s="7"/>
      <c r="L5" s="9" t="s">
        <v>261</v>
      </c>
      <c r="M5" s="16">
        <v>70</v>
      </c>
      <c r="N5" s="56">
        <v>4.5999999999999996</v>
      </c>
      <c r="O5" s="16">
        <v>67.900000000000006</v>
      </c>
      <c r="P5" s="56">
        <v>5</v>
      </c>
      <c r="Q5" s="16">
        <v>68.599999999999994</v>
      </c>
      <c r="R5" s="56">
        <v>4.2</v>
      </c>
      <c r="S5" s="16">
        <v>68.599999999999994</v>
      </c>
      <c r="T5" s="56">
        <v>5.3</v>
      </c>
      <c r="U5" s="16">
        <v>71.900000000000006</v>
      </c>
      <c r="V5" s="56">
        <v>5.4</v>
      </c>
      <c r="W5" s="16">
        <v>70.900000000000006</v>
      </c>
      <c r="X5" s="56">
        <v>5.6</v>
      </c>
      <c r="Y5" s="16">
        <v>64</v>
      </c>
      <c r="Z5" s="56">
        <v>5.7</v>
      </c>
      <c r="AA5" s="16">
        <v>75</v>
      </c>
      <c r="AB5" s="56">
        <v>6.2</v>
      </c>
      <c r="AC5" s="16">
        <v>69</v>
      </c>
      <c r="AD5" s="56">
        <v>2.2999999999999998</v>
      </c>
    </row>
    <row r="6" spans="1:30" ht="16.5" customHeight="1" x14ac:dyDescent="0.25">
      <c r="A6" s="7"/>
      <c r="B6" s="7"/>
      <c r="C6" s="7" t="s">
        <v>1139</v>
      </c>
      <c r="D6" s="7"/>
      <c r="E6" s="7"/>
      <c r="F6" s="7"/>
      <c r="G6" s="7"/>
      <c r="H6" s="7"/>
      <c r="I6" s="7"/>
      <c r="J6" s="7"/>
      <c r="K6" s="7"/>
      <c r="L6" s="9" t="s">
        <v>261</v>
      </c>
      <c r="M6" s="16">
        <v>64.7</v>
      </c>
      <c r="N6" s="56">
        <v>1.9</v>
      </c>
      <c r="O6" s="16">
        <v>68.3</v>
      </c>
      <c r="P6" s="56">
        <v>2</v>
      </c>
      <c r="Q6" s="16">
        <v>64.3</v>
      </c>
      <c r="R6" s="56">
        <v>2.4</v>
      </c>
      <c r="S6" s="16">
        <v>65.900000000000006</v>
      </c>
      <c r="T6" s="56">
        <v>2.9</v>
      </c>
      <c r="U6" s="16">
        <v>68.099999999999994</v>
      </c>
      <c r="V6" s="56">
        <v>2.8</v>
      </c>
      <c r="W6" s="16">
        <v>69</v>
      </c>
      <c r="X6" s="56">
        <v>2.2999999999999998</v>
      </c>
      <c r="Y6" s="16">
        <v>64.3</v>
      </c>
      <c r="Z6" s="56">
        <v>4.0999999999999996</v>
      </c>
      <c r="AA6" s="16">
        <v>63.8</v>
      </c>
      <c r="AB6" s="56">
        <v>3.7</v>
      </c>
      <c r="AC6" s="16">
        <v>66</v>
      </c>
      <c r="AD6" s="56">
        <v>1</v>
      </c>
    </row>
    <row r="7" spans="1:30" ht="16.5" customHeight="1" x14ac:dyDescent="0.25">
      <c r="A7" s="7"/>
      <c r="B7" s="7"/>
      <c r="C7" s="7" t="s">
        <v>526</v>
      </c>
      <c r="D7" s="7"/>
      <c r="E7" s="7"/>
      <c r="F7" s="7"/>
      <c r="G7" s="7"/>
      <c r="H7" s="7"/>
      <c r="I7" s="7"/>
      <c r="J7" s="7"/>
      <c r="K7" s="7"/>
      <c r="L7" s="9" t="s">
        <v>261</v>
      </c>
      <c r="M7" s="16">
        <v>65.7</v>
      </c>
      <c r="N7" s="56">
        <v>1.7</v>
      </c>
      <c r="O7" s="16">
        <v>68.3</v>
      </c>
      <c r="P7" s="56">
        <v>1.9</v>
      </c>
      <c r="Q7" s="16">
        <v>65.400000000000006</v>
      </c>
      <c r="R7" s="56">
        <v>2</v>
      </c>
      <c r="S7" s="16">
        <v>66.400000000000006</v>
      </c>
      <c r="T7" s="56">
        <v>2.7</v>
      </c>
      <c r="U7" s="16">
        <v>68.900000000000006</v>
      </c>
      <c r="V7" s="56">
        <v>2.5</v>
      </c>
      <c r="W7" s="16">
        <v>69.400000000000006</v>
      </c>
      <c r="X7" s="56">
        <v>2.2000000000000002</v>
      </c>
      <c r="Y7" s="16">
        <v>64.2</v>
      </c>
      <c r="Z7" s="56">
        <v>3.4</v>
      </c>
      <c r="AA7" s="16">
        <v>65.5</v>
      </c>
      <c r="AB7" s="56">
        <v>3.3</v>
      </c>
      <c r="AC7" s="16">
        <v>66.7</v>
      </c>
      <c r="AD7" s="56">
        <v>0.8</v>
      </c>
    </row>
    <row r="8" spans="1:30" ht="16.5" customHeight="1" x14ac:dyDescent="0.25">
      <c r="A8" s="7"/>
      <c r="B8" s="7" t="s">
        <v>1140</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1138</v>
      </c>
      <c r="D9" s="7"/>
      <c r="E9" s="7"/>
      <c r="F9" s="7"/>
      <c r="G9" s="7"/>
      <c r="H9" s="7"/>
      <c r="I9" s="7"/>
      <c r="J9" s="7"/>
      <c r="K9" s="7"/>
      <c r="L9" s="9" t="s">
        <v>261</v>
      </c>
      <c r="M9" s="16">
        <v>24.8</v>
      </c>
      <c r="N9" s="56">
        <v>3.8</v>
      </c>
      <c r="O9" s="16">
        <v>20</v>
      </c>
      <c r="P9" s="56">
        <v>3.1</v>
      </c>
      <c r="Q9" s="16">
        <v>22.9</v>
      </c>
      <c r="R9" s="56">
        <v>3</v>
      </c>
      <c r="S9" s="16">
        <v>18.7</v>
      </c>
      <c r="T9" s="56">
        <v>4.5</v>
      </c>
      <c r="U9" s="16">
        <v>19.600000000000001</v>
      </c>
      <c r="V9" s="56">
        <v>4.2</v>
      </c>
      <c r="W9" s="16">
        <v>29.8</v>
      </c>
      <c r="X9" s="56">
        <v>4.4000000000000004</v>
      </c>
      <c r="Y9" s="16">
        <v>18</v>
      </c>
      <c r="Z9" s="56">
        <v>5.4</v>
      </c>
      <c r="AA9" s="16">
        <v>28.9</v>
      </c>
      <c r="AB9" s="56">
        <v>7.7</v>
      </c>
      <c r="AC9" s="16">
        <v>22.2</v>
      </c>
      <c r="AD9" s="56">
        <v>1.6</v>
      </c>
    </row>
    <row r="10" spans="1:30" ht="16.5" customHeight="1" x14ac:dyDescent="0.25">
      <c r="A10" s="7"/>
      <c r="B10" s="7"/>
      <c r="C10" s="7" t="s">
        <v>1139</v>
      </c>
      <c r="D10" s="7"/>
      <c r="E10" s="7"/>
      <c r="F10" s="7"/>
      <c r="G10" s="7"/>
      <c r="H10" s="7"/>
      <c r="I10" s="7"/>
      <c r="J10" s="7"/>
      <c r="K10" s="7"/>
      <c r="L10" s="9" t="s">
        <v>261</v>
      </c>
      <c r="M10" s="16">
        <v>11.5</v>
      </c>
      <c r="N10" s="56">
        <v>1.3</v>
      </c>
      <c r="O10" s="16">
        <v>12.1</v>
      </c>
      <c r="P10" s="56">
        <v>1.1000000000000001</v>
      </c>
      <c r="Q10" s="16">
        <v>12.3</v>
      </c>
      <c r="R10" s="56">
        <v>1.3</v>
      </c>
      <c r="S10" s="16">
        <v>10.4</v>
      </c>
      <c r="T10" s="56">
        <v>1.3</v>
      </c>
      <c r="U10" s="16">
        <v>11.5</v>
      </c>
      <c r="V10" s="56">
        <v>1.5</v>
      </c>
      <c r="W10" s="16">
        <v>13</v>
      </c>
      <c r="X10" s="56">
        <v>1.6</v>
      </c>
      <c r="Y10" s="26">
        <v>7.6</v>
      </c>
      <c r="Z10" s="56">
        <v>1.6</v>
      </c>
      <c r="AA10" s="16">
        <v>16.5</v>
      </c>
      <c r="AB10" s="56">
        <v>2.2999999999999998</v>
      </c>
      <c r="AC10" s="16">
        <v>11.7</v>
      </c>
      <c r="AD10" s="56">
        <v>0.6</v>
      </c>
    </row>
    <row r="11" spans="1:30" ht="16.5" customHeight="1" x14ac:dyDescent="0.25">
      <c r="A11" s="7"/>
      <c r="B11" s="7"/>
      <c r="C11" s="7" t="s">
        <v>526</v>
      </c>
      <c r="D11" s="7"/>
      <c r="E11" s="7"/>
      <c r="F11" s="7"/>
      <c r="G11" s="7"/>
      <c r="H11" s="7"/>
      <c r="I11" s="7"/>
      <c r="J11" s="7"/>
      <c r="K11" s="7"/>
      <c r="L11" s="9" t="s">
        <v>261</v>
      </c>
      <c r="M11" s="16">
        <v>14.3</v>
      </c>
      <c r="N11" s="56">
        <v>1.1000000000000001</v>
      </c>
      <c r="O11" s="16">
        <v>13.9</v>
      </c>
      <c r="P11" s="56">
        <v>0.8</v>
      </c>
      <c r="Q11" s="16">
        <v>15.1</v>
      </c>
      <c r="R11" s="56">
        <v>1.1000000000000001</v>
      </c>
      <c r="S11" s="16">
        <v>12</v>
      </c>
      <c r="T11" s="56">
        <v>1</v>
      </c>
      <c r="U11" s="16">
        <v>13.4</v>
      </c>
      <c r="V11" s="56">
        <v>1.1000000000000001</v>
      </c>
      <c r="W11" s="16">
        <v>17.3</v>
      </c>
      <c r="X11" s="56">
        <v>1.4</v>
      </c>
      <c r="Y11" s="16">
        <v>10.1</v>
      </c>
      <c r="Z11" s="56">
        <v>1.4</v>
      </c>
      <c r="AA11" s="16">
        <v>18.899999999999999</v>
      </c>
      <c r="AB11" s="56">
        <v>2</v>
      </c>
      <c r="AC11" s="16">
        <v>14.1</v>
      </c>
      <c r="AD11" s="56">
        <v>0.5</v>
      </c>
    </row>
    <row r="12" spans="1:30" ht="16.5" customHeight="1" x14ac:dyDescent="0.25">
      <c r="A12" s="7"/>
      <c r="B12" s="7" t="s">
        <v>1141</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1138</v>
      </c>
      <c r="D13" s="7"/>
      <c r="E13" s="7"/>
      <c r="F13" s="7"/>
      <c r="G13" s="7"/>
      <c r="H13" s="7"/>
      <c r="I13" s="7"/>
      <c r="J13" s="7"/>
      <c r="K13" s="7"/>
      <c r="L13" s="9" t="s">
        <v>261</v>
      </c>
      <c r="M13" s="16">
        <v>17.399999999999999</v>
      </c>
      <c r="N13" s="56">
        <v>4.3</v>
      </c>
      <c r="O13" s="16">
        <v>14.6</v>
      </c>
      <c r="P13" s="56">
        <v>3</v>
      </c>
      <c r="Q13" s="16">
        <v>19.7</v>
      </c>
      <c r="R13" s="56">
        <v>3.2</v>
      </c>
      <c r="S13" s="16">
        <v>18.100000000000001</v>
      </c>
      <c r="T13" s="56">
        <v>4.7</v>
      </c>
      <c r="U13" s="16">
        <v>12.6</v>
      </c>
      <c r="V13" s="56">
        <v>3.8</v>
      </c>
      <c r="W13" s="16">
        <v>14.4</v>
      </c>
      <c r="X13" s="56">
        <v>3.8</v>
      </c>
      <c r="Y13" s="16">
        <v>16.7</v>
      </c>
      <c r="Z13" s="56">
        <v>4.4000000000000004</v>
      </c>
      <c r="AA13" s="16">
        <v>23.9</v>
      </c>
      <c r="AB13" s="56">
        <v>6.5</v>
      </c>
      <c r="AC13" s="16">
        <v>16.899999999999999</v>
      </c>
      <c r="AD13" s="56">
        <v>1.6</v>
      </c>
    </row>
    <row r="14" spans="1:30" ht="16.5" customHeight="1" x14ac:dyDescent="0.25">
      <c r="A14" s="7"/>
      <c r="B14" s="7"/>
      <c r="C14" s="7" t="s">
        <v>1139</v>
      </c>
      <c r="D14" s="7"/>
      <c r="E14" s="7"/>
      <c r="F14" s="7"/>
      <c r="G14" s="7"/>
      <c r="H14" s="7"/>
      <c r="I14" s="7"/>
      <c r="J14" s="7"/>
      <c r="K14" s="7"/>
      <c r="L14" s="9" t="s">
        <v>261</v>
      </c>
      <c r="M14" s="16">
        <v>15.2</v>
      </c>
      <c r="N14" s="56">
        <v>1.6</v>
      </c>
      <c r="O14" s="16">
        <v>14.8</v>
      </c>
      <c r="P14" s="56">
        <v>1.9</v>
      </c>
      <c r="Q14" s="16">
        <v>16.600000000000001</v>
      </c>
      <c r="R14" s="56">
        <v>1.8</v>
      </c>
      <c r="S14" s="16">
        <v>18.2</v>
      </c>
      <c r="T14" s="56">
        <v>2.2000000000000002</v>
      </c>
      <c r="U14" s="16">
        <v>17.3</v>
      </c>
      <c r="V14" s="56">
        <v>2.8</v>
      </c>
      <c r="W14" s="16">
        <v>17.8</v>
      </c>
      <c r="X14" s="56">
        <v>2.7</v>
      </c>
      <c r="Y14" s="16">
        <v>15.6</v>
      </c>
      <c r="Z14" s="56">
        <v>2.8</v>
      </c>
      <c r="AA14" s="16">
        <v>21.6</v>
      </c>
      <c r="AB14" s="56">
        <v>2.8</v>
      </c>
      <c r="AC14" s="16">
        <v>15.9</v>
      </c>
      <c r="AD14" s="56">
        <v>0.8</v>
      </c>
    </row>
    <row r="15" spans="1:30" ht="16.5" customHeight="1" x14ac:dyDescent="0.25">
      <c r="A15" s="7"/>
      <c r="B15" s="7"/>
      <c r="C15" s="7" t="s">
        <v>526</v>
      </c>
      <c r="D15" s="7"/>
      <c r="E15" s="7"/>
      <c r="F15" s="7"/>
      <c r="G15" s="7"/>
      <c r="H15" s="7"/>
      <c r="I15" s="7"/>
      <c r="J15" s="7"/>
      <c r="K15" s="7"/>
      <c r="L15" s="9" t="s">
        <v>261</v>
      </c>
      <c r="M15" s="16">
        <v>15.6</v>
      </c>
      <c r="N15" s="56">
        <v>1.5</v>
      </c>
      <c r="O15" s="16">
        <v>14.8</v>
      </c>
      <c r="P15" s="56">
        <v>1.7</v>
      </c>
      <c r="Q15" s="16">
        <v>17.3</v>
      </c>
      <c r="R15" s="56">
        <v>1.5</v>
      </c>
      <c r="S15" s="16">
        <v>18.2</v>
      </c>
      <c r="T15" s="56">
        <v>2</v>
      </c>
      <c r="U15" s="16">
        <v>16.2</v>
      </c>
      <c r="V15" s="56">
        <v>2.2999999999999998</v>
      </c>
      <c r="W15" s="16">
        <v>16.899999999999999</v>
      </c>
      <c r="X15" s="56">
        <v>2.2999999999999998</v>
      </c>
      <c r="Y15" s="16">
        <v>15.8</v>
      </c>
      <c r="Z15" s="56">
        <v>2.4</v>
      </c>
      <c r="AA15" s="16">
        <v>21.8</v>
      </c>
      <c r="AB15" s="56">
        <v>2.6</v>
      </c>
      <c r="AC15" s="16">
        <v>16.100000000000001</v>
      </c>
      <c r="AD15" s="56">
        <v>0.7</v>
      </c>
    </row>
    <row r="16" spans="1:30" ht="16.5" customHeight="1" x14ac:dyDescent="0.25">
      <c r="A16" s="7" t="s">
        <v>89</v>
      </c>
      <c r="B16" s="7"/>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t="s">
        <v>1137</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1138</v>
      </c>
      <c r="D18" s="7"/>
      <c r="E18" s="7"/>
      <c r="F18" s="7"/>
      <c r="G18" s="7"/>
      <c r="H18" s="7"/>
      <c r="I18" s="7"/>
      <c r="J18" s="7"/>
      <c r="K18" s="7"/>
      <c r="L18" s="9" t="s">
        <v>261</v>
      </c>
      <c r="M18" s="16">
        <v>64.099999999999994</v>
      </c>
      <c r="N18" s="56">
        <v>6.1</v>
      </c>
      <c r="O18" s="16">
        <v>62.7</v>
      </c>
      <c r="P18" s="56">
        <v>4</v>
      </c>
      <c r="Q18" s="16">
        <v>63.3</v>
      </c>
      <c r="R18" s="56">
        <v>5.8</v>
      </c>
      <c r="S18" s="16">
        <v>62.1</v>
      </c>
      <c r="T18" s="56">
        <v>7.5</v>
      </c>
      <c r="U18" s="16">
        <v>66.2</v>
      </c>
      <c r="V18" s="56">
        <v>4.0999999999999996</v>
      </c>
      <c r="W18" s="16">
        <v>71.099999999999994</v>
      </c>
      <c r="X18" s="56">
        <v>6.4</v>
      </c>
      <c r="Y18" s="16">
        <v>69.900000000000006</v>
      </c>
      <c r="Z18" s="56">
        <v>5.4</v>
      </c>
      <c r="AA18" s="16">
        <v>64.8</v>
      </c>
      <c r="AB18" s="55">
        <v>12</v>
      </c>
      <c r="AC18" s="16">
        <v>63.7</v>
      </c>
      <c r="AD18" s="56">
        <v>2.2999999999999998</v>
      </c>
    </row>
    <row r="19" spans="1:30" ht="16.5" customHeight="1" x14ac:dyDescent="0.25">
      <c r="A19" s="7"/>
      <c r="B19" s="7"/>
      <c r="C19" s="7" t="s">
        <v>1139</v>
      </c>
      <c r="D19" s="7"/>
      <c r="E19" s="7"/>
      <c r="F19" s="7"/>
      <c r="G19" s="7"/>
      <c r="H19" s="7"/>
      <c r="I19" s="7"/>
      <c r="J19" s="7"/>
      <c r="K19" s="7"/>
      <c r="L19" s="9" t="s">
        <v>261</v>
      </c>
      <c r="M19" s="16">
        <v>62.3</v>
      </c>
      <c r="N19" s="56">
        <v>2.5</v>
      </c>
      <c r="O19" s="16">
        <v>63.1</v>
      </c>
      <c r="P19" s="56">
        <v>2.4</v>
      </c>
      <c r="Q19" s="16">
        <v>63.2</v>
      </c>
      <c r="R19" s="56">
        <v>2.2000000000000002</v>
      </c>
      <c r="S19" s="16">
        <v>59.7</v>
      </c>
      <c r="T19" s="56">
        <v>3.1</v>
      </c>
      <c r="U19" s="16">
        <v>64.2</v>
      </c>
      <c r="V19" s="56">
        <v>2.9</v>
      </c>
      <c r="W19" s="16">
        <v>64.599999999999994</v>
      </c>
      <c r="X19" s="56">
        <v>3.5</v>
      </c>
      <c r="Y19" s="16">
        <v>61.2</v>
      </c>
      <c r="Z19" s="56">
        <v>2.7</v>
      </c>
      <c r="AA19" s="16">
        <v>65.2</v>
      </c>
      <c r="AB19" s="56">
        <v>4</v>
      </c>
      <c r="AC19" s="16">
        <v>62.6</v>
      </c>
      <c r="AD19" s="56">
        <v>1.1000000000000001</v>
      </c>
    </row>
    <row r="20" spans="1:30" ht="16.5" customHeight="1" x14ac:dyDescent="0.25">
      <c r="A20" s="7"/>
      <c r="B20" s="7"/>
      <c r="C20" s="7" t="s">
        <v>526</v>
      </c>
      <c r="D20" s="7"/>
      <c r="E20" s="7"/>
      <c r="F20" s="7"/>
      <c r="G20" s="7"/>
      <c r="H20" s="7"/>
      <c r="I20" s="7"/>
      <c r="J20" s="7"/>
      <c r="K20" s="7"/>
      <c r="L20" s="9" t="s">
        <v>261</v>
      </c>
      <c r="M20" s="16">
        <v>62.6</v>
      </c>
      <c r="N20" s="56">
        <v>2.5</v>
      </c>
      <c r="O20" s="16">
        <v>62.8</v>
      </c>
      <c r="P20" s="56">
        <v>2</v>
      </c>
      <c r="Q20" s="16">
        <v>63.3</v>
      </c>
      <c r="R20" s="56">
        <v>2.1</v>
      </c>
      <c r="S20" s="16">
        <v>60.3</v>
      </c>
      <c r="T20" s="56">
        <v>2.7</v>
      </c>
      <c r="U20" s="16">
        <v>64.5</v>
      </c>
      <c r="V20" s="56">
        <v>2.4</v>
      </c>
      <c r="W20" s="16">
        <v>65.900000000000006</v>
      </c>
      <c r="X20" s="56">
        <v>2.5</v>
      </c>
      <c r="Y20" s="16">
        <v>63.5</v>
      </c>
      <c r="Z20" s="56">
        <v>2.6</v>
      </c>
      <c r="AA20" s="16">
        <v>64.599999999999994</v>
      </c>
      <c r="AB20" s="56">
        <v>3.8</v>
      </c>
      <c r="AC20" s="16">
        <v>62.8</v>
      </c>
      <c r="AD20" s="56">
        <v>1</v>
      </c>
    </row>
    <row r="21" spans="1:30" ht="16.5" customHeight="1" x14ac:dyDescent="0.25">
      <c r="A21" s="7"/>
      <c r="B21" s="7" t="s">
        <v>1140</v>
      </c>
      <c r="C21" s="7"/>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t="s">
        <v>1138</v>
      </c>
      <c r="D22" s="7"/>
      <c r="E22" s="7"/>
      <c r="F22" s="7"/>
      <c r="G22" s="7"/>
      <c r="H22" s="7"/>
      <c r="I22" s="7"/>
      <c r="J22" s="7"/>
      <c r="K22" s="7"/>
      <c r="L22" s="9" t="s">
        <v>261</v>
      </c>
      <c r="M22" s="16">
        <v>21.7</v>
      </c>
      <c r="N22" s="56">
        <v>4.2</v>
      </c>
      <c r="O22" s="16">
        <v>20.399999999999999</v>
      </c>
      <c r="P22" s="56">
        <v>4.9000000000000004</v>
      </c>
      <c r="Q22" s="16">
        <v>22.3</v>
      </c>
      <c r="R22" s="56">
        <v>5</v>
      </c>
      <c r="S22" s="16">
        <v>22.7</v>
      </c>
      <c r="T22" s="56">
        <v>4.7</v>
      </c>
      <c r="U22" s="16">
        <v>20</v>
      </c>
      <c r="V22" s="56">
        <v>4.7</v>
      </c>
      <c r="W22" s="16">
        <v>26.9</v>
      </c>
      <c r="X22" s="56">
        <v>4.9000000000000004</v>
      </c>
      <c r="Y22" s="16">
        <v>18.399999999999999</v>
      </c>
      <c r="Z22" s="56">
        <v>5.7</v>
      </c>
      <c r="AA22" s="16">
        <v>30.1</v>
      </c>
      <c r="AB22" s="55">
        <v>10.4</v>
      </c>
      <c r="AC22" s="16">
        <v>21.8</v>
      </c>
      <c r="AD22" s="56">
        <v>2.4</v>
      </c>
    </row>
    <row r="23" spans="1:30" ht="16.5" customHeight="1" x14ac:dyDescent="0.25">
      <c r="A23" s="7"/>
      <c r="B23" s="7"/>
      <c r="C23" s="7" t="s">
        <v>1139</v>
      </c>
      <c r="D23" s="7"/>
      <c r="E23" s="7"/>
      <c r="F23" s="7"/>
      <c r="G23" s="7"/>
      <c r="H23" s="7"/>
      <c r="I23" s="7"/>
      <c r="J23" s="7"/>
      <c r="K23" s="7"/>
      <c r="L23" s="9" t="s">
        <v>261</v>
      </c>
      <c r="M23" s="16">
        <v>12.2</v>
      </c>
      <c r="N23" s="56">
        <v>1.8</v>
      </c>
      <c r="O23" s="16">
        <v>12.6</v>
      </c>
      <c r="P23" s="56">
        <v>2.1</v>
      </c>
      <c r="Q23" s="16">
        <v>14.6</v>
      </c>
      <c r="R23" s="56">
        <v>1.7</v>
      </c>
      <c r="S23" s="16">
        <v>12.8</v>
      </c>
      <c r="T23" s="56">
        <v>2.1</v>
      </c>
      <c r="U23" s="16">
        <v>11.5</v>
      </c>
      <c r="V23" s="56">
        <v>1.8</v>
      </c>
      <c r="W23" s="16">
        <v>17</v>
      </c>
      <c r="X23" s="56">
        <v>2.4</v>
      </c>
      <c r="Y23" s="16">
        <v>10.3</v>
      </c>
      <c r="Z23" s="56">
        <v>1.9</v>
      </c>
      <c r="AA23" s="16">
        <v>18.100000000000001</v>
      </c>
      <c r="AB23" s="56">
        <v>3.1</v>
      </c>
      <c r="AC23" s="16">
        <v>12.9</v>
      </c>
      <c r="AD23" s="56">
        <v>0.8</v>
      </c>
    </row>
    <row r="24" spans="1:30" ht="16.5" customHeight="1" x14ac:dyDescent="0.25">
      <c r="A24" s="7"/>
      <c r="B24" s="7"/>
      <c r="C24" s="7" t="s">
        <v>526</v>
      </c>
      <c r="D24" s="7"/>
      <c r="E24" s="7"/>
      <c r="F24" s="7"/>
      <c r="G24" s="7"/>
      <c r="H24" s="7"/>
      <c r="I24" s="7"/>
      <c r="J24" s="7"/>
      <c r="K24" s="7"/>
      <c r="L24" s="9" t="s">
        <v>261</v>
      </c>
      <c r="M24" s="16">
        <v>14.4</v>
      </c>
      <c r="N24" s="56">
        <v>1.7</v>
      </c>
      <c r="O24" s="16">
        <v>13.9</v>
      </c>
      <c r="P24" s="56">
        <v>1.9</v>
      </c>
      <c r="Q24" s="16">
        <v>16.3</v>
      </c>
      <c r="R24" s="56">
        <v>1.9</v>
      </c>
      <c r="S24" s="16">
        <v>14.2</v>
      </c>
      <c r="T24" s="56">
        <v>1.8</v>
      </c>
      <c r="U24" s="16">
        <v>13.5</v>
      </c>
      <c r="V24" s="56">
        <v>1.9</v>
      </c>
      <c r="W24" s="16">
        <v>19.3</v>
      </c>
      <c r="X24" s="56">
        <v>2.2000000000000002</v>
      </c>
      <c r="Y24" s="16">
        <v>12.2</v>
      </c>
      <c r="Z24" s="56">
        <v>1.7</v>
      </c>
      <c r="AA24" s="16">
        <v>19.899999999999999</v>
      </c>
      <c r="AB24" s="56">
        <v>3.1</v>
      </c>
      <c r="AC24" s="16">
        <v>14.7</v>
      </c>
      <c r="AD24" s="56">
        <v>0.9</v>
      </c>
    </row>
    <row r="25" spans="1:30" ht="16.5" customHeight="1" x14ac:dyDescent="0.25">
      <c r="A25" s="7"/>
      <c r="B25" s="7" t="s">
        <v>1141</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1138</v>
      </c>
      <c r="D26" s="7"/>
      <c r="E26" s="7"/>
      <c r="F26" s="7"/>
      <c r="G26" s="7"/>
      <c r="H26" s="7"/>
      <c r="I26" s="7"/>
      <c r="J26" s="7"/>
      <c r="K26" s="7"/>
      <c r="L26" s="9" t="s">
        <v>261</v>
      </c>
      <c r="M26" s="16">
        <v>18.3</v>
      </c>
      <c r="N26" s="56">
        <v>4</v>
      </c>
      <c r="O26" s="16">
        <v>16.7</v>
      </c>
      <c r="P26" s="56">
        <v>4.2</v>
      </c>
      <c r="Q26" s="16">
        <v>20.399999999999999</v>
      </c>
      <c r="R26" s="56">
        <v>4.3</v>
      </c>
      <c r="S26" s="16">
        <v>19.600000000000001</v>
      </c>
      <c r="T26" s="56">
        <v>5.0999999999999996</v>
      </c>
      <c r="U26" s="16">
        <v>15.7</v>
      </c>
      <c r="V26" s="56">
        <v>4.7</v>
      </c>
      <c r="W26" s="16">
        <v>15</v>
      </c>
      <c r="X26" s="56">
        <v>4.4000000000000004</v>
      </c>
      <c r="Y26" s="16">
        <v>21.7</v>
      </c>
      <c r="Z26" s="56">
        <v>5.7</v>
      </c>
      <c r="AA26" s="50">
        <v>19.100000000000001</v>
      </c>
      <c r="AB26" s="56">
        <v>9.8000000000000007</v>
      </c>
      <c r="AC26" s="16">
        <v>18.2</v>
      </c>
      <c r="AD26" s="56">
        <v>2.2000000000000002</v>
      </c>
    </row>
    <row r="27" spans="1:30" ht="16.5" customHeight="1" x14ac:dyDescent="0.25">
      <c r="A27" s="7"/>
      <c r="B27" s="7"/>
      <c r="C27" s="7" t="s">
        <v>1139</v>
      </c>
      <c r="D27" s="7"/>
      <c r="E27" s="7"/>
      <c r="F27" s="7"/>
      <c r="G27" s="7"/>
      <c r="H27" s="7"/>
      <c r="I27" s="7"/>
      <c r="J27" s="7"/>
      <c r="K27" s="7"/>
      <c r="L27" s="9" t="s">
        <v>261</v>
      </c>
      <c r="M27" s="16">
        <v>17.600000000000001</v>
      </c>
      <c r="N27" s="56">
        <v>2.1</v>
      </c>
      <c r="O27" s="16">
        <v>15.1</v>
      </c>
      <c r="P27" s="56">
        <v>2.2000000000000002</v>
      </c>
      <c r="Q27" s="16">
        <v>17.3</v>
      </c>
      <c r="R27" s="56">
        <v>1.9</v>
      </c>
      <c r="S27" s="16">
        <v>20.399999999999999</v>
      </c>
      <c r="T27" s="56">
        <v>2.7</v>
      </c>
      <c r="U27" s="16">
        <v>17.100000000000001</v>
      </c>
      <c r="V27" s="56">
        <v>2.2000000000000002</v>
      </c>
      <c r="W27" s="16">
        <v>20.100000000000001</v>
      </c>
      <c r="X27" s="56">
        <v>2.7</v>
      </c>
      <c r="Y27" s="16">
        <v>14.8</v>
      </c>
      <c r="Z27" s="56">
        <v>2.4</v>
      </c>
      <c r="AA27" s="16">
        <v>18.399999999999999</v>
      </c>
      <c r="AB27" s="56">
        <v>4.3</v>
      </c>
      <c r="AC27" s="16">
        <v>17</v>
      </c>
      <c r="AD27" s="56">
        <v>0.9</v>
      </c>
    </row>
    <row r="28" spans="1:30" ht="16.5" customHeight="1" x14ac:dyDescent="0.25">
      <c r="A28" s="7"/>
      <c r="B28" s="7"/>
      <c r="C28" s="7" t="s">
        <v>526</v>
      </c>
      <c r="D28" s="7"/>
      <c r="E28" s="7"/>
      <c r="F28" s="7"/>
      <c r="G28" s="7"/>
      <c r="H28" s="7"/>
      <c r="I28" s="7"/>
      <c r="J28" s="7"/>
      <c r="K28" s="7"/>
      <c r="L28" s="9" t="s">
        <v>261</v>
      </c>
      <c r="M28" s="16">
        <v>17.600000000000001</v>
      </c>
      <c r="N28" s="56">
        <v>1.9</v>
      </c>
      <c r="O28" s="16">
        <v>15.6</v>
      </c>
      <c r="P28" s="56">
        <v>1.9</v>
      </c>
      <c r="Q28" s="16">
        <v>17.8</v>
      </c>
      <c r="R28" s="56">
        <v>1.7</v>
      </c>
      <c r="S28" s="16">
        <v>20.5</v>
      </c>
      <c r="T28" s="56">
        <v>2.5</v>
      </c>
      <c r="U28" s="16">
        <v>16.7</v>
      </c>
      <c r="V28" s="56">
        <v>2.1</v>
      </c>
      <c r="W28" s="16">
        <v>19.100000000000001</v>
      </c>
      <c r="X28" s="56">
        <v>2.2000000000000002</v>
      </c>
      <c r="Y28" s="16">
        <v>15.8</v>
      </c>
      <c r="Z28" s="56">
        <v>2.2000000000000002</v>
      </c>
      <c r="AA28" s="16">
        <v>18.7</v>
      </c>
      <c r="AB28" s="56">
        <v>3.7</v>
      </c>
      <c r="AC28" s="16">
        <v>17.3</v>
      </c>
      <c r="AD28" s="56">
        <v>0.9</v>
      </c>
    </row>
    <row r="29" spans="1:30" ht="16.5" customHeight="1" x14ac:dyDescent="0.25">
      <c r="A29" s="7" t="s">
        <v>92</v>
      </c>
      <c r="B29" s="7"/>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t="s">
        <v>1137</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1138</v>
      </c>
      <c r="D31" s="7"/>
      <c r="E31" s="7"/>
      <c r="F31" s="7"/>
      <c r="G31" s="7"/>
      <c r="H31" s="7"/>
      <c r="I31" s="7"/>
      <c r="J31" s="7"/>
      <c r="K31" s="7"/>
      <c r="L31" s="9" t="s">
        <v>261</v>
      </c>
      <c r="M31" s="16">
        <v>64.7</v>
      </c>
      <c r="N31" s="56">
        <v>5.9</v>
      </c>
      <c r="O31" s="16">
        <v>66.3</v>
      </c>
      <c r="P31" s="56">
        <v>5.9</v>
      </c>
      <c r="Q31" s="16">
        <v>65.400000000000006</v>
      </c>
      <c r="R31" s="56">
        <v>6.4</v>
      </c>
      <c r="S31" s="16">
        <v>73.599999999999994</v>
      </c>
      <c r="T31" s="56">
        <v>5.3</v>
      </c>
      <c r="U31" s="16">
        <v>69.900000000000006</v>
      </c>
      <c r="V31" s="56">
        <v>6.2</v>
      </c>
      <c r="W31" s="16">
        <v>65.400000000000006</v>
      </c>
      <c r="X31" s="56">
        <v>8.4</v>
      </c>
      <c r="Y31" s="16">
        <v>61.8</v>
      </c>
      <c r="Z31" s="56">
        <v>6.7</v>
      </c>
      <c r="AA31" s="16">
        <v>68.099999999999994</v>
      </c>
      <c r="AB31" s="55">
        <v>13.3</v>
      </c>
      <c r="AC31" s="16">
        <v>67</v>
      </c>
      <c r="AD31" s="56">
        <v>2.5</v>
      </c>
    </row>
    <row r="32" spans="1:30" ht="16.5" customHeight="1" x14ac:dyDescent="0.25">
      <c r="A32" s="7"/>
      <c r="B32" s="7"/>
      <c r="C32" s="7" t="s">
        <v>1139</v>
      </c>
      <c r="D32" s="7"/>
      <c r="E32" s="7"/>
      <c r="F32" s="7"/>
      <c r="G32" s="7"/>
      <c r="H32" s="7"/>
      <c r="I32" s="7"/>
      <c r="J32" s="7"/>
      <c r="K32" s="7"/>
      <c r="L32" s="9" t="s">
        <v>261</v>
      </c>
      <c r="M32" s="16">
        <v>60.2</v>
      </c>
      <c r="N32" s="56">
        <v>2.4</v>
      </c>
      <c r="O32" s="16">
        <v>61</v>
      </c>
      <c r="P32" s="56">
        <v>2.2999999999999998</v>
      </c>
      <c r="Q32" s="16">
        <v>65.3</v>
      </c>
      <c r="R32" s="56">
        <v>2.5</v>
      </c>
      <c r="S32" s="16">
        <v>64.7</v>
      </c>
      <c r="T32" s="56">
        <v>2.2999999999999998</v>
      </c>
      <c r="U32" s="16">
        <v>65.5</v>
      </c>
      <c r="V32" s="56">
        <v>2.5</v>
      </c>
      <c r="W32" s="16">
        <v>63.5</v>
      </c>
      <c r="X32" s="56">
        <v>2.7</v>
      </c>
      <c r="Y32" s="16">
        <v>63.9</v>
      </c>
      <c r="Z32" s="56">
        <v>4.2</v>
      </c>
      <c r="AA32" s="16">
        <v>63.1</v>
      </c>
      <c r="AB32" s="56">
        <v>4.5</v>
      </c>
      <c r="AC32" s="16">
        <v>62.4</v>
      </c>
      <c r="AD32" s="56">
        <v>1.2</v>
      </c>
    </row>
    <row r="33" spans="1:30" ht="16.5" customHeight="1" x14ac:dyDescent="0.25">
      <c r="A33" s="7"/>
      <c r="B33" s="7"/>
      <c r="C33" s="7" t="s">
        <v>526</v>
      </c>
      <c r="D33" s="7"/>
      <c r="E33" s="7"/>
      <c r="F33" s="7"/>
      <c r="G33" s="7"/>
      <c r="H33" s="7"/>
      <c r="I33" s="7"/>
      <c r="J33" s="7"/>
      <c r="K33" s="7"/>
      <c r="L33" s="9" t="s">
        <v>261</v>
      </c>
      <c r="M33" s="16">
        <v>61.1</v>
      </c>
      <c r="N33" s="56">
        <v>2.1</v>
      </c>
      <c r="O33" s="16">
        <v>61.9</v>
      </c>
      <c r="P33" s="56">
        <v>2.2000000000000002</v>
      </c>
      <c r="Q33" s="16">
        <v>65.400000000000006</v>
      </c>
      <c r="R33" s="56">
        <v>2.2999999999999998</v>
      </c>
      <c r="S33" s="16">
        <v>66</v>
      </c>
      <c r="T33" s="56">
        <v>2.1</v>
      </c>
      <c r="U33" s="16">
        <v>66.099999999999994</v>
      </c>
      <c r="V33" s="56">
        <v>2.2000000000000002</v>
      </c>
      <c r="W33" s="16">
        <v>64.099999999999994</v>
      </c>
      <c r="X33" s="56">
        <v>2.5</v>
      </c>
      <c r="Y33" s="16">
        <v>63.6</v>
      </c>
      <c r="Z33" s="56">
        <v>3.9</v>
      </c>
      <c r="AA33" s="16">
        <v>63.7</v>
      </c>
      <c r="AB33" s="56">
        <v>3.9</v>
      </c>
      <c r="AC33" s="16">
        <v>63.2</v>
      </c>
      <c r="AD33" s="56">
        <v>1.1000000000000001</v>
      </c>
    </row>
    <row r="34" spans="1:30" ht="16.5" customHeight="1" x14ac:dyDescent="0.25">
      <c r="A34" s="7"/>
      <c r="B34" s="7" t="s">
        <v>1140</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1138</v>
      </c>
      <c r="D35" s="7"/>
      <c r="E35" s="7"/>
      <c r="F35" s="7"/>
      <c r="G35" s="7"/>
      <c r="H35" s="7"/>
      <c r="I35" s="7"/>
      <c r="J35" s="7"/>
      <c r="K35" s="7"/>
      <c r="L35" s="9" t="s">
        <v>261</v>
      </c>
      <c r="M35" s="16">
        <v>23.6</v>
      </c>
      <c r="N35" s="56">
        <v>4.5</v>
      </c>
      <c r="O35" s="16">
        <v>28.9</v>
      </c>
      <c r="P35" s="56">
        <v>6.4</v>
      </c>
      <c r="Q35" s="16">
        <v>25.7</v>
      </c>
      <c r="R35" s="56">
        <v>4.5999999999999996</v>
      </c>
      <c r="S35" s="16">
        <v>26</v>
      </c>
      <c r="T35" s="56">
        <v>5.8</v>
      </c>
      <c r="U35" s="16">
        <v>26.7</v>
      </c>
      <c r="V35" s="56">
        <v>4.9000000000000004</v>
      </c>
      <c r="W35" s="16">
        <v>32.4</v>
      </c>
      <c r="X35" s="56">
        <v>5.7</v>
      </c>
      <c r="Y35" s="16">
        <v>20</v>
      </c>
      <c r="Z35" s="56">
        <v>5.6</v>
      </c>
      <c r="AA35" s="16">
        <v>29.1</v>
      </c>
      <c r="AB35" s="55">
        <v>10.1</v>
      </c>
      <c r="AC35" s="16">
        <v>26.1</v>
      </c>
      <c r="AD35" s="56">
        <v>2.4</v>
      </c>
    </row>
    <row r="36" spans="1:30" ht="16.5" customHeight="1" x14ac:dyDescent="0.25">
      <c r="A36" s="7"/>
      <c r="B36" s="7"/>
      <c r="C36" s="7" t="s">
        <v>1139</v>
      </c>
      <c r="D36" s="7"/>
      <c r="E36" s="7"/>
      <c r="F36" s="7"/>
      <c r="G36" s="7"/>
      <c r="H36" s="7"/>
      <c r="I36" s="7"/>
      <c r="J36" s="7"/>
      <c r="K36" s="7"/>
      <c r="L36" s="9" t="s">
        <v>261</v>
      </c>
      <c r="M36" s="16">
        <v>13.4</v>
      </c>
      <c r="N36" s="56">
        <v>1.5</v>
      </c>
      <c r="O36" s="16">
        <v>14.7</v>
      </c>
      <c r="P36" s="56">
        <v>1.7</v>
      </c>
      <c r="Q36" s="16">
        <v>15.8</v>
      </c>
      <c r="R36" s="56">
        <v>2.1</v>
      </c>
      <c r="S36" s="16">
        <v>15</v>
      </c>
      <c r="T36" s="56">
        <v>1.9</v>
      </c>
      <c r="U36" s="16">
        <v>15.5</v>
      </c>
      <c r="V36" s="56">
        <v>2.1</v>
      </c>
      <c r="W36" s="16">
        <v>21.5</v>
      </c>
      <c r="X36" s="56">
        <v>2.2999999999999998</v>
      </c>
      <c r="Y36" s="16">
        <v>11.7</v>
      </c>
      <c r="Z36" s="56">
        <v>2.7</v>
      </c>
      <c r="AA36" s="16">
        <v>21.8</v>
      </c>
      <c r="AB36" s="56">
        <v>3</v>
      </c>
      <c r="AC36" s="16">
        <v>14.7</v>
      </c>
      <c r="AD36" s="56">
        <v>0.8</v>
      </c>
    </row>
    <row r="37" spans="1:30" ht="16.5" customHeight="1" x14ac:dyDescent="0.25">
      <c r="A37" s="7"/>
      <c r="B37" s="7"/>
      <c r="C37" s="7" t="s">
        <v>526</v>
      </c>
      <c r="D37" s="7"/>
      <c r="E37" s="7"/>
      <c r="F37" s="7"/>
      <c r="G37" s="7"/>
      <c r="H37" s="7"/>
      <c r="I37" s="7"/>
      <c r="J37" s="7"/>
      <c r="K37" s="7"/>
      <c r="L37" s="9" t="s">
        <v>261</v>
      </c>
      <c r="M37" s="16">
        <v>14.8</v>
      </c>
      <c r="N37" s="56">
        <v>1.4</v>
      </c>
      <c r="O37" s="16">
        <v>16.8</v>
      </c>
      <c r="P37" s="56">
        <v>1.8</v>
      </c>
      <c r="Q37" s="16">
        <v>17.5</v>
      </c>
      <c r="R37" s="56">
        <v>1.9</v>
      </c>
      <c r="S37" s="16">
        <v>16.899999999999999</v>
      </c>
      <c r="T37" s="56">
        <v>2.1</v>
      </c>
      <c r="U37" s="16">
        <v>17.399999999999999</v>
      </c>
      <c r="V37" s="56">
        <v>1.8</v>
      </c>
      <c r="W37" s="16">
        <v>23.2</v>
      </c>
      <c r="X37" s="56">
        <v>2.2000000000000002</v>
      </c>
      <c r="Y37" s="16">
        <v>13.4</v>
      </c>
      <c r="Z37" s="56">
        <v>2.6</v>
      </c>
      <c r="AA37" s="16">
        <v>22.6</v>
      </c>
      <c r="AB37" s="56">
        <v>2.8</v>
      </c>
      <c r="AC37" s="16">
        <v>16.5</v>
      </c>
      <c r="AD37" s="56">
        <v>0.7</v>
      </c>
    </row>
    <row r="38" spans="1:30" ht="16.5" customHeight="1" x14ac:dyDescent="0.25">
      <c r="A38" s="7"/>
      <c r="B38" s="7" t="s">
        <v>1141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1138</v>
      </c>
      <c r="D39" s="7"/>
      <c r="E39" s="7"/>
      <c r="F39" s="7"/>
      <c r="G39" s="7"/>
      <c r="H39" s="7"/>
      <c r="I39" s="7"/>
      <c r="J39" s="7"/>
      <c r="K39" s="7"/>
      <c r="L39" s="9" t="s">
        <v>261</v>
      </c>
      <c r="M39" s="16">
        <v>21.7</v>
      </c>
      <c r="N39" s="56">
        <v>4.9000000000000004</v>
      </c>
      <c r="O39" s="16">
        <v>20.5</v>
      </c>
      <c r="P39" s="56">
        <v>3.8</v>
      </c>
      <c r="Q39" s="16">
        <v>20.399999999999999</v>
      </c>
      <c r="R39" s="56">
        <v>4.4000000000000004</v>
      </c>
      <c r="S39" s="16">
        <v>25.1</v>
      </c>
      <c r="T39" s="56">
        <v>4.7</v>
      </c>
      <c r="U39" s="16">
        <v>17.8</v>
      </c>
      <c r="V39" s="56">
        <v>5.3</v>
      </c>
      <c r="W39" s="16">
        <v>22.2</v>
      </c>
      <c r="X39" s="56">
        <v>6</v>
      </c>
      <c r="Y39" s="16">
        <v>22.4</v>
      </c>
      <c r="Z39" s="56">
        <v>6.9</v>
      </c>
      <c r="AA39" s="16">
        <v>19.8</v>
      </c>
      <c r="AB39" s="56">
        <v>9</v>
      </c>
      <c r="AC39" s="16">
        <v>21.3</v>
      </c>
      <c r="AD39" s="56">
        <v>2</v>
      </c>
    </row>
    <row r="40" spans="1:30" ht="16.5" customHeight="1" x14ac:dyDescent="0.25">
      <c r="A40" s="7"/>
      <c r="B40" s="7"/>
      <c r="C40" s="7" t="s">
        <v>1139</v>
      </c>
      <c r="D40" s="7"/>
      <c r="E40" s="7"/>
      <c r="F40" s="7"/>
      <c r="G40" s="7"/>
      <c r="H40" s="7"/>
      <c r="I40" s="7"/>
      <c r="J40" s="7"/>
      <c r="K40" s="7"/>
      <c r="L40" s="9" t="s">
        <v>261</v>
      </c>
      <c r="M40" s="16">
        <v>17.899999999999999</v>
      </c>
      <c r="N40" s="56">
        <v>1.7</v>
      </c>
      <c r="O40" s="16">
        <v>17</v>
      </c>
      <c r="P40" s="56">
        <v>1.8</v>
      </c>
      <c r="Q40" s="16">
        <v>19.8</v>
      </c>
      <c r="R40" s="56">
        <v>2</v>
      </c>
      <c r="S40" s="16">
        <v>25.2</v>
      </c>
      <c r="T40" s="56">
        <v>2.4</v>
      </c>
      <c r="U40" s="16">
        <v>18.2</v>
      </c>
      <c r="V40" s="56">
        <v>1.9</v>
      </c>
      <c r="W40" s="16">
        <v>23</v>
      </c>
      <c r="X40" s="56">
        <v>2.7</v>
      </c>
      <c r="Y40" s="16">
        <v>20.6</v>
      </c>
      <c r="Z40" s="56">
        <v>2.2999999999999998</v>
      </c>
      <c r="AA40" s="16">
        <v>25</v>
      </c>
      <c r="AB40" s="56">
        <v>3.8</v>
      </c>
      <c r="AC40" s="16">
        <v>19</v>
      </c>
      <c r="AD40" s="56">
        <v>0.9</v>
      </c>
    </row>
    <row r="41" spans="1:30" ht="16.5" customHeight="1" x14ac:dyDescent="0.25">
      <c r="A41" s="14"/>
      <c r="B41" s="14"/>
      <c r="C41" s="14" t="s">
        <v>526</v>
      </c>
      <c r="D41" s="14"/>
      <c r="E41" s="14"/>
      <c r="F41" s="14"/>
      <c r="G41" s="14"/>
      <c r="H41" s="14"/>
      <c r="I41" s="14"/>
      <c r="J41" s="14"/>
      <c r="K41" s="14"/>
      <c r="L41" s="15" t="s">
        <v>261</v>
      </c>
      <c r="M41" s="17">
        <v>18.5</v>
      </c>
      <c r="N41" s="65">
        <v>1.5</v>
      </c>
      <c r="O41" s="17">
        <v>17.5</v>
      </c>
      <c r="P41" s="65">
        <v>1.6</v>
      </c>
      <c r="Q41" s="17">
        <v>19.899999999999999</v>
      </c>
      <c r="R41" s="65">
        <v>1.8</v>
      </c>
      <c r="S41" s="17">
        <v>25.3</v>
      </c>
      <c r="T41" s="65">
        <v>2.1</v>
      </c>
      <c r="U41" s="17">
        <v>18.2</v>
      </c>
      <c r="V41" s="65">
        <v>1.8</v>
      </c>
      <c r="W41" s="17">
        <v>22.8</v>
      </c>
      <c r="X41" s="65">
        <v>2.4</v>
      </c>
      <c r="Y41" s="17">
        <v>21</v>
      </c>
      <c r="Z41" s="65">
        <v>2.4</v>
      </c>
      <c r="AA41" s="17">
        <v>24.2</v>
      </c>
      <c r="AB41" s="65">
        <v>3.5</v>
      </c>
      <c r="AC41" s="17">
        <v>19.399999999999999</v>
      </c>
      <c r="AD41" s="65">
        <v>0.8</v>
      </c>
    </row>
    <row r="42" spans="1:30" ht="4.5" customHeight="1" x14ac:dyDescent="0.25">
      <c r="A42" s="23"/>
      <c r="B42" s="2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6.5" customHeight="1" x14ac:dyDescent="0.25">
      <c r="A43" s="23"/>
      <c r="B43" s="23"/>
      <c r="C43" s="87" t="s">
        <v>1097</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0" ht="4.5" customHeight="1" x14ac:dyDescent="0.25">
      <c r="A44" s="23"/>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6.5" customHeight="1" x14ac:dyDescent="0.25">
      <c r="A45" s="23" t="s">
        <v>99</v>
      </c>
      <c r="B45" s="23"/>
      <c r="C45" s="87" t="s">
        <v>272</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row>
    <row r="46" spans="1:30" ht="29.4" customHeight="1" x14ac:dyDescent="0.25">
      <c r="A46" s="23" t="s">
        <v>101</v>
      </c>
      <c r="B46" s="23"/>
      <c r="C46" s="87" t="s">
        <v>1142</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row>
    <row r="47" spans="1:30" ht="29.4" customHeight="1" x14ac:dyDescent="0.25">
      <c r="A47" s="23" t="s">
        <v>103</v>
      </c>
      <c r="B47" s="23"/>
      <c r="C47" s="87" t="s">
        <v>916</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row>
    <row r="48" spans="1:30" ht="42.45" customHeight="1" x14ac:dyDescent="0.25">
      <c r="A48" s="23" t="s">
        <v>105</v>
      </c>
      <c r="B48" s="23"/>
      <c r="C48" s="87" t="s">
        <v>956</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row>
    <row r="49" spans="1:30" ht="16.5" customHeight="1" x14ac:dyDescent="0.25">
      <c r="A49" s="23" t="s">
        <v>142</v>
      </c>
      <c r="B49" s="23"/>
      <c r="C49" s="87" t="s">
        <v>957</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row>
    <row r="50" spans="1:30" ht="29.4" customHeight="1" x14ac:dyDescent="0.25">
      <c r="A50" s="23" t="s">
        <v>144</v>
      </c>
      <c r="B50" s="23"/>
      <c r="C50" s="87" t="s">
        <v>1143</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row>
    <row r="51" spans="1:30" ht="16.5" customHeight="1" x14ac:dyDescent="0.25">
      <c r="A51" s="23" t="s">
        <v>146</v>
      </c>
      <c r="B51" s="23"/>
      <c r="C51" s="87" t="s">
        <v>1144</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row>
    <row r="52" spans="1:30" ht="16.5" customHeight="1" x14ac:dyDescent="0.25">
      <c r="A52" s="23" t="s">
        <v>539</v>
      </c>
      <c r="B52" s="23"/>
      <c r="C52" s="87" t="s">
        <v>540</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row>
    <row r="53" spans="1:30" ht="4.5" customHeight="1" x14ac:dyDescent="0.25"/>
    <row r="54" spans="1:30" ht="29.4" customHeight="1" x14ac:dyDescent="0.25">
      <c r="A54" s="24" t="s">
        <v>107</v>
      </c>
      <c r="B54" s="23"/>
      <c r="C54" s="23"/>
      <c r="D54" s="23"/>
      <c r="E54" s="87" t="s">
        <v>1145</v>
      </c>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sheetData>
  <mergeCells count="20">
    <mergeCell ref="C49:AD49"/>
    <mergeCell ref="C50:AD50"/>
    <mergeCell ref="C51:AD51"/>
    <mergeCell ref="C52:AD52"/>
    <mergeCell ref="E54:AD54"/>
    <mergeCell ref="C43:AD43"/>
    <mergeCell ref="C45:AD45"/>
    <mergeCell ref="C46:AD46"/>
    <mergeCell ref="C47:AD47"/>
    <mergeCell ref="C48:AD48"/>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13A.57</oddHeader>
    <oddFooter>&amp;L&amp;"Arial"&amp;8REPORT ON
GOVERNMENT
SERVICES 2022&amp;R&amp;"Arial"&amp;8SERVICES FOR
MENTAL HEALTH
PAGE &amp;B&amp;P&amp;B</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D80"/>
  <sheetViews>
    <sheetView showGridLines="0" workbookViewId="0"/>
  </sheetViews>
  <sheetFormatPr defaultColWidth="11.44140625" defaultRowHeight="13.2" x14ac:dyDescent="0.25"/>
  <cols>
    <col min="1" max="10" width="1.88671875" customWidth="1"/>
    <col min="11" max="11" width="16.109375" customWidth="1"/>
    <col min="12" max="12" width="7.44140625" customWidth="1"/>
    <col min="13" max="13" width="5.6640625" customWidth="1"/>
    <col min="14" max="14" width="6" customWidth="1"/>
    <col min="15" max="15" width="5.6640625" customWidth="1"/>
    <col min="16" max="16" width="6" customWidth="1"/>
    <col min="17" max="17" width="5.6640625" customWidth="1"/>
    <col min="18" max="18" width="6" customWidth="1"/>
    <col min="19" max="19" width="5.6640625" customWidth="1"/>
    <col min="20" max="20" width="6" customWidth="1"/>
    <col min="21" max="21" width="5.6640625" customWidth="1"/>
    <col min="22" max="22" width="6" customWidth="1"/>
    <col min="23" max="23" width="5.6640625" customWidth="1"/>
    <col min="24" max="24" width="6" customWidth="1"/>
    <col min="25" max="25" width="5.6640625" customWidth="1"/>
    <col min="26" max="26" width="6" customWidth="1"/>
    <col min="27" max="27" width="5.6640625" customWidth="1"/>
    <col min="28" max="28" width="6" customWidth="1"/>
    <col min="29" max="29" width="5.6640625" customWidth="1"/>
    <col min="30" max="30" width="6" customWidth="1"/>
  </cols>
  <sheetData>
    <row r="1" spans="1:30" ht="17.399999999999999" customHeight="1" x14ac:dyDescent="0.25">
      <c r="A1" s="8" t="s">
        <v>1146</v>
      </c>
      <c r="B1" s="8"/>
      <c r="C1" s="8"/>
      <c r="D1" s="8"/>
      <c r="E1" s="8"/>
      <c r="F1" s="8"/>
      <c r="G1" s="8"/>
      <c r="H1" s="8"/>
      <c r="I1" s="8"/>
      <c r="J1" s="8"/>
      <c r="K1" s="91" t="s">
        <v>1147</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1148</v>
      </c>
      <c r="AB2" s="96"/>
      <c r="AC2" s="95" t="s">
        <v>179</v>
      </c>
      <c r="AD2" s="96"/>
    </row>
    <row r="3" spans="1:30" ht="16.5" customHeight="1" x14ac:dyDescent="0.25">
      <c r="A3" s="7" t="s">
        <v>1149</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1069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1150</v>
      </c>
      <c r="D5" s="7"/>
      <c r="E5" s="7"/>
      <c r="F5" s="7"/>
      <c r="G5" s="7"/>
      <c r="H5" s="7"/>
      <c r="I5" s="7"/>
      <c r="J5" s="7"/>
      <c r="K5" s="7"/>
      <c r="L5" s="9" t="s">
        <v>261</v>
      </c>
      <c r="M5" s="26">
        <v>3.6</v>
      </c>
      <c r="N5" s="56">
        <v>1.3</v>
      </c>
      <c r="O5" s="54">
        <v>2.7</v>
      </c>
      <c r="P5" s="56">
        <v>1.5</v>
      </c>
      <c r="Q5" s="26">
        <v>2.5</v>
      </c>
      <c r="R5" s="56">
        <v>1.1000000000000001</v>
      </c>
      <c r="S5" s="54">
        <v>2.8</v>
      </c>
      <c r="T5" s="56">
        <v>1.9</v>
      </c>
      <c r="U5" s="54">
        <v>3</v>
      </c>
      <c r="V5" s="56">
        <v>1.5</v>
      </c>
      <c r="W5" s="54">
        <v>4.9000000000000004</v>
      </c>
      <c r="X5" s="56">
        <v>2.6</v>
      </c>
      <c r="Y5" s="25" t="s">
        <v>270</v>
      </c>
      <c r="Z5" s="7"/>
      <c r="AA5" s="25" t="s">
        <v>270</v>
      </c>
      <c r="AB5" s="7"/>
      <c r="AC5" s="26">
        <v>3</v>
      </c>
      <c r="AD5" s="56">
        <v>0.7</v>
      </c>
    </row>
    <row r="6" spans="1:30" ht="16.5" customHeight="1" x14ac:dyDescent="0.25">
      <c r="A6" s="7"/>
      <c r="B6" s="7"/>
      <c r="C6" s="7" t="s">
        <v>1139</v>
      </c>
      <c r="D6" s="7"/>
      <c r="E6" s="7"/>
      <c r="F6" s="7"/>
      <c r="G6" s="7"/>
      <c r="H6" s="7"/>
      <c r="I6" s="7"/>
      <c r="J6" s="7"/>
      <c r="K6" s="7"/>
      <c r="L6" s="9" t="s">
        <v>261</v>
      </c>
      <c r="M6" s="26">
        <v>1.6</v>
      </c>
      <c r="N6" s="56">
        <v>0.4</v>
      </c>
      <c r="O6" s="26">
        <v>2.2999999999999998</v>
      </c>
      <c r="P6" s="56">
        <v>0.6</v>
      </c>
      <c r="Q6" s="26">
        <v>1.7</v>
      </c>
      <c r="R6" s="56">
        <v>0.5</v>
      </c>
      <c r="S6" s="26">
        <v>1.4</v>
      </c>
      <c r="T6" s="56">
        <v>0.6</v>
      </c>
      <c r="U6" s="26">
        <v>1.6</v>
      </c>
      <c r="V6" s="56">
        <v>0.7</v>
      </c>
      <c r="W6" s="26">
        <v>2.4</v>
      </c>
      <c r="X6" s="56">
        <v>0.7</v>
      </c>
      <c r="Y6" s="54">
        <v>1.5</v>
      </c>
      <c r="Z6" s="56">
        <v>0.8</v>
      </c>
      <c r="AA6" s="26">
        <v>2.7</v>
      </c>
      <c r="AB6" s="56">
        <v>1</v>
      </c>
      <c r="AC6" s="26">
        <v>1.8</v>
      </c>
      <c r="AD6" s="56">
        <v>0.2</v>
      </c>
    </row>
    <row r="7" spans="1:30" ht="16.5" customHeight="1" x14ac:dyDescent="0.25">
      <c r="A7" s="7"/>
      <c r="B7" s="7"/>
      <c r="C7" s="7" t="s">
        <v>526</v>
      </c>
      <c r="D7" s="7"/>
      <c r="E7" s="7"/>
      <c r="F7" s="7"/>
      <c r="G7" s="7"/>
      <c r="H7" s="7"/>
      <c r="I7" s="7"/>
      <c r="J7" s="7"/>
      <c r="K7" s="7"/>
      <c r="L7" s="9" t="s">
        <v>261</v>
      </c>
      <c r="M7" s="26">
        <v>2</v>
      </c>
      <c r="N7" s="56">
        <v>0.5</v>
      </c>
      <c r="O7" s="26">
        <v>2.4</v>
      </c>
      <c r="P7" s="56">
        <v>0.5</v>
      </c>
      <c r="Q7" s="26">
        <v>1.9</v>
      </c>
      <c r="R7" s="56">
        <v>0.4</v>
      </c>
      <c r="S7" s="26">
        <v>1.7</v>
      </c>
      <c r="T7" s="56">
        <v>0.6</v>
      </c>
      <c r="U7" s="26">
        <v>1.9</v>
      </c>
      <c r="V7" s="56">
        <v>0.7</v>
      </c>
      <c r="W7" s="26">
        <v>3</v>
      </c>
      <c r="X7" s="56">
        <v>0.9</v>
      </c>
      <c r="Y7" s="26">
        <v>2</v>
      </c>
      <c r="Z7" s="56">
        <v>0.9</v>
      </c>
      <c r="AA7" s="26">
        <v>2.6</v>
      </c>
      <c r="AB7" s="56">
        <v>0.9</v>
      </c>
      <c r="AC7" s="26">
        <v>2.1</v>
      </c>
      <c r="AD7" s="56">
        <v>0.3</v>
      </c>
    </row>
    <row r="8" spans="1:30" ht="16.5" customHeight="1" x14ac:dyDescent="0.25">
      <c r="A8" s="7"/>
      <c r="B8" s="7" t="s">
        <v>1066</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1150</v>
      </c>
      <c r="D9" s="7"/>
      <c r="E9" s="7"/>
      <c r="F9" s="7"/>
      <c r="G9" s="7"/>
      <c r="H9" s="7"/>
      <c r="I9" s="7"/>
      <c r="J9" s="7"/>
      <c r="K9" s="7"/>
      <c r="L9" s="9" t="s">
        <v>261</v>
      </c>
      <c r="M9" s="26">
        <v>8.4</v>
      </c>
      <c r="N9" s="56">
        <v>2.2999999999999998</v>
      </c>
      <c r="O9" s="26">
        <v>7.6</v>
      </c>
      <c r="P9" s="56">
        <v>2.2000000000000002</v>
      </c>
      <c r="Q9" s="26">
        <v>6.3</v>
      </c>
      <c r="R9" s="56">
        <v>1.7</v>
      </c>
      <c r="S9" s="26">
        <v>6.2</v>
      </c>
      <c r="T9" s="56">
        <v>2</v>
      </c>
      <c r="U9" s="26">
        <v>9.1</v>
      </c>
      <c r="V9" s="56">
        <v>3.3</v>
      </c>
      <c r="W9" s="26">
        <v>9.3000000000000007</v>
      </c>
      <c r="X9" s="56">
        <v>3.1</v>
      </c>
      <c r="Y9" s="26">
        <v>8.8000000000000007</v>
      </c>
      <c r="Z9" s="56">
        <v>3.4</v>
      </c>
      <c r="AA9" s="16">
        <v>20.399999999999999</v>
      </c>
      <c r="AB9" s="56">
        <v>7.7</v>
      </c>
      <c r="AC9" s="26">
        <v>7.6</v>
      </c>
      <c r="AD9" s="56">
        <v>1</v>
      </c>
    </row>
    <row r="10" spans="1:30" ht="16.5" customHeight="1" x14ac:dyDescent="0.25">
      <c r="A10" s="7"/>
      <c r="B10" s="7"/>
      <c r="C10" s="7" t="s">
        <v>1139</v>
      </c>
      <c r="D10" s="7"/>
      <c r="E10" s="7"/>
      <c r="F10" s="7"/>
      <c r="G10" s="7"/>
      <c r="H10" s="7"/>
      <c r="I10" s="7"/>
      <c r="J10" s="7"/>
      <c r="K10" s="7"/>
      <c r="L10" s="9" t="s">
        <v>261</v>
      </c>
      <c r="M10" s="26">
        <v>5.0999999999999996</v>
      </c>
      <c r="N10" s="56">
        <v>0.7</v>
      </c>
      <c r="O10" s="26">
        <v>5.6</v>
      </c>
      <c r="P10" s="56">
        <v>1.1000000000000001</v>
      </c>
      <c r="Q10" s="26">
        <v>5</v>
      </c>
      <c r="R10" s="56">
        <v>0.7</v>
      </c>
      <c r="S10" s="26">
        <v>5.0999999999999996</v>
      </c>
      <c r="T10" s="56">
        <v>1.2</v>
      </c>
      <c r="U10" s="26">
        <v>6.2</v>
      </c>
      <c r="V10" s="56">
        <v>1.3</v>
      </c>
      <c r="W10" s="26">
        <v>4.5999999999999996</v>
      </c>
      <c r="X10" s="56">
        <v>1.1000000000000001</v>
      </c>
      <c r="Y10" s="26">
        <v>3.8</v>
      </c>
      <c r="Z10" s="56">
        <v>1.2</v>
      </c>
      <c r="AA10" s="26">
        <v>6.2</v>
      </c>
      <c r="AB10" s="56">
        <v>1.7</v>
      </c>
      <c r="AC10" s="26">
        <v>5.2</v>
      </c>
      <c r="AD10" s="56">
        <v>0.4</v>
      </c>
    </row>
    <row r="11" spans="1:30" ht="16.5" customHeight="1" x14ac:dyDescent="0.25">
      <c r="A11" s="7"/>
      <c r="B11" s="7"/>
      <c r="C11" s="7" t="s">
        <v>526</v>
      </c>
      <c r="D11" s="7"/>
      <c r="E11" s="7"/>
      <c r="F11" s="7"/>
      <c r="G11" s="7"/>
      <c r="H11" s="7"/>
      <c r="I11" s="7"/>
      <c r="J11" s="7"/>
      <c r="K11" s="7"/>
      <c r="L11" s="9" t="s">
        <v>261</v>
      </c>
      <c r="M11" s="26">
        <v>5.7</v>
      </c>
      <c r="N11" s="56">
        <v>0.7</v>
      </c>
      <c r="O11" s="26">
        <v>6</v>
      </c>
      <c r="P11" s="56">
        <v>1.1000000000000001</v>
      </c>
      <c r="Q11" s="26">
        <v>5.4</v>
      </c>
      <c r="R11" s="56">
        <v>0.7</v>
      </c>
      <c r="S11" s="26">
        <v>5.3</v>
      </c>
      <c r="T11" s="56">
        <v>0.9</v>
      </c>
      <c r="U11" s="26">
        <v>6.8</v>
      </c>
      <c r="V11" s="56">
        <v>1.3</v>
      </c>
      <c r="W11" s="26">
        <v>5.5</v>
      </c>
      <c r="X11" s="56">
        <v>1.1000000000000001</v>
      </c>
      <c r="Y11" s="26">
        <v>4.8</v>
      </c>
      <c r="Z11" s="56">
        <v>1.1000000000000001</v>
      </c>
      <c r="AA11" s="26">
        <v>8.1999999999999993</v>
      </c>
      <c r="AB11" s="56">
        <v>1.6</v>
      </c>
      <c r="AC11" s="26">
        <v>5.7</v>
      </c>
      <c r="AD11" s="56">
        <v>0.4</v>
      </c>
    </row>
    <row r="12" spans="1:30" ht="16.5" customHeight="1" x14ac:dyDescent="0.25">
      <c r="A12" s="7"/>
      <c r="B12" s="7" t="s">
        <v>1151</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1150</v>
      </c>
      <c r="D13" s="7"/>
      <c r="E13" s="7"/>
      <c r="F13" s="7"/>
      <c r="G13" s="7"/>
      <c r="H13" s="7"/>
      <c r="I13" s="7"/>
      <c r="J13" s="7"/>
      <c r="K13" s="7"/>
      <c r="L13" s="9" t="s">
        <v>261</v>
      </c>
      <c r="M13" s="16">
        <v>24.6</v>
      </c>
      <c r="N13" s="56">
        <v>2.9</v>
      </c>
      <c r="O13" s="16">
        <v>27</v>
      </c>
      <c r="P13" s="56">
        <v>4</v>
      </c>
      <c r="Q13" s="16">
        <v>25.1</v>
      </c>
      <c r="R13" s="56">
        <v>2.6</v>
      </c>
      <c r="S13" s="16">
        <v>21.9</v>
      </c>
      <c r="T13" s="56">
        <v>4.0999999999999996</v>
      </c>
      <c r="U13" s="16">
        <v>33.299999999999997</v>
      </c>
      <c r="V13" s="56">
        <v>4.5</v>
      </c>
      <c r="W13" s="16">
        <v>31</v>
      </c>
      <c r="X13" s="56">
        <v>4.2</v>
      </c>
      <c r="Y13" s="16">
        <v>27.3</v>
      </c>
      <c r="Z13" s="56">
        <v>6.7</v>
      </c>
      <c r="AA13" s="16">
        <v>23.9</v>
      </c>
      <c r="AB13" s="56">
        <v>7.3</v>
      </c>
      <c r="AC13" s="16">
        <v>25.9</v>
      </c>
      <c r="AD13" s="56">
        <v>1.4</v>
      </c>
    </row>
    <row r="14" spans="1:30" ht="16.5" customHeight="1" x14ac:dyDescent="0.25">
      <c r="A14" s="7"/>
      <c r="B14" s="7"/>
      <c r="C14" s="7" t="s">
        <v>1139</v>
      </c>
      <c r="D14" s="7"/>
      <c r="E14" s="7"/>
      <c r="F14" s="7"/>
      <c r="G14" s="7"/>
      <c r="H14" s="7"/>
      <c r="I14" s="7"/>
      <c r="J14" s="7"/>
      <c r="K14" s="7"/>
      <c r="L14" s="9" t="s">
        <v>261</v>
      </c>
      <c r="M14" s="16">
        <v>16</v>
      </c>
      <c r="N14" s="56">
        <v>1.2</v>
      </c>
      <c r="O14" s="16">
        <v>16</v>
      </c>
      <c r="P14" s="56">
        <v>1.6</v>
      </c>
      <c r="Q14" s="16">
        <v>13.6</v>
      </c>
      <c r="R14" s="56">
        <v>1.3</v>
      </c>
      <c r="S14" s="16">
        <v>13.9</v>
      </c>
      <c r="T14" s="56">
        <v>1.5</v>
      </c>
      <c r="U14" s="16">
        <v>15.4</v>
      </c>
      <c r="V14" s="56">
        <v>1.9</v>
      </c>
      <c r="W14" s="16">
        <v>18.2</v>
      </c>
      <c r="X14" s="56">
        <v>1.8</v>
      </c>
      <c r="Y14" s="16">
        <v>17.600000000000001</v>
      </c>
      <c r="Z14" s="56">
        <v>2.4</v>
      </c>
      <c r="AA14" s="16">
        <v>12.3</v>
      </c>
      <c r="AB14" s="56">
        <v>2.2000000000000002</v>
      </c>
      <c r="AC14" s="16">
        <v>15.3</v>
      </c>
      <c r="AD14" s="56">
        <v>0.7</v>
      </c>
    </row>
    <row r="15" spans="1:30" ht="16.5" customHeight="1" x14ac:dyDescent="0.25">
      <c r="A15" s="7"/>
      <c r="B15" s="7"/>
      <c r="C15" s="7" t="s">
        <v>526</v>
      </c>
      <c r="D15" s="7"/>
      <c r="E15" s="7"/>
      <c r="F15" s="7"/>
      <c r="G15" s="7"/>
      <c r="H15" s="7"/>
      <c r="I15" s="7"/>
      <c r="J15" s="7"/>
      <c r="K15" s="7"/>
      <c r="L15" s="9" t="s">
        <v>261</v>
      </c>
      <c r="M15" s="16">
        <v>17.8</v>
      </c>
      <c r="N15" s="56">
        <v>1.2</v>
      </c>
      <c r="O15" s="16">
        <v>18.5</v>
      </c>
      <c r="P15" s="56">
        <v>1.5</v>
      </c>
      <c r="Q15" s="16">
        <v>16.5</v>
      </c>
      <c r="R15" s="56">
        <v>1.2</v>
      </c>
      <c r="S15" s="16">
        <v>15.6</v>
      </c>
      <c r="T15" s="56">
        <v>1.6</v>
      </c>
      <c r="U15" s="16">
        <v>19.2</v>
      </c>
      <c r="V15" s="56">
        <v>1.6</v>
      </c>
      <c r="W15" s="16">
        <v>21.3</v>
      </c>
      <c r="X15" s="56">
        <v>1.5</v>
      </c>
      <c r="Y15" s="16">
        <v>19.8</v>
      </c>
      <c r="Z15" s="56">
        <v>2</v>
      </c>
      <c r="AA15" s="16">
        <v>14</v>
      </c>
      <c r="AB15" s="56">
        <v>2.1</v>
      </c>
      <c r="AC15" s="16">
        <v>17.7</v>
      </c>
      <c r="AD15" s="56">
        <v>0.6</v>
      </c>
    </row>
    <row r="16" spans="1:30" ht="16.5" customHeight="1" x14ac:dyDescent="0.25">
      <c r="A16" s="7"/>
      <c r="B16" s="7" t="s">
        <v>1152</v>
      </c>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c r="C17" s="7" t="s">
        <v>1150</v>
      </c>
      <c r="D17" s="7"/>
      <c r="E17" s="7"/>
      <c r="F17" s="7"/>
      <c r="G17" s="7"/>
      <c r="H17" s="7"/>
      <c r="I17" s="7"/>
      <c r="J17" s="7"/>
      <c r="K17" s="7"/>
      <c r="L17" s="9" t="s">
        <v>261</v>
      </c>
      <c r="M17" s="26">
        <v>5.9</v>
      </c>
      <c r="N17" s="56">
        <v>1.6</v>
      </c>
      <c r="O17" s="26">
        <v>8.8000000000000007</v>
      </c>
      <c r="P17" s="56">
        <v>2.4</v>
      </c>
      <c r="Q17" s="26">
        <v>8.3000000000000007</v>
      </c>
      <c r="R17" s="56">
        <v>2.1</v>
      </c>
      <c r="S17" s="26">
        <v>6.9</v>
      </c>
      <c r="T17" s="56">
        <v>2.1</v>
      </c>
      <c r="U17" s="26">
        <v>8</v>
      </c>
      <c r="V17" s="56">
        <v>2.2000000000000002</v>
      </c>
      <c r="W17" s="16">
        <v>10.3</v>
      </c>
      <c r="X17" s="56">
        <v>3.2</v>
      </c>
      <c r="Y17" s="26">
        <v>9.1</v>
      </c>
      <c r="Z17" s="56">
        <v>3.6</v>
      </c>
      <c r="AA17" s="54">
        <v>6.9</v>
      </c>
      <c r="AB17" s="56">
        <v>4</v>
      </c>
      <c r="AC17" s="26">
        <v>7.6</v>
      </c>
      <c r="AD17" s="56">
        <v>1</v>
      </c>
    </row>
    <row r="18" spans="1:30" ht="16.5" customHeight="1" x14ac:dyDescent="0.25">
      <c r="A18" s="7"/>
      <c r="B18" s="7"/>
      <c r="C18" s="7" t="s">
        <v>1139</v>
      </c>
      <c r="D18" s="7"/>
      <c r="E18" s="7"/>
      <c r="F18" s="7"/>
      <c r="G18" s="7"/>
      <c r="H18" s="7"/>
      <c r="I18" s="7"/>
      <c r="J18" s="7"/>
      <c r="K18" s="7"/>
      <c r="L18" s="9" t="s">
        <v>261</v>
      </c>
      <c r="M18" s="26">
        <v>4.9000000000000004</v>
      </c>
      <c r="N18" s="56">
        <v>0.7</v>
      </c>
      <c r="O18" s="26">
        <v>5</v>
      </c>
      <c r="P18" s="56">
        <v>0.8</v>
      </c>
      <c r="Q18" s="26">
        <v>4.4000000000000004</v>
      </c>
      <c r="R18" s="56">
        <v>0.8</v>
      </c>
      <c r="S18" s="26">
        <v>4.9000000000000004</v>
      </c>
      <c r="T18" s="56">
        <v>1.1000000000000001</v>
      </c>
      <c r="U18" s="26">
        <v>5</v>
      </c>
      <c r="V18" s="56">
        <v>1.1000000000000001</v>
      </c>
      <c r="W18" s="26">
        <v>4.8</v>
      </c>
      <c r="X18" s="56">
        <v>0.9</v>
      </c>
      <c r="Y18" s="26">
        <v>4.5999999999999996</v>
      </c>
      <c r="Z18" s="56">
        <v>1.2</v>
      </c>
      <c r="AA18" s="26">
        <v>2.5</v>
      </c>
      <c r="AB18" s="56">
        <v>1.1000000000000001</v>
      </c>
      <c r="AC18" s="26">
        <v>4.8</v>
      </c>
      <c r="AD18" s="56">
        <v>0.4</v>
      </c>
    </row>
    <row r="19" spans="1:30" ht="16.5" customHeight="1" x14ac:dyDescent="0.25">
      <c r="A19" s="7"/>
      <c r="B19" s="7"/>
      <c r="C19" s="7" t="s">
        <v>526</v>
      </c>
      <c r="D19" s="7"/>
      <c r="E19" s="7"/>
      <c r="F19" s="7"/>
      <c r="G19" s="7"/>
      <c r="H19" s="7"/>
      <c r="I19" s="7"/>
      <c r="J19" s="7"/>
      <c r="K19" s="7"/>
      <c r="L19" s="9" t="s">
        <v>261</v>
      </c>
      <c r="M19" s="26">
        <v>5.0999999999999996</v>
      </c>
      <c r="N19" s="56">
        <v>0.6</v>
      </c>
      <c r="O19" s="26">
        <v>5.9</v>
      </c>
      <c r="P19" s="56">
        <v>0.9</v>
      </c>
      <c r="Q19" s="26">
        <v>5.3</v>
      </c>
      <c r="R19" s="56">
        <v>0.7</v>
      </c>
      <c r="S19" s="26">
        <v>5.3</v>
      </c>
      <c r="T19" s="56">
        <v>1</v>
      </c>
      <c r="U19" s="26">
        <v>5.6</v>
      </c>
      <c r="V19" s="56">
        <v>1</v>
      </c>
      <c r="W19" s="26">
        <v>6</v>
      </c>
      <c r="X19" s="56">
        <v>1.1000000000000001</v>
      </c>
      <c r="Y19" s="26">
        <v>5.6</v>
      </c>
      <c r="Z19" s="56">
        <v>1.3</v>
      </c>
      <c r="AA19" s="26">
        <v>3.2</v>
      </c>
      <c r="AB19" s="56">
        <v>1.1000000000000001</v>
      </c>
      <c r="AC19" s="26">
        <v>5.4</v>
      </c>
      <c r="AD19" s="56">
        <v>0.3</v>
      </c>
    </row>
    <row r="20" spans="1:30" ht="16.5" customHeight="1" x14ac:dyDescent="0.25">
      <c r="A20" s="7"/>
      <c r="B20" s="7" t="s">
        <v>1068</v>
      </c>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c r="C21" s="7" t="s">
        <v>1150</v>
      </c>
      <c r="D21" s="7"/>
      <c r="E21" s="7"/>
      <c r="F21" s="7"/>
      <c r="G21" s="7"/>
      <c r="H21" s="7"/>
      <c r="I21" s="7"/>
      <c r="J21" s="7"/>
      <c r="K21" s="7"/>
      <c r="L21" s="9" t="s">
        <v>261</v>
      </c>
      <c r="M21" s="16">
        <v>17.600000000000001</v>
      </c>
      <c r="N21" s="56">
        <v>3.4</v>
      </c>
      <c r="O21" s="16">
        <v>18.600000000000001</v>
      </c>
      <c r="P21" s="56">
        <v>3</v>
      </c>
      <c r="Q21" s="16">
        <v>18.3</v>
      </c>
      <c r="R21" s="56">
        <v>3</v>
      </c>
      <c r="S21" s="16">
        <v>15.2</v>
      </c>
      <c r="T21" s="56">
        <v>4.4000000000000004</v>
      </c>
      <c r="U21" s="16">
        <v>23.1</v>
      </c>
      <c r="V21" s="56">
        <v>4.3</v>
      </c>
      <c r="W21" s="16">
        <v>24</v>
      </c>
      <c r="X21" s="56">
        <v>4.2</v>
      </c>
      <c r="Y21" s="16">
        <v>21.8</v>
      </c>
      <c r="Z21" s="56">
        <v>5.7</v>
      </c>
      <c r="AA21" s="16">
        <v>15.5</v>
      </c>
      <c r="AB21" s="56">
        <v>6.1</v>
      </c>
      <c r="AC21" s="16">
        <v>18.399999999999999</v>
      </c>
      <c r="AD21" s="56">
        <v>1.5</v>
      </c>
    </row>
    <row r="22" spans="1:30" ht="16.5" customHeight="1" x14ac:dyDescent="0.25">
      <c r="A22" s="7"/>
      <c r="B22" s="7"/>
      <c r="C22" s="7" t="s">
        <v>1139</v>
      </c>
      <c r="D22" s="7"/>
      <c r="E22" s="7"/>
      <c r="F22" s="7"/>
      <c r="G22" s="7"/>
      <c r="H22" s="7"/>
      <c r="I22" s="7"/>
      <c r="J22" s="7"/>
      <c r="K22" s="7"/>
      <c r="L22" s="9" t="s">
        <v>261</v>
      </c>
      <c r="M22" s="26">
        <v>9.1</v>
      </c>
      <c r="N22" s="56">
        <v>1.1000000000000001</v>
      </c>
      <c r="O22" s="16">
        <v>10</v>
      </c>
      <c r="P22" s="56">
        <v>1.4</v>
      </c>
      <c r="Q22" s="16">
        <v>10.199999999999999</v>
      </c>
      <c r="R22" s="56">
        <v>1.5</v>
      </c>
      <c r="S22" s="26">
        <v>8.9</v>
      </c>
      <c r="T22" s="56">
        <v>2.2000000000000002</v>
      </c>
      <c r="U22" s="26">
        <v>8.9</v>
      </c>
      <c r="V22" s="56">
        <v>1.7</v>
      </c>
      <c r="W22" s="16">
        <v>10.3</v>
      </c>
      <c r="X22" s="56">
        <v>2</v>
      </c>
      <c r="Y22" s="26">
        <v>9.3000000000000007</v>
      </c>
      <c r="Z22" s="56">
        <v>2</v>
      </c>
      <c r="AA22" s="26">
        <v>6.1</v>
      </c>
      <c r="AB22" s="56">
        <v>2</v>
      </c>
      <c r="AC22" s="26">
        <v>9.5</v>
      </c>
      <c r="AD22" s="56">
        <v>0.6</v>
      </c>
    </row>
    <row r="23" spans="1:30" ht="16.5" customHeight="1" x14ac:dyDescent="0.25">
      <c r="A23" s="7"/>
      <c r="B23" s="7"/>
      <c r="C23" s="7" t="s">
        <v>526</v>
      </c>
      <c r="D23" s="7"/>
      <c r="E23" s="7"/>
      <c r="F23" s="7"/>
      <c r="G23" s="7"/>
      <c r="H23" s="7"/>
      <c r="I23" s="7"/>
      <c r="J23" s="7"/>
      <c r="K23" s="7"/>
      <c r="L23" s="9" t="s">
        <v>261</v>
      </c>
      <c r="M23" s="16">
        <v>10.8</v>
      </c>
      <c r="N23" s="56">
        <v>1.1000000000000001</v>
      </c>
      <c r="O23" s="16">
        <v>12</v>
      </c>
      <c r="P23" s="56">
        <v>1.3</v>
      </c>
      <c r="Q23" s="16">
        <v>12.3</v>
      </c>
      <c r="R23" s="56">
        <v>1.3</v>
      </c>
      <c r="S23" s="16">
        <v>10.1</v>
      </c>
      <c r="T23" s="56">
        <v>2.1</v>
      </c>
      <c r="U23" s="16">
        <v>12</v>
      </c>
      <c r="V23" s="56">
        <v>1.7</v>
      </c>
      <c r="W23" s="16">
        <v>13.8</v>
      </c>
      <c r="X23" s="56">
        <v>2</v>
      </c>
      <c r="Y23" s="16">
        <v>12.4</v>
      </c>
      <c r="Z23" s="56">
        <v>2.2000000000000002</v>
      </c>
      <c r="AA23" s="26">
        <v>7.7</v>
      </c>
      <c r="AB23" s="56">
        <v>1.7</v>
      </c>
      <c r="AC23" s="16">
        <v>11.5</v>
      </c>
      <c r="AD23" s="56">
        <v>0.6</v>
      </c>
    </row>
    <row r="24" spans="1:30" ht="16.5" customHeight="1" x14ac:dyDescent="0.25">
      <c r="A24" s="7" t="s">
        <v>89</v>
      </c>
      <c r="B24" s="7"/>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t="s">
        <v>1069</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1150</v>
      </c>
      <c r="D26" s="7"/>
      <c r="E26" s="7"/>
      <c r="F26" s="7"/>
      <c r="G26" s="7"/>
      <c r="H26" s="7"/>
      <c r="I26" s="7"/>
      <c r="J26" s="7"/>
      <c r="K26" s="7"/>
      <c r="L26" s="9" t="s">
        <v>261</v>
      </c>
      <c r="M26" s="26">
        <v>3.4</v>
      </c>
      <c r="N26" s="56">
        <v>1.6</v>
      </c>
      <c r="O26" s="54">
        <v>1.5</v>
      </c>
      <c r="P26" s="56">
        <v>1.1000000000000001</v>
      </c>
      <c r="Q26" s="54">
        <v>3.5</v>
      </c>
      <c r="R26" s="56">
        <v>2.2999999999999998</v>
      </c>
      <c r="S26" s="54">
        <v>2.2000000000000002</v>
      </c>
      <c r="T26" s="56">
        <v>1.5</v>
      </c>
      <c r="U26" s="54">
        <v>3.5</v>
      </c>
      <c r="V26" s="56">
        <v>2.2000000000000002</v>
      </c>
      <c r="W26" s="54">
        <v>2.6</v>
      </c>
      <c r="X26" s="56">
        <v>2</v>
      </c>
      <c r="Y26" s="54">
        <v>4.0999999999999996</v>
      </c>
      <c r="Z26" s="56">
        <v>2.6</v>
      </c>
      <c r="AA26" s="26" t="s">
        <v>123</v>
      </c>
      <c r="AB26" s="7"/>
      <c r="AC26" s="26">
        <v>2.6</v>
      </c>
      <c r="AD26" s="56">
        <v>0.6</v>
      </c>
    </row>
    <row r="27" spans="1:30" ht="16.5" customHeight="1" x14ac:dyDescent="0.25">
      <c r="A27" s="7"/>
      <c r="B27" s="7"/>
      <c r="C27" s="7" t="s">
        <v>1139</v>
      </c>
      <c r="D27" s="7"/>
      <c r="E27" s="7"/>
      <c r="F27" s="7"/>
      <c r="G27" s="7"/>
      <c r="H27" s="7"/>
      <c r="I27" s="7"/>
      <c r="J27" s="7"/>
      <c r="K27" s="7"/>
      <c r="L27" s="9" t="s">
        <v>261</v>
      </c>
      <c r="M27" s="26">
        <v>1.7</v>
      </c>
      <c r="N27" s="56">
        <v>0.6</v>
      </c>
      <c r="O27" s="26">
        <v>1.5</v>
      </c>
      <c r="P27" s="56">
        <v>0.5</v>
      </c>
      <c r="Q27" s="26">
        <v>2.5</v>
      </c>
      <c r="R27" s="56">
        <v>0.8</v>
      </c>
      <c r="S27" s="54">
        <v>1.2</v>
      </c>
      <c r="T27" s="56">
        <v>0.6</v>
      </c>
      <c r="U27" s="26">
        <v>1.8</v>
      </c>
      <c r="V27" s="56">
        <v>0.6</v>
      </c>
      <c r="W27" s="54">
        <v>0.9</v>
      </c>
      <c r="X27" s="56">
        <v>0.7</v>
      </c>
      <c r="Y27" s="54">
        <v>1.6</v>
      </c>
      <c r="Z27" s="56">
        <v>1</v>
      </c>
      <c r="AA27" s="54">
        <v>1</v>
      </c>
      <c r="AB27" s="56">
        <v>0.9</v>
      </c>
      <c r="AC27" s="26">
        <v>1.8</v>
      </c>
      <c r="AD27" s="56">
        <v>0.3</v>
      </c>
    </row>
    <row r="28" spans="1:30" ht="16.5" customHeight="1" x14ac:dyDescent="0.25">
      <c r="A28" s="7"/>
      <c r="B28" s="7"/>
      <c r="C28" s="7" t="s">
        <v>526</v>
      </c>
      <c r="D28" s="7"/>
      <c r="E28" s="7"/>
      <c r="F28" s="7"/>
      <c r="G28" s="7"/>
      <c r="H28" s="7"/>
      <c r="I28" s="7"/>
      <c r="J28" s="7"/>
      <c r="K28" s="7"/>
      <c r="L28" s="9" t="s">
        <v>261</v>
      </c>
      <c r="M28" s="26">
        <v>2</v>
      </c>
      <c r="N28" s="56">
        <v>0.6</v>
      </c>
      <c r="O28" s="26">
        <v>1.5</v>
      </c>
      <c r="P28" s="56">
        <v>0.4</v>
      </c>
      <c r="Q28" s="26">
        <v>2.6</v>
      </c>
      <c r="R28" s="56">
        <v>0.7</v>
      </c>
      <c r="S28" s="26">
        <v>1.5</v>
      </c>
      <c r="T28" s="56">
        <v>0.5</v>
      </c>
      <c r="U28" s="26">
        <v>2.1</v>
      </c>
      <c r="V28" s="56">
        <v>0.6</v>
      </c>
      <c r="W28" s="26">
        <v>1.3</v>
      </c>
      <c r="X28" s="56">
        <v>0.6</v>
      </c>
      <c r="Y28" s="26">
        <v>2.4</v>
      </c>
      <c r="Z28" s="56">
        <v>0.8</v>
      </c>
      <c r="AA28" s="25" t="s">
        <v>270</v>
      </c>
      <c r="AB28" s="7"/>
      <c r="AC28" s="26">
        <v>2</v>
      </c>
      <c r="AD28" s="56">
        <v>0.3</v>
      </c>
    </row>
    <row r="29" spans="1:30" ht="16.5" customHeight="1" x14ac:dyDescent="0.25">
      <c r="A29" s="7"/>
      <c r="B29" s="7" t="s">
        <v>1066</v>
      </c>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t="s">
        <v>1150</v>
      </c>
      <c r="D30" s="7"/>
      <c r="E30" s="7"/>
      <c r="F30" s="7"/>
      <c r="G30" s="7"/>
      <c r="H30" s="7"/>
      <c r="I30" s="7"/>
      <c r="J30" s="7"/>
      <c r="K30" s="7"/>
      <c r="L30" s="9" t="s">
        <v>261</v>
      </c>
      <c r="M30" s="26">
        <v>9.9</v>
      </c>
      <c r="N30" s="56">
        <v>2.5</v>
      </c>
      <c r="O30" s="26">
        <v>7.6</v>
      </c>
      <c r="P30" s="56">
        <v>3.1</v>
      </c>
      <c r="Q30" s="26">
        <v>7.8</v>
      </c>
      <c r="R30" s="56">
        <v>2.8</v>
      </c>
      <c r="S30" s="26">
        <v>8.9</v>
      </c>
      <c r="T30" s="56">
        <v>4</v>
      </c>
      <c r="U30" s="26">
        <v>9.1999999999999993</v>
      </c>
      <c r="V30" s="56">
        <v>3.6</v>
      </c>
      <c r="W30" s="26">
        <v>6.9</v>
      </c>
      <c r="X30" s="56">
        <v>2.6</v>
      </c>
      <c r="Y30" s="54">
        <v>4.7</v>
      </c>
      <c r="Z30" s="56">
        <v>4.3</v>
      </c>
      <c r="AA30" s="50">
        <v>11.7</v>
      </c>
      <c r="AB30" s="56">
        <v>6.6</v>
      </c>
      <c r="AC30" s="26">
        <v>8.8000000000000007</v>
      </c>
      <c r="AD30" s="56">
        <v>1.3</v>
      </c>
    </row>
    <row r="31" spans="1:30" ht="16.5" customHeight="1" x14ac:dyDescent="0.25">
      <c r="A31" s="7"/>
      <c r="B31" s="7"/>
      <c r="C31" s="7" t="s">
        <v>1139</v>
      </c>
      <c r="D31" s="7"/>
      <c r="E31" s="7"/>
      <c r="F31" s="7"/>
      <c r="G31" s="7"/>
      <c r="H31" s="7"/>
      <c r="I31" s="7"/>
      <c r="J31" s="7"/>
      <c r="K31" s="7"/>
      <c r="L31" s="9" t="s">
        <v>261</v>
      </c>
      <c r="M31" s="26">
        <v>5.3</v>
      </c>
      <c r="N31" s="56">
        <v>1</v>
      </c>
      <c r="O31" s="26">
        <v>5.9</v>
      </c>
      <c r="P31" s="56">
        <v>1.1000000000000001</v>
      </c>
      <c r="Q31" s="26">
        <v>4.9000000000000004</v>
      </c>
      <c r="R31" s="56">
        <v>1</v>
      </c>
      <c r="S31" s="26">
        <v>5.6</v>
      </c>
      <c r="T31" s="56">
        <v>1</v>
      </c>
      <c r="U31" s="26">
        <v>5.3</v>
      </c>
      <c r="V31" s="56">
        <v>1.1000000000000001</v>
      </c>
      <c r="W31" s="26">
        <v>4.9000000000000004</v>
      </c>
      <c r="X31" s="56">
        <v>1.2</v>
      </c>
      <c r="Y31" s="26">
        <v>5.8</v>
      </c>
      <c r="Z31" s="56">
        <v>1.7</v>
      </c>
      <c r="AA31" s="26">
        <v>6.3</v>
      </c>
      <c r="AB31" s="56">
        <v>2.6</v>
      </c>
      <c r="AC31" s="26">
        <v>5.4</v>
      </c>
      <c r="AD31" s="56">
        <v>0.4</v>
      </c>
    </row>
    <row r="32" spans="1:30" ht="16.5" customHeight="1" x14ac:dyDescent="0.25">
      <c r="A32" s="7"/>
      <c r="B32" s="7"/>
      <c r="C32" s="7" t="s">
        <v>526</v>
      </c>
      <c r="D32" s="7"/>
      <c r="E32" s="7"/>
      <c r="F32" s="7"/>
      <c r="G32" s="7"/>
      <c r="H32" s="7"/>
      <c r="I32" s="7"/>
      <c r="J32" s="7"/>
      <c r="K32" s="7"/>
      <c r="L32" s="9" t="s">
        <v>261</v>
      </c>
      <c r="M32" s="26">
        <v>6.4</v>
      </c>
      <c r="N32" s="56">
        <v>0.9</v>
      </c>
      <c r="O32" s="26">
        <v>6.2</v>
      </c>
      <c r="P32" s="56">
        <v>0.9</v>
      </c>
      <c r="Q32" s="26">
        <v>5.4</v>
      </c>
      <c r="R32" s="56">
        <v>1</v>
      </c>
      <c r="S32" s="26">
        <v>6</v>
      </c>
      <c r="T32" s="56">
        <v>1</v>
      </c>
      <c r="U32" s="26">
        <v>6.1</v>
      </c>
      <c r="V32" s="56">
        <v>1.3</v>
      </c>
      <c r="W32" s="26">
        <v>5.5</v>
      </c>
      <c r="X32" s="56">
        <v>1.1000000000000001</v>
      </c>
      <c r="Y32" s="26">
        <v>5.7</v>
      </c>
      <c r="Z32" s="56">
        <v>1.7</v>
      </c>
      <c r="AA32" s="26">
        <v>6.7</v>
      </c>
      <c r="AB32" s="56">
        <v>2.4</v>
      </c>
      <c r="AC32" s="26">
        <v>6.1</v>
      </c>
      <c r="AD32" s="56">
        <v>0.4</v>
      </c>
    </row>
    <row r="33" spans="1:30" ht="16.5" customHeight="1" x14ac:dyDescent="0.25">
      <c r="A33" s="7"/>
      <c r="B33" s="7" t="s">
        <v>1151</v>
      </c>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c r="C34" s="7" t="s">
        <v>1150</v>
      </c>
      <c r="D34" s="7"/>
      <c r="E34" s="7"/>
      <c r="F34" s="7"/>
      <c r="G34" s="7"/>
      <c r="H34" s="7"/>
      <c r="I34" s="7"/>
      <c r="J34" s="7"/>
      <c r="K34" s="7"/>
      <c r="L34" s="9" t="s">
        <v>261</v>
      </c>
      <c r="M34" s="16">
        <v>28.3</v>
      </c>
      <c r="N34" s="56">
        <v>3</v>
      </c>
      <c r="O34" s="16">
        <v>25</v>
      </c>
      <c r="P34" s="56">
        <v>4.0999999999999996</v>
      </c>
      <c r="Q34" s="16">
        <v>26.4</v>
      </c>
      <c r="R34" s="56">
        <v>4.0999999999999996</v>
      </c>
      <c r="S34" s="16">
        <v>19.8</v>
      </c>
      <c r="T34" s="56">
        <v>4.7</v>
      </c>
      <c r="U34" s="16">
        <v>25.9</v>
      </c>
      <c r="V34" s="56">
        <v>5.0999999999999996</v>
      </c>
      <c r="W34" s="16">
        <v>32.700000000000003</v>
      </c>
      <c r="X34" s="56">
        <v>3.8</v>
      </c>
      <c r="Y34" s="16">
        <v>25.7</v>
      </c>
      <c r="Z34" s="56">
        <v>4.7</v>
      </c>
      <c r="AA34" s="16">
        <v>24.4</v>
      </c>
      <c r="AB34" s="55">
        <v>10.7</v>
      </c>
      <c r="AC34" s="16">
        <v>26.4</v>
      </c>
      <c r="AD34" s="56">
        <v>1.7</v>
      </c>
    </row>
    <row r="35" spans="1:30" ht="16.5" customHeight="1" x14ac:dyDescent="0.25">
      <c r="A35" s="7"/>
      <c r="B35" s="7"/>
      <c r="C35" s="7" t="s">
        <v>1139</v>
      </c>
      <c r="D35" s="7"/>
      <c r="E35" s="7"/>
      <c r="F35" s="7"/>
      <c r="G35" s="7"/>
      <c r="H35" s="7"/>
      <c r="I35" s="7"/>
      <c r="J35" s="7"/>
      <c r="K35" s="7"/>
      <c r="L35" s="9" t="s">
        <v>261</v>
      </c>
      <c r="M35" s="16">
        <v>17</v>
      </c>
      <c r="N35" s="56">
        <v>1.6</v>
      </c>
      <c r="O35" s="16">
        <v>16.5</v>
      </c>
      <c r="P35" s="56">
        <v>1.3</v>
      </c>
      <c r="Q35" s="16">
        <v>14.4</v>
      </c>
      <c r="R35" s="56">
        <v>1.4</v>
      </c>
      <c r="S35" s="16">
        <v>15.4</v>
      </c>
      <c r="T35" s="56">
        <v>1.9</v>
      </c>
      <c r="U35" s="16">
        <v>18.600000000000001</v>
      </c>
      <c r="V35" s="56">
        <v>1.8</v>
      </c>
      <c r="W35" s="16">
        <v>22.7</v>
      </c>
      <c r="X35" s="56">
        <v>2.6</v>
      </c>
      <c r="Y35" s="16">
        <v>16.8</v>
      </c>
      <c r="Z35" s="56">
        <v>2.5</v>
      </c>
      <c r="AA35" s="16">
        <v>11.3</v>
      </c>
      <c r="AB35" s="56">
        <v>3.2</v>
      </c>
      <c r="AC35" s="16">
        <v>16.399999999999999</v>
      </c>
      <c r="AD35" s="56">
        <v>0.7</v>
      </c>
    </row>
    <row r="36" spans="1:30" ht="16.5" customHeight="1" x14ac:dyDescent="0.25">
      <c r="A36" s="7"/>
      <c r="B36" s="7"/>
      <c r="C36" s="7" t="s">
        <v>526</v>
      </c>
      <c r="D36" s="7"/>
      <c r="E36" s="7"/>
      <c r="F36" s="7"/>
      <c r="G36" s="7"/>
      <c r="H36" s="7"/>
      <c r="I36" s="7"/>
      <c r="J36" s="7"/>
      <c r="K36" s="7"/>
      <c r="L36" s="9" t="s">
        <v>261</v>
      </c>
      <c r="M36" s="16">
        <v>19.3</v>
      </c>
      <c r="N36" s="56">
        <v>1.4</v>
      </c>
      <c r="O36" s="16">
        <v>18.100000000000001</v>
      </c>
      <c r="P36" s="56">
        <v>1.3</v>
      </c>
      <c r="Q36" s="16">
        <v>16.399999999999999</v>
      </c>
      <c r="R36" s="56">
        <v>1.4</v>
      </c>
      <c r="S36" s="16">
        <v>16.5</v>
      </c>
      <c r="T36" s="56">
        <v>1.8</v>
      </c>
      <c r="U36" s="16">
        <v>20.2</v>
      </c>
      <c r="V36" s="56">
        <v>1.6</v>
      </c>
      <c r="W36" s="16">
        <v>25.2</v>
      </c>
      <c r="X36" s="56">
        <v>2.2000000000000002</v>
      </c>
      <c r="Y36" s="16">
        <v>18.3</v>
      </c>
      <c r="Z36" s="56">
        <v>2.1</v>
      </c>
      <c r="AA36" s="16">
        <v>13.4</v>
      </c>
      <c r="AB36" s="56">
        <v>3</v>
      </c>
      <c r="AC36" s="16">
        <v>18.399999999999999</v>
      </c>
      <c r="AD36" s="56">
        <v>0.7</v>
      </c>
    </row>
    <row r="37" spans="1:30" ht="16.5" customHeight="1" x14ac:dyDescent="0.25">
      <c r="A37" s="7"/>
      <c r="B37" s="7" t="s">
        <v>1152</v>
      </c>
      <c r="C37" s="7"/>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c r="C38" s="7" t="s">
        <v>1150</v>
      </c>
      <c r="D38" s="7"/>
      <c r="E38" s="7"/>
      <c r="F38" s="7"/>
      <c r="G38" s="7"/>
      <c r="H38" s="7"/>
      <c r="I38" s="7"/>
      <c r="J38" s="7"/>
      <c r="K38" s="7"/>
      <c r="L38" s="9" t="s">
        <v>261</v>
      </c>
      <c r="M38" s="26">
        <v>6.2</v>
      </c>
      <c r="N38" s="56">
        <v>2</v>
      </c>
      <c r="O38" s="16">
        <v>10.4</v>
      </c>
      <c r="P38" s="56">
        <v>2.2999999999999998</v>
      </c>
      <c r="Q38" s="26">
        <v>8.8000000000000007</v>
      </c>
      <c r="R38" s="56">
        <v>3.1</v>
      </c>
      <c r="S38" s="26">
        <v>9</v>
      </c>
      <c r="T38" s="56">
        <v>3.3</v>
      </c>
      <c r="U38" s="16">
        <v>10.8</v>
      </c>
      <c r="V38" s="56">
        <v>3</v>
      </c>
      <c r="W38" s="16">
        <v>11.8</v>
      </c>
      <c r="X38" s="56">
        <v>4.2</v>
      </c>
      <c r="Y38" s="26">
        <v>9.4</v>
      </c>
      <c r="Z38" s="56">
        <v>4.4000000000000004</v>
      </c>
      <c r="AA38" s="54">
        <v>6.3</v>
      </c>
      <c r="AB38" s="56">
        <v>5.5</v>
      </c>
      <c r="AC38" s="26">
        <v>8.6</v>
      </c>
      <c r="AD38" s="56">
        <v>1</v>
      </c>
    </row>
    <row r="39" spans="1:30" ht="16.5" customHeight="1" x14ac:dyDescent="0.25">
      <c r="A39" s="7"/>
      <c r="B39" s="7"/>
      <c r="C39" s="7" t="s">
        <v>1139</v>
      </c>
      <c r="D39" s="7"/>
      <c r="E39" s="7"/>
      <c r="F39" s="7"/>
      <c r="G39" s="7"/>
      <c r="H39" s="7"/>
      <c r="I39" s="7"/>
      <c r="J39" s="7"/>
      <c r="K39" s="7"/>
      <c r="L39" s="9" t="s">
        <v>261</v>
      </c>
      <c r="M39" s="26">
        <v>5.5</v>
      </c>
      <c r="N39" s="56">
        <v>1</v>
      </c>
      <c r="O39" s="26">
        <v>5.8</v>
      </c>
      <c r="P39" s="56">
        <v>0.9</v>
      </c>
      <c r="Q39" s="26">
        <v>6.3</v>
      </c>
      <c r="R39" s="56">
        <v>1.3</v>
      </c>
      <c r="S39" s="26">
        <v>4.9000000000000004</v>
      </c>
      <c r="T39" s="56">
        <v>1.2</v>
      </c>
      <c r="U39" s="26">
        <v>4.7</v>
      </c>
      <c r="V39" s="56">
        <v>1</v>
      </c>
      <c r="W39" s="26">
        <v>7.5</v>
      </c>
      <c r="X39" s="56">
        <v>1.5</v>
      </c>
      <c r="Y39" s="26">
        <v>4.4000000000000004</v>
      </c>
      <c r="Z39" s="56">
        <v>1.4</v>
      </c>
      <c r="AA39" s="26">
        <v>4.5</v>
      </c>
      <c r="AB39" s="56">
        <v>2.1</v>
      </c>
      <c r="AC39" s="26">
        <v>5.6</v>
      </c>
      <c r="AD39" s="56">
        <v>0.5</v>
      </c>
    </row>
    <row r="40" spans="1:30" ht="16.5" customHeight="1" x14ac:dyDescent="0.25">
      <c r="A40" s="7"/>
      <c r="B40" s="7"/>
      <c r="C40" s="7" t="s">
        <v>526</v>
      </c>
      <c r="D40" s="7"/>
      <c r="E40" s="7"/>
      <c r="F40" s="7"/>
      <c r="G40" s="7"/>
      <c r="H40" s="7"/>
      <c r="I40" s="7"/>
      <c r="J40" s="7"/>
      <c r="K40" s="7"/>
      <c r="L40" s="9" t="s">
        <v>261</v>
      </c>
      <c r="M40" s="26">
        <v>5.8</v>
      </c>
      <c r="N40" s="56">
        <v>1</v>
      </c>
      <c r="O40" s="26">
        <v>6.5</v>
      </c>
      <c r="P40" s="56">
        <v>0.9</v>
      </c>
      <c r="Q40" s="26">
        <v>6.8</v>
      </c>
      <c r="R40" s="56">
        <v>1.1000000000000001</v>
      </c>
      <c r="S40" s="26">
        <v>5.6</v>
      </c>
      <c r="T40" s="56">
        <v>1.1000000000000001</v>
      </c>
      <c r="U40" s="26">
        <v>5.9</v>
      </c>
      <c r="V40" s="56">
        <v>1</v>
      </c>
      <c r="W40" s="26">
        <v>8.3000000000000007</v>
      </c>
      <c r="X40" s="56">
        <v>1.5</v>
      </c>
      <c r="Y40" s="26">
        <v>5.5</v>
      </c>
      <c r="Z40" s="56">
        <v>1.4</v>
      </c>
      <c r="AA40" s="26">
        <v>5.0999999999999996</v>
      </c>
      <c r="AB40" s="56">
        <v>1.8</v>
      </c>
      <c r="AC40" s="26">
        <v>6.2</v>
      </c>
      <c r="AD40" s="56">
        <v>0.4</v>
      </c>
    </row>
    <row r="41" spans="1:30" ht="16.5" customHeight="1" x14ac:dyDescent="0.25">
      <c r="A41" s="7"/>
      <c r="B41" s="7" t="s">
        <v>1068</v>
      </c>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c r="C42" s="7" t="s">
        <v>1150</v>
      </c>
      <c r="D42" s="7"/>
      <c r="E42" s="7"/>
      <c r="F42" s="7"/>
      <c r="G42" s="7"/>
      <c r="H42" s="7"/>
      <c r="I42" s="7"/>
      <c r="J42" s="7"/>
      <c r="K42" s="7"/>
      <c r="L42" s="9" t="s">
        <v>261</v>
      </c>
      <c r="M42" s="16">
        <v>18.100000000000001</v>
      </c>
      <c r="N42" s="56">
        <v>3.9</v>
      </c>
      <c r="O42" s="16">
        <v>19.100000000000001</v>
      </c>
      <c r="P42" s="56">
        <v>3.6</v>
      </c>
      <c r="Q42" s="16">
        <v>16.3</v>
      </c>
      <c r="R42" s="56">
        <v>4.3</v>
      </c>
      <c r="S42" s="16">
        <v>14.1</v>
      </c>
      <c r="T42" s="56">
        <v>4.5</v>
      </c>
      <c r="U42" s="16">
        <v>16.899999999999999</v>
      </c>
      <c r="V42" s="56">
        <v>5</v>
      </c>
      <c r="W42" s="16">
        <v>18.5</v>
      </c>
      <c r="X42" s="56">
        <v>4.5999999999999996</v>
      </c>
      <c r="Y42" s="16">
        <v>18.399999999999999</v>
      </c>
      <c r="Z42" s="56">
        <v>5.3</v>
      </c>
      <c r="AA42" s="16">
        <v>13.7</v>
      </c>
      <c r="AB42" s="56">
        <v>6.6</v>
      </c>
      <c r="AC42" s="16">
        <v>17.399999999999999</v>
      </c>
      <c r="AD42" s="56">
        <v>1.6</v>
      </c>
    </row>
    <row r="43" spans="1:30" ht="16.5" customHeight="1" x14ac:dyDescent="0.25">
      <c r="A43" s="7"/>
      <c r="B43" s="7"/>
      <c r="C43" s="7" t="s">
        <v>1139</v>
      </c>
      <c r="D43" s="7"/>
      <c r="E43" s="7"/>
      <c r="F43" s="7"/>
      <c r="G43" s="7"/>
      <c r="H43" s="7"/>
      <c r="I43" s="7"/>
      <c r="J43" s="7"/>
      <c r="K43" s="7"/>
      <c r="L43" s="9" t="s">
        <v>261</v>
      </c>
      <c r="M43" s="26">
        <v>8.1</v>
      </c>
      <c r="N43" s="56">
        <v>1.5</v>
      </c>
      <c r="O43" s="16">
        <v>10.1</v>
      </c>
      <c r="P43" s="56">
        <v>1.6</v>
      </c>
      <c r="Q43" s="26">
        <v>9.1</v>
      </c>
      <c r="R43" s="56">
        <v>1.5</v>
      </c>
      <c r="S43" s="26">
        <v>8.1</v>
      </c>
      <c r="T43" s="56">
        <v>1.5</v>
      </c>
      <c r="U43" s="26">
        <v>9.8000000000000007</v>
      </c>
      <c r="V43" s="56">
        <v>1.6</v>
      </c>
      <c r="W43" s="16">
        <v>11.2</v>
      </c>
      <c r="X43" s="56">
        <v>2.1</v>
      </c>
      <c r="Y43" s="26">
        <v>9.9</v>
      </c>
      <c r="Z43" s="56">
        <v>2.2999999999999998</v>
      </c>
      <c r="AA43" s="26">
        <v>8.9</v>
      </c>
      <c r="AB43" s="56">
        <v>3.6</v>
      </c>
      <c r="AC43" s="26">
        <v>9</v>
      </c>
      <c r="AD43" s="56">
        <v>0.7</v>
      </c>
    </row>
    <row r="44" spans="1:30" ht="16.5" customHeight="1" x14ac:dyDescent="0.25">
      <c r="A44" s="7"/>
      <c r="B44" s="7"/>
      <c r="C44" s="7" t="s">
        <v>526</v>
      </c>
      <c r="D44" s="7"/>
      <c r="E44" s="7"/>
      <c r="F44" s="7"/>
      <c r="G44" s="7"/>
      <c r="H44" s="7"/>
      <c r="I44" s="7"/>
      <c r="J44" s="7"/>
      <c r="K44" s="7"/>
      <c r="L44" s="9" t="s">
        <v>261</v>
      </c>
      <c r="M44" s="16">
        <v>10.1</v>
      </c>
      <c r="N44" s="56">
        <v>1.4</v>
      </c>
      <c r="O44" s="16">
        <v>11.7</v>
      </c>
      <c r="P44" s="56">
        <v>1.6</v>
      </c>
      <c r="Q44" s="16">
        <v>10.9</v>
      </c>
      <c r="R44" s="56">
        <v>1.6</v>
      </c>
      <c r="S44" s="26">
        <v>9.3000000000000007</v>
      </c>
      <c r="T44" s="56">
        <v>1.6</v>
      </c>
      <c r="U44" s="16">
        <v>11.4</v>
      </c>
      <c r="V44" s="56">
        <v>1.7</v>
      </c>
      <c r="W44" s="16">
        <v>12.8</v>
      </c>
      <c r="X44" s="56">
        <v>1.9</v>
      </c>
      <c r="Y44" s="16">
        <v>11.5</v>
      </c>
      <c r="Z44" s="56">
        <v>2.1</v>
      </c>
      <c r="AA44" s="16">
        <v>10.1</v>
      </c>
      <c r="AB44" s="56">
        <v>2.9</v>
      </c>
      <c r="AC44" s="16">
        <v>10.7</v>
      </c>
      <c r="AD44" s="56">
        <v>0.7</v>
      </c>
    </row>
    <row r="45" spans="1:30" ht="16.5" customHeight="1" x14ac:dyDescent="0.25">
      <c r="A45" s="7" t="s">
        <v>92</v>
      </c>
      <c r="B45" s="7"/>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t="s">
        <v>1069</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1150</v>
      </c>
      <c r="D47" s="7"/>
      <c r="E47" s="7"/>
      <c r="F47" s="7"/>
      <c r="G47" s="7"/>
      <c r="H47" s="7"/>
      <c r="I47" s="7"/>
      <c r="J47" s="7"/>
      <c r="K47" s="7"/>
      <c r="L47" s="9" t="s">
        <v>261</v>
      </c>
      <c r="M47" s="54">
        <v>3</v>
      </c>
      <c r="N47" s="56">
        <v>1.9</v>
      </c>
      <c r="O47" s="54">
        <v>3.9</v>
      </c>
      <c r="P47" s="56">
        <v>2.2000000000000002</v>
      </c>
      <c r="Q47" s="54">
        <v>3.2</v>
      </c>
      <c r="R47" s="56">
        <v>1.8</v>
      </c>
      <c r="S47" s="26">
        <v>6.6</v>
      </c>
      <c r="T47" s="56">
        <v>3</v>
      </c>
      <c r="U47" s="54">
        <v>1.5</v>
      </c>
      <c r="V47" s="56">
        <v>1.2</v>
      </c>
      <c r="W47" s="54">
        <v>4.4000000000000004</v>
      </c>
      <c r="X47" s="56">
        <v>2.7</v>
      </c>
      <c r="Y47" s="54">
        <v>3.4</v>
      </c>
      <c r="Z47" s="56">
        <v>2.7</v>
      </c>
      <c r="AA47" s="50">
        <v>13.4</v>
      </c>
      <c r="AB47" s="56">
        <v>7.3</v>
      </c>
      <c r="AC47" s="26">
        <v>3.5</v>
      </c>
      <c r="AD47" s="56">
        <v>0.9</v>
      </c>
    </row>
    <row r="48" spans="1:30" ht="16.5" customHeight="1" x14ac:dyDescent="0.25">
      <c r="A48" s="7"/>
      <c r="B48" s="7"/>
      <c r="C48" s="7" t="s">
        <v>1139</v>
      </c>
      <c r="D48" s="7"/>
      <c r="E48" s="7"/>
      <c r="F48" s="7"/>
      <c r="G48" s="7"/>
      <c r="H48" s="7"/>
      <c r="I48" s="7"/>
      <c r="J48" s="7"/>
      <c r="K48" s="7"/>
      <c r="L48" s="9" t="s">
        <v>261</v>
      </c>
      <c r="M48" s="26">
        <v>1.1000000000000001</v>
      </c>
      <c r="N48" s="56">
        <v>0.4</v>
      </c>
      <c r="O48" s="26">
        <v>1.6</v>
      </c>
      <c r="P48" s="56">
        <v>0.5</v>
      </c>
      <c r="Q48" s="26">
        <v>2.1</v>
      </c>
      <c r="R48" s="56">
        <v>0.6</v>
      </c>
      <c r="S48" s="26">
        <v>1.5</v>
      </c>
      <c r="T48" s="56">
        <v>0.5</v>
      </c>
      <c r="U48" s="26">
        <v>1.4</v>
      </c>
      <c r="V48" s="56">
        <v>0.5</v>
      </c>
      <c r="W48" s="26">
        <v>1.6</v>
      </c>
      <c r="X48" s="56">
        <v>0.7</v>
      </c>
      <c r="Y48" s="26">
        <v>2.1</v>
      </c>
      <c r="Z48" s="56">
        <v>1</v>
      </c>
      <c r="AA48" s="54">
        <v>1.7</v>
      </c>
      <c r="AB48" s="56">
        <v>0.9</v>
      </c>
      <c r="AC48" s="26">
        <v>1.5</v>
      </c>
      <c r="AD48" s="56">
        <v>0.2</v>
      </c>
    </row>
    <row r="49" spans="1:30" ht="16.5" customHeight="1" x14ac:dyDescent="0.25">
      <c r="A49" s="7"/>
      <c r="B49" s="7"/>
      <c r="C49" s="7" t="s">
        <v>526</v>
      </c>
      <c r="D49" s="7"/>
      <c r="E49" s="7"/>
      <c r="F49" s="7"/>
      <c r="G49" s="7"/>
      <c r="H49" s="7"/>
      <c r="I49" s="7"/>
      <c r="J49" s="7"/>
      <c r="K49" s="7"/>
      <c r="L49" s="9" t="s">
        <v>261</v>
      </c>
      <c r="M49" s="26">
        <v>1.4</v>
      </c>
      <c r="N49" s="56">
        <v>0.4</v>
      </c>
      <c r="O49" s="26">
        <v>2</v>
      </c>
      <c r="P49" s="56">
        <v>0.6</v>
      </c>
      <c r="Q49" s="26">
        <v>2.2000000000000002</v>
      </c>
      <c r="R49" s="56">
        <v>0.6</v>
      </c>
      <c r="S49" s="26">
        <v>2.2999999999999998</v>
      </c>
      <c r="T49" s="56">
        <v>0.6</v>
      </c>
      <c r="U49" s="26">
        <v>1.4</v>
      </c>
      <c r="V49" s="56">
        <v>0.5</v>
      </c>
      <c r="W49" s="26">
        <v>2.2000000000000002</v>
      </c>
      <c r="X49" s="56">
        <v>0.7</v>
      </c>
      <c r="Y49" s="26">
        <v>2.2999999999999998</v>
      </c>
      <c r="Z49" s="56">
        <v>1</v>
      </c>
      <c r="AA49" s="26">
        <v>2.8</v>
      </c>
      <c r="AB49" s="56">
        <v>1.3</v>
      </c>
      <c r="AC49" s="26">
        <v>1.8</v>
      </c>
      <c r="AD49" s="56">
        <v>0.2</v>
      </c>
    </row>
    <row r="50" spans="1:30" ht="16.5" customHeight="1" x14ac:dyDescent="0.25">
      <c r="A50" s="7"/>
      <c r="B50" s="7" t="s">
        <v>1066</v>
      </c>
      <c r="C50" s="7"/>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t="s">
        <v>1150</v>
      </c>
      <c r="D51" s="7"/>
      <c r="E51" s="7"/>
      <c r="F51" s="7"/>
      <c r="G51" s="7"/>
      <c r="H51" s="7"/>
      <c r="I51" s="7"/>
      <c r="J51" s="7"/>
      <c r="K51" s="7"/>
      <c r="L51" s="9" t="s">
        <v>261</v>
      </c>
      <c r="M51" s="26">
        <v>7.5</v>
      </c>
      <c r="N51" s="56">
        <v>2.9</v>
      </c>
      <c r="O51" s="26">
        <v>5.9</v>
      </c>
      <c r="P51" s="56">
        <v>2.1</v>
      </c>
      <c r="Q51" s="26">
        <v>7.2</v>
      </c>
      <c r="R51" s="56">
        <v>2.5</v>
      </c>
      <c r="S51" s="26">
        <v>6.4</v>
      </c>
      <c r="T51" s="56">
        <v>2.5</v>
      </c>
      <c r="U51" s="26">
        <v>6.1</v>
      </c>
      <c r="V51" s="56">
        <v>2.5</v>
      </c>
      <c r="W51" s="26">
        <v>6.4</v>
      </c>
      <c r="X51" s="56">
        <v>3</v>
      </c>
      <c r="Y51" s="54">
        <v>3.4</v>
      </c>
      <c r="Z51" s="56">
        <v>2.5</v>
      </c>
      <c r="AA51" s="50">
        <v>10.5</v>
      </c>
      <c r="AB51" s="56">
        <v>9.9</v>
      </c>
      <c r="AC51" s="26">
        <v>6.6</v>
      </c>
      <c r="AD51" s="56">
        <v>1.1000000000000001</v>
      </c>
    </row>
    <row r="52" spans="1:30" ht="16.5" customHeight="1" x14ac:dyDescent="0.25">
      <c r="A52" s="7"/>
      <c r="B52" s="7"/>
      <c r="C52" s="7" t="s">
        <v>1139</v>
      </c>
      <c r="D52" s="7"/>
      <c r="E52" s="7"/>
      <c r="F52" s="7"/>
      <c r="G52" s="7"/>
      <c r="H52" s="7"/>
      <c r="I52" s="7"/>
      <c r="J52" s="7"/>
      <c r="K52" s="7"/>
      <c r="L52" s="9" t="s">
        <v>261</v>
      </c>
      <c r="M52" s="26">
        <v>5.5</v>
      </c>
      <c r="N52" s="56">
        <v>0.8</v>
      </c>
      <c r="O52" s="26">
        <v>5</v>
      </c>
      <c r="P52" s="56">
        <v>0.8</v>
      </c>
      <c r="Q52" s="26">
        <v>4.7</v>
      </c>
      <c r="R52" s="56">
        <v>1</v>
      </c>
      <c r="S52" s="26">
        <v>5.5</v>
      </c>
      <c r="T52" s="56">
        <v>1.2</v>
      </c>
      <c r="U52" s="26">
        <v>5.7</v>
      </c>
      <c r="V52" s="56">
        <v>1.2</v>
      </c>
      <c r="W52" s="26">
        <v>5.3</v>
      </c>
      <c r="X52" s="56">
        <v>1.3</v>
      </c>
      <c r="Y52" s="26">
        <v>5.8</v>
      </c>
      <c r="Z52" s="56">
        <v>1.6</v>
      </c>
      <c r="AA52" s="26">
        <v>6.9</v>
      </c>
      <c r="AB52" s="56">
        <v>2.6</v>
      </c>
      <c r="AC52" s="26">
        <v>5.3</v>
      </c>
      <c r="AD52" s="56">
        <v>0.4</v>
      </c>
    </row>
    <row r="53" spans="1:30" ht="16.5" customHeight="1" x14ac:dyDescent="0.25">
      <c r="A53" s="7"/>
      <c r="B53" s="7"/>
      <c r="C53" s="7" t="s">
        <v>526</v>
      </c>
      <c r="D53" s="7"/>
      <c r="E53" s="7"/>
      <c r="F53" s="7"/>
      <c r="G53" s="7"/>
      <c r="H53" s="7"/>
      <c r="I53" s="7"/>
      <c r="J53" s="7"/>
      <c r="K53" s="7"/>
      <c r="L53" s="9" t="s">
        <v>261</v>
      </c>
      <c r="M53" s="26">
        <v>5.8</v>
      </c>
      <c r="N53" s="56">
        <v>0.8</v>
      </c>
      <c r="O53" s="26">
        <v>5.2</v>
      </c>
      <c r="P53" s="56">
        <v>0.8</v>
      </c>
      <c r="Q53" s="26">
        <v>5.2</v>
      </c>
      <c r="R53" s="56">
        <v>1</v>
      </c>
      <c r="S53" s="26">
        <v>5.6</v>
      </c>
      <c r="T53" s="56">
        <v>1.1000000000000001</v>
      </c>
      <c r="U53" s="26">
        <v>5.8</v>
      </c>
      <c r="V53" s="56">
        <v>1</v>
      </c>
      <c r="W53" s="26">
        <v>5.6</v>
      </c>
      <c r="X53" s="56">
        <v>1.2</v>
      </c>
      <c r="Y53" s="26">
        <v>5.4</v>
      </c>
      <c r="Z53" s="56">
        <v>1.3</v>
      </c>
      <c r="AA53" s="26">
        <v>7.5</v>
      </c>
      <c r="AB53" s="56">
        <v>2.1</v>
      </c>
      <c r="AC53" s="26">
        <v>5.5</v>
      </c>
      <c r="AD53" s="56">
        <v>0.4</v>
      </c>
    </row>
    <row r="54" spans="1:30" ht="16.5" customHeight="1" x14ac:dyDescent="0.25">
      <c r="A54" s="7"/>
      <c r="B54" s="7" t="s">
        <v>1151</v>
      </c>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c r="C55" s="7" t="s">
        <v>1150</v>
      </c>
      <c r="D55" s="7"/>
      <c r="E55" s="7"/>
      <c r="F55" s="7"/>
      <c r="G55" s="7"/>
      <c r="H55" s="7"/>
      <c r="I55" s="7"/>
      <c r="J55" s="7"/>
      <c r="K55" s="7"/>
      <c r="L55" s="9" t="s">
        <v>261</v>
      </c>
      <c r="M55" s="16">
        <v>29.1</v>
      </c>
      <c r="N55" s="56">
        <v>5.5</v>
      </c>
      <c r="O55" s="16">
        <v>25.4</v>
      </c>
      <c r="P55" s="56">
        <v>4.0999999999999996</v>
      </c>
      <c r="Q55" s="16">
        <v>25.1</v>
      </c>
      <c r="R55" s="56">
        <v>4.2</v>
      </c>
      <c r="S55" s="16">
        <v>24.2</v>
      </c>
      <c r="T55" s="56">
        <v>5.0999999999999996</v>
      </c>
      <c r="U55" s="16">
        <v>26.3</v>
      </c>
      <c r="V55" s="56">
        <v>4.2</v>
      </c>
      <c r="W55" s="16">
        <v>29.4</v>
      </c>
      <c r="X55" s="56">
        <v>4.9000000000000004</v>
      </c>
      <c r="Y55" s="16">
        <v>31.9</v>
      </c>
      <c r="Z55" s="56">
        <v>4.5999999999999996</v>
      </c>
      <c r="AA55" s="16">
        <v>26.2</v>
      </c>
      <c r="AB55" s="55">
        <v>11.5</v>
      </c>
      <c r="AC55" s="16">
        <v>26.9</v>
      </c>
      <c r="AD55" s="56">
        <v>2.4</v>
      </c>
    </row>
    <row r="56" spans="1:30" ht="16.5" customHeight="1" x14ac:dyDescent="0.25">
      <c r="A56" s="7"/>
      <c r="B56" s="7"/>
      <c r="C56" s="7" t="s">
        <v>1139</v>
      </c>
      <c r="D56" s="7"/>
      <c r="E56" s="7"/>
      <c r="F56" s="7"/>
      <c r="G56" s="7"/>
      <c r="H56" s="7"/>
      <c r="I56" s="7"/>
      <c r="J56" s="7"/>
      <c r="K56" s="7"/>
      <c r="L56" s="9" t="s">
        <v>261</v>
      </c>
      <c r="M56" s="16">
        <v>17</v>
      </c>
      <c r="N56" s="56">
        <v>1.3</v>
      </c>
      <c r="O56" s="16">
        <v>15.9</v>
      </c>
      <c r="P56" s="56">
        <v>1.4</v>
      </c>
      <c r="Q56" s="16">
        <v>16.100000000000001</v>
      </c>
      <c r="R56" s="56">
        <v>1.6</v>
      </c>
      <c r="S56" s="16">
        <v>17.3</v>
      </c>
      <c r="T56" s="56">
        <v>1.8</v>
      </c>
      <c r="U56" s="16">
        <v>17.7</v>
      </c>
      <c r="V56" s="56">
        <v>1.9</v>
      </c>
      <c r="W56" s="16">
        <v>19.8</v>
      </c>
      <c r="X56" s="56">
        <v>2</v>
      </c>
      <c r="Y56" s="16">
        <v>16.8</v>
      </c>
      <c r="Z56" s="56">
        <v>2.5</v>
      </c>
      <c r="AA56" s="16">
        <v>14.1</v>
      </c>
      <c r="AB56" s="56">
        <v>3.2</v>
      </c>
      <c r="AC56" s="16">
        <v>16.7</v>
      </c>
      <c r="AD56" s="56">
        <v>0.7</v>
      </c>
    </row>
    <row r="57" spans="1:30" ht="16.5" customHeight="1" x14ac:dyDescent="0.25">
      <c r="A57" s="7"/>
      <c r="B57" s="7"/>
      <c r="C57" s="7" t="s">
        <v>526</v>
      </c>
      <c r="D57" s="7"/>
      <c r="E57" s="7"/>
      <c r="F57" s="7"/>
      <c r="G57" s="7"/>
      <c r="H57" s="7"/>
      <c r="I57" s="7"/>
      <c r="J57" s="7"/>
      <c r="K57" s="7"/>
      <c r="L57" s="9" t="s">
        <v>261</v>
      </c>
      <c r="M57" s="16">
        <v>18.899999999999999</v>
      </c>
      <c r="N57" s="56">
        <v>1.1000000000000001</v>
      </c>
      <c r="O57" s="16">
        <v>17.399999999999999</v>
      </c>
      <c r="P57" s="56">
        <v>1.3</v>
      </c>
      <c r="Q57" s="16">
        <v>17.600000000000001</v>
      </c>
      <c r="R57" s="56">
        <v>1.5</v>
      </c>
      <c r="S57" s="16">
        <v>18.600000000000001</v>
      </c>
      <c r="T57" s="56">
        <v>1.7</v>
      </c>
      <c r="U57" s="16">
        <v>19.2</v>
      </c>
      <c r="V57" s="56">
        <v>1.8</v>
      </c>
      <c r="W57" s="16">
        <v>21.6</v>
      </c>
      <c r="X57" s="56">
        <v>1.9</v>
      </c>
      <c r="Y57" s="16">
        <v>19.3</v>
      </c>
      <c r="Z57" s="56">
        <v>2.2999999999999998</v>
      </c>
      <c r="AA57" s="16">
        <v>15.5</v>
      </c>
      <c r="AB57" s="56">
        <v>3.2</v>
      </c>
      <c r="AC57" s="16">
        <v>18.3</v>
      </c>
      <c r="AD57" s="56">
        <v>0.7</v>
      </c>
    </row>
    <row r="58" spans="1:30" ht="16.5" customHeight="1" x14ac:dyDescent="0.25">
      <c r="A58" s="7"/>
      <c r="B58" s="7" t="s">
        <v>1152</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5">
      <c r="A59" s="7"/>
      <c r="B59" s="7"/>
      <c r="C59" s="7" t="s">
        <v>1150</v>
      </c>
      <c r="D59" s="7"/>
      <c r="E59" s="7"/>
      <c r="F59" s="7"/>
      <c r="G59" s="7"/>
      <c r="H59" s="7"/>
      <c r="I59" s="7"/>
      <c r="J59" s="7"/>
      <c r="K59" s="7"/>
      <c r="L59" s="9" t="s">
        <v>261</v>
      </c>
      <c r="M59" s="26">
        <v>7.6</v>
      </c>
      <c r="N59" s="56">
        <v>2.4</v>
      </c>
      <c r="O59" s="26">
        <v>9.6</v>
      </c>
      <c r="P59" s="56">
        <v>2.9</v>
      </c>
      <c r="Q59" s="16">
        <v>12.9</v>
      </c>
      <c r="R59" s="56">
        <v>3.4</v>
      </c>
      <c r="S59" s="26">
        <v>8.1999999999999993</v>
      </c>
      <c r="T59" s="56">
        <v>2.8</v>
      </c>
      <c r="U59" s="26">
        <v>9.9</v>
      </c>
      <c r="V59" s="56">
        <v>2.6</v>
      </c>
      <c r="W59" s="16">
        <v>11.9</v>
      </c>
      <c r="X59" s="56">
        <v>4</v>
      </c>
      <c r="Y59" s="16">
        <v>15.6</v>
      </c>
      <c r="Z59" s="56">
        <v>4.4000000000000004</v>
      </c>
      <c r="AA59" s="50">
        <v>14.5</v>
      </c>
      <c r="AB59" s="55">
        <v>10.7</v>
      </c>
      <c r="AC59" s="26">
        <v>9.5</v>
      </c>
      <c r="AD59" s="56">
        <v>1.2</v>
      </c>
    </row>
    <row r="60" spans="1:30" ht="16.5" customHeight="1" x14ac:dyDescent="0.25">
      <c r="A60" s="7"/>
      <c r="B60" s="7"/>
      <c r="C60" s="7" t="s">
        <v>1139</v>
      </c>
      <c r="D60" s="7"/>
      <c r="E60" s="7"/>
      <c r="F60" s="7"/>
      <c r="G60" s="7"/>
      <c r="H60" s="7"/>
      <c r="I60" s="7"/>
      <c r="J60" s="7"/>
      <c r="K60" s="7"/>
      <c r="L60" s="9" t="s">
        <v>261</v>
      </c>
      <c r="M60" s="26">
        <v>5.8</v>
      </c>
      <c r="N60" s="56">
        <v>0.9</v>
      </c>
      <c r="O60" s="26">
        <v>4.3</v>
      </c>
      <c r="P60" s="56">
        <v>0.8</v>
      </c>
      <c r="Q60" s="26">
        <v>5.8</v>
      </c>
      <c r="R60" s="56">
        <v>0.9</v>
      </c>
      <c r="S60" s="26">
        <v>4.5999999999999996</v>
      </c>
      <c r="T60" s="56">
        <v>0.9</v>
      </c>
      <c r="U60" s="26">
        <v>4.9000000000000004</v>
      </c>
      <c r="V60" s="56">
        <v>1</v>
      </c>
      <c r="W60" s="26">
        <v>6.2</v>
      </c>
      <c r="X60" s="56">
        <v>1.2</v>
      </c>
      <c r="Y60" s="26">
        <v>5.6</v>
      </c>
      <c r="Z60" s="56">
        <v>1.4</v>
      </c>
      <c r="AA60" s="26">
        <v>4.3</v>
      </c>
      <c r="AB60" s="56">
        <v>1.9</v>
      </c>
      <c r="AC60" s="26">
        <v>5.2</v>
      </c>
      <c r="AD60" s="56">
        <v>0.4</v>
      </c>
    </row>
    <row r="61" spans="1:30" ht="16.5" customHeight="1" x14ac:dyDescent="0.25">
      <c r="A61" s="7"/>
      <c r="B61" s="7"/>
      <c r="C61" s="7" t="s">
        <v>526</v>
      </c>
      <c r="D61" s="7"/>
      <c r="E61" s="7"/>
      <c r="F61" s="7"/>
      <c r="G61" s="7"/>
      <c r="H61" s="7"/>
      <c r="I61" s="7"/>
      <c r="J61" s="7"/>
      <c r="K61" s="7"/>
      <c r="L61" s="9" t="s">
        <v>261</v>
      </c>
      <c r="M61" s="26">
        <v>6.1</v>
      </c>
      <c r="N61" s="56">
        <v>0.9</v>
      </c>
      <c r="O61" s="26">
        <v>5.0999999999999996</v>
      </c>
      <c r="P61" s="56">
        <v>0.8</v>
      </c>
      <c r="Q61" s="26">
        <v>6.8</v>
      </c>
      <c r="R61" s="56">
        <v>0.9</v>
      </c>
      <c r="S61" s="26">
        <v>5.2</v>
      </c>
      <c r="T61" s="56">
        <v>0.9</v>
      </c>
      <c r="U61" s="26">
        <v>5.7</v>
      </c>
      <c r="V61" s="56">
        <v>0.9</v>
      </c>
      <c r="W61" s="26">
        <v>7</v>
      </c>
      <c r="X61" s="56">
        <v>1.1000000000000001</v>
      </c>
      <c r="Y61" s="26">
        <v>7.4</v>
      </c>
      <c r="Z61" s="56">
        <v>1.4</v>
      </c>
      <c r="AA61" s="26">
        <v>5.5</v>
      </c>
      <c r="AB61" s="56">
        <v>2.4</v>
      </c>
      <c r="AC61" s="26">
        <v>5.9</v>
      </c>
      <c r="AD61" s="56">
        <v>0.4</v>
      </c>
    </row>
    <row r="62" spans="1:30" ht="16.5" customHeight="1" x14ac:dyDescent="0.25">
      <c r="A62" s="7"/>
      <c r="B62" s="7" t="s">
        <v>1068</v>
      </c>
      <c r="C62" s="7"/>
      <c r="D62" s="7"/>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16.5" customHeight="1" x14ac:dyDescent="0.25">
      <c r="A63" s="7"/>
      <c r="B63" s="7"/>
      <c r="C63" s="7" t="s">
        <v>1150</v>
      </c>
      <c r="D63" s="7"/>
      <c r="E63" s="7"/>
      <c r="F63" s="7"/>
      <c r="G63" s="7"/>
      <c r="H63" s="7"/>
      <c r="I63" s="7"/>
      <c r="J63" s="7"/>
      <c r="K63" s="7"/>
      <c r="L63" s="9" t="s">
        <v>261</v>
      </c>
      <c r="M63" s="16">
        <v>16.5</v>
      </c>
      <c r="N63" s="56">
        <v>3.9</v>
      </c>
      <c r="O63" s="16">
        <v>18.8</v>
      </c>
      <c r="P63" s="56">
        <v>4</v>
      </c>
      <c r="Q63" s="16">
        <v>15.5</v>
      </c>
      <c r="R63" s="56">
        <v>3.4</v>
      </c>
      <c r="S63" s="16">
        <v>16</v>
      </c>
      <c r="T63" s="56">
        <v>5</v>
      </c>
      <c r="U63" s="16">
        <v>14.7</v>
      </c>
      <c r="V63" s="56">
        <v>4.3</v>
      </c>
      <c r="W63" s="16">
        <v>17</v>
      </c>
      <c r="X63" s="56">
        <v>5.6</v>
      </c>
      <c r="Y63" s="16">
        <v>18.8</v>
      </c>
      <c r="Z63" s="56">
        <v>5.7</v>
      </c>
      <c r="AA63" s="50">
        <v>17.600000000000001</v>
      </c>
      <c r="AB63" s="55">
        <v>10.9</v>
      </c>
      <c r="AC63" s="16">
        <v>16.7</v>
      </c>
      <c r="AD63" s="56">
        <v>1.8</v>
      </c>
    </row>
    <row r="64" spans="1:30" ht="16.5" customHeight="1" x14ac:dyDescent="0.25">
      <c r="A64" s="7"/>
      <c r="B64" s="7"/>
      <c r="C64" s="7" t="s">
        <v>1139</v>
      </c>
      <c r="D64" s="7"/>
      <c r="E64" s="7"/>
      <c r="F64" s="7"/>
      <c r="G64" s="7"/>
      <c r="H64" s="7"/>
      <c r="I64" s="7"/>
      <c r="J64" s="7"/>
      <c r="K64" s="7"/>
      <c r="L64" s="9" t="s">
        <v>261</v>
      </c>
      <c r="M64" s="26">
        <v>8.8000000000000007</v>
      </c>
      <c r="N64" s="56">
        <v>1.5</v>
      </c>
      <c r="O64" s="26">
        <v>9.4</v>
      </c>
      <c r="P64" s="56">
        <v>1.2</v>
      </c>
      <c r="Q64" s="26">
        <v>9.3000000000000007</v>
      </c>
      <c r="R64" s="56">
        <v>1.3</v>
      </c>
      <c r="S64" s="26">
        <v>9.6999999999999993</v>
      </c>
      <c r="T64" s="56">
        <v>1.5</v>
      </c>
      <c r="U64" s="26">
        <v>9.8000000000000007</v>
      </c>
      <c r="V64" s="56">
        <v>1.7</v>
      </c>
      <c r="W64" s="26">
        <v>9.8000000000000007</v>
      </c>
      <c r="X64" s="56">
        <v>2</v>
      </c>
      <c r="Y64" s="26">
        <v>8.3000000000000007</v>
      </c>
      <c r="Z64" s="56">
        <v>1.7</v>
      </c>
      <c r="AA64" s="26">
        <v>7.7</v>
      </c>
      <c r="AB64" s="56">
        <v>2.5</v>
      </c>
      <c r="AC64" s="26">
        <v>9.1999999999999993</v>
      </c>
      <c r="AD64" s="56">
        <v>0.7</v>
      </c>
    </row>
    <row r="65" spans="1:30" ht="16.5" customHeight="1" x14ac:dyDescent="0.25">
      <c r="A65" s="14"/>
      <c r="B65" s="14"/>
      <c r="C65" s="14" t="s">
        <v>526</v>
      </c>
      <c r="D65" s="14"/>
      <c r="E65" s="14"/>
      <c r="F65" s="14"/>
      <c r="G65" s="14"/>
      <c r="H65" s="14"/>
      <c r="I65" s="14"/>
      <c r="J65" s="14"/>
      <c r="K65" s="14"/>
      <c r="L65" s="15" t="s">
        <v>261</v>
      </c>
      <c r="M65" s="28">
        <v>9.9</v>
      </c>
      <c r="N65" s="65">
        <v>1.5</v>
      </c>
      <c r="O65" s="17">
        <v>10.8</v>
      </c>
      <c r="P65" s="65">
        <v>1.2</v>
      </c>
      <c r="Q65" s="17">
        <v>10.3</v>
      </c>
      <c r="R65" s="65">
        <v>1.3</v>
      </c>
      <c r="S65" s="17">
        <v>10.8</v>
      </c>
      <c r="T65" s="65">
        <v>1.4</v>
      </c>
      <c r="U65" s="17">
        <v>10.7</v>
      </c>
      <c r="V65" s="65">
        <v>1.6</v>
      </c>
      <c r="W65" s="17">
        <v>11.1</v>
      </c>
      <c r="X65" s="65">
        <v>2</v>
      </c>
      <c r="Y65" s="17">
        <v>10</v>
      </c>
      <c r="Z65" s="65">
        <v>1.7</v>
      </c>
      <c r="AA65" s="28">
        <v>8.6999999999999993</v>
      </c>
      <c r="AB65" s="65">
        <v>2.2999999999999998</v>
      </c>
      <c r="AC65" s="17">
        <v>10.4</v>
      </c>
      <c r="AD65" s="65">
        <v>0.7</v>
      </c>
    </row>
    <row r="66" spans="1:30" ht="4.5" customHeight="1" x14ac:dyDescent="0.25">
      <c r="A66" s="23"/>
      <c r="B66" s="2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6.5" customHeight="1" x14ac:dyDescent="0.25">
      <c r="A67" s="23"/>
      <c r="B67" s="23"/>
      <c r="C67" s="87" t="s">
        <v>1153</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1:30" ht="4.5" customHeight="1" x14ac:dyDescent="0.25">
      <c r="A68" s="23"/>
      <c r="B68" s="2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6.5" customHeight="1" x14ac:dyDescent="0.25">
      <c r="A69" s="40"/>
      <c r="B69" s="40"/>
      <c r="C69" s="87" t="s">
        <v>473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1:30" ht="16.5" customHeight="1" x14ac:dyDescent="0.25">
      <c r="A70" s="40"/>
      <c r="B70" s="40"/>
      <c r="C70" s="87" t="s">
        <v>474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1:30" ht="4.5" customHeight="1" x14ac:dyDescent="0.25">
      <c r="A71" s="23"/>
      <c r="B71" s="2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29.4" customHeight="1" x14ac:dyDescent="0.25">
      <c r="A72" s="23" t="s">
        <v>99</v>
      </c>
      <c r="B72" s="23"/>
      <c r="C72" s="87" t="s">
        <v>1154</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row>
    <row r="73" spans="1:30" ht="29.4" customHeight="1" x14ac:dyDescent="0.25">
      <c r="A73" s="23" t="s">
        <v>101</v>
      </c>
      <c r="B73" s="23"/>
      <c r="C73" s="87" t="s">
        <v>916</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4" spans="1:30" ht="42.45" customHeight="1" x14ac:dyDescent="0.25">
      <c r="A74" s="23" t="s">
        <v>103</v>
      </c>
      <c r="B74" s="23"/>
      <c r="C74" s="87" t="s">
        <v>956</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1:30" ht="16.5" customHeight="1" x14ac:dyDescent="0.25">
      <c r="A75" s="23" t="s">
        <v>105</v>
      </c>
      <c r="B75" s="23"/>
      <c r="C75" s="87" t="s">
        <v>957</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1:30" ht="29.4" customHeight="1" x14ac:dyDescent="0.25">
      <c r="A76" s="23" t="s">
        <v>142</v>
      </c>
      <c r="B76" s="23"/>
      <c r="C76" s="87" t="s">
        <v>1143</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row>
    <row r="77" spans="1:30" ht="16.5" customHeight="1" x14ac:dyDescent="0.25">
      <c r="A77" s="23" t="s">
        <v>144</v>
      </c>
      <c r="B77" s="23"/>
      <c r="C77" s="87" t="s">
        <v>1144</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1:30" ht="16.5" customHeight="1" x14ac:dyDescent="0.25">
      <c r="A78" s="23" t="s">
        <v>539</v>
      </c>
      <c r="B78" s="23"/>
      <c r="C78" s="87" t="s">
        <v>540</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row>
    <row r="79" spans="1:30" ht="4.5" customHeight="1" x14ac:dyDescent="0.25"/>
    <row r="80" spans="1:30" ht="29.4" customHeight="1" x14ac:dyDescent="0.25">
      <c r="A80" s="24" t="s">
        <v>107</v>
      </c>
      <c r="B80" s="23"/>
      <c r="C80" s="23"/>
      <c r="D80" s="23"/>
      <c r="E80" s="87" t="s">
        <v>1145</v>
      </c>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row>
  </sheetData>
  <mergeCells count="21">
    <mergeCell ref="E80:AD80"/>
    <mergeCell ref="C74:AD74"/>
    <mergeCell ref="C75:AD75"/>
    <mergeCell ref="C76:AD76"/>
    <mergeCell ref="C77:AD77"/>
    <mergeCell ref="C78:AD78"/>
    <mergeCell ref="C67:AD67"/>
    <mergeCell ref="C69:AD69"/>
    <mergeCell ref="C70:AD70"/>
    <mergeCell ref="C72:AD72"/>
    <mergeCell ref="C73:AD73"/>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13A.58</oddHeader>
    <oddFooter>&amp;L&amp;"Arial"&amp;8REPORT ON
GOVERNMENT
SERVICES 2022&amp;R&amp;"Arial"&amp;8SERVICES FOR
MENTAL HEALTH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1"/>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235</v>
      </c>
      <c r="B1" s="8"/>
      <c r="C1" s="8"/>
      <c r="D1" s="8"/>
      <c r="E1" s="8"/>
      <c r="F1" s="8"/>
      <c r="G1" s="8"/>
      <c r="H1" s="8"/>
      <c r="I1" s="8"/>
      <c r="J1" s="8"/>
      <c r="K1" s="91" t="s">
        <v>236</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237</v>
      </c>
      <c r="N2" s="13" t="s">
        <v>172</v>
      </c>
      <c r="O2" s="13" t="s">
        <v>199</v>
      </c>
      <c r="P2" s="13" t="s">
        <v>174</v>
      </c>
      <c r="Q2" s="13" t="s">
        <v>238</v>
      </c>
      <c r="R2" s="13" t="s">
        <v>176</v>
      </c>
      <c r="S2" s="13" t="s">
        <v>177</v>
      </c>
      <c r="T2" s="13" t="s">
        <v>178</v>
      </c>
      <c r="U2" s="13" t="s">
        <v>179</v>
      </c>
    </row>
    <row r="3" spans="1:21" ht="16.5" customHeight="1" x14ac:dyDescent="0.25">
      <c r="A3" s="7" t="s">
        <v>239</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84</v>
      </c>
      <c r="M4" s="16">
        <v>23.5</v>
      </c>
      <c r="N4" s="16">
        <v>10.4</v>
      </c>
      <c r="O4" s="16">
        <v>13.9</v>
      </c>
      <c r="P4" s="16">
        <v>11.2</v>
      </c>
      <c r="Q4" s="16">
        <v>14</v>
      </c>
      <c r="R4" s="26" t="s">
        <v>123</v>
      </c>
      <c r="S4" s="26">
        <v>0.8</v>
      </c>
      <c r="T4" s="26" t="s">
        <v>123</v>
      </c>
      <c r="U4" s="16">
        <v>74</v>
      </c>
    </row>
    <row r="5" spans="1:21" ht="16.5" customHeight="1" x14ac:dyDescent="0.25">
      <c r="A5" s="7"/>
      <c r="B5" s="7" t="s">
        <v>85</v>
      </c>
      <c r="C5" s="7"/>
      <c r="D5" s="7"/>
      <c r="E5" s="7"/>
      <c r="F5" s="7"/>
      <c r="G5" s="7"/>
      <c r="H5" s="7"/>
      <c r="I5" s="7"/>
      <c r="J5" s="7"/>
      <c r="K5" s="7"/>
      <c r="L5" s="9" t="s">
        <v>84</v>
      </c>
      <c r="M5" s="16">
        <v>14.3</v>
      </c>
      <c r="N5" s="16">
        <v>20.100000000000001</v>
      </c>
      <c r="O5" s="16">
        <v>13.5</v>
      </c>
      <c r="P5" s="26">
        <v>8.6999999999999993</v>
      </c>
      <c r="Q5" s="16">
        <v>13.9</v>
      </c>
      <c r="R5" s="26" t="s">
        <v>123</v>
      </c>
      <c r="S5" s="26">
        <v>0.4</v>
      </c>
      <c r="T5" s="26" t="s">
        <v>123</v>
      </c>
      <c r="U5" s="16">
        <v>70.900000000000006</v>
      </c>
    </row>
    <row r="6" spans="1:21" ht="16.5" customHeight="1" x14ac:dyDescent="0.25">
      <c r="A6" s="7"/>
      <c r="B6" s="7" t="s">
        <v>86</v>
      </c>
      <c r="C6" s="7"/>
      <c r="D6" s="7"/>
      <c r="E6" s="7"/>
      <c r="F6" s="7"/>
      <c r="G6" s="7"/>
      <c r="H6" s="7"/>
      <c r="I6" s="7"/>
      <c r="J6" s="7"/>
      <c r="K6" s="7"/>
      <c r="L6" s="9" t="s">
        <v>84</v>
      </c>
      <c r="M6" s="16">
        <v>15.3</v>
      </c>
      <c r="N6" s="16">
        <v>25.4</v>
      </c>
      <c r="O6" s="16">
        <v>11.8</v>
      </c>
      <c r="P6" s="26">
        <v>8.9</v>
      </c>
      <c r="Q6" s="26">
        <v>8.1</v>
      </c>
      <c r="R6" s="26" t="s">
        <v>123</v>
      </c>
      <c r="S6" s="26">
        <v>0.5</v>
      </c>
      <c r="T6" s="26" t="s">
        <v>123</v>
      </c>
      <c r="U6" s="16">
        <v>70</v>
      </c>
    </row>
    <row r="7" spans="1:21" ht="16.5" customHeight="1" x14ac:dyDescent="0.25">
      <c r="A7" s="7"/>
      <c r="B7" s="7" t="s">
        <v>87</v>
      </c>
      <c r="C7" s="7"/>
      <c r="D7" s="7"/>
      <c r="E7" s="7"/>
      <c r="F7" s="7"/>
      <c r="G7" s="7"/>
      <c r="H7" s="7"/>
      <c r="I7" s="7"/>
      <c r="J7" s="7"/>
      <c r="K7" s="7"/>
      <c r="L7" s="9" t="s">
        <v>84</v>
      </c>
      <c r="M7" s="16">
        <v>17.3</v>
      </c>
      <c r="N7" s="16">
        <v>23.8</v>
      </c>
      <c r="O7" s="16">
        <v>10.4</v>
      </c>
      <c r="P7" s="26">
        <v>3.3</v>
      </c>
      <c r="Q7" s="26">
        <v>6.6</v>
      </c>
      <c r="R7" s="26" t="s">
        <v>123</v>
      </c>
      <c r="S7" s="26">
        <v>0.5</v>
      </c>
      <c r="T7" s="26" t="s">
        <v>123</v>
      </c>
      <c r="U7" s="16">
        <v>61.8</v>
      </c>
    </row>
    <row r="8" spans="1:21" ht="16.5" customHeight="1" x14ac:dyDescent="0.25">
      <c r="A8" s="7"/>
      <c r="B8" s="7" t="s">
        <v>88</v>
      </c>
      <c r="C8" s="7"/>
      <c r="D8" s="7"/>
      <c r="E8" s="7"/>
      <c r="F8" s="7"/>
      <c r="G8" s="7"/>
      <c r="H8" s="7"/>
      <c r="I8" s="7"/>
      <c r="J8" s="7"/>
      <c r="K8" s="7"/>
      <c r="L8" s="9" t="s">
        <v>84</v>
      </c>
      <c r="M8" s="16">
        <v>15.7</v>
      </c>
      <c r="N8" s="16">
        <v>18.899999999999999</v>
      </c>
      <c r="O8" s="16">
        <v>10.1</v>
      </c>
      <c r="P8" s="26">
        <v>6.9</v>
      </c>
      <c r="Q8" s="16">
        <v>17.399999999999999</v>
      </c>
      <c r="R8" s="26" t="s">
        <v>123</v>
      </c>
      <c r="S8" s="26">
        <v>0.3</v>
      </c>
      <c r="T8" s="26" t="s">
        <v>123</v>
      </c>
      <c r="U8" s="16">
        <v>69.3</v>
      </c>
    </row>
    <row r="9" spans="1:21" ht="16.5" customHeight="1" x14ac:dyDescent="0.25">
      <c r="A9" s="7"/>
      <c r="B9" s="7" t="s">
        <v>89</v>
      </c>
      <c r="C9" s="7"/>
      <c r="D9" s="7"/>
      <c r="E9" s="7"/>
      <c r="F9" s="7"/>
      <c r="G9" s="7"/>
      <c r="H9" s="7"/>
      <c r="I9" s="7"/>
      <c r="J9" s="7"/>
      <c r="K9" s="7"/>
      <c r="L9" s="9" t="s">
        <v>84</v>
      </c>
      <c r="M9" s="16">
        <v>19.3</v>
      </c>
      <c r="N9" s="16">
        <v>19.7</v>
      </c>
      <c r="O9" s="26">
        <v>9.5</v>
      </c>
      <c r="P9" s="26">
        <v>8.9</v>
      </c>
      <c r="Q9" s="16">
        <v>11.4</v>
      </c>
      <c r="R9" s="26" t="s">
        <v>123</v>
      </c>
      <c r="S9" s="26" t="s">
        <v>123</v>
      </c>
      <c r="T9" s="26" t="s">
        <v>123</v>
      </c>
      <c r="U9" s="16">
        <v>68.8</v>
      </c>
    </row>
    <row r="10" spans="1:21" ht="16.5" customHeight="1" x14ac:dyDescent="0.25">
      <c r="A10" s="7"/>
      <c r="B10" s="7" t="s">
        <v>90</v>
      </c>
      <c r="C10" s="7"/>
      <c r="D10" s="7"/>
      <c r="E10" s="7"/>
      <c r="F10" s="7"/>
      <c r="G10" s="7"/>
      <c r="H10" s="7"/>
      <c r="I10" s="7"/>
      <c r="J10" s="7"/>
      <c r="K10" s="7"/>
      <c r="L10" s="9" t="s">
        <v>84</v>
      </c>
      <c r="M10" s="16">
        <v>17</v>
      </c>
      <c r="N10" s="16">
        <v>18.5</v>
      </c>
      <c r="O10" s="26">
        <v>8.3000000000000007</v>
      </c>
      <c r="P10" s="26">
        <v>8.4</v>
      </c>
      <c r="Q10" s="26">
        <v>5.9</v>
      </c>
      <c r="R10" s="26" t="s">
        <v>123</v>
      </c>
      <c r="S10" s="26" t="s">
        <v>123</v>
      </c>
      <c r="T10" s="26" t="s">
        <v>123</v>
      </c>
      <c r="U10" s="16">
        <v>58</v>
      </c>
    </row>
    <row r="11" spans="1:21" ht="16.5" customHeight="1" x14ac:dyDescent="0.25">
      <c r="A11" s="7"/>
      <c r="B11" s="7" t="s">
        <v>91</v>
      </c>
      <c r="C11" s="7"/>
      <c r="D11" s="7"/>
      <c r="E11" s="7"/>
      <c r="F11" s="7"/>
      <c r="G11" s="7"/>
      <c r="H11" s="7"/>
      <c r="I11" s="7"/>
      <c r="J11" s="7"/>
      <c r="K11" s="7"/>
      <c r="L11" s="9" t="s">
        <v>84</v>
      </c>
      <c r="M11" s="16">
        <v>16.3</v>
      </c>
      <c r="N11" s="16">
        <v>20.3</v>
      </c>
      <c r="O11" s="26">
        <v>7.1</v>
      </c>
      <c r="P11" s="26">
        <v>4</v>
      </c>
      <c r="Q11" s="26" t="s">
        <v>123</v>
      </c>
      <c r="R11" s="26" t="s">
        <v>123</v>
      </c>
      <c r="S11" s="26" t="s">
        <v>123</v>
      </c>
      <c r="T11" s="26" t="s">
        <v>123</v>
      </c>
      <c r="U11" s="16">
        <v>47.8</v>
      </c>
    </row>
    <row r="12" spans="1:21" ht="16.5" customHeight="1" x14ac:dyDescent="0.25">
      <c r="A12" s="7"/>
      <c r="B12" s="7" t="s">
        <v>92</v>
      </c>
      <c r="C12" s="7"/>
      <c r="D12" s="7"/>
      <c r="E12" s="7"/>
      <c r="F12" s="7"/>
      <c r="G12" s="7"/>
      <c r="H12" s="7"/>
      <c r="I12" s="7"/>
      <c r="J12" s="7"/>
      <c r="K12" s="7"/>
      <c r="L12" s="9" t="s">
        <v>84</v>
      </c>
      <c r="M12" s="16">
        <v>13.6</v>
      </c>
      <c r="N12" s="16">
        <v>26.3</v>
      </c>
      <c r="O12" s="26">
        <v>9.1</v>
      </c>
      <c r="P12" s="26">
        <v>4.8</v>
      </c>
      <c r="Q12" s="26">
        <v>1.1000000000000001</v>
      </c>
      <c r="R12" s="26" t="s">
        <v>123</v>
      </c>
      <c r="S12" s="26" t="s">
        <v>123</v>
      </c>
      <c r="T12" s="26" t="s">
        <v>123</v>
      </c>
      <c r="U12" s="16">
        <v>54.8</v>
      </c>
    </row>
    <row r="13" spans="1:21" ht="16.5" customHeight="1" x14ac:dyDescent="0.25">
      <c r="A13" s="14"/>
      <c r="B13" s="14" t="s">
        <v>93</v>
      </c>
      <c r="C13" s="14"/>
      <c r="D13" s="14"/>
      <c r="E13" s="14"/>
      <c r="F13" s="14"/>
      <c r="G13" s="14"/>
      <c r="H13" s="14"/>
      <c r="I13" s="14"/>
      <c r="J13" s="14"/>
      <c r="K13" s="14"/>
      <c r="L13" s="15" t="s">
        <v>84</v>
      </c>
      <c r="M13" s="17">
        <v>13.2</v>
      </c>
      <c r="N13" s="17">
        <v>29.6</v>
      </c>
      <c r="O13" s="28">
        <v>9.1999999999999993</v>
      </c>
      <c r="P13" s="28">
        <v>4.3</v>
      </c>
      <c r="Q13" s="28">
        <v>1.5</v>
      </c>
      <c r="R13" s="28" t="s">
        <v>123</v>
      </c>
      <c r="S13" s="28" t="s">
        <v>123</v>
      </c>
      <c r="T13" s="28" t="s">
        <v>123</v>
      </c>
      <c r="U13" s="17">
        <v>57.9</v>
      </c>
    </row>
    <row r="14" spans="1:21" ht="4.5" customHeight="1" x14ac:dyDescent="0.25">
      <c r="A14" s="23"/>
      <c r="B14" s="23"/>
      <c r="C14" s="2"/>
      <c r="D14" s="2"/>
      <c r="E14" s="2"/>
      <c r="F14" s="2"/>
      <c r="G14" s="2"/>
      <c r="H14" s="2"/>
      <c r="I14" s="2"/>
      <c r="J14" s="2"/>
      <c r="K14" s="2"/>
      <c r="L14" s="2"/>
      <c r="M14" s="2"/>
      <c r="N14" s="2"/>
      <c r="O14" s="2"/>
      <c r="P14" s="2"/>
      <c r="Q14" s="2"/>
      <c r="R14" s="2"/>
      <c r="S14" s="2"/>
      <c r="T14" s="2"/>
      <c r="U14" s="2"/>
    </row>
    <row r="15" spans="1:21" ht="16.5" customHeight="1" x14ac:dyDescent="0.25">
      <c r="A15" s="23"/>
      <c r="B15" s="23"/>
      <c r="C15" s="87" t="s">
        <v>216</v>
      </c>
      <c r="D15" s="87"/>
      <c r="E15" s="87"/>
      <c r="F15" s="87"/>
      <c r="G15" s="87"/>
      <c r="H15" s="87"/>
      <c r="I15" s="87"/>
      <c r="J15" s="87"/>
      <c r="K15" s="87"/>
      <c r="L15" s="87"/>
      <c r="M15" s="87"/>
      <c r="N15" s="87"/>
      <c r="O15" s="87"/>
      <c r="P15" s="87"/>
      <c r="Q15" s="87"/>
      <c r="R15" s="87"/>
      <c r="S15" s="87"/>
      <c r="T15" s="87"/>
      <c r="U15" s="87"/>
    </row>
    <row r="16" spans="1:21" ht="4.5" customHeight="1" x14ac:dyDescent="0.25">
      <c r="A16" s="23"/>
      <c r="B16" s="23"/>
      <c r="C16" s="2"/>
      <c r="D16" s="2"/>
      <c r="E16" s="2"/>
      <c r="F16" s="2"/>
      <c r="G16" s="2"/>
      <c r="H16" s="2"/>
      <c r="I16" s="2"/>
      <c r="J16" s="2"/>
      <c r="K16" s="2"/>
      <c r="L16" s="2"/>
      <c r="M16" s="2"/>
      <c r="N16" s="2"/>
      <c r="O16" s="2"/>
      <c r="P16" s="2"/>
      <c r="Q16" s="2"/>
      <c r="R16" s="2"/>
      <c r="S16" s="2"/>
      <c r="T16" s="2"/>
      <c r="U16" s="2"/>
    </row>
    <row r="17" spans="1:21" ht="29.4" customHeight="1" x14ac:dyDescent="0.25">
      <c r="A17" s="23" t="s">
        <v>99</v>
      </c>
      <c r="B17" s="23"/>
      <c r="C17" s="87" t="s">
        <v>139</v>
      </c>
      <c r="D17" s="87"/>
      <c r="E17" s="87"/>
      <c r="F17" s="87"/>
      <c r="G17" s="87"/>
      <c r="H17" s="87"/>
      <c r="I17" s="87"/>
      <c r="J17" s="87"/>
      <c r="K17" s="87"/>
      <c r="L17" s="87"/>
      <c r="M17" s="87"/>
      <c r="N17" s="87"/>
      <c r="O17" s="87"/>
      <c r="P17" s="87"/>
      <c r="Q17" s="87"/>
      <c r="R17" s="87"/>
      <c r="S17" s="87"/>
      <c r="T17" s="87"/>
      <c r="U17" s="87"/>
    </row>
    <row r="18" spans="1:21" ht="16.5" customHeight="1" x14ac:dyDescent="0.25">
      <c r="A18" s="23" t="s">
        <v>101</v>
      </c>
      <c r="B18" s="23"/>
      <c r="C18" s="87" t="s">
        <v>106</v>
      </c>
      <c r="D18" s="87"/>
      <c r="E18" s="87"/>
      <c r="F18" s="87"/>
      <c r="G18" s="87"/>
      <c r="H18" s="87"/>
      <c r="I18" s="87"/>
      <c r="J18" s="87"/>
      <c r="K18" s="87"/>
      <c r="L18" s="87"/>
      <c r="M18" s="87"/>
      <c r="N18" s="87"/>
      <c r="O18" s="87"/>
      <c r="P18" s="87"/>
      <c r="Q18" s="87"/>
      <c r="R18" s="87"/>
      <c r="S18" s="87"/>
      <c r="T18" s="87"/>
      <c r="U18" s="87"/>
    </row>
    <row r="19" spans="1:21" ht="42.45" customHeight="1" x14ac:dyDescent="0.25">
      <c r="A19" s="23" t="s">
        <v>103</v>
      </c>
      <c r="B19" s="23"/>
      <c r="C19" s="87" t="s">
        <v>189</v>
      </c>
      <c r="D19" s="87"/>
      <c r="E19" s="87"/>
      <c r="F19" s="87"/>
      <c r="G19" s="87"/>
      <c r="H19" s="87"/>
      <c r="I19" s="87"/>
      <c r="J19" s="87"/>
      <c r="K19" s="87"/>
      <c r="L19" s="87"/>
      <c r="M19" s="87"/>
      <c r="N19" s="87"/>
      <c r="O19" s="87"/>
      <c r="P19" s="87"/>
      <c r="Q19" s="87"/>
      <c r="R19" s="87"/>
      <c r="S19" s="87"/>
      <c r="T19" s="87"/>
      <c r="U19" s="87"/>
    </row>
    <row r="20" spans="1:21" ht="4.5" customHeight="1" x14ac:dyDescent="0.25"/>
    <row r="21" spans="1:21" ht="16.5" customHeight="1" x14ac:dyDescent="0.25">
      <c r="A21" s="24" t="s">
        <v>107</v>
      </c>
      <c r="B21" s="23"/>
      <c r="C21" s="23"/>
      <c r="D21" s="23"/>
      <c r="E21" s="87" t="s">
        <v>240</v>
      </c>
      <c r="F21" s="87"/>
      <c r="G21" s="87"/>
      <c r="H21" s="87"/>
      <c r="I21" s="87"/>
      <c r="J21" s="87"/>
      <c r="K21" s="87"/>
      <c r="L21" s="87"/>
      <c r="M21" s="87"/>
      <c r="N21" s="87"/>
      <c r="O21" s="87"/>
      <c r="P21" s="87"/>
      <c r="Q21" s="87"/>
      <c r="R21" s="87"/>
      <c r="S21" s="87"/>
      <c r="T21" s="87"/>
      <c r="U21" s="87"/>
    </row>
  </sheetData>
  <mergeCells count="6">
    <mergeCell ref="E21:U21"/>
    <mergeCell ref="K1:U1"/>
    <mergeCell ref="C15:U15"/>
    <mergeCell ref="C17:U17"/>
    <mergeCell ref="C18:U18"/>
    <mergeCell ref="C19:U19"/>
  </mergeCells>
  <pageMargins left="0.7" right="0.7" top="0.75" bottom="0.75" header="0.3" footer="0.3"/>
  <pageSetup paperSize="9" fitToHeight="0" orientation="landscape" horizontalDpi="300" verticalDpi="300"/>
  <headerFooter scaleWithDoc="0" alignWithMargins="0">
    <oddHeader>&amp;C&amp;"Arial"&amp;8TABLE 13A.5</oddHeader>
    <oddFooter>&amp;L&amp;"Arial"&amp;8REPORT ON
GOVERNMENT
SERVICES 2022&amp;R&amp;"Arial"&amp;8SERVICES FOR
MENTAL HEALTH
PAGE &amp;B&amp;P&amp;B</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AD30"/>
  <sheetViews>
    <sheetView showGridLines="0" workbookViewId="0"/>
  </sheetViews>
  <sheetFormatPr defaultColWidth="11.44140625" defaultRowHeight="13.2" x14ac:dyDescent="0.25"/>
  <cols>
    <col min="1" max="10" width="1.88671875" customWidth="1"/>
    <col min="11" max="11" width="14.33203125" customWidth="1"/>
    <col min="12" max="12" width="7.44140625" customWidth="1"/>
    <col min="13" max="30" width="6" customWidth="1"/>
  </cols>
  <sheetData>
    <row r="1" spans="1:30" ht="33.9" customHeight="1" x14ac:dyDescent="0.25">
      <c r="A1" s="8" t="s">
        <v>1155</v>
      </c>
      <c r="B1" s="8"/>
      <c r="C1" s="8"/>
      <c r="D1" s="8"/>
      <c r="E1" s="8"/>
      <c r="F1" s="8"/>
      <c r="G1" s="8"/>
      <c r="H1" s="8"/>
      <c r="I1" s="8"/>
      <c r="J1" s="8"/>
      <c r="K1" s="91" t="s">
        <v>1156</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1148</v>
      </c>
      <c r="AB2" s="96"/>
      <c r="AC2" s="95" t="s">
        <v>179</v>
      </c>
      <c r="AD2" s="96"/>
    </row>
    <row r="3" spans="1:30" ht="16.5" customHeight="1" x14ac:dyDescent="0.25">
      <c r="A3" s="7" t="s">
        <v>1149</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1150</v>
      </c>
      <c r="C4" s="7"/>
      <c r="D4" s="7"/>
      <c r="E4" s="7"/>
      <c r="F4" s="7"/>
      <c r="G4" s="7"/>
      <c r="H4" s="7"/>
      <c r="I4" s="7"/>
      <c r="J4" s="7"/>
      <c r="K4" s="7"/>
      <c r="L4" s="9" t="s">
        <v>261</v>
      </c>
      <c r="M4" s="16">
        <v>81.400000000000006</v>
      </c>
      <c r="N4" s="56">
        <v>7.5</v>
      </c>
      <c r="O4" s="16">
        <v>84.2</v>
      </c>
      <c r="P4" s="56">
        <v>8.6</v>
      </c>
      <c r="Q4" s="16">
        <v>78.599999999999994</v>
      </c>
      <c r="R4" s="56">
        <v>5.9</v>
      </c>
      <c r="S4" s="16">
        <v>81.099999999999994</v>
      </c>
      <c r="T4" s="55">
        <v>11.7</v>
      </c>
      <c r="U4" s="16">
        <v>83.9</v>
      </c>
      <c r="V4" s="56">
        <v>9</v>
      </c>
      <c r="W4" s="16">
        <v>69.400000000000006</v>
      </c>
      <c r="X4" s="55">
        <v>10</v>
      </c>
      <c r="Y4" s="16">
        <v>80.900000000000006</v>
      </c>
      <c r="Z4" s="55">
        <v>11.5</v>
      </c>
      <c r="AA4" s="16">
        <v>85.6</v>
      </c>
      <c r="AB4" s="55">
        <v>10.9</v>
      </c>
      <c r="AC4" s="16">
        <v>81.3</v>
      </c>
      <c r="AD4" s="56">
        <v>3.6</v>
      </c>
    </row>
    <row r="5" spans="1:30" ht="16.5" customHeight="1" x14ac:dyDescent="0.25">
      <c r="A5" s="7"/>
      <c r="B5" s="7" t="s">
        <v>1139</v>
      </c>
      <c r="C5" s="7"/>
      <c r="D5" s="7"/>
      <c r="E5" s="7"/>
      <c r="F5" s="7"/>
      <c r="G5" s="7"/>
      <c r="H5" s="7"/>
      <c r="I5" s="7"/>
      <c r="J5" s="7"/>
      <c r="K5" s="7"/>
      <c r="L5" s="9" t="s">
        <v>261</v>
      </c>
      <c r="M5" s="16">
        <v>90</v>
      </c>
      <c r="N5" s="56">
        <v>3.4</v>
      </c>
      <c r="O5" s="16">
        <v>93.9</v>
      </c>
      <c r="P5" s="56">
        <v>2.5</v>
      </c>
      <c r="Q5" s="16">
        <v>90.3</v>
      </c>
      <c r="R5" s="56">
        <v>3.1</v>
      </c>
      <c r="S5" s="16">
        <v>89.3</v>
      </c>
      <c r="T5" s="56">
        <v>4.3</v>
      </c>
      <c r="U5" s="16">
        <v>93</v>
      </c>
      <c r="V5" s="56">
        <v>3.5</v>
      </c>
      <c r="W5" s="16">
        <v>90.8</v>
      </c>
      <c r="X5" s="56">
        <v>4.3</v>
      </c>
      <c r="Y5" s="25" t="s">
        <v>270</v>
      </c>
      <c r="Z5" s="7"/>
      <c r="AA5" s="25" t="s">
        <v>270</v>
      </c>
      <c r="AB5" s="7"/>
      <c r="AC5" s="16">
        <v>91.4</v>
      </c>
      <c r="AD5" s="56">
        <v>1.5</v>
      </c>
    </row>
    <row r="6" spans="1:30" ht="16.5" customHeight="1" x14ac:dyDescent="0.25">
      <c r="A6" s="7"/>
      <c r="B6" s="7" t="s">
        <v>526</v>
      </c>
      <c r="C6" s="7"/>
      <c r="D6" s="7"/>
      <c r="E6" s="7"/>
      <c r="F6" s="7"/>
      <c r="G6" s="7"/>
      <c r="H6" s="7"/>
      <c r="I6" s="7"/>
      <c r="J6" s="7"/>
      <c r="K6" s="7"/>
      <c r="L6" s="9" t="s">
        <v>261</v>
      </c>
      <c r="M6" s="16">
        <v>88</v>
      </c>
      <c r="N6" s="56">
        <v>2.5</v>
      </c>
      <c r="O6" s="16">
        <v>91.8</v>
      </c>
      <c r="P6" s="56">
        <v>2.9</v>
      </c>
      <c r="Q6" s="16">
        <v>86.7</v>
      </c>
      <c r="R6" s="56">
        <v>2.8</v>
      </c>
      <c r="S6" s="16">
        <v>87.8</v>
      </c>
      <c r="T6" s="56">
        <v>3.8</v>
      </c>
      <c r="U6" s="16">
        <v>90.8</v>
      </c>
      <c r="V6" s="56">
        <v>3.4</v>
      </c>
      <c r="W6" s="16">
        <v>84.8</v>
      </c>
      <c r="X6" s="56">
        <v>4.3</v>
      </c>
      <c r="Y6" s="16">
        <v>91.7</v>
      </c>
      <c r="Z6" s="56">
        <v>4.2</v>
      </c>
      <c r="AA6" s="16">
        <v>90.6</v>
      </c>
      <c r="AB6" s="56">
        <v>3.8</v>
      </c>
      <c r="AC6" s="16">
        <v>89</v>
      </c>
      <c r="AD6" s="56">
        <v>1.4</v>
      </c>
    </row>
    <row r="7" spans="1:30" ht="16.5" customHeight="1" x14ac:dyDescent="0.25">
      <c r="A7" s="7" t="s">
        <v>89</v>
      </c>
      <c r="B7" s="7"/>
      <c r="C7" s="7"/>
      <c r="D7" s="7"/>
      <c r="E7" s="7"/>
      <c r="F7" s="7"/>
      <c r="G7" s="7"/>
      <c r="H7" s="7"/>
      <c r="I7" s="7"/>
      <c r="J7" s="7"/>
      <c r="K7" s="7"/>
      <c r="L7" s="9"/>
      <c r="M7" s="10"/>
      <c r="N7" s="7"/>
      <c r="O7" s="10"/>
      <c r="P7" s="7"/>
      <c r="Q7" s="10"/>
      <c r="R7" s="7"/>
      <c r="S7" s="10"/>
      <c r="T7" s="7"/>
      <c r="U7" s="10"/>
      <c r="V7" s="7"/>
      <c r="W7" s="10"/>
      <c r="X7" s="7"/>
      <c r="Y7" s="10"/>
      <c r="Z7" s="7"/>
      <c r="AA7" s="10"/>
      <c r="AB7" s="7"/>
      <c r="AC7" s="10"/>
      <c r="AD7" s="7"/>
    </row>
    <row r="8" spans="1:30" ht="16.5" customHeight="1" x14ac:dyDescent="0.25">
      <c r="A8" s="7"/>
      <c r="B8" s="7" t="s">
        <v>1150</v>
      </c>
      <c r="C8" s="7"/>
      <c r="D8" s="7"/>
      <c r="E8" s="7"/>
      <c r="F8" s="7"/>
      <c r="G8" s="7"/>
      <c r="H8" s="7"/>
      <c r="I8" s="7"/>
      <c r="J8" s="7"/>
      <c r="K8" s="7"/>
      <c r="L8" s="9" t="s">
        <v>261</v>
      </c>
      <c r="M8" s="16">
        <v>81.900000000000006</v>
      </c>
      <c r="N8" s="55">
        <v>11.6</v>
      </c>
      <c r="O8" s="16">
        <v>82.2</v>
      </c>
      <c r="P8" s="55">
        <v>13.3</v>
      </c>
      <c r="Q8" s="16">
        <v>75.599999999999994</v>
      </c>
      <c r="R8" s="55">
        <v>11.3</v>
      </c>
      <c r="S8" s="16">
        <v>80.599999999999994</v>
      </c>
      <c r="T8" s="55">
        <v>17.600000000000001</v>
      </c>
      <c r="U8" s="16">
        <v>72.900000000000006</v>
      </c>
      <c r="V8" s="55">
        <v>14.1</v>
      </c>
      <c r="W8" s="16">
        <v>74.900000000000006</v>
      </c>
      <c r="X8" s="55">
        <v>13.1</v>
      </c>
      <c r="Y8" s="16">
        <v>84.3</v>
      </c>
      <c r="Z8" s="55">
        <v>10.1</v>
      </c>
      <c r="AA8" s="16">
        <v>87.1</v>
      </c>
      <c r="AB8" s="55">
        <v>15.8</v>
      </c>
      <c r="AC8" s="16">
        <v>79.5</v>
      </c>
      <c r="AD8" s="56">
        <v>4.8</v>
      </c>
    </row>
    <row r="9" spans="1:30" ht="16.5" customHeight="1" x14ac:dyDescent="0.25">
      <c r="A9" s="7"/>
      <c r="B9" s="7" t="s">
        <v>1139</v>
      </c>
      <c r="C9" s="7"/>
      <c r="D9" s="7"/>
      <c r="E9" s="7"/>
      <c r="F9" s="7"/>
      <c r="G9" s="7"/>
      <c r="H9" s="7"/>
      <c r="I9" s="7"/>
      <c r="J9" s="7"/>
      <c r="K9" s="7"/>
      <c r="L9" s="9" t="s">
        <v>261</v>
      </c>
      <c r="M9" s="16">
        <v>92.4</v>
      </c>
      <c r="N9" s="56">
        <v>2.2000000000000002</v>
      </c>
      <c r="O9" s="16">
        <v>94.3</v>
      </c>
      <c r="P9" s="56">
        <v>2</v>
      </c>
      <c r="Q9" s="16">
        <v>89.6</v>
      </c>
      <c r="R9" s="56">
        <v>3.1</v>
      </c>
      <c r="S9" s="16">
        <v>90.9</v>
      </c>
      <c r="T9" s="56">
        <v>3.8</v>
      </c>
      <c r="U9" s="16">
        <v>89.7</v>
      </c>
      <c r="V9" s="56">
        <v>3.1</v>
      </c>
      <c r="W9" s="16">
        <v>87.4</v>
      </c>
      <c r="X9" s="56">
        <v>4.5999999999999996</v>
      </c>
      <c r="Y9" s="21">
        <v>100</v>
      </c>
      <c r="Z9" s="56">
        <v>7.8</v>
      </c>
      <c r="AA9" s="16">
        <v>88.4</v>
      </c>
      <c r="AB9" s="56">
        <v>1.3</v>
      </c>
      <c r="AC9" s="16">
        <v>91.3</v>
      </c>
      <c r="AD9" s="56">
        <v>1.3</v>
      </c>
    </row>
    <row r="10" spans="1:30" ht="16.5" customHeight="1" x14ac:dyDescent="0.25">
      <c r="A10" s="7"/>
      <c r="B10" s="7" t="s">
        <v>526</v>
      </c>
      <c r="C10" s="7"/>
      <c r="D10" s="7"/>
      <c r="E10" s="7"/>
      <c r="F10" s="7"/>
      <c r="G10" s="7"/>
      <c r="H10" s="7"/>
      <c r="I10" s="7"/>
      <c r="J10" s="7"/>
      <c r="K10" s="7"/>
      <c r="L10" s="9" t="s">
        <v>261</v>
      </c>
      <c r="M10" s="16">
        <v>89.8</v>
      </c>
      <c r="N10" s="56">
        <v>3.5</v>
      </c>
      <c r="O10" s="16">
        <v>90.3</v>
      </c>
      <c r="P10" s="56">
        <v>2.4</v>
      </c>
      <c r="Q10" s="16">
        <v>87.1</v>
      </c>
      <c r="R10" s="56">
        <v>3.4</v>
      </c>
      <c r="S10" s="16">
        <v>88.4</v>
      </c>
      <c r="T10" s="56">
        <v>3.6</v>
      </c>
      <c r="U10" s="16">
        <v>86.9</v>
      </c>
      <c r="V10" s="56">
        <v>4.2</v>
      </c>
      <c r="W10" s="16">
        <v>83.6</v>
      </c>
      <c r="X10" s="56">
        <v>5.2</v>
      </c>
      <c r="Y10" s="16">
        <v>95.2</v>
      </c>
      <c r="Z10" s="56">
        <v>2.8</v>
      </c>
      <c r="AA10" s="16">
        <v>89.3</v>
      </c>
      <c r="AB10" s="56">
        <v>3.6</v>
      </c>
      <c r="AC10" s="16">
        <v>88.8</v>
      </c>
      <c r="AD10" s="56">
        <v>1.6</v>
      </c>
    </row>
    <row r="11" spans="1:30" ht="16.5" customHeight="1" x14ac:dyDescent="0.25">
      <c r="A11" s="7" t="s">
        <v>92</v>
      </c>
      <c r="B11" s="7"/>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t="s">
        <v>1150</v>
      </c>
      <c r="C12" s="7"/>
      <c r="D12" s="7"/>
      <c r="E12" s="7"/>
      <c r="F12" s="7"/>
      <c r="G12" s="7"/>
      <c r="H12" s="7"/>
      <c r="I12" s="7"/>
      <c r="J12" s="7"/>
      <c r="K12" s="7"/>
      <c r="L12" s="9" t="s">
        <v>261</v>
      </c>
      <c r="M12" s="16">
        <v>80.8</v>
      </c>
      <c r="N12" s="56">
        <v>9.1</v>
      </c>
      <c r="O12" s="16">
        <v>80.400000000000006</v>
      </c>
      <c r="P12" s="55">
        <v>12.2</v>
      </c>
      <c r="Q12" s="16">
        <v>79.400000000000006</v>
      </c>
      <c r="R12" s="56">
        <v>8.3000000000000007</v>
      </c>
      <c r="S12" s="16">
        <v>70.900000000000006</v>
      </c>
      <c r="T12" s="55">
        <v>11.9</v>
      </c>
      <c r="U12" s="16">
        <v>84.2</v>
      </c>
      <c r="V12" s="55">
        <v>10.199999999999999</v>
      </c>
      <c r="W12" s="16">
        <v>74.8</v>
      </c>
      <c r="X12" s="55">
        <v>11</v>
      </c>
      <c r="Y12" s="16">
        <v>82.2</v>
      </c>
      <c r="Z12" s="55">
        <v>12.3</v>
      </c>
      <c r="AA12" s="50">
        <v>55.2</v>
      </c>
      <c r="AB12" s="55">
        <v>27.9</v>
      </c>
      <c r="AC12" s="16">
        <v>79.2</v>
      </c>
      <c r="AD12" s="56">
        <v>4.2</v>
      </c>
    </row>
    <row r="13" spans="1:30" ht="16.5" customHeight="1" x14ac:dyDescent="0.25">
      <c r="A13" s="7"/>
      <c r="B13" s="7" t="s">
        <v>1139</v>
      </c>
      <c r="C13" s="7"/>
      <c r="D13" s="7"/>
      <c r="E13" s="7"/>
      <c r="F13" s="7"/>
      <c r="G13" s="7"/>
      <c r="H13" s="7"/>
      <c r="I13" s="7"/>
      <c r="J13" s="7"/>
      <c r="K13" s="7"/>
      <c r="L13" s="9" t="s">
        <v>261</v>
      </c>
      <c r="M13" s="16">
        <v>93.2</v>
      </c>
      <c r="N13" s="56">
        <v>2.4</v>
      </c>
      <c r="O13" s="16">
        <v>90.5</v>
      </c>
      <c r="P13" s="56">
        <v>2.7</v>
      </c>
      <c r="Q13" s="16">
        <v>87</v>
      </c>
      <c r="R13" s="56">
        <v>3.4</v>
      </c>
      <c r="S13" s="16">
        <v>88.7</v>
      </c>
      <c r="T13" s="56">
        <v>3.7</v>
      </c>
      <c r="U13" s="16">
        <v>85.5</v>
      </c>
      <c r="V13" s="56">
        <v>4.7</v>
      </c>
      <c r="W13" s="16">
        <v>86.6</v>
      </c>
      <c r="X13" s="56">
        <v>4.8</v>
      </c>
      <c r="Y13" s="16">
        <v>97.2</v>
      </c>
      <c r="Z13" s="56">
        <v>2.1</v>
      </c>
      <c r="AA13" s="16">
        <v>87.5</v>
      </c>
      <c r="AB13" s="56">
        <v>5.4</v>
      </c>
      <c r="AC13" s="16">
        <v>90.2</v>
      </c>
      <c r="AD13" s="56">
        <v>1.2</v>
      </c>
    </row>
    <row r="14" spans="1:30" ht="16.5" customHeight="1" x14ac:dyDescent="0.25">
      <c r="A14" s="7"/>
      <c r="B14" s="7" t="s">
        <v>526</v>
      </c>
      <c r="C14" s="7"/>
      <c r="D14" s="7"/>
      <c r="E14" s="7"/>
      <c r="F14" s="7"/>
      <c r="G14" s="7"/>
      <c r="H14" s="7"/>
      <c r="I14" s="7"/>
      <c r="J14" s="7"/>
      <c r="K14" s="7"/>
      <c r="L14" s="9" t="s">
        <v>261</v>
      </c>
      <c r="M14" s="16">
        <v>91.8</v>
      </c>
      <c r="N14" s="56">
        <v>2.2999999999999998</v>
      </c>
      <c r="O14" s="16">
        <v>89.2</v>
      </c>
      <c r="P14" s="56">
        <v>2.8</v>
      </c>
      <c r="Q14" s="16">
        <v>85.8</v>
      </c>
      <c r="R14" s="56">
        <v>3.3</v>
      </c>
      <c r="S14" s="16">
        <v>85.7</v>
      </c>
      <c r="T14" s="56">
        <v>4</v>
      </c>
      <c r="U14" s="16">
        <v>85.4</v>
      </c>
      <c r="V14" s="56">
        <v>4.4000000000000004</v>
      </c>
      <c r="W14" s="16">
        <v>84.5</v>
      </c>
      <c r="X14" s="56">
        <v>4.3</v>
      </c>
      <c r="Y14" s="16">
        <v>94.9</v>
      </c>
      <c r="Z14" s="56">
        <v>2.6</v>
      </c>
      <c r="AA14" s="16">
        <v>83.2</v>
      </c>
      <c r="AB14" s="56">
        <v>6.1</v>
      </c>
      <c r="AC14" s="16">
        <v>88.7</v>
      </c>
      <c r="AD14" s="56">
        <v>1.1000000000000001</v>
      </c>
    </row>
    <row r="15" spans="1:30" ht="16.5" customHeight="1" x14ac:dyDescent="0.25">
      <c r="A15" s="7" t="s">
        <v>951</v>
      </c>
      <c r="B15" s="7"/>
      <c r="C15" s="7"/>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t="s">
        <v>1150</v>
      </c>
      <c r="C16" s="7"/>
      <c r="D16" s="7"/>
      <c r="E16" s="7"/>
      <c r="F16" s="7"/>
      <c r="G16" s="7"/>
      <c r="H16" s="7"/>
      <c r="I16" s="7"/>
      <c r="J16" s="7"/>
      <c r="K16" s="7"/>
      <c r="L16" s="9" t="s">
        <v>261</v>
      </c>
      <c r="M16" s="16">
        <v>78.099999999999994</v>
      </c>
      <c r="N16" s="55">
        <v>11.8</v>
      </c>
      <c r="O16" s="16">
        <v>80.7</v>
      </c>
      <c r="P16" s="55">
        <v>10</v>
      </c>
      <c r="Q16" s="16">
        <v>83.6</v>
      </c>
      <c r="R16" s="55">
        <v>11.3</v>
      </c>
      <c r="S16" s="16">
        <v>84</v>
      </c>
      <c r="T16" s="55">
        <v>10.6</v>
      </c>
      <c r="U16" s="16">
        <v>66.099999999999994</v>
      </c>
      <c r="V16" s="56">
        <v>9.8000000000000007</v>
      </c>
      <c r="W16" s="16">
        <v>63</v>
      </c>
      <c r="X16" s="55">
        <v>17.5</v>
      </c>
      <c r="Y16" s="16">
        <v>88.3</v>
      </c>
      <c r="Z16" s="56">
        <v>7.2</v>
      </c>
      <c r="AA16" s="25" t="s">
        <v>270</v>
      </c>
      <c r="AB16" s="7"/>
      <c r="AC16" s="16">
        <v>79.599999999999994</v>
      </c>
      <c r="AD16" s="56">
        <v>5.7</v>
      </c>
    </row>
    <row r="17" spans="1:30" ht="16.5" customHeight="1" x14ac:dyDescent="0.25">
      <c r="A17" s="7"/>
      <c r="B17" s="7" t="s">
        <v>1139</v>
      </c>
      <c r="C17" s="7"/>
      <c r="D17" s="7"/>
      <c r="E17" s="7"/>
      <c r="F17" s="7"/>
      <c r="G17" s="7"/>
      <c r="H17" s="7"/>
      <c r="I17" s="7"/>
      <c r="J17" s="7"/>
      <c r="K17" s="7"/>
      <c r="L17" s="9" t="s">
        <v>261</v>
      </c>
      <c r="M17" s="16">
        <v>89.8</v>
      </c>
      <c r="N17" s="56">
        <v>2.9</v>
      </c>
      <c r="O17" s="16">
        <v>91.8</v>
      </c>
      <c r="P17" s="56">
        <v>2.7</v>
      </c>
      <c r="Q17" s="16">
        <v>86.9</v>
      </c>
      <c r="R17" s="56">
        <v>4.4000000000000004</v>
      </c>
      <c r="S17" s="16">
        <v>89.8</v>
      </c>
      <c r="T17" s="56">
        <v>3.9</v>
      </c>
      <c r="U17" s="16">
        <v>89.1</v>
      </c>
      <c r="V17" s="56">
        <v>3.1</v>
      </c>
      <c r="W17" s="16">
        <v>87</v>
      </c>
      <c r="X17" s="56">
        <v>5.0999999999999996</v>
      </c>
      <c r="Y17" s="16">
        <v>94.7</v>
      </c>
      <c r="Z17" s="56">
        <v>2.2999999999999998</v>
      </c>
      <c r="AA17" s="16">
        <v>88</v>
      </c>
      <c r="AB17" s="55">
        <v>24.9</v>
      </c>
      <c r="AC17" s="16">
        <v>89.7</v>
      </c>
      <c r="AD17" s="56">
        <v>1.7</v>
      </c>
    </row>
    <row r="18" spans="1:30" ht="16.5" customHeight="1" x14ac:dyDescent="0.25">
      <c r="A18" s="14"/>
      <c r="B18" s="14" t="s">
        <v>526</v>
      </c>
      <c r="C18" s="14"/>
      <c r="D18" s="14"/>
      <c r="E18" s="14"/>
      <c r="F18" s="14"/>
      <c r="G18" s="14"/>
      <c r="H18" s="14"/>
      <c r="I18" s="14"/>
      <c r="J18" s="14"/>
      <c r="K18" s="14"/>
      <c r="L18" s="15" t="s">
        <v>261</v>
      </c>
      <c r="M18" s="17">
        <v>88.4</v>
      </c>
      <c r="N18" s="65">
        <v>2.8</v>
      </c>
      <c r="O18" s="17">
        <v>90.3</v>
      </c>
      <c r="P18" s="65">
        <v>2.6</v>
      </c>
      <c r="Q18" s="17">
        <v>86.4</v>
      </c>
      <c r="R18" s="65">
        <v>3.9</v>
      </c>
      <c r="S18" s="17">
        <v>88.9</v>
      </c>
      <c r="T18" s="65">
        <v>4</v>
      </c>
      <c r="U18" s="17">
        <v>85.9</v>
      </c>
      <c r="V18" s="65">
        <v>3.3</v>
      </c>
      <c r="W18" s="17">
        <v>83.3</v>
      </c>
      <c r="X18" s="65">
        <v>6</v>
      </c>
      <c r="Y18" s="17">
        <v>93.8</v>
      </c>
      <c r="Z18" s="65">
        <v>2.1</v>
      </c>
      <c r="AA18" s="17">
        <v>88</v>
      </c>
      <c r="AB18" s="64">
        <v>24.9</v>
      </c>
      <c r="AC18" s="17">
        <v>88.4</v>
      </c>
      <c r="AD18" s="65">
        <v>1.6</v>
      </c>
    </row>
    <row r="19" spans="1:30" ht="4.5" customHeight="1" x14ac:dyDescent="0.25">
      <c r="A19" s="23"/>
      <c r="B19" s="2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6.5" customHeight="1" x14ac:dyDescent="0.25">
      <c r="A20" s="23"/>
      <c r="B20" s="23"/>
      <c r="C20" s="87" t="s">
        <v>1131</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row>
    <row r="21" spans="1:30" ht="4.5" customHeight="1" x14ac:dyDescent="0.25">
      <c r="A21" s="23"/>
      <c r="B21" s="2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29.4" customHeight="1" x14ac:dyDescent="0.25">
      <c r="A22" s="23" t="s">
        <v>99</v>
      </c>
      <c r="B22" s="23"/>
      <c r="C22" s="87" t="s">
        <v>1157</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row>
    <row r="23" spans="1:30" ht="29.4" customHeight="1" x14ac:dyDescent="0.25">
      <c r="A23" s="23" t="s">
        <v>101</v>
      </c>
      <c r="B23" s="23"/>
      <c r="C23" s="87" t="s">
        <v>916</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row>
    <row r="24" spans="1:30" ht="42.45" customHeight="1" x14ac:dyDescent="0.25">
      <c r="A24" s="23" t="s">
        <v>103</v>
      </c>
      <c r="B24" s="23"/>
      <c r="C24" s="87" t="s">
        <v>956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row>
    <row r="25" spans="1:30" ht="16.5" customHeight="1" x14ac:dyDescent="0.25">
      <c r="A25" s="23" t="s">
        <v>105</v>
      </c>
      <c r="B25" s="23"/>
      <c r="C25" s="87" t="s">
        <v>957</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row>
    <row r="26" spans="1:30" ht="29.4" customHeight="1" x14ac:dyDescent="0.25">
      <c r="A26" s="23" t="s">
        <v>142</v>
      </c>
      <c r="B26" s="23"/>
      <c r="C26" s="87" t="s">
        <v>1143</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row>
    <row r="27" spans="1:30" ht="16.5" customHeight="1" x14ac:dyDescent="0.25">
      <c r="A27" s="23" t="s">
        <v>144</v>
      </c>
      <c r="B27" s="23"/>
      <c r="C27" s="87" t="s">
        <v>1144</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row>
    <row r="28" spans="1:30" ht="16.5" customHeight="1" x14ac:dyDescent="0.25">
      <c r="A28" s="23" t="s">
        <v>539</v>
      </c>
      <c r="B28" s="23"/>
      <c r="C28" s="87" t="s">
        <v>540</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row>
    <row r="29" spans="1:30" ht="4.5" customHeight="1" x14ac:dyDescent="0.25"/>
    <row r="30" spans="1:30" ht="42.45" customHeight="1" x14ac:dyDescent="0.25">
      <c r="A30" s="24" t="s">
        <v>107</v>
      </c>
      <c r="B30" s="23"/>
      <c r="C30" s="23"/>
      <c r="D30" s="23"/>
      <c r="E30" s="87" t="s">
        <v>1158</v>
      </c>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sheetData>
  <mergeCells count="19">
    <mergeCell ref="C26:AD26"/>
    <mergeCell ref="C27:AD27"/>
    <mergeCell ref="C28:AD28"/>
    <mergeCell ref="E30:AD30"/>
    <mergeCell ref="C20:AD20"/>
    <mergeCell ref="C22:AD22"/>
    <mergeCell ref="C23:AD23"/>
    <mergeCell ref="C24:AD24"/>
    <mergeCell ref="C25:AD25"/>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13A.59</oddHeader>
    <oddFooter>&amp;L&amp;"Arial"&amp;8REPORT ON
GOVERNMENT
SERVICES 2022&amp;R&amp;"Arial"&amp;8SERVICES FOR
MENTAL HEALTH
PAGE &amp;B&amp;P&amp;B</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AD87"/>
  <sheetViews>
    <sheetView showGridLines="0" workbookViewId="0"/>
  </sheetViews>
  <sheetFormatPr defaultColWidth="11.44140625" defaultRowHeight="13.2" x14ac:dyDescent="0.25"/>
  <cols>
    <col min="1" max="10" width="1.88671875" customWidth="1"/>
    <col min="11" max="11" width="19.6640625" customWidth="1"/>
    <col min="12" max="12" width="7.44140625" customWidth="1"/>
    <col min="13" max="13" width="5.6640625" customWidth="1"/>
    <col min="14" max="14" width="6" customWidth="1"/>
    <col min="15" max="15" width="5.6640625" customWidth="1"/>
    <col min="16" max="16" width="6" customWidth="1"/>
    <col min="17" max="17" width="5.6640625" customWidth="1"/>
    <col min="18" max="18" width="6" customWidth="1"/>
    <col min="19" max="19" width="5.6640625" customWidth="1"/>
    <col min="20" max="20" width="6" customWidth="1"/>
    <col min="21" max="21" width="5.6640625" customWidth="1"/>
    <col min="22" max="22" width="6" customWidth="1"/>
    <col min="23" max="23" width="5.6640625" customWidth="1"/>
    <col min="24" max="24" width="6" customWidth="1"/>
    <col min="25" max="25" width="5.6640625" customWidth="1"/>
    <col min="26" max="26" width="6" customWidth="1"/>
    <col min="27" max="27" width="5.6640625" customWidth="1"/>
    <col min="28" max="28" width="6" customWidth="1"/>
    <col min="29" max="29" width="5.6640625" customWidth="1"/>
    <col min="30" max="30" width="6" customWidth="1"/>
  </cols>
  <sheetData>
    <row r="1" spans="1:30" ht="17.399999999999999" customHeight="1" x14ac:dyDescent="0.25">
      <c r="A1" s="8" t="s">
        <v>1159</v>
      </c>
      <c r="B1" s="8"/>
      <c r="C1" s="8"/>
      <c r="D1" s="8"/>
      <c r="E1" s="8"/>
      <c r="F1" s="8"/>
      <c r="G1" s="8"/>
      <c r="H1" s="8"/>
      <c r="I1" s="8"/>
      <c r="J1" s="8"/>
      <c r="K1" s="91" t="s">
        <v>1160</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1148</v>
      </c>
      <c r="AB2" s="96"/>
      <c r="AC2" s="95" t="s">
        <v>179</v>
      </c>
      <c r="AD2" s="96"/>
    </row>
    <row r="3" spans="1:30" ht="16.5" customHeight="1" x14ac:dyDescent="0.25">
      <c r="A3" s="7" t="s">
        <v>1149</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1161</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1162</v>
      </c>
      <c r="D5" s="7"/>
      <c r="E5" s="7"/>
      <c r="F5" s="7"/>
      <c r="G5" s="7"/>
      <c r="H5" s="7"/>
      <c r="I5" s="7"/>
      <c r="J5" s="7"/>
      <c r="K5" s="7"/>
      <c r="L5" s="9" t="s">
        <v>261</v>
      </c>
      <c r="M5" s="16">
        <v>62.1</v>
      </c>
      <c r="N5" s="56">
        <v>5.3</v>
      </c>
      <c r="O5" s="16">
        <v>65.3</v>
      </c>
      <c r="P5" s="56">
        <v>4.5</v>
      </c>
      <c r="Q5" s="16">
        <v>65.8</v>
      </c>
      <c r="R5" s="56">
        <v>4.3</v>
      </c>
      <c r="S5" s="16">
        <v>63.8</v>
      </c>
      <c r="T5" s="56">
        <v>6.9</v>
      </c>
      <c r="U5" s="16">
        <v>59.1</v>
      </c>
      <c r="V5" s="56">
        <v>5.4</v>
      </c>
      <c r="W5" s="16">
        <v>58.1</v>
      </c>
      <c r="X5" s="56">
        <v>6.7</v>
      </c>
      <c r="Y5" s="16">
        <v>76.5</v>
      </c>
      <c r="Z5" s="56">
        <v>6.1</v>
      </c>
      <c r="AA5" s="16">
        <v>73.3</v>
      </c>
      <c r="AB5" s="56">
        <v>6.6</v>
      </c>
      <c r="AC5" s="16">
        <v>63.9</v>
      </c>
      <c r="AD5" s="56">
        <v>2.4</v>
      </c>
    </row>
    <row r="6" spans="1:30" ht="16.5" customHeight="1" x14ac:dyDescent="0.25">
      <c r="A6" s="7"/>
      <c r="B6" s="7"/>
      <c r="C6" s="7" t="s">
        <v>1139</v>
      </c>
      <c r="D6" s="7"/>
      <c r="E6" s="7"/>
      <c r="F6" s="7"/>
      <c r="G6" s="7"/>
      <c r="H6" s="7"/>
      <c r="I6" s="7"/>
      <c r="J6" s="7"/>
      <c r="K6" s="7"/>
      <c r="L6" s="9" t="s">
        <v>261</v>
      </c>
      <c r="M6" s="16">
        <v>80</v>
      </c>
      <c r="N6" s="56">
        <v>2.2999999999999998</v>
      </c>
      <c r="O6" s="16">
        <v>81.3</v>
      </c>
      <c r="P6" s="56">
        <v>2.2000000000000002</v>
      </c>
      <c r="Q6" s="16">
        <v>80.7</v>
      </c>
      <c r="R6" s="56">
        <v>2.1</v>
      </c>
      <c r="S6" s="16">
        <v>81.099999999999994</v>
      </c>
      <c r="T6" s="56">
        <v>2.2999999999999998</v>
      </c>
      <c r="U6" s="16">
        <v>82.7</v>
      </c>
      <c r="V6" s="56">
        <v>2.8</v>
      </c>
      <c r="W6" s="16">
        <v>80</v>
      </c>
      <c r="X6" s="56">
        <v>3</v>
      </c>
      <c r="Y6" s="16">
        <v>87.5</v>
      </c>
      <c r="Z6" s="56">
        <v>2.9</v>
      </c>
      <c r="AA6" s="16">
        <v>86.1</v>
      </c>
      <c r="AB6" s="56">
        <v>2.9</v>
      </c>
      <c r="AC6" s="16">
        <v>81</v>
      </c>
      <c r="AD6" s="56">
        <v>1.2</v>
      </c>
    </row>
    <row r="7" spans="1:30" ht="16.5" customHeight="1" x14ac:dyDescent="0.25">
      <c r="A7" s="7"/>
      <c r="B7" s="7"/>
      <c r="C7" s="7" t="s">
        <v>526</v>
      </c>
      <c r="D7" s="7"/>
      <c r="E7" s="7"/>
      <c r="F7" s="7"/>
      <c r="G7" s="7"/>
      <c r="H7" s="7"/>
      <c r="I7" s="7"/>
      <c r="J7" s="7"/>
      <c r="K7" s="7"/>
      <c r="L7" s="9" t="s">
        <v>261</v>
      </c>
      <c r="M7" s="16">
        <v>76.3</v>
      </c>
      <c r="N7" s="56">
        <v>2</v>
      </c>
      <c r="O7" s="16">
        <v>77.7</v>
      </c>
      <c r="P7" s="56">
        <v>2.1</v>
      </c>
      <c r="Q7" s="16">
        <v>76.7</v>
      </c>
      <c r="R7" s="56">
        <v>2</v>
      </c>
      <c r="S7" s="16">
        <v>77.7</v>
      </c>
      <c r="T7" s="56">
        <v>2.4</v>
      </c>
      <c r="U7" s="16">
        <v>77.3</v>
      </c>
      <c r="V7" s="56">
        <v>2.4</v>
      </c>
      <c r="W7" s="16">
        <v>74.2</v>
      </c>
      <c r="X7" s="56">
        <v>2.8</v>
      </c>
      <c r="Y7" s="16">
        <v>84.6</v>
      </c>
      <c r="Z7" s="56">
        <v>2.6</v>
      </c>
      <c r="AA7" s="16">
        <v>83.9</v>
      </c>
      <c r="AB7" s="56">
        <v>2.9</v>
      </c>
      <c r="AC7" s="16">
        <v>77.099999999999994</v>
      </c>
      <c r="AD7" s="56">
        <v>1.1000000000000001</v>
      </c>
    </row>
    <row r="8" spans="1:30" ht="16.5" customHeight="1" x14ac:dyDescent="0.25">
      <c r="A8" s="7"/>
      <c r="B8" s="7" t="s">
        <v>1163</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1162</v>
      </c>
      <c r="D9" s="7"/>
      <c r="E9" s="7"/>
      <c r="F9" s="7"/>
      <c r="G9" s="7"/>
      <c r="H9" s="7"/>
      <c r="I9" s="7"/>
      <c r="J9" s="7"/>
      <c r="K9" s="7"/>
      <c r="L9" s="9" t="s">
        <v>261</v>
      </c>
      <c r="M9" s="26">
        <v>5.4</v>
      </c>
      <c r="N9" s="56">
        <v>2.2999999999999998</v>
      </c>
      <c r="O9" s="26">
        <v>4.9000000000000004</v>
      </c>
      <c r="P9" s="56">
        <v>2.4</v>
      </c>
      <c r="Q9" s="26">
        <v>6.7</v>
      </c>
      <c r="R9" s="56">
        <v>2.4</v>
      </c>
      <c r="S9" s="26">
        <v>6.5</v>
      </c>
      <c r="T9" s="56">
        <v>2.9</v>
      </c>
      <c r="U9" s="54">
        <v>4</v>
      </c>
      <c r="V9" s="56">
        <v>2.1</v>
      </c>
      <c r="W9" s="26">
        <v>6.4</v>
      </c>
      <c r="X9" s="56">
        <v>2.5</v>
      </c>
      <c r="Y9" s="54">
        <v>3.4</v>
      </c>
      <c r="Z9" s="56">
        <v>3</v>
      </c>
      <c r="AA9" s="54">
        <v>6.6</v>
      </c>
      <c r="AB9" s="56">
        <v>3.7</v>
      </c>
      <c r="AC9" s="26">
        <v>5.7</v>
      </c>
      <c r="AD9" s="56">
        <v>1</v>
      </c>
    </row>
    <row r="10" spans="1:30" ht="16.5" customHeight="1" x14ac:dyDescent="0.25">
      <c r="A10" s="7"/>
      <c r="B10" s="7"/>
      <c r="C10" s="7" t="s">
        <v>1139</v>
      </c>
      <c r="D10" s="7"/>
      <c r="E10" s="7"/>
      <c r="F10" s="7"/>
      <c r="G10" s="7"/>
      <c r="H10" s="7"/>
      <c r="I10" s="7"/>
      <c r="J10" s="7"/>
      <c r="K10" s="7"/>
      <c r="L10" s="9" t="s">
        <v>261</v>
      </c>
      <c r="M10" s="26">
        <v>3.6</v>
      </c>
      <c r="N10" s="56">
        <v>1.2</v>
      </c>
      <c r="O10" s="26">
        <v>3.6</v>
      </c>
      <c r="P10" s="56">
        <v>1.2</v>
      </c>
      <c r="Q10" s="26">
        <v>4</v>
      </c>
      <c r="R10" s="56">
        <v>1.1000000000000001</v>
      </c>
      <c r="S10" s="26">
        <v>3.6</v>
      </c>
      <c r="T10" s="56">
        <v>1.2</v>
      </c>
      <c r="U10" s="54">
        <v>1.8</v>
      </c>
      <c r="V10" s="56">
        <v>1</v>
      </c>
      <c r="W10" s="54">
        <v>2.9</v>
      </c>
      <c r="X10" s="56">
        <v>1.5</v>
      </c>
      <c r="Y10" s="54">
        <v>1.4</v>
      </c>
      <c r="Z10" s="56">
        <v>0.9</v>
      </c>
      <c r="AA10" s="54">
        <v>2.6</v>
      </c>
      <c r="AB10" s="56">
        <v>1.3</v>
      </c>
      <c r="AC10" s="26">
        <v>3.5</v>
      </c>
      <c r="AD10" s="56">
        <v>0.5</v>
      </c>
    </row>
    <row r="11" spans="1:30" ht="16.5" customHeight="1" x14ac:dyDescent="0.25">
      <c r="A11" s="7"/>
      <c r="B11" s="7"/>
      <c r="C11" s="7" t="s">
        <v>526</v>
      </c>
      <c r="D11" s="7"/>
      <c r="E11" s="7"/>
      <c r="F11" s="7"/>
      <c r="G11" s="7"/>
      <c r="H11" s="7"/>
      <c r="I11" s="7"/>
      <c r="J11" s="7"/>
      <c r="K11" s="7"/>
      <c r="L11" s="9" t="s">
        <v>261</v>
      </c>
      <c r="M11" s="26">
        <v>4</v>
      </c>
      <c r="N11" s="56">
        <v>1</v>
      </c>
      <c r="O11" s="26">
        <v>3.8</v>
      </c>
      <c r="P11" s="56">
        <v>1</v>
      </c>
      <c r="Q11" s="26">
        <v>4.8</v>
      </c>
      <c r="R11" s="56">
        <v>1.1000000000000001</v>
      </c>
      <c r="S11" s="26">
        <v>4.2</v>
      </c>
      <c r="T11" s="56">
        <v>1.1000000000000001</v>
      </c>
      <c r="U11" s="26">
        <v>2.2999999999999998</v>
      </c>
      <c r="V11" s="56">
        <v>0.9</v>
      </c>
      <c r="W11" s="26">
        <v>3.9</v>
      </c>
      <c r="X11" s="56">
        <v>1.4</v>
      </c>
      <c r="Y11" s="54">
        <v>2.2000000000000002</v>
      </c>
      <c r="Z11" s="56">
        <v>1.2</v>
      </c>
      <c r="AA11" s="26">
        <v>3.4</v>
      </c>
      <c r="AB11" s="56">
        <v>1.4</v>
      </c>
      <c r="AC11" s="26">
        <v>4</v>
      </c>
      <c r="AD11" s="56">
        <v>0.5</v>
      </c>
    </row>
    <row r="12" spans="1:30" ht="16.5" customHeight="1" x14ac:dyDescent="0.25">
      <c r="A12" s="7"/>
      <c r="B12" s="7" t="s">
        <v>1164</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1162</v>
      </c>
      <c r="D13" s="7"/>
      <c r="E13" s="7"/>
      <c r="F13" s="7"/>
      <c r="G13" s="7"/>
      <c r="H13" s="7"/>
      <c r="I13" s="7"/>
      <c r="J13" s="7"/>
      <c r="K13" s="7"/>
      <c r="L13" s="9" t="s">
        <v>261</v>
      </c>
      <c r="M13" s="16">
        <v>67.5</v>
      </c>
      <c r="N13" s="56">
        <v>5.0999999999999996</v>
      </c>
      <c r="O13" s="16">
        <v>70.2</v>
      </c>
      <c r="P13" s="56">
        <v>4.4000000000000004</v>
      </c>
      <c r="Q13" s="16">
        <v>72.5</v>
      </c>
      <c r="R13" s="56">
        <v>4.2</v>
      </c>
      <c r="S13" s="16">
        <v>70.3</v>
      </c>
      <c r="T13" s="56">
        <v>6.4</v>
      </c>
      <c r="U13" s="16">
        <v>63.1</v>
      </c>
      <c r="V13" s="56">
        <v>4.9000000000000004</v>
      </c>
      <c r="W13" s="16">
        <v>64.400000000000006</v>
      </c>
      <c r="X13" s="56">
        <v>6.1</v>
      </c>
      <c r="Y13" s="16">
        <v>79.8</v>
      </c>
      <c r="Z13" s="56">
        <v>5.3</v>
      </c>
      <c r="AA13" s="16">
        <v>79.900000000000006</v>
      </c>
      <c r="AB13" s="56">
        <v>5.9</v>
      </c>
      <c r="AC13" s="16">
        <v>69.599999999999994</v>
      </c>
      <c r="AD13" s="56">
        <v>2.2999999999999998</v>
      </c>
    </row>
    <row r="14" spans="1:30" ht="16.5" customHeight="1" x14ac:dyDescent="0.25">
      <c r="A14" s="7"/>
      <c r="B14" s="7"/>
      <c r="C14" s="7" t="s">
        <v>1139</v>
      </c>
      <c r="D14" s="7"/>
      <c r="E14" s="7"/>
      <c r="F14" s="7"/>
      <c r="G14" s="7"/>
      <c r="H14" s="7"/>
      <c r="I14" s="7"/>
      <c r="J14" s="7"/>
      <c r="K14" s="7"/>
      <c r="L14" s="9" t="s">
        <v>261</v>
      </c>
      <c r="M14" s="16">
        <v>83.6</v>
      </c>
      <c r="N14" s="56">
        <v>2.1</v>
      </c>
      <c r="O14" s="16">
        <v>84.9</v>
      </c>
      <c r="P14" s="56">
        <v>1.8</v>
      </c>
      <c r="Q14" s="16">
        <v>84.8</v>
      </c>
      <c r="R14" s="56">
        <v>1.9</v>
      </c>
      <c r="S14" s="16">
        <v>84.7</v>
      </c>
      <c r="T14" s="56">
        <v>2</v>
      </c>
      <c r="U14" s="16">
        <v>84.5</v>
      </c>
      <c r="V14" s="56">
        <v>2.6</v>
      </c>
      <c r="W14" s="16">
        <v>82.9</v>
      </c>
      <c r="X14" s="56">
        <v>2.9</v>
      </c>
      <c r="Y14" s="16">
        <v>88.9</v>
      </c>
      <c r="Z14" s="56">
        <v>2.8</v>
      </c>
      <c r="AA14" s="16">
        <v>88.7</v>
      </c>
      <c r="AB14" s="56">
        <v>2.7</v>
      </c>
      <c r="AC14" s="16">
        <v>84.5</v>
      </c>
      <c r="AD14" s="56">
        <v>1</v>
      </c>
    </row>
    <row r="15" spans="1:30" ht="16.5" customHeight="1" x14ac:dyDescent="0.25">
      <c r="A15" s="7"/>
      <c r="B15" s="7"/>
      <c r="C15" s="7" t="s">
        <v>526</v>
      </c>
      <c r="D15" s="7"/>
      <c r="E15" s="7"/>
      <c r="F15" s="7"/>
      <c r="G15" s="7"/>
      <c r="H15" s="7"/>
      <c r="I15" s="7"/>
      <c r="J15" s="7"/>
      <c r="K15" s="7"/>
      <c r="L15" s="9" t="s">
        <v>261</v>
      </c>
      <c r="M15" s="16">
        <v>80.3</v>
      </c>
      <c r="N15" s="56">
        <v>1.8</v>
      </c>
      <c r="O15" s="16">
        <v>81.5</v>
      </c>
      <c r="P15" s="56">
        <v>1.8</v>
      </c>
      <c r="Q15" s="16">
        <v>81.400000000000006</v>
      </c>
      <c r="R15" s="56">
        <v>1.8</v>
      </c>
      <c r="S15" s="16">
        <v>81.900000000000006</v>
      </c>
      <c r="T15" s="56">
        <v>2.1</v>
      </c>
      <c r="U15" s="16">
        <v>79.599999999999994</v>
      </c>
      <c r="V15" s="56">
        <v>2.2999999999999998</v>
      </c>
      <c r="W15" s="16">
        <v>78.2</v>
      </c>
      <c r="X15" s="56">
        <v>2.7</v>
      </c>
      <c r="Y15" s="16">
        <v>86.8</v>
      </c>
      <c r="Z15" s="56">
        <v>2.6</v>
      </c>
      <c r="AA15" s="16">
        <v>87.3</v>
      </c>
      <c r="AB15" s="56">
        <v>2.6</v>
      </c>
      <c r="AC15" s="16">
        <v>81.099999999999994</v>
      </c>
      <c r="AD15" s="56">
        <v>0.9</v>
      </c>
    </row>
    <row r="16" spans="1:30" ht="16.5" customHeight="1" x14ac:dyDescent="0.25">
      <c r="A16" s="7"/>
      <c r="B16" s="7" t="s">
        <v>1165</v>
      </c>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c r="C17" s="7" t="s">
        <v>1162</v>
      </c>
      <c r="D17" s="7"/>
      <c r="E17" s="7"/>
      <c r="F17" s="7"/>
      <c r="G17" s="7"/>
      <c r="H17" s="7"/>
      <c r="I17" s="7"/>
      <c r="J17" s="7"/>
      <c r="K17" s="7"/>
      <c r="L17" s="9" t="s">
        <v>261</v>
      </c>
      <c r="M17" s="16">
        <v>32.5</v>
      </c>
      <c r="N17" s="56">
        <v>4.9000000000000004</v>
      </c>
      <c r="O17" s="16">
        <v>29.8</v>
      </c>
      <c r="P17" s="56">
        <v>4.3</v>
      </c>
      <c r="Q17" s="16">
        <v>27.5</v>
      </c>
      <c r="R17" s="56">
        <v>3.9</v>
      </c>
      <c r="S17" s="16">
        <v>29.7</v>
      </c>
      <c r="T17" s="56">
        <v>6.1</v>
      </c>
      <c r="U17" s="16">
        <v>36.9</v>
      </c>
      <c r="V17" s="56">
        <v>4.5</v>
      </c>
      <c r="W17" s="16">
        <v>35.6</v>
      </c>
      <c r="X17" s="56">
        <v>5.8</v>
      </c>
      <c r="Y17" s="16">
        <v>20.2</v>
      </c>
      <c r="Z17" s="56">
        <v>5.4</v>
      </c>
      <c r="AA17" s="16">
        <v>20.100000000000001</v>
      </c>
      <c r="AB17" s="56">
        <v>6</v>
      </c>
      <c r="AC17" s="16">
        <v>30.4</v>
      </c>
      <c r="AD17" s="56">
        <v>2.2000000000000002</v>
      </c>
    </row>
    <row r="18" spans="1:30" ht="16.5" customHeight="1" x14ac:dyDescent="0.25">
      <c r="A18" s="7"/>
      <c r="B18" s="7"/>
      <c r="C18" s="7" t="s">
        <v>1139</v>
      </c>
      <c r="D18" s="7"/>
      <c r="E18" s="7"/>
      <c r="F18" s="7"/>
      <c r="G18" s="7"/>
      <c r="H18" s="7"/>
      <c r="I18" s="7"/>
      <c r="J18" s="7"/>
      <c r="K18" s="7"/>
      <c r="L18" s="9" t="s">
        <v>261</v>
      </c>
      <c r="M18" s="16">
        <v>16.399999999999999</v>
      </c>
      <c r="N18" s="56">
        <v>2</v>
      </c>
      <c r="O18" s="16">
        <v>15.1</v>
      </c>
      <c r="P18" s="56">
        <v>1.8</v>
      </c>
      <c r="Q18" s="16">
        <v>15.2</v>
      </c>
      <c r="R18" s="56">
        <v>1.8</v>
      </c>
      <c r="S18" s="16">
        <v>15.3</v>
      </c>
      <c r="T18" s="56">
        <v>2</v>
      </c>
      <c r="U18" s="16">
        <v>15.5</v>
      </c>
      <c r="V18" s="56">
        <v>2.4</v>
      </c>
      <c r="W18" s="16">
        <v>17.100000000000001</v>
      </c>
      <c r="X18" s="56">
        <v>2.7</v>
      </c>
      <c r="Y18" s="16">
        <v>11.1</v>
      </c>
      <c r="Z18" s="56">
        <v>2.7</v>
      </c>
      <c r="AA18" s="16">
        <v>11.3</v>
      </c>
      <c r="AB18" s="56">
        <v>2.7</v>
      </c>
      <c r="AC18" s="16">
        <v>15.5</v>
      </c>
      <c r="AD18" s="56">
        <v>0.9</v>
      </c>
    </row>
    <row r="19" spans="1:30" ht="16.5" customHeight="1" x14ac:dyDescent="0.25">
      <c r="A19" s="7"/>
      <c r="B19" s="7"/>
      <c r="C19" s="7" t="s">
        <v>526</v>
      </c>
      <c r="D19" s="7"/>
      <c r="E19" s="7"/>
      <c r="F19" s="7"/>
      <c r="G19" s="7"/>
      <c r="H19" s="7"/>
      <c r="I19" s="7"/>
      <c r="J19" s="7"/>
      <c r="K19" s="7"/>
      <c r="L19" s="9" t="s">
        <v>261</v>
      </c>
      <c r="M19" s="16">
        <v>19.7</v>
      </c>
      <c r="N19" s="56">
        <v>1.7</v>
      </c>
      <c r="O19" s="16">
        <v>18.5</v>
      </c>
      <c r="P19" s="56">
        <v>1.7</v>
      </c>
      <c r="Q19" s="16">
        <v>18.600000000000001</v>
      </c>
      <c r="R19" s="56">
        <v>1.7</v>
      </c>
      <c r="S19" s="16">
        <v>18.100000000000001</v>
      </c>
      <c r="T19" s="56">
        <v>2</v>
      </c>
      <c r="U19" s="16">
        <v>20.399999999999999</v>
      </c>
      <c r="V19" s="56">
        <v>2.1</v>
      </c>
      <c r="W19" s="16">
        <v>21.8</v>
      </c>
      <c r="X19" s="56">
        <v>2.5</v>
      </c>
      <c r="Y19" s="16">
        <v>13.2</v>
      </c>
      <c r="Z19" s="56">
        <v>2.5</v>
      </c>
      <c r="AA19" s="16">
        <v>12.7</v>
      </c>
      <c r="AB19" s="56">
        <v>2.6</v>
      </c>
      <c r="AC19" s="16">
        <v>18.899999999999999</v>
      </c>
      <c r="AD19" s="56">
        <v>0.8</v>
      </c>
    </row>
    <row r="20" spans="1:30" ht="16.5" customHeight="1" x14ac:dyDescent="0.25">
      <c r="A20" s="7" t="s">
        <v>89</v>
      </c>
      <c r="B20" s="7"/>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5">
      <c r="A21" s="7"/>
      <c r="B21" s="7" t="s">
        <v>1161</v>
      </c>
      <c r="C21" s="7"/>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t="s">
        <v>1162</v>
      </c>
      <c r="D22" s="7"/>
      <c r="E22" s="7"/>
      <c r="F22" s="7"/>
      <c r="G22" s="7"/>
      <c r="H22" s="7"/>
      <c r="I22" s="7"/>
      <c r="J22" s="7"/>
      <c r="K22" s="7"/>
      <c r="L22" s="9" t="s">
        <v>261</v>
      </c>
      <c r="M22" s="16">
        <v>61.2</v>
      </c>
      <c r="N22" s="56">
        <v>5.5</v>
      </c>
      <c r="O22" s="16">
        <v>60.8</v>
      </c>
      <c r="P22" s="56">
        <v>5.4</v>
      </c>
      <c r="Q22" s="16">
        <v>61.2</v>
      </c>
      <c r="R22" s="56">
        <v>5.2</v>
      </c>
      <c r="S22" s="16">
        <v>67.400000000000006</v>
      </c>
      <c r="T22" s="56">
        <v>7.8</v>
      </c>
      <c r="U22" s="16">
        <v>62.9</v>
      </c>
      <c r="V22" s="56">
        <v>7.2</v>
      </c>
      <c r="W22" s="16">
        <v>57.6</v>
      </c>
      <c r="X22" s="56">
        <v>6.6</v>
      </c>
      <c r="Y22" s="16">
        <v>73.5</v>
      </c>
      <c r="Z22" s="56">
        <v>6.4</v>
      </c>
      <c r="AA22" s="16">
        <v>70.099999999999994</v>
      </c>
      <c r="AB22" s="56">
        <v>8</v>
      </c>
      <c r="AC22" s="16">
        <v>62.3</v>
      </c>
      <c r="AD22" s="56">
        <v>2.4</v>
      </c>
    </row>
    <row r="23" spans="1:30" ht="16.5" customHeight="1" x14ac:dyDescent="0.25">
      <c r="A23" s="7"/>
      <c r="B23" s="7"/>
      <c r="C23" s="7" t="s">
        <v>1139</v>
      </c>
      <c r="D23" s="7"/>
      <c r="E23" s="7"/>
      <c r="F23" s="7"/>
      <c r="G23" s="7"/>
      <c r="H23" s="7"/>
      <c r="I23" s="7"/>
      <c r="J23" s="7"/>
      <c r="K23" s="7"/>
      <c r="L23" s="9" t="s">
        <v>261</v>
      </c>
      <c r="M23" s="16">
        <v>79.400000000000006</v>
      </c>
      <c r="N23" s="56">
        <v>2.8</v>
      </c>
      <c r="O23" s="16">
        <v>79.7</v>
      </c>
      <c r="P23" s="56">
        <v>2.2000000000000002</v>
      </c>
      <c r="Q23" s="16">
        <v>79.599999999999994</v>
      </c>
      <c r="R23" s="56">
        <v>2.2000000000000002</v>
      </c>
      <c r="S23" s="16">
        <v>80.900000000000006</v>
      </c>
      <c r="T23" s="56">
        <v>2.4</v>
      </c>
      <c r="U23" s="16">
        <v>78.599999999999994</v>
      </c>
      <c r="V23" s="56">
        <v>2.6</v>
      </c>
      <c r="W23" s="16">
        <v>78.8</v>
      </c>
      <c r="X23" s="56">
        <v>4</v>
      </c>
      <c r="Y23" s="16">
        <v>87.2</v>
      </c>
      <c r="Z23" s="56">
        <v>2.1</v>
      </c>
      <c r="AA23" s="16">
        <v>86.4</v>
      </c>
      <c r="AB23" s="56">
        <v>2.9</v>
      </c>
      <c r="AC23" s="16">
        <v>79.8</v>
      </c>
      <c r="AD23" s="56">
        <v>1.4</v>
      </c>
    </row>
    <row r="24" spans="1:30" ht="16.5" customHeight="1" x14ac:dyDescent="0.25">
      <c r="A24" s="7"/>
      <c r="B24" s="7"/>
      <c r="C24" s="7" t="s">
        <v>526</v>
      </c>
      <c r="D24" s="7"/>
      <c r="E24" s="7"/>
      <c r="F24" s="7"/>
      <c r="G24" s="7"/>
      <c r="H24" s="7"/>
      <c r="I24" s="7"/>
      <c r="J24" s="7"/>
      <c r="K24" s="7"/>
      <c r="L24" s="9" t="s">
        <v>261</v>
      </c>
      <c r="M24" s="16">
        <v>76</v>
      </c>
      <c r="N24" s="56">
        <v>2.6</v>
      </c>
      <c r="O24" s="16">
        <v>76</v>
      </c>
      <c r="P24" s="56">
        <v>2.2000000000000002</v>
      </c>
      <c r="Q24" s="16">
        <v>76.099999999999994</v>
      </c>
      <c r="R24" s="56">
        <v>1.9</v>
      </c>
      <c r="S24" s="16">
        <v>78.900000000000006</v>
      </c>
      <c r="T24" s="56">
        <v>2.4</v>
      </c>
      <c r="U24" s="16">
        <v>75</v>
      </c>
      <c r="V24" s="56">
        <v>2.7</v>
      </c>
      <c r="W24" s="16">
        <v>73.400000000000006</v>
      </c>
      <c r="X24" s="56">
        <v>3.3</v>
      </c>
      <c r="Y24" s="16">
        <v>83.1</v>
      </c>
      <c r="Z24" s="56">
        <v>2.1</v>
      </c>
      <c r="AA24" s="16">
        <v>85.5</v>
      </c>
      <c r="AB24" s="56">
        <v>2.9</v>
      </c>
      <c r="AC24" s="16">
        <v>76.3</v>
      </c>
      <c r="AD24" s="56">
        <v>1.3</v>
      </c>
    </row>
    <row r="25" spans="1:30" ht="16.5" customHeight="1" x14ac:dyDescent="0.25">
      <c r="A25" s="7"/>
      <c r="B25" s="7" t="s">
        <v>1163</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1162</v>
      </c>
      <c r="D26" s="7"/>
      <c r="E26" s="7"/>
      <c r="F26" s="7"/>
      <c r="G26" s="7"/>
      <c r="H26" s="7"/>
      <c r="I26" s="7"/>
      <c r="J26" s="7"/>
      <c r="K26" s="7"/>
      <c r="L26" s="9" t="s">
        <v>261</v>
      </c>
      <c r="M26" s="26">
        <v>8.9</v>
      </c>
      <c r="N26" s="56">
        <v>3.7</v>
      </c>
      <c r="O26" s="16">
        <v>10.5</v>
      </c>
      <c r="P26" s="56">
        <v>4.5</v>
      </c>
      <c r="Q26" s="26">
        <v>6.8</v>
      </c>
      <c r="R26" s="56">
        <v>3.2</v>
      </c>
      <c r="S26" s="54">
        <v>6.6</v>
      </c>
      <c r="T26" s="56">
        <v>3.3</v>
      </c>
      <c r="U26" s="54">
        <v>7.4</v>
      </c>
      <c r="V26" s="56">
        <v>4.5999999999999996</v>
      </c>
      <c r="W26" s="26">
        <v>9.6999999999999993</v>
      </c>
      <c r="X26" s="56">
        <v>3.6</v>
      </c>
      <c r="Y26" s="54">
        <v>7.5</v>
      </c>
      <c r="Z26" s="56">
        <v>4.5</v>
      </c>
      <c r="AA26" s="25" t="s">
        <v>270</v>
      </c>
      <c r="AB26" s="7"/>
      <c r="AC26" s="26">
        <v>8.6</v>
      </c>
      <c r="AD26" s="56">
        <v>1.6</v>
      </c>
    </row>
    <row r="27" spans="1:30" ht="16.5" customHeight="1" x14ac:dyDescent="0.25">
      <c r="A27" s="7"/>
      <c r="B27" s="7"/>
      <c r="C27" s="7" t="s">
        <v>1139</v>
      </c>
      <c r="D27" s="7"/>
      <c r="E27" s="7"/>
      <c r="F27" s="7"/>
      <c r="G27" s="7"/>
      <c r="H27" s="7"/>
      <c r="I27" s="7"/>
      <c r="J27" s="7"/>
      <c r="K27" s="7"/>
      <c r="L27" s="9" t="s">
        <v>261</v>
      </c>
      <c r="M27" s="26">
        <v>3.3</v>
      </c>
      <c r="N27" s="56">
        <v>1.1000000000000001</v>
      </c>
      <c r="O27" s="26">
        <v>3.3</v>
      </c>
      <c r="P27" s="56">
        <v>1.1000000000000001</v>
      </c>
      <c r="Q27" s="26">
        <v>4.8</v>
      </c>
      <c r="R27" s="56">
        <v>1.3</v>
      </c>
      <c r="S27" s="26">
        <v>2.8</v>
      </c>
      <c r="T27" s="56">
        <v>1.3</v>
      </c>
      <c r="U27" s="26">
        <v>3.8</v>
      </c>
      <c r="V27" s="56">
        <v>1.4</v>
      </c>
      <c r="W27" s="26">
        <v>4.4000000000000004</v>
      </c>
      <c r="X27" s="56">
        <v>2.1</v>
      </c>
      <c r="Y27" s="54">
        <v>1.9</v>
      </c>
      <c r="Z27" s="56">
        <v>1</v>
      </c>
      <c r="AA27" s="25" t="s">
        <v>270</v>
      </c>
      <c r="AB27" s="7"/>
      <c r="AC27" s="26">
        <v>3.5</v>
      </c>
      <c r="AD27" s="56">
        <v>0.6</v>
      </c>
    </row>
    <row r="28" spans="1:30" ht="16.5" customHeight="1" x14ac:dyDescent="0.25">
      <c r="A28" s="7"/>
      <c r="B28" s="7"/>
      <c r="C28" s="7" t="s">
        <v>526</v>
      </c>
      <c r="D28" s="7"/>
      <c r="E28" s="7"/>
      <c r="F28" s="7"/>
      <c r="G28" s="7"/>
      <c r="H28" s="7"/>
      <c r="I28" s="7"/>
      <c r="J28" s="7"/>
      <c r="K28" s="7"/>
      <c r="L28" s="9" t="s">
        <v>261</v>
      </c>
      <c r="M28" s="26">
        <v>4.3</v>
      </c>
      <c r="N28" s="56">
        <v>1</v>
      </c>
      <c r="O28" s="26">
        <v>4.7</v>
      </c>
      <c r="P28" s="56">
        <v>1.2</v>
      </c>
      <c r="Q28" s="26">
        <v>5.5</v>
      </c>
      <c r="R28" s="56">
        <v>1.4</v>
      </c>
      <c r="S28" s="26">
        <v>3.4</v>
      </c>
      <c r="T28" s="56">
        <v>1.2</v>
      </c>
      <c r="U28" s="26">
        <v>4.5999999999999996</v>
      </c>
      <c r="V28" s="56">
        <v>1.4</v>
      </c>
      <c r="W28" s="26">
        <v>5</v>
      </c>
      <c r="X28" s="56">
        <v>1.8</v>
      </c>
      <c r="Y28" s="26">
        <v>2.7</v>
      </c>
      <c r="Z28" s="56">
        <v>1.1000000000000001</v>
      </c>
      <c r="AA28" s="54">
        <v>2.2999999999999998</v>
      </c>
      <c r="AB28" s="56">
        <v>1.6</v>
      </c>
      <c r="AC28" s="26">
        <v>4.5</v>
      </c>
      <c r="AD28" s="56">
        <v>0.6</v>
      </c>
    </row>
    <row r="29" spans="1:30" ht="16.5" customHeight="1" x14ac:dyDescent="0.25">
      <c r="A29" s="7"/>
      <c r="B29" s="7" t="s">
        <v>1164</v>
      </c>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c r="C30" s="7" t="s">
        <v>1162</v>
      </c>
      <c r="D30" s="7"/>
      <c r="E30" s="7"/>
      <c r="F30" s="7"/>
      <c r="G30" s="7"/>
      <c r="H30" s="7"/>
      <c r="I30" s="7"/>
      <c r="J30" s="7"/>
      <c r="K30" s="7"/>
      <c r="L30" s="9" t="s">
        <v>261</v>
      </c>
      <c r="M30" s="16">
        <v>69.8</v>
      </c>
      <c r="N30" s="56">
        <v>5.7</v>
      </c>
      <c r="O30" s="16">
        <v>71.900000000000006</v>
      </c>
      <c r="P30" s="56">
        <v>5.4</v>
      </c>
      <c r="Q30" s="16">
        <v>68.5</v>
      </c>
      <c r="R30" s="56">
        <v>4.9000000000000004</v>
      </c>
      <c r="S30" s="16">
        <v>73.3</v>
      </c>
      <c r="T30" s="56">
        <v>5.2</v>
      </c>
      <c r="U30" s="16">
        <v>71</v>
      </c>
      <c r="V30" s="56">
        <v>4.8</v>
      </c>
      <c r="W30" s="16">
        <v>66.099999999999994</v>
      </c>
      <c r="X30" s="56">
        <v>6.6</v>
      </c>
      <c r="Y30" s="16">
        <v>81.5</v>
      </c>
      <c r="Z30" s="56">
        <v>4.7</v>
      </c>
      <c r="AA30" s="16">
        <v>77.400000000000006</v>
      </c>
      <c r="AB30" s="56">
        <v>4</v>
      </c>
      <c r="AC30" s="16">
        <v>70.7</v>
      </c>
      <c r="AD30" s="56">
        <v>2.6</v>
      </c>
    </row>
    <row r="31" spans="1:30" ht="16.5" customHeight="1" x14ac:dyDescent="0.25">
      <c r="A31" s="7"/>
      <c r="B31" s="7"/>
      <c r="C31" s="7" t="s">
        <v>1139</v>
      </c>
      <c r="D31" s="7"/>
      <c r="E31" s="7"/>
      <c r="F31" s="7"/>
      <c r="G31" s="7"/>
      <c r="H31" s="7"/>
      <c r="I31" s="7"/>
      <c r="J31" s="7"/>
      <c r="K31" s="7"/>
      <c r="L31" s="9" t="s">
        <v>261</v>
      </c>
      <c r="M31" s="16">
        <v>82.5</v>
      </c>
      <c r="N31" s="56">
        <v>2.2999999999999998</v>
      </c>
      <c r="O31" s="16">
        <v>82.5</v>
      </c>
      <c r="P31" s="56">
        <v>2.2999999999999998</v>
      </c>
      <c r="Q31" s="16">
        <v>84.6</v>
      </c>
      <c r="R31" s="56">
        <v>1.9</v>
      </c>
      <c r="S31" s="16">
        <v>83.7</v>
      </c>
      <c r="T31" s="56">
        <v>2.2999999999999998</v>
      </c>
      <c r="U31" s="16">
        <v>82.3</v>
      </c>
      <c r="V31" s="56">
        <v>2.5</v>
      </c>
      <c r="W31" s="16">
        <v>83.1</v>
      </c>
      <c r="X31" s="56">
        <v>3.4</v>
      </c>
      <c r="Y31" s="16">
        <v>88.8</v>
      </c>
      <c r="Z31" s="56">
        <v>2.5</v>
      </c>
      <c r="AA31" s="16">
        <v>89</v>
      </c>
      <c r="AB31" s="56">
        <v>2.8</v>
      </c>
      <c r="AC31" s="16">
        <v>83.3</v>
      </c>
      <c r="AD31" s="56">
        <v>1.3</v>
      </c>
    </row>
    <row r="32" spans="1:30" ht="16.5" customHeight="1" x14ac:dyDescent="0.25">
      <c r="A32" s="7"/>
      <c r="B32" s="7"/>
      <c r="C32" s="7" t="s">
        <v>526</v>
      </c>
      <c r="D32" s="7"/>
      <c r="E32" s="7"/>
      <c r="F32" s="7"/>
      <c r="G32" s="7"/>
      <c r="H32" s="7"/>
      <c r="I32" s="7"/>
      <c r="J32" s="7"/>
      <c r="K32" s="7"/>
      <c r="L32" s="9" t="s">
        <v>261</v>
      </c>
      <c r="M32" s="16">
        <v>80.3</v>
      </c>
      <c r="N32" s="56">
        <v>2.2000000000000002</v>
      </c>
      <c r="O32" s="16">
        <v>80.8</v>
      </c>
      <c r="P32" s="56">
        <v>2.1</v>
      </c>
      <c r="Q32" s="16">
        <v>81.3</v>
      </c>
      <c r="R32" s="56">
        <v>1.7</v>
      </c>
      <c r="S32" s="16">
        <v>82.1</v>
      </c>
      <c r="T32" s="56">
        <v>2.4</v>
      </c>
      <c r="U32" s="16">
        <v>79.5</v>
      </c>
      <c r="V32" s="56">
        <v>2.2999999999999998</v>
      </c>
      <c r="W32" s="16">
        <v>78.2</v>
      </c>
      <c r="X32" s="56">
        <v>2.7</v>
      </c>
      <c r="Y32" s="16">
        <v>86.1</v>
      </c>
      <c r="Z32" s="56">
        <v>2</v>
      </c>
      <c r="AA32" s="16">
        <v>87.5</v>
      </c>
      <c r="AB32" s="56">
        <v>2.5</v>
      </c>
      <c r="AC32" s="16">
        <v>80.8</v>
      </c>
      <c r="AD32" s="56">
        <v>1.1000000000000001</v>
      </c>
    </row>
    <row r="33" spans="1:30" ht="16.5" customHeight="1" x14ac:dyDescent="0.25">
      <c r="A33" s="7"/>
      <c r="B33" s="7" t="s">
        <v>1165</v>
      </c>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5">
      <c r="A34" s="7"/>
      <c r="B34" s="7"/>
      <c r="C34" s="7" t="s">
        <v>1162</v>
      </c>
      <c r="D34" s="7"/>
      <c r="E34" s="7"/>
      <c r="F34" s="7"/>
      <c r="G34" s="7"/>
      <c r="H34" s="7"/>
      <c r="I34" s="7"/>
      <c r="J34" s="7"/>
      <c r="K34" s="7"/>
      <c r="L34" s="9" t="s">
        <v>261</v>
      </c>
      <c r="M34" s="16">
        <v>31.9</v>
      </c>
      <c r="N34" s="56">
        <v>5</v>
      </c>
      <c r="O34" s="16">
        <v>27.8</v>
      </c>
      <c r="P34" s="56">
        <v>4.7</v>
      </c>
      <c r="Q34" s="16">
        <v>31.4</v>
      </c>
      <c r="R34" s="56">
        <v>5.0999999999999996</v>
      </c>
      <c r="S34" s="16">
        <v>25.7</v>
      </c>
      <c r="T34" s="56">
        <v>7.3</v>
      </c>
      <c r="U34" s="16">
        <v>30.6</v>
      </c>
      <c r="V34" s="56">
        <v>6.8</v>
      </c>
      <c r="W34" s="16">
        <v>35.4</v>
      </c>
      <c r="X34" s="56">
        <v>5.9</v>
      </c>
      <c r="Y34" s="16">
        <v>22</v>
      </c>
      <c r="Z34" s="56">
        <v>5.8</v>
      </c>
      <c r="AA34" s="16">
        <v>25</v>
      </c>
      <c r="AB34" s="56">
        <v>9.4</v>
      </c>
      <c r="AC34" s="16">
        <v>29.2</v>
      </c>
      <c r="AD34" s="56">
        <v>2.2999999999999998</v>
      </c>
    </row>
    <row r="35" spans="1:30" ht="16.5" customHeight="1" x14ac:dyDescent="0.25">
      <c r="A35" s="7"/>
      <c r="B35" s="7"/>
      <c r="C35" s="7" t="s">
        <v>1139</v>
      </c>
      <c r="D35" s="7"/>
      <c r="E35" s="7"/>
      <c r="F35" s="7"/>
      <c r="G35" s="7"/>
      <c r="H35" s="7"/>
      <c r="I35" s="7"/>
      <c r="J35" s="7"/>
      <c r="K35" s="7"/>
      <c r="L35" s="9" t="s">
        <v>261</v>
      </c>
      <c r="M35" s="16">
        <v>17.3</v>
      </c>
      <c r="N35" s="56">
        <v>2.1</v>
      </c>
      <c r="O35" s="16">
        <v>17.100000000000001</v>
      </c>
      <c r="P35" s="56">
        <v>2</v>
      </c>
      <c r="Q35" s="16">
        <v>15.4</v>
      </c>
      <c r="R35" s="56">
        <v>1.9</v>
      </c>
      <c r="S35" s="16">
        <v>16.5</v>
      </c>
      <c r="T35" s="56">
        <v>2.5</v>
      </c>
      <c r="U35" s="16">
        <v>17.600000000000001</v>
      </c>
      <c r="V35" s="56">
        <v>2.4</v>
      </c>
      <c r="W35" s="16">
        <v>17.399999999999999</v>
      </c>
      <c r="X35" s="56">
        <v>2.7</v>
      </c>
      <c r="Y35" s="16">
        <v>11.4</v>
      </c>
      <c r="Z35" s="56">
        <v>2.1</v>
      </c>
      <c r="AA35" s="16">
        <v>10.9</v>
      </c>
      <c r="AB35" s="56">
        <v>2.6</v>
      </c>
      <c r="AC35" s="16">
        <v>16.7</v>
      </c>
      <c r="AD35" s="56">
        <v>1</v>
      </c>
    </row>
    <row r="36" spans="1:30" ht="16.5" customHeight="1" x14ac:dyDescent="0.25">
      <c r="A36" s="7"/>
      <c r="B36" s="7"/>
      <c r="C36" s="7" t="s">
        <v>526</v>
      </c>
      <c r="D36" s="7"/>
      <c r="E36" s="7"/>
      <c r="F36" s="7"/>
      <c r="G36" s="7"/>
      <c r="H36" s="7"/>
      <c r="I36" s="7"/>
      <c r="J36" s="7"/>
      <c r="K36" s="7"/>
      <c r="L36" s="9" t="s">
        <v>261</v>
      </c>
      <c r="M36" s="16">
        <v>19.899999999999999</v>
      </c>
      <c r="N36" s="56">
        <v>2.2999999999999998</v>
      </c>
      <c r="O36" s="16">
        <v>19.2</v>
      </c>
      <c r="P36" s="56">
        <v>2.1</v>
      </c>
      <c r="Q36" s="16">
        <v>18.7</v>
      </c>
      <c r="R36" s="56">
        <v>1.8</v>
      </c>
      <c r="S36" s="16">
        <v>18</v>
      </c>
      <c r="T36" s="56">
        <v>2.5</v>
      </c>
      <c r="U36" s="16">
        <v>20.5</v>
      </c>
      <c r="V36" s="56">
        <v>2.4</v>
      </c>
      <c r="W36" s="16">
        <v>21.7</v>
      </c>
      <c r="X36" s="56">
        <v>2.7</v>
      </c>
      <c r="Y36" s="16">
        <v>14</v>
      </c>
      <c r="Z36" s="56">
        <v>2.1</v>
      </c>
      <c r="AA36" s="16">
        <v>11.9</v>
      </c>
      <c r="AB36" s="56">
        <v>2.6</v>
      </c>
      <c r="AC36" s="16">
        <v>19.2</v>
      </c>
      <c r="AD36" s="56">
        <v>1.1000000000000001</v>
      </c>
    </row>
    <row r="37" spans="1:30" ht="16.5" customHeight="1" x14ac:dyDescent="0.25">
      <c r="A37" s="7" t="s">
        <v>92</v>
      </c>
      <c r="B37" s="7"/>
      <c r="C37" s="7"/>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t="s">
        <v>1161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1162</v>
      </c>
      <c r="D39" s="7"/>
      <c r="E39" s="7"/>
      <c r="F39" s="7"/>
      <c r="G39" s="7"/>
      <c r="H39" s="7"/>
      <c r="I39" s="7"/>
      <c r="J39" s="7"/>
      <c r="K39" s="7"/>
      <c r="L39" s="9" t="s">
        <v>261</v>
      </c>
      <c r="M39" s="16">
        <v>65.2</v>
      </c>
      <c r="N39" s="56">
        <v>7.7</v>
      </c>
      <c r="O39" s="16">
        <v>59.4</v>
      </c>
      <c r="P39" s="56">
        <v>6.4</v>
      </c>
      <c r="Q39" s="16">
        <v>57.7</v>
      </c>
      <c r="R39" s="56">
        <v>6.7</v>
      </c>
      <c r="S39" s="16">
        <v>65</v>
      </c>
      <c r="T39" s="56">
        <v>5.9</v>
      </c>
      <c r="U39" s="16">
        <v>61.2</v>
      </c>
      <c r="V39" s="56">
        <v>7.2</v>
      </c>
      <c r="W39" s="16">
        <v>51.6</v>
      </c>
      <c r="X39" s="56">
        <v>8.6999999999999993</v>
      </c>
      <c r="Y39" s="16">
        <v>72.5</v>
      </c>
      <c r="Z39" s="56">
        <v>8.1999999999999993</v>
      </c>
      <c r="AA39" s="16">
        <v>63.2</v>
      </c>
      <c r="AB39" s="55">
        <v>10.3</v>
      </c>
      <c r="AC39" s="16">
        <v>61.7</v>
      </c>
      <c r="AD39" s="56">
        <v>3.1</v>
      </c>
    </row>
    <row r="40" spans="1:30" ht="16.5" customHeight="1" x14ac:dyDescent="0.25">
      <c r="A40" s="7"/>
      <c r="B40" s="7"/>
      <c r="C40" s="7" t="s">
        <v>1139</v>
      </c>
      <c r="D40" s="7"/>
      <c r="E40" s="7"/>
      <c r="F40" s="7"/>
      <c r="G40" s="7"/>
      <c r="H40" s="7"/>
      <c r="I40" s="7"/>
      <c r="J40" s="7"/>
      <c r="K40" s="7"/>
      <c r="L40" s="9" t="s">
        <v>261</v>
      </c>
      <c r="M40" s="16">
        <v>78.7</v>
      </c>
      <c r="N40" s="56">
        <v>1.7</v>
      </c>
      <c r="O40" s="16">
        <v>81</v>
      </c>
      <c r="P40" s="56">
        <v>1.8</v>
      </c>
      <c r="Q40" s="16">
        <v>81.8</v>
      </c>
      <c r="R40" s="56">
        <v>2</v>
      </c>
      <c r="S40" s="16">
        <v>81.5</v>
      </c>
      <c r="T40" s="56">
        <v>1.9</v>
      </c>
      <c r="U40" s="16">
        <v>78.7</v>
      </c>
      <c r="V40" s="56">
        <v>2.4</v>
      </c>
      <c r="W40" s="16">
        <v>76.099999999999994</v>
      </c>
      <c r="X40" s="56">
        <v>2.9</v>
      </c>
      <c r="Y40" s="16">
        <v>85.6</v>
      </c>
      <c r="Z40" s="56">
        <v>2.1</v>
      </c>
      <c r="AA40" s="16">
        <v>84.8</v>
      </c>
      <c r="AB40" s="56">
        <v>3.1</v>
      </c>
      <c r="AC40" s="16">
        <v>80.3</v>
      </c>
      <c r="AD40" s="56">
        <v>0.9</v>
      </c>
    </row>
    <row r="41" spans="1:30" ht="16.5" customHeight="1" x14ac:dyDescent="0.25">
      <c r="A41" s="7"/>
      <c r="B41" s="7"/>
      <c r="C41" s="7" t="s">
        <v>526</v>
      </c>
      <c r="D41" s="7"/>
      <c r="E41" s="7"/>
      <c r="F41" s="7"/>
      <c r="G41" s="7"/>
      <c r="H41" s="7"/>
      <c r="I41" s="7"/>
      <c r="J41" s="7"/>
      <c r="K41" s="7"/>
      <c r="L41" s="9" t="s">
        <v>261</v>
      </c>
      <c r="M41" s="16">
        <v>76.599999999999994</v>
      </c>
      <c r="N41" s="56">
        <v>2</v>
      </c>
      <c r="O41" s="16">
        <v>77.7</v>
      </c>
      <c r="P41" s="56">
        <v>1.8</v>
      </c>
      <c r="Q41" s="16">
        <v>77.7</v>
      </c>
      <c r="R41" s="56">
        <v>2.1</v>
      </c>
      <c r="S41" s="16">
        <v>78.7</v>
      </c>
      <c r="T41" s="56">
        <v>1.9</v>
      </c>
      <c r="U41" s="16">
        <v>76</v>
      </c>
      <c r="V41" s="56">
        <v>2.5</v>
      </c>
      <c r="W41" s="16">
        <v>71.8</v>
      </c>
      <c r="X41" s="56">
        <v>3.2</v>
      </c>
      <c r="Y41" s="16">
        <v>83.4</v>
      </c>
      <c r="Z41" s="56">
        <v>2.2999999999999998</v>
      </c>
      <c r="AA41" s="16">
        <v>81.900000000000006</v>
      </c>
      <c r="AB41" s="56">
        <v>3.1</v>
      </c>
      <c r="AC41" s="16">
        <v>77.400000000000006</v>
      </c>
      <c r="AD41" s="56">
        <v>1</v>
      </c>
    </row>
    <row r="42" spans="1:30" ht="16.5" customHeight="1" x14ac:dyDescent="0.25">
      <c r="A42" s="7"/>
      <c r="B42" s="7" t="s">
        <v>1163</v>
      </c>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t="s">
        <v>1162</v>
      </c>
      <c r="D43" s="7"/>
      <c r="E43" s="7"/>
      <c r="F43" s="7"/>
      <c r="G43" s="7"/>
      <c r="H43" s="7"/>
      <c r="I43" s="7"/>
      <c r="J43" s="7"/>
      <c r="K43" s="7"/>
      <c r="L43" s="9" t="s">
        <v>261</v>
      </c>
      <c r="M43" s="54">
        <v>4.3</v>
      </c>
      <c r="N43" s="56">
        <v>2.7</v>
      </c>
      <c r="O43" s="54">
        <v>6</v>
      </c>
      <c r="P43" s="56">
        <v>3.2</v>
      </c>
      <c r="Q43" s="26">
        <v>9.6</v>
      </c>
      <c r="R43" s="56">
        <v>3.3</v>
      </c>
      <c r="S43" s="54">
        <v>5.5</v>
      </c>
      <c r="T43" s="56">
        <v>3.6</v>
      </c>
      <c r="U43" s="54">
        <v>7</v>
      </c>
      <c r="V43" s="56">
        <v>3.6</v>
      </c>
      <c r="W43" s="54">
        <v>8.6999999999999993</v>
      </c>
      <c r="X43" s="56">
        <v>4.5999999999999996</v>
      </c>
      <c r="Y43" s="54">
        <v>2.9</v>
      </c>
      <c r="Z43" s="56">
        <v>2.7</v>
      </c>
      <c r="AA43" s="72">
        <v>5.6</v>
      </c>
      <c r="AB43" s="56">
        <v>7</v>
      </c>
      <c r="AC43" s="26">
        <v>6.3</v>
      </c>
      <c r="AD43" s="56">
        <v>1.4</v>
      </c>
    </row>
    <row r="44" spans="1:30" ht="16.5" customHeight="1" x14ac:dyDescent="0.25">
      <c r="A44" s="7"/>
      <c r="B44" s="7"/>
      <c r="C44" s="7" t="s">
        <v>1139</v>
      </c>
      <c r="D44" s="7"/>
      <c r="E44" s="7"/>
      <c r="F44" s="7"/>
      <c r="G44" s="7"/>
      <c r="H44" s="7"/>
      <c r="I44" s="7"/>
      <c r="J44" s="7"/>
      <c r="K44" s="7"/>
      <c r="L44" s="9" t="s">
        <v>261</v>
      </c>
      <c r="M44" s="26">
        <v>2.8</v>
      </c>
      <c r="N44" s="56">
        <v>0.9</v>
      </c>
      <c r="O44" s="26">
        <v>2.8</v>
      </c>
      <c r="P44" s="56">
        <v>1</v>
      </c>
      <c r="Q44" s="26">
        <v>3.2</v>
      </c>
      <c r="R44" s="56">
        <v>1</v>
      </c>
      <c r="S44" s="26">
        <v>2.8</v>
      </c>
      <c r="T44" s="56">
        <v>1.1000000000000001</v>
      </c>
      <c r="U44" s="26">
        <v>3.8</v>
      </c>
      <c r="V44" s="56">
        <v>1.3</v>
      </c>
      <c r="W44" s="26">
        <v>3.6</v>
      </c>
      <c r="X44" s="56">
        <v>1.2</v>
      </c>
      <c r="Y44" s="54">
        <v>1.4</v>
      </c>
      <c r="Z44" s="56">
        <v>0.9</v>
      </c>
      <c r="AA44" s="54">
        <v>2</v>
      </c>
      <c r="AB44" s="56">
        <v>1.2</v>
      </c>
      <c r="AC44" s="26">
        <v>3</v>
      </c>
      <c r="AD44" s="56">
        <v>0.4</v>
      </c>
    </row>
    <row r="45" spans="1:30" ht="16.5" customHeight="1" x14ac:dyDescent="0.25">
      <c r="A45" s="7"/>
      <c r="B45" s="7"/>
      <c r="C45" s="7" t="s">
        <v>526</v>
      </c>
      <c r="D45" s="7"/>
      <c r="E45" s="7"/>
      <c r="F45" s="7"/>
      <c r="G45" s="7"/>
      <c r="H45" s="7"/>
      <c r="I45" s="7"/>
      <c r="J45" s="7"/>
      <c r="K45" s="7"/>
      <c r="L45" s="9" t="s">
        <v>261</v>
      </c>
      <c r="M45" s="26">
        <v>3</v>
      </c>
      <c r="N45" s="56">
        <v>0.8</v>
      </c>
      <c r="O45" s="26">
        <v>3.4</v>
      </c>
      <c r="P45" s="56">
        <v>1</v>
      </c>
      <c r="Q45" s="26">
        <v>4.3</v>
      </c>
      <c r="R45" s="56">
        <v>1</v>
      </c>
      <c r="S45" s="26">
        <v>3.3</v>
      </c>
      <c r="T45" s="56">
        <v>1</v>
      </c>
      <c r="U45" s="26">
        <v>4.3</v>
      </c>
      <c r="V45" s="56">
        <v>1.2</v>
      </c>
      <c r="W45" s="26">
        <v>4.4000000000000004</v>
      </c>
      <c r="X45" s="56">
        <v>1.3</v>
      </c>
      <c r="Y45" s="54">
        <v>1.8</v>
      </c>
      <c r="Z45" s="56">
        <v>0.9</v>
      </c>
      <c r="AA45" s="54">
        <v>2.4</v>
      </c>
      <c r="AB45" s="56">
        <v>1.2</v>
      </c>
      <c r="AC45" s="26">
        <v>3.5</v>
      </c>
      <c r="AD45" s="56">
        <v>0.4</v>
      </c>
    </row>
    <row r="46" spans="1:30" ht="16.5" customHeight="1" x14ac:dyDescent="0.25">
      <c r="A46" s="7"/>
      <c r="B46" s="7" t="s">
        <v>1164</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t="s">
        <v>1162</v>
      </c>
      <c r="D47" s="7"/>
      <c r="E47" s="7"/>
      <c r="F47" s="7"/>
      <c r="G47" s="7"/>
      <c r="H47" s="7"/>
      <c r="I47" s="7"/>
      <c r="J47" s="7"/>
      <c r="K47" s="7"/>
      <c r="L47" s="9" t="s">
        <v>261</v>
      </c>
      <c r="M47" s="16">
        <v>69.5</v>
      </c>
      <c r="N47" s="56">
        <v>7.3</v>
      </c>
      <c r="O47" s="16">
        <v>65.400000000000006</v>
      </c>
      <c r="P47" s="56">
        <v>6.5</v>
      </c>
      <c r="Q47" s="16">
        <v>67.3</v>
      </c>
      <c r="R47" s="56">
        <v>6.6</v>
      </c>
      <c r="S47" s="16">
        <v>70.599999999999994</v>
      </c>
      <c r="T47" s="56">
        <v>6.2</v>
      </c>
      <c r="U47" s="16">
        <v>68.2</v>
      </c>
      <c r="V47" s="56">
        <v>7.2</v>
      </c>
      <c r="W47" s="16">
        <v>60.3</v>
      </c>
      <c r="X47" s="56">
        <v>8.6999999999999993</v>
      </c>
      <c r="Y47" s="16">
        <v>75.400000000000006</v>
      </c>
      <c r="Z47" s="56">
        <v>7.9</v>
      </c>
      <c r="AA47" s="16">
        <v>68.7</v>
      </c>
      <c r="AB47" s="55">
        <v>11.2</v>
      </c>
      <c r="AC47" s="16">
        <v>68</v>
      </c>
      <c r="AD47" s="56">
        <v>3.2</v>
      </c>
    </row>
    <row r="48" spans="1:30" ht="16.5" customHeight="1" x14ac:dyDescent="0.25">
      <c r="A48" s="7"/>
      <c r="B48" s="7"/>
      <c r="C48" s="7" t="s">
        <v>1139</v>
      </c>
      <c r="D48" s="7"/>
      <c r="E48" s="7"/>
      <c r="F48" s="7"/>
      <c r="G48" s="7"/>
      <c r="H48" s="7"/>
      <c r="I48" s="7"/>
      <c r="J48" s="7"/>
      <c r="K48" s="7"/>
      <c r="L48" s="9" t="s">
        <v>261</v>
      </c>
      <c r="M48" s="16">
        <v>81.5</v>
      </c>
      <c r="N48" s="56">
        <v>1.6</v>
      </c>
      <c r="O48" s="16">
        <v>83.8</v>
      </c>
      <c r="P48" s="56">
        <v>1.7</v>
      </c>
      <c r="Q48" s="16">
        <v>85.1</v>
      </c>
      <c r="R48" s="56">
        <v>1.8</v>
      </c>
      <c r="S48" s="16">
        <v>84.4</v>
      </c>
      <c r="T48" s="56">
        <v>1.8</v>
      </c>
      <c r="U48" s="16">
        <v>82.5</v>
      </c>
      <c r="V48" s="56">
        <v>2.1</v>
      </c>
      <c r="W48" s="16">
        <v>79.599999999999994</v>
      </c>
      <c r="X48" s="56">
        <v>2.9</v>
      </c>
      <c r="Y48" s="16">
        <v>87</v>
      </c>
      <c r="Z48" s="56">
        <v>2</v>
      </c>
      <c r="AA48" s="16">
        <v>86.8</v>
      </c>
      <c r="AB48" s="56">
        <v>2.7</v>
      </c>
      <c r="AC48" s="16">
        <v>83.3</v>
      </c>
      <c r="AD48" s="56">
        <v>0.9</v>
      </c>
    </row>
    <row r="49" spans="1:30" ht="16.5" customHeight="1" x14ac:dyDescent="0.25">
      <c r="A49" s="7"/>
      <c r="B49" s="7"/>
      <c r="C49" s="7" t="s">
        <v>526</v>
      </c>
      <c r="D49" s="7"/>
      <c r="E49" s="7"/>
      <c r="F49" s="7"/>
      <c r="G49" s="7"/>
      <c r="H49" s="7"/>
      <c r="I49" s="7"/>
      <c r="J49" s="7"/>
      <c r="K49" s="7"/>
      <c r="L49" s="9" t="s">
        <v>261</v>
      </c>
      <c r="M49" s="16">
        <v>79.7</v>
      </c>
      <c r="N49" s="56">
        <v>1.8</v>
      </c>
      <c r="O49" s="16">
        <v>81.099999999999994</v>
      </c>
      <c r="P49" s="56">
        <v>1.7</v>
      </c>
      <c r="Q49" s="16">
        <v>82</v>
      </c>
      <c r="R49" s="56">
        <v>1.8</v>
      </c>
      <c r="S49" s="16">
        <v>81.900000000000006</v>
      </c>
      <c r="T49" s="56">
        <v>1.6</v>
      </c>
      <c r="U49" s="16">
        <v>80.3</v>
      </c>
      <c r="V49" s="56">
        <v>2.2000000000000002</v>
      </c>
      <c r="W49" s="16">
        <v>76.2</v>
      </c>
      <c r="X49" s="56">
        <v>3</v>
      </c>
      <c r="Y49" s="16">
        <v>85.1</v>
      </c>
      <c r="Z49" s="56">
        <v>2</v>
      </c>
      <c r="AA49" s="16">
        <v>84.3</v>
      </c>
      <c r="AB49" s="56">
        <v>2.7</v>
      </c>
      <c r="AC49" s="16">
        <v>80.8</v>
      </c>
      <c r="AD49" s="56">
        <v>0.9</v>
      </c>
    </row>
    <row r="50" spans="1:30" ht="16.5" customHeight="1" x14ac:dyDescent="0.25">
      <c r="A50" s="7"/>
      <c r="B50" s="7" t="s">
        <v>1165</v>
      </c>
      <c r="C50" s="7"/>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t="s">
        <v>1162</v>
      </c>
      <c r="D51" s="7"/>
      <c r="E51" s="7"/>
      <c r="F51" s="7"/>
      <c r="G51" s="7"/>
      <c r="H51" s="7"/>
      <c r="I51" s="7"/>
      <c r="J51" s="7"/>
      <c r="K51" s="7"/>
      <c r="L51" s="9" t="s">
        <v>261</v>
      </c>
      <c r="M51" s="16">
        <v>30.5</v>
      </c>
      <c r="N51" s="56">
        <v>7.3</v>
      </c>
      <c r="O51" s="16">
        <v>34.6</v>
      </c>
      <c r="P51" s="56">
        <v>6.5</v>
      </c>
      <c r="Q51" s="16">
        <v>32.700000000000003</v>
      </c>
      <c r="R51" s="56">
        <v>6.6</v>
      </c>
      <c r="S51" s="16">
        <v>29.4</v>
      </c>
      <c r="T51" s="56">
        <v>6.2</v>
      </c>
      <c r="U51" s="16">
        <v>31.8</v>
      </c>
      <c r="V51" s="56">
        <v>7.2</v>
      </c>
      <c r="W51" s="16">
        <v>39.700000000000003</v>
      </c>
      <c r="X51" s="56">
        <v>8.8000000000000007</v>
      </c>
      <c r="Y51" s="16">
        <v>24.6</v>
      </c>
      <c r="Z51" s="56">
        <v>7.9</v>
      </c>
      <c r="AA51" s="16">
        <v>31.3</v>
      </c>
      <c r="AB51" s="55">
        <v>11.1</v>
      </c>
      <c r="AC51" s="16">
        <v>32</v>
      </c>
      <c r="AD51" s="56">
        <v>3.2</v>
      </c>
    </row>
    <row r="52" spans="1:30" ht="16.5" customHeight="1" x14ac:dyDescent="0.25">
      <c r="A52" s="7"/>
      <c r="B52" s="7"/>
      <c r="C52" s="7" t="s">
        <v>1139</v>
      </c>
      <c r="D52" s="7"/>
      <c r="E52" s="7"/>
      <c r="F52" s="7"/>
      <c r="G52" s="7"/>
      <c r="H52" s="7"/>
      <c r="I52" s="7"/>
      <c r="J52" s="7"/>
      <c r="K52" s="7"/>
      <c r="L52" s="9" t="s">
        <v>261</v>
      </c>
      <c r="M52" s="16">
        <v>18.5</v>
      </c>
      <c r="N52" s="56">
        <v>1.6</v>
      </c>
      <c r="O52" s="16">
        <v>16.2</v>
      </c>
      <c r="P52" s="56">
        <v>1.7</v>
      </c>
      <c r="Q52" s="16">
        <v>14.9</v>
      </c>
      <c r="R52" s="56">
        <v>1.8</v>
      </c>
      <c r="S52" s="16">
        <v>15.6</v>
      </c>
      <c r="T52" s="56">
        <v>1.8</v>
      </c>
      <c r="U52" s="16">
        <v>17.5</v>
      </c>
      <c r="V52" s="56">
        <v>2.1</v>
      </c>
      <c r="W52" s="16">
        <v>20.399999999999999</v>
      </c>
      <c r="X52" s="56">
        <v>2.9</v>
      </c>
      <c r="Y52" s="16">
        <v>13</v>
      </c>
      <c r="Z52" s="56">
        <v>2</v>
      </c>
      <c r="AA52" s="16">
        <v>13.2</v>
      </c>
      <c r="AB52" s="56">
        <v>2.7</v>
      </c>
      <c r="AC52" s="16">
        <v>16.7</v>
      </c>
      <c r="AD52" s="56">
        <v>0.9</v>
      </c>
    </row>
    <row r="53" spans="1:30" ht="16.5" customHeight="1" x14ac:dyDescent="0.25">
      <c r="A53" s="7"/>
      <c r="B53" s="7"/>
      <c r="C53" s="7" t="s">
        <v>526</v>
      </c>
      <c r="D53" s="7"/>
      <c r="E53" s="7"/>
      <c r="F53" s="7"/>
      <c r="G53" s="7"/>
      <c r="H53" s="7"/>
      <c r="I53" s="7"/>
      <c r="J53" s="7"/>
      <c r="K53" s="7"/>
      <c r="L53" s="9" t="s">
        <v>261</v>
      </c>
      <c r="M53" s="16">
        <v>20.3</v>
      </c>
      <c r="N53" s="56">
        <v>1.8</v>
      </c>
      <c r="O53" s="16">
        <v>18.899999999999999</v>
      </c>
      <c r="P53" s="56">
        <v>1.7</v>
      </c>
      <c r="Q53" s="16">
        <v>18</v>
      </c>
      <c r="R53" s="56">
        <v>1.8</v>
      </c>
      <c r="S53" s="16">
        <v>18.100000000000001</v>
      </c>
      <c r="T53" s="56">
        <v>1.6</v>
      </c>
      <c r="U53" s="16">
        <v>19.7</v>
      </c>
      <c r="V53" s="56">
        <v>2.2000000000000002</v>
      </c>
      <c r="W53" s="16">
        <v>23.8</v>
      </c>
      <c r="X53" s="56">
        <v>3</v>
      </c>
      <c r="Y53" s="16">
        <v>14.9</v>
      </c>
      <c r="Z53" s="56">
        <v>2</v>
      </c>
      <c r="AA53" s="16">
        <v>15.7</v>
      </c>
      <c r="AB53" s="56">
        <v>2.7</v>
      </c>
      <c r="AC53" s="16">
        <v>19.2</v>
      </c>
      <c r="AD53" s="56">
        <v>0.9</v>
      </c>
    </row>
    <row r="54" spans="1:30" ht="16.5" customHeight="1" x14ac:dyDescent="0.25">
      <c r="A54" s="7" t="s">
        <v>951</v>
      </c>
      <c r="B54" s="7"/>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5">
      <c r="A55" s="7"/>
      <c r="B55" s="7" t="s">
        <v>1161</v>
      </c>
      <c r="C55" s="7"/>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5">
      <c r="A56" s="7"/>
      <c r="B56" s="7"/>
      <c r="C56" s="7" t="s">
        <v>1162</v>
      </c>
      <c r="D56" s="7"/>
      <c r="E56" s="7"/>
      <c r="F56" s="7"/>
      <c r="G56" s="7"/>
      <c r="H56" s="7"/>
      <c r="I56" s="7"/>
      <c r="J56" s="7"/>
      <c r="K56" s="7"/>
      <c r="L56" s="9" t="s">
        <v>261</v>
      </c>
      <c r="M56" s="16">
        <v>59.3</v>
      </c>
      <c r="N56" s="56">
        <v>6.2</v>
      </c>
      <c r="O56" s="16">
        <v>68.2</v>
      </c>
      <c r="P56" s="56">
        <v>5.8</v>
      </c>
      <c r="Q56" s="16">
        <v>65.400000000000006</v>
      </c>
      <c r="R56" s="56">
        <v>6.9</v>
      </c>
      <c r="S56" s="16">
        <v>70.8</v>
      </c>
      <c r="T56" s="56">
        <v>7.5</v>
      </c>
      <c r="U56" s="16">
        <v>48.6</v>
      </c>
      <c r="V56" s="56">
        <v>6.9</v>
      </c>
      <c r="W56" s="16">
        <v>55.7</v>
      </c>
      <c r="X56" s="56">
        <v>8.3000000000000007</v>
      </c>
      <c r="Y56" s="16">
        <v>75.400000000000006</v>
      </c>
      <c r="Z56" s="56">
        <v>5.9</v>
      </c>
      <c r="AA56" s="16">
        <v>57.2</v>
      </c>
      <c r="AB56" s="55">
        <v>23.7</v>
      </c>
      <c r="AC56" s="16">
        <v>63.8</v>
      </c>
      <c r="AD56" s="56">
        <v>3.2</v>
      </c>
    </row>
    <row r="57" spans="1:30" ht="16.5" customHeight="1" x14ac:dyDescent="0.25">
      <c r="A57" s="7"/>
      <c r="B57" s="7"/>
      <c r="C57" s="7" t="s">
        <v>1139</v>
      </c>
      <c r="D57" s="7"/>
      <c r="E57" s="7"/>
      <c r="F57" s="7"/>
      <c r="G57" s="7"/>
      <c r="H57" s="7"/>
      <c r="I57" s="7"/>
      <c r="J57" s="7"/>
      <c r="K57" s="7"/>
      <c r="L57" s="9" t="s">
        <v>261</v>
      </c>
      <c r="M57" s="16">
        <v>78</v>
      </c>
      <c r="N57" s="56">
        <v>2.2999999999999998</v>
      </c>
      <c r="O57" s="16">
        <v>79.8</v>
      </c>
      <c r="P57" s="56">
        <v>2</v>
      </c>
      <c r="Q57" s="16">
        <v>79</v>
      </c>
      <c r="R57" s="56">
        <v>2.2999999999999998</v>
      </c>
      <c r="S57" s="16">
        <v>83.1</v>
      </c>
      <c r="T57" s="56">
        <v>2.2999999999999998</v>
      </c>
      <c r="U57" s="16">
        <v>79.3</v>
      </c>
      <c r="V57" s="56">
        <v>2.6</v>
      </c>
      <c r="W57" s="16">
        <v>74.2</v>
      </c>
      <c r="X57" s="56">
        <v>3.1</v>
      </c>
      <c r="Y57" s="16">
        <v>85.9</v>
      </c>
      <c r="Z57" s="56">
        <v>2.1</v>
      </c>
      <c r="AA57" s="16">
        <v>83.4</v>
      </c>
      <c r="AB57" s="55">
        <v>11.1</v>
      </c>
      <c r="AC57" s="16">
        <v>79.400000000000006</v>
      </c>
      <c r="AD57" s="56">
        <v>1</v>
      </c>
    </row>
    <row r="58" spans="1:30" ht="16.5" customHeight="1" x14ac:dyDescent="0.25">
      <c r="A58" s="7"/>
      <c r="B58" s="7"/>
      <c r="C58" s="7" t="s">
        <v>526</v>
      </c>
      <c r="D58" s="7"/>
      <c r="E58" s="7"/>
      <c r="F58" s="7"/>
      <c r="G58" s="7"/>
      <c r="H58" s="7"/>
      <c r="I58" s="7"/>
      <c r="J58" s="7"/>
      <c r="K58" s="7"/>
      <c r="L58" s="9" t="s">
        <v>261</v>
      </c>
      <c r="M58" s="16">
        <v>75.599999999999994</v>
      </c>
      <c r="N58" s="56">
        <v>2.2000000000000002</v>
      </c>
      <c r="O58" s="16">
        <v>78.400000000000006</v>
      </c>
      <c r="P58" s="56">
        <v>1.8</v>
      </c>
      <c r="Q58" s="16">
        <v>77</v>
      </c>
      <c r="R58" s="56">
        <v>2.2000000000000002</v>
      </c>
      <c r="S58" s="16">
        <v>81.3</v>
      </c>
      <c r="T58" s="56">
        <v>2.4</v>
      </c>
      <c r="U58" s="16">
        <v>75.099999999999994</v>
      </c>
      <c r="V58" s="56">
        <v>2.6</v>
      </c>
      <c r="W58" s="16">
        <v>71.599999999999994</v>
      </c>
      <c r="X58" s="56">
        <v>3.1</v>
      </c>
      <c r="Y58" s="16">
        <v>84.5</v>
      </c>
      <c r="Z58" s="56">
        <v>2</v>
      </c>
      <c r="AA58" s="16">
        <v>83.9</v>
      </c>
      <c r="AB58" s="56">
        <v>8.8000000000000007</v>
      </c>
      <c r="AC58" s="16">
        <v>77.3</v>
      </c>
      <c r="AD58" s="56">
        <v>1</v>
      </c>
    </row>
    <row r="59" spans="1:30" ht="16.5" customHeight="1" x14ac:dyDescent="0.25">
      <c r="A59" s="7"/>
      <c r="B59" s="7" t="s">
        <v>1163</v>
      </c>
      <c r="C59" s="7"/>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5">
      <c r="A60" s="7"/>
      <c r="B60" s="7"/>
      <c r="C60" s="7" t="s">
        <v>1162</v>
      </c>
      <c r="D60" s="7"/>
      <c r="E60" s="7"/>
      <c r="F60" s="7"/>
      <c r="G60" s="7"/>
      <c r="H60" s="7"/>
      <c r="I60" s="7"/>
      <c r="J60" s="7"/>
      <c r="K60" s="7"/>
      <c r="L60" s="9" t="s">
        <v>261</v>
      </c>
      <c r="M60" s="26">
        <v>7.2</v>
      </c>
      <c r="N60" s="56">
        <v>3.3</v>
      </c>
      <c r="O60" s="26">
        <v>4.2</v>
      </c>
      <c r="P60" s="56">
        <v>2</v>
      </c>
      <c r="Q60" s="54">
        <v>4.2</v>
      </c>
      <c r="R60" s="56">
        <v>3.2</v>
      </c>
      <c r="S60" s="54">
        <v>3.1</v>
      </c>
      <c r="T60" s="56">
        <v>2.5</v>
      </c>
      <c r="U60" s="26">
        <v>8.6999999999999993</v>
      </c>
      <c r="V60" s="56">
        <v>3.5</v>
      </c>
      <c r="W60" s="54">
        <v>6.6</v>
      </c>
      <c r="X60" s="56">
        <v>5.9</v>
      </c>
      <c r="Y60" s="54">
        <v>3.6</v>
      </c>
      <c r="Z60" s="56">
        <v>3.5</v>
      </c>
      <c r="AA60" s="25" t="s">
        <v>270</v>
      </c>
      <c r="AB60" s="7"/>
      <c r="AC60" s="26">
        <v>5.3</v>
      </c>
      <c r="AD60" s="56">
        <v>1.2</v>
      </c>
    </row>
    <row r="61" spans="1:30" ht="16.5" customHeight="1" x14ac:dyDescent="0.25">
      <c r="A61" s="7"/>
      <c r="B61" s="7"/>
      <c r="C61" s="7" t="s">
        <v>1139</v>
      </c>
      <c r="D61" s="7"/>
      <c r="E61" s="7"/>
      <c r="F61" s="7"/>
      <c r="G61" s="7"/>
      <c r="H61" s="7"/>
      <c r="I61" s="7"/>
      <c r="J61" s="7"/>
      <c r="K61" s="7"/>
      <c r="L61" s="9" t="s">
        <v>261</v>
      </c>
      <c r="M61" s="26">
        <v>2.4</v>
      </c>
      <c r="N61" s="56">
        <v>0.8</v>
      </c>
      <c r="O61" s="26">
        <v>2.2999999999999998</v>
      </c>
      <c r="P61" s="56">
        <v>0.8</v>
      </c>
      <c r="Q61" s="26">
        <v>2.9</v>
      </c>
      <c r="R61" s="56">
        <v>1.1000000000000001</v>
      </c>
      <c r="S61" s="26">
        <v>2.2999999999999998</v>
      </c>
      <c r="T61" s="56">
        <v>1.1000000000000001</v>
      </c>
      <c r="U61" s="26">
        <v>3.1</v>
      </c>
      <c r="V61" s="56">
        <v>1</v>
      </c>
      <c r="W61" s="26">
        <v>4.0999999999999996</v>
      </c>
      <c r="X61" s="56">
        <v>2</v>
      </c>
      <c r="Y61" s="25" t="s">
        <v>270</v>
      </c>
      <c r="Z61" s="7"/>
      <c r="AA61" s="25" t="s">
        <v>270</v>
      </c>
      <c r="AB61" s="7"/>
      <c r="AC61" s="26">
        <v>2.5</v>
      </c>
      <c r="AD61" s="56">
        <v>0.4</v>
      </c>
    </row>
    <row r="62" spans="1:30" ht="16.5" customHeight="1" x14ac:dyDescent="0.25">
      <c r="A62" s="7"/>
      <c r="B62" s="7"/>
      <c r="C62" s="7" t="s">
        <v>526</v>
      </c>
      <c r="D62" s="7"/>
      <c r="E62" s="7"/>
      <c r="F62" s="7"/>
      <c r="G62" s="7"/>
      <c r="H62" s="7"/>
      <c r="I62" s="7"/>
      <c r="J62" s="7"/>
      <c r="K62" s="7"/>
      <c r="L62" s="9" t="s">
        <v>261</v>
      </c>
      <c r="M62" s="26">
        <v>3.1</v>
      </c>
      <c r="N62" s="56">
        <v>0.8</v>
      </c>
      <c r="O62" s="26">
        <v>2.5</v>
      </c>
      <c r="P62" s="56">
        <v>0.7</v>
      </c>
      <c r="Q62" s="26">
        <v>3.1</v>
      </c>
      <c r="R62" s="56">
        <v>1</v>
      </c>
      <c r="S62" s="26">
        <v>2.4</v>
      </c>
      <c r="T62" s="56">
        <v>1</v>
      </c>
      <c r="U62" s="26">
        <v>3.9</v>
      </c>
      <c r="V62" s="56">
        <v>1</v>
      </c>
      <c r="W62" s="26">
        <v>4.3</v>
      </c>
      <c r="X62" s="56">
        <v>1.7</v>
      </c>
      <c r="Y62" s="25" t="s">
        <v>270</v>
      </c>
      <c r="Z62" s="7"/>
      <c r="AA62" s="25" t="s">
        <v>270</v>
      </c>
      <c r="AB62" s="7"/>
      <c r="AC62" s="26">
        <v>2.9</v>
      </c>
      <c r="AD62" s="56">
        <v>0.4</v>
      </c>
    </row>
    <row r="63" spans="1:30" ht="16.5" customHeight="1" x14ac:dyDescent="0.25">
      <c r="A63" s="7"/>
      <c r="B63" s="7" t="s">
        <v>1164</v>
      </c>
      <c r="C63" s="7"/>
      <c r="D63" s="7"/>
      <c r="E63" s="7"/>
      <c r="F63" s="7"/>
      <c r="G63" s="7"/>
      <c r="H63" s="7"/>
      <c r="I63" s="7"/>
      <c r="J63" s="7"/>
      <c r="K63" s="7"/>
      <c r="L63" s="9"/>
      <c r="M63" s="10"/>
      <c r="N63" s="7"/>
      <c r="O63" s="10"/>
      <c r="P63" s="7"/>
      <c r="Q63" s="10"/>
      <c r="R63" s="7"/>
      <c r="S63" s="10"/>
      <c r="T63" s="7"/>
      <c r="U63" s="10"/>
      <c r="V63" s="7"/>
      <c r="W63" s="10"/>
      <c r="X63" s="7"/>
      <c r="Y63" s="10"/>
      <c r="Z63" s="7"/>
      <c r="AA63" s="10"/>
      <c r="AB63" s="7"/>
      <c r="AC63" s="10"/>
      <c r="AD63" s="7"/>
    </row>
    <row r="64" spans="1:30" ht="16.5" customHeight="1" x14ac:dyDescent="0.25">
      <c r="A64" s="7"/>
      <c r="B64" s="7"/>
      <c r="C64" s="7" t="s">
        <v>1162</v>
      </c>
      <c r="D64" s="7"/>
      <c r="E64" s="7"/>
      <c r="F64" s="7"/>
      <c r="G64" s="7"/>
      <c r="H64" s="7"/>
      <c r="I64" s="7"/>
      <c r="J64" s="7"/>
      <c r="K64" s="7"/>
      <c r="L64" s="9" t="s">
        <v>261</v>
      </c>
      <c r="M64" s="16">
        <v>66.400000000000006</v>
      </c>
      <c r="N64" s="56">
        <v>5.7</v>
      </c>
      <c r="O64" s="16">
        <v>72.400000000000006</v>
      </c>
      <c r="P64" s="56">
        <v>6.1</v>
      </c>
      <c r="Q64" s="16">
        <v>69.599999999999994</v>
      </c>
      <c r="R64" s="56">
        <v>6.2</v>
      </c>
      <c r="S64" s="16">
        <v>73.900000000000006</v>
      </c>
      <c r="T64" s="56">
        <v>7.2</v>
      </c>
      <c r="U64" s="16">
        <v>57.3</v>
      </c>
      <c r="V64" s="56">
        <v>7.2</v>
      </c>
      <c r="W64" s="16">
        <v>62.3</v>
      </c>
      <c r="X64" s="56">
        <v>9.5</v>
      </c>
      <c r="Y64" s="16">
        <v>79.099999999999994</v>
      </c>
      <c r="Z64" s="56">
        <v>5.9</v>
      </c>
      <c r="AA64" s="16">
        <v>57.2</v>
      </c>
      <c r="AB64" s="55">
        <v>23.7</v>
      </c>
      <c r="AC64" s="16">
        <v>69.099999999999994</v>
      </c>
      <c r="AD64" s="56">
        <v>2.8</v>
      </c>
    </row>
    <row r="65" spans="1:30" ht="16.5" customHeight="1" x14ac:dyDescent="0.25">
      <c r="A65" s="7"/>
      <c r="B65" s="7"/>
      <c r="C65" s="7" t="s">
        <v>1139</v>
      </c>
      <c r="D65" s="7"/>
      <c r="E65" s="7"/>
      <c r="F65" s="7"/>
      <c r="G65" s="7"/>
      <c r="H65" s="7"/>
      <c r="I65" s="7"/>
      <c r="J65" s="7"/>
      <c r="K65" s="7"/>
      <c r="L65" s="9" t="s">
        <v>261</v>
      </c>
      <c r="M65" s="16">
        <v>80.400000000000006</v>
      </c>
      <c r="N65" s="56">
        <v>2.2000000000000002</v>
      </c>
      <c r="O65" s="16">
        <v>82.1</v>
      </c>
      <c r="P65" s="56">
        <v>2</v>
      </c>
      <c r="Q65" s="16">
        <v>81.900000000000006</v>
      </c>
      <c r="R65" s="56">
        <v>2.1</v>
      </c>
      <c r="S65" s="16">
        <v>85.4</v>
      </c>
      <c r="T65" s="56">
        <v>2.1</v>
      </c>
      <c r="U65" s="16">
        <v>82.4</v>
      </c>
      <c r="V65" s="56">
        <v>2.2000000000000002</v>
      </c>
      <c r="W65" s="16">
        <v>78.3</v>
      </c>
      <c r="X65" s="56">
        <v>2.8</v>
      </c>
      <c r="Y65" s="16">
        <v>87.4</v>
      </c>
      <c r="Z65" s="56">
        <v>2</v>
      </c>
      <c r="AA65" s="16">
        <v>85.1</v>
      </c>
      <c r="AB65" s="55">
        <v>10.5</v>
      </c>
      <c r="AC65" s="16">
        <v>81.900000000000006</v>
      </c>
      <c r="AD65" s="56">
        <v>1</v>
      </c>
    </row>
    <row r="66" spans="1:30" ht="16.5" customHeight="1" x14ac:dyDescent="0.25">
      <c r="A66" s="7"/>
      <c r="B66" s="7"/>
      <c r="C66" s="7" t="s">
        <v>526</v>
      </c>
      <c r="D66" s="7"/>
      <c r="E66" s="7"/>
      <c r="F66" s="7"/>
      <c r="G66" s="7"/>
      <c r="H66" s="7"/>
      <c r="I66" s="7"/>
      <c r="J66" s="7"/>
      <c r="K66" s="7"/>
      <c r="L66" s="9" t="s">
        <v>261</v>
      </c>
      <c r="M66" s="16">
        <v>78.7</v>
      </c>
      <c r="N66" s="56">
        <v>2.1</v>
      </c>
      <c r="O66" s="16">
        <v>80.900000000000006</v>
      </c>
      <c r="P66" s="56">
        <v>1.8</v>
      </c>
      <c r="Q66" s="16">
        <v>80.099999999999994</v>
      </c>
      <c r="R66" s="56">
        <v>1.9</v>
      </c>
      <c r="S66" s="16">
        <v>83.7</v>
      </c>
      <c r="T66" s="56">
        <v>2.2000000000000002</v>
      </c>
      <c r="U66" s="16">
        <v>79</v>
      </c>
      <c r="V66" s="56">
        <v>2.1</v>
      </c>
      <c r="W66" s="16">
        <v>75.900000000000006</v>
      </c>
      <c r="X66" s="56">
        <v>3.1</v>
      </c>
      <c r="Y66" s="16">
        <v>86.2</v>
      </c>
      <c r="Z66" s="56">
        <v>1.9</v>
      </c>
      <c r="AA66" s="16">
        <v>85.6</v>
      </c>
      <c r="AB66" s="56">
        <v>8.1</v>
      </c>
      <c r="AC66" s="16">
        <v>80.2</v>
      </c>
      <c r="AD66" s="56">
        <v>1</v>
      </c>
    </row>
    <row r="67" spans="1:30" ht="16.5" customHeight="1" x14ac:dyDescent="0.25">
      <c r="A67" s="7"/>
      <c r="B67" s="7" t="s">
        <v>1165</v>
      </c>
      <c r="C67" s="7"/>
      <c r="D67" s="7"/>
      <c r="E67" s="7"/>
      <c r="F67" s="7"/>
      <c r="G67" s="7"/>
      <c r="H67" s="7"/>
      <c r="I67" s="7"/>
      <c r="J67" s="7"/>
      <c r="K67" s="7"/>
      <c r="L67" s="9"/>
      <c r="M67" s="10"/>
      <c r="N67" s="7"/>
      <c r="O67" s="10"/>
      <c r="P67" s="7"/>
      <c r="Q67" s="10"/>
      <c r="R67" s="7"/>
      <c r="S67" s="10"/>
      <c r="T67" s="7"/>
      <c r="U67" s="10"/>
      <c r="V67" s="7"/>
      <c r="W67" s="10"/>
      <c r="X67" s="7"/>
      <c r="Y67" s="10"/>
      <c r="Z67" s="7"/>
      <c r="AA67" s="10"/>
      <c r="AB67" s="7"/>
      <c r="AC67" s="10"/>
      <c r="AD67" s="7"/>
    </row>
    <row r="68" spans="1:30" ht="16.5" customHeight="1" x14ac:dyDescent="0.25">
      <c r="A68" s="7"/>
      <c r="B68" s="7"/>
      <c r="C68" s="7" t="s">
        <v>1162</v>
      </c>
      <c r="D68" s="7"/>
      <c r="E68" s="7"/>
      <c r="F68" s="7"/>
      <c r="G68" s="7"/>
      <c r="H68" s="7"/>
      <c r="I68" s="7"/>
      <c r="J68" s="7"/>
      <c r="K68" s="7"/>
      <c r="L68" s="9" t="s">
        <v>261</v>
      </c>
      <c r="M68" s="16">
        <v>33.6</v>
      </c>
      <c r="N68" s="56">
        <v>5.7</v>
      </c>
      <c r="O68" s="16">
        <v>27.6</v>
      </c>
      <c r="P68" s="56">
        <v>6.1</v>
      </c>
      <c r="Q68" s="16">
        <v>30.4</v>
      </c>
      <c r="R68" s="56">
        <v>6.2</v>
      </c>
      <c r="S68" s="16">
        <v>26.1</v>
      </c>
      <c r="T68" s="56">
        <v>7.2</v>
      </c>
      <c r="U68" s="16">
        <v>42.7</v>
      </c>
      <c r="V68" s="56">
        <v>7.2</v>
      </c>
      <c r="W68" s="16">
        <v>37.700000000000003</v>
      </c>
      <c r="X68" s="56">
        <v>9.5</v>
      </c>
      <c r="Y68" s="25" t="s">
        <v>270</v>
      </c>
      <c r="Z68" s="7"/>
      <c r="AA68" s="25" t="s">
        <v>270</v>
      </c>
      <c r="AB68" s="7"/>
      <c r="AC68" s="16">
        <v>30.9</v>
      </c>
      <c r="AD68" s="56">
        <v>2.8</v>
      </c>
    </row>
    <row r="69" spans="1:30" ht="16.5" customHeight="1" x14ac:dyDescent="0.25">
      <c r="A69" s="7"/>
      <c r="B69" s="7"/>
      <c r="C69" s="7" t="s">
        <v>1139</v>
      </c>
      <c r="D69" s="7"/>
      <c r="E69" s="7"/>
      <c r="F69" s="7"/>
      <c r="G69" s="7"/>
      <c r="H69" s="7"/>
      <c r="I69" s="7"/>
      <c r="J69" s="7"/>
      <c r="K69" s="7"/>
      <c r="L69" s="9" t="s">
        <v>261</v>
      </c>
      <c r="M69" s="16">
        <v>19.600000000000001</v>
      </c>
      <c r="N69" s="56">
        <v>2.2000000000000002</v>
      </c>
      <c r="O69" s="16">
        <v>17.899999999999999</v>
      </c>
      <c r="P69" s="56">
        <v>2</v>
      </c>
      <c r="Q69" s="16">
        <v>18.100000000000001</v>
      </c>
      <c r="R69" s="56">
        <v>2.1</v>
      </c>
      <c r="S69" s="16">
        <v>14.6</v>
      </c>
      <c r="T69" s="56">
        <v>2.1</v>
      </c>
      <c r="U69" s="16">
        <v>17.600000000000001</v>
      </c>
      <c r="V69" s="56">
        <v>2.2000000000000002</v>
      </c>
      <c r="W69" s="16">
        <v>21.7</v>
      </c>
      <c r="X69" s="56">
        <v>2.8</v>
      </c>
      <c r="Y69" s="25" t="s">
        <v>270</v>
      </c>
      <c r="Z69" s="7"/>
      <c r="AA69" s="25" t="s">
        <v>270</v>
      </c>
      <c r="AB69" s="7"/>
      <c r="AC69" s="16">
        <v>18.100000000000001</v>
      </c>
      <c r="AD69" s="56">
        <v>1</v>
      </c>
    </row>
    <row r="70" spans="1:30" ht="16.5" customHeight="1" x14ac:dyDescent="0.25">
      <c r="A70" s="14"/>
      <c r="B70" s="14"/>
      <c r="C70" s="14" t="s">
        <v>526</v>
      </c>
      <c r="D70" s="14"/>
      <c r="E70" s="14"/>
      <c r="F70" s="14"/>
      <c r="G70" s="14"/>
      <c r="H70" s="14"/>
      <c r="I70" s="14"/>
      <c r="J70" s="14"/>
      <c r="K70" s="14"/>
      <c r="L70" s="15" t="s">
        <v>261</v>
      </c>
      <c r="M70" s="17">
        <v>21.3</v>
      </c>
      <c r="N70" s="65">
        <v>2.1</v>
      </c>
      <c r="O70" s="17">
        <v>19.100000000000001</v>
      </c>
      <c r="P70" s="65">
        <v>1.8</v>
      </c>
      <c r="Q70" s="17">
        <v>19.899999999999999</v>
      </c>
      <c r="R70" s="65">
        <v>1.9</v>
      </c>
      <c r="S70" s="17">
        <v>16.3</v>
      </c>
      <c r="T70" s="65">
        <v>2.2000000000000002</v>
      </c>
      <c r="U70" s="17">
        <v>21</v>
      </c>
      <c r="V70" s="65">
        <v>2.1</v>
      </c>
      <c r="W70" s="17">
        <v>24.1</v>
      </c>
      <c r="X70" s="65">
        <v>3.1</v>
      </c>
      <c r="Y70" s="17">
        <v>13.8</v>
      </c>
      <c r="Z70" s="65">
        <v>1.9</v>
      </c>
      <c r="AA70" s="75">
        <v>14.4</v>
      </c>
      <c r="AB70" s="65">
        <v>8.1</v>
      </c>
      <c r="AC70" s="17">
        <v>19.8</v>
      </c>
      <c r="AD70" s="65">
        <v>1</v>
      </c>
    </row>
    <row r="71" spans="1:30" ht="4.5" customHeight="1" x14ac:dyDescent="0.25">
      <c r="A71" s="23"/>
      <c r="B71" s="2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6.5" customHeight="1" x14ac:dyDescent="0.25">
      <c r="A72" s="23"/>
      <c r="B72" s="23"/>
      <c r="C72" s="87" t="s">
        <v>1131</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row>
    <row r="73" spans="1:30" ht="4.5" customHeight="1" x14ac:dyDescent="0.25">
      <c r="A73" s="23"/>
      <c r="B73" s="2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6.5" customHeight="1" x14ac:dyDescent="0.25">
      <c r="A74" s="40"/>
      <c r="B74" s="40"/>
      <c r="C74" s="87" t="s">
        <v>473</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1:30" ht="16.5" customHeight="1" x14ac:dyDescent="0.25">
      <c r="A75" s="40"/>
      <c r="B75" s="40"/>
      <c r="C75" s="87" t="s">
        <v>474</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1:30" ht="4.5" customHeight="1" x14ac:dyDescent="0.25">
      <c r="A76" s="23"/>
      <c r="B76" s="2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29.4" customHeight="1" x14ac:dyDescent="0.25">
      <c r="A77" s="23" t="s">
        <v>99</v>
      </c>
      <c r="B77" s="23"/>
      <c r="C77" s="87" t="s">
        <v>1166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1:30" ht="29.4" customHeight="1" x14ac:dyDescent="0.25">
      <c r="A78" s="23" t="s">
        <v>101</v>
      </c>
      <c r="B78" s="23"/>
      <c r="C78" s="87" t="s">
        <v>916</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row>
    <row r="79" spans="1:30" ht="42.45" customHeight="1" x14ac:dyDescent="0.25">
      <c r="A79" s="23" t="s">
        <v>103</v>
      </c>
      <c r="B79" s="23"/>
      <c r="C79" s="87" t="s">
        <v>956</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row>
    <row r="80" spans="1:30" ht="16.5" customHeight="1" x14ac:dyDescent="0.25">
      <c r="A80" s="23" t="s">
        <v>105</v>
      </c>
      <c r="B80" s="23"/>
      <c r="C80" s="87" t="s">
        <v>957</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row>
    <row r="81" spans="1:30" ht="16.5" customHeight="1" x14ac:dyDescent="0.25">
      <c r="A81" s="23" t="s">
        <v>142</v>
      </c>
      <c r="B81" s="23"/>
      <c r="C81" s="87" t="s">
        <v>272</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row>
    <row r="82" spans="1:30" ht="29.4" customHeight="1" x14ac:dyDescent="0.25">
      <c r="A82" s="23" t="s">
        <v>144</v>
      </c>
      <c r="B82" s="23"/>
      <c r="C82" s="87" t="s">
        <v>1143</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row>
    <row r="83" spans="1:30" ht="16.5" customHeight="1" x14ac:dyDescent="0.25">
      <c r="A83" s="23" t="s">
        <v>146</v>
      </c>
      <c r="B83" s="23"/>
      <c r="C83" s="87" t="s">
        <v>1144</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row>
    <row r="84" spans="1:30" ht="16.5" customHeight="1" x14ac:dyDescent="0.25">
      <c r="A84" s="23" t="s">
        <v>539</v>
      </c>
      <c r="B84" s="23"/>
      <c r="C84" s="87" t="s">
        <v>540</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row>
    <row r="85" spans="1:30" ht="16.5" customHeight="1" x14ac:dyDescent="0.25">
      <c r="A85" s="23" t="s">
        <v>541</v>
      </c>
      <c r="B85" s="23"/>
      <c r="C85" s="87" t="s">
        <v>542</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row>
    <row r="86" spans="1:30" ht="4.5" customHeight="1" x14ac:dyDescent="0.25"/>
    <row r="87" spans="1:30" ht="29.4" customHeight="1" x14ac:dyDescent="0.25">
      <c r="A87" s="24" t="s">
        <v>107</v>
      </c>
      <c r="B87" s="23"/>
      <c r="C87" s="23"/>
      <c r="D87" s="23"/>
      <c r="E87" s="87" t="s">
        <v>1158</v>
      </c>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row>
  </sheetData>
  <mergeCells count="23">
    <mergeCell ref="C84:AD84"/>
    <mergeCell ref="C85:AD85"/>
    <mergeCell ref="E87:AD87"/>
    <mergeCell ref="C79:AD79"/>
    <mergeCell ref="C80:AD80"/>
    <mergeCell ref="C81:AD81"/>
    <mergeCell ref="C82:AD82"/>
    <mergeCell ref="C83:AD83"/>
    <mergeCell ref="C72:AD72"/>
    <mergeCell ref="C74:AD74"/>
    <mergeCell ref="C75:AD75"/>
    <mergeCell ref="C77:AD77"/>
    <mergeCell ref="C78:AD78"/>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13A.60</oddHeader>
    <oddFooter>&amp;L&amp;"Arial"&amp;8REPORT ON
GOVERNMENT
SERVICES 2022&amp;R&amp;"Arial"&amp;8SERVICES FOR
MENTAL HEALTH
PAGE &amp;B&amp;P&amp;B</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D41"/>
  <sheetViews>
    <sheetView showGridLines="0" workbookViewId="0"/>
  </sheetViews>
  <sheetFormatPr defaultColWidth="11.44140625" defaultRowHeight="13.2" x14ac:dyDescent="0.25"/>
  <cols>
    <col min="1" max="10" width="1.88671875" customWidth="1"/>
    <col min="11" max="11" width="10.6640625" customWidth="1"/>
    <col min="12" max="12" width="5.44140625" customWidth="1"/>
    <col min="13" max="13" width="5" customWidth="1"/>
    <col min="14" max="14" width="6" customWidth="1"/>
    <col min="15" max="15" width="5" customWidth="1"/>
    <col min="16" max="16" width="6" customWidth="1"/>
    <col min="17" max="17" width="5" customWidth="1"/>
    <col min="18" max="18" width="6" customWidth="1"/>
    <col min="19" max="19" width="5" customWidth="1"/>
    <col min="20" max="20" width="6" customWidth="1"/>
    <col min="21" max="21" width="5" customWidth="1"/>
    <col min="22" max="22" width="6" customWidth="1"/>
    <col min="23" max="23" width="5" customWidth="1"/>
    <col min="24" max="24" width="6" customWidth="1"/>
    <col min="25" max="25" width="5" customWidth="1"/>
    <col min="26" max="26" width="6" customWidth="1"/>
    <col min="27" max="27" width="5" customWidth="1"/>
    <col min="28" max="28" width="6" customWidth="1"/>
    <col min="29" max="29" width="5" customWidth="1"/>
    <col min="30" max="30" width="6" customWidth="1"/>
  </cols>
  <sheetData>
    <row r="1" spans="1:30" ht="33.9" customHeight="1" x14ac:dyDescent="0.25">
      <c r="A1" s="8" t="s">
        <v>1167</v>
      </c>
      <c r="B1" s="8"/>
      <c r="C1" s="8"/>
      <c r="D1" s="8"/>
      <c r="E1" s="8"/>
      <c r="F1" s="8"/>
      <c r="G1" s="8"/>
      <c r="H1" s="8"/>
      <c r="I1" s="8"/>
      <c r="J1" s="8"/>
      <c r="K1" s="91" t="s">
        <v>1168</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178</v>
      </c>
      <c r="AB2" s="96"/>
      <c r="AC2" s="95" t="s">
        <v>294</v>
      </c>
      <c r="AD2" s="96"/>
    </row>
    <row r="3" spans="1:30" ht="16.5" customHeight="1" x14ac:dyDescent="0.25">
      <c r="A3" s="7" t="s">
        <v>617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1169</v>
      </c>
      <c r="C4" s="7"/>
      <c r="D4" s="7"/>
      <c r="E4" s="7"/>
      <c r="F4" s="7"/>
      <c r="G4" s="7"/>
      <c r="H4" s="7"/>
      <c r="I4" s="7"/>
      <c r="J4" s="7"/>
      <c r="K4" s="7"/>
      <c r="L4" s="9" t="s">
        <v>97</v>
      </c>
      <c r="M4" s="16">
        <v>41.9</v>
      </c>
      <c r="N4" s="56">
        <v>8.5</v>
      </c>
      <c r="O4" s="16">
        <v>33.700000000000003</v>
      </c>
      <c r="P4" s="55">
        <v>10.3</v>
      </c>
      <c r="Q4" s="16">
        <v>34</v>
      </c>
      <c r="R4" s="55">
        <v>11.2</v>
      </c>
      <c r="S4" s="16">
        <v>58.1</v>
      </c>
      <c r="T4" s="55">
        <v>13.6</v>
      </c>
      <c r="U4" s="16">
        <v>39.700000000000003</v>
      </c>
      <c r="V4" s="55">
        <v>10.8</v>
      </c>
      <c r="W4" s="16">
        <v>52.5</v>
      </c>
      <c r="X4" s="56">
        <v>8.8000000000000007</v>
      </c>
      <c r="Y4" s="16">
        <v>49.4</v>
      </c>
      <c r="Z4" s="55">
        <v>13.9</v>
      </c>
      <c r="AA4" s="16">
        <v>64.400000000000006</v>
      </c>
      <c r="AB4" s="55">
        <v>18.399999999999999</v>
      </c>
      <c r="AC4" s="16">
        <v>40.6</v>
      </c>
      <c r="AD4" s="56">
        <v>4.0999999999999996</v>
      </c>
    </row>
    <row r="5" spans="1:30" ht="16.5" customHeight="1" x14ac:dyDescent="0.25">
      <c r="A5" s="7"/>
      <c r="B5" s="7"/>
      <c r="C5" s="7" t="s">
        <v>524</v>
      </c>
      <c r="D5" s="7"/>
      <c r="E5" s="7"/>
      <c r="F5" s="7"/>
      <c r="G5" s="7"/>
      <c r="H5" s="7"/>
      <c r="I5" s="7"/>
      <c r="J5" s="7"/>
      <c r="K5" s="7"/>
      <c r="L5" s="9" t="s">
        <v>97</v>
      </c>
      <c r="M5" s="16">
        <v>10.3</v>
      </c>
      <c r="N5" s="7"/>
      <c r="O5" s="16">
        <v>15.6</v>
      </c>
      <c r="P5" s="7"/>
      <c r="Q5" s="16">
        <v>16.8</v>
      </c>
      <c r="R5" s="7"/>
      <c r="S5" s="16">
        <v>11.9</v>
      </c>
      <c r="T5" s="7"/>
      <c r="U5" s="16">
        <v>13.9</v>
      </c>
      <c r="V5" s="7"/>
      <c r="W5" s="26">
        <v>8.6</v>
      </c>
      <c r="X5" s="7"/>
      <c r="Y5" s="16">
        <v>14.4</v>
      </c>
      <c r="Z5" s="7"/>
      <c r="AA5" s="16">
        <v>14.6</v>
      </c>
      <c r="AB5" s="7"/>
      <c r="AC5" s="26">
        <v>5.0999999999999996</v>
      </c>
      <c r="AD5" s="7"/>
    </row>
    <row r="6" spans="1:30" ht="16.5" customHeight="1" x14ac:dyDescent="0.25">
      <c r="A6" s="7"/>
      <c r="B6" s="7" t="s">
        <v>1139</v>
      </c>
      <c r="C6" s="7"/>
      <c r="D6" s="7"/>
      <c r="E6" s="7"/>
      <c r="F6" s="7"/>
      <c r="G6" s="7"/>
      <c r="H6" s="7"/>
      <c r="I6" s="7"/>
      <c r="J6" s="7"/>
      <c r="K6" s="7"/>
      <c r="L6" s="9" t="s">
        <v>97</v>
      </c>
      <c r="M6" s="16">
        <v>42.6</v>
      </c>
      <c r="N6" s="56">
        <v>3.7</v>
      </c>
      <c r="O6" s="16">
        <v>34.200000000000003</v>
      </c>
      <c r="P6" s="56">
        <v>4.8</v>
      </c>
      <c r="Q6" s="16">
        <v>40</v>
      </c>
      <c r="R6" s="56">
        <v>7</v>
      </c>
      <c r="S6" s="16">
        <v>53.2</v>
      </c>
      <c r="T6" s="56">
        <v>4.7</v>
      </c>
      <c r="U6" s="16">
        <v>53.2</v>
      </c>
      <c r="V6" s="56">
        <v>6</v>
      </c>
      <c r="W6" s="16">
        <v>55.1</v>
      </c>
      <c r="X6" s="56">
        <v>5.7</v>
      </c>
      <c r="Y6" s="16">
        <v>44.7</v>
      </c>
      <c r="Z6" s="56">
        <v>4.7</v>
      </c>
      <c r="AA6" s="16">
        <v>53.4</v>
      </c>
      <c r="AB6" s="56">
        <v>5.2</v>
      </c>
      <c r="AC6" s="16">
        <v>42.1</v>
      </c>
      <c r="AD6" s="56">
        <v>2.2000000000000002</v>
      </c>
    </row>
    <row r="7" spans="1:30" ht="16.5" customHeight="1" x14ac:dyDescent="0.25">
      <c r="A7" s="7"/>
      <c r="B7" s="7"/>
      <c r="C7" s="7" t="s">
        <v>524</v>
      </c>
      <c r="D7" s="7"/>
      <c r="E7" s="7"/>
      <c r="F7" s="7"/>
      <c r="G7" s="7"/>
      <c r="H7" s="7"/>
      <c r="I7" s="7"/>
      <c r="J7" s="7"/>
      <c r="K7" s="7"/>
      <c r="L7" s="9" t="s">
        <v>97</v>
      </c>
      <c r="M7" s="26">
        <v>4.4000000000000004</v>
      </c>
      <c r="N7" s="7"/>
      <c r="O7" s="26">
        <v>7.2</v>
      </c>
      <c r="P7" s="7"/>
      <c r="Q7" s="26">
        <v>8.9</v>
      </c>
      <c r="R7" s="7"/>
      <c r="S7" s="26">
        <v>4.5</v>
      </c>
      <c r="T7" s="7"/>
      <c r="U7" s="26">
        <v>5.8</v>
      </c>
      <c r="V7" s="7"/>
      <c r="W7" s="26">
        <v>5.3</v>
      </c>
      <c r="X7" s="7"/>
      <c r="Y7" s="26">
        <v>5.4</v>
      </c>
      <c r="Z7" s="7"/>
      <c r="AA7" s="26">
        <v>5</v>
      </c>
      <c r="AB7" s="7"/>
      <c r="AC7" s="26">
        <v>2.7</v>
      </c>
      <c r="AD7" s="7"/>
    </row>
    <row r="8" spans="1:30" ht="16.5" customHeight="1" x14ac:dyDescent="0.25">
      <c r="A8" s="7"/>
      <c r="B8" s="7" t="s">
        <v>526</v>
      </c>
      <c r="C8" s="7"/>
      <c r="D8" s="7"/>
      <c r="E8" s="7"/>
      <c r="F8" s="7"/>
      <c r="G8" s="7"/>
      <c r="H8" s="7"/>
      <c r="I8" s="7"/>
      <c r="J8" s="7"/>
      <c r="K8" s="7"/>
      <c r="L8" s="9" t="s">
        <v>97</v>
      </c>
      <c r="M8" s="16">
        <v>42.3</v>
      </c>
      <c r="N8" s="56">
        <v>3.2</v>
      </c>
      <c r="O8" s="16">
        <v>33.9</v>
      </c>
      <c r="P8" s="56">
        <v>4.7</v>
      </c>
      <c r="Q8" s="16">
        <v>40.1</v>
      </c>
      <c r="R8" s="56">
        <v>6.3</v>
      </c>
      <c r="S8" s="16">
        <v>54.3</v>
      </c>
      <c r="T8" s="56">
        <v>4.4000000000000004</v>
      </c>
      <c r="U8" s="16">
        <v>50.7</v>
      </c>
      <c r="V8" s="56">
        <v>5.6</v>
      </c>
      <c r="W8" s="16">
        <v>54.2</v>
      </c>
      <c r="X8" s="56">
        <v>5.0999999999999996</v>
      </c>
      <c r="Y8" s="16">
        <v>45.4</v>
      </c>
      <c r="Z8" s="56">
        <v>5.0999999999999996</v>
      </c>
      <c r="AA8" s="16">
        <v>52.6</v>
      </c>
      <c r="AB8" s="56">
        <v>5.7</v>
      </c>
      <c r="AC8" s="16">
        <v>41.8</v>
      </c>
      <c r="AD8" s="56">
        <v>2</v>
      </c>
    </row>
    <row r="9" spans="1:30" ht="16.5" customHeight="1" x14ac:dyDescent="0.25">
      <c r="A9" s="7"/>
      <c r="B9" s="7"/>
      <c r="C9" s="7" t="s">
        <v>524</v>
      </c>
      <c r="D9" s="7"/>
      <c r="E9" s="7"/>
      <c r="F9" s="7"/>
      <c r="G9" s="7"/>
      <c r="H9" s="7"/>
      <c r="I9" s="7"/>
      <c r="J9" s="7"/>
      <c r="K9" s="7"/>
      <c r="L9" s="9" t="s">
        <v>97</v>
      </c>
      <c r="M9" s="26" t="s">
        <v>123</v>
      </c>
      <c r="N9" s="7"/>
      <c r="O9" s="26" t="s">
        <v>123</v>
      </c>
      <c r="P9" s="7"/>
      <c r="Q9" s="26" t="s">
        <v>123</v>
      </c>
      <c r="R9" s="7"/>
      <c r="S9" s="26" t="s">
        <v>123</v>
      </c>
      <c r="T9" s="7"/>
      <c r="U9" s="26" t="s">
        <v>123</v>
      </c>
      <c r="V9" s="7"/>
      <c r="W9" s="26" t="s">
        <v>123</v>
      </c>
      <c r="X9" s="7"/>
      <c r="Y9" s="26" t="s">
        <v>123</v>
      </c>
      <c r="Z9" s="7"/>
      <c r="AA9" s="26" t="s">
        <v>123</v>
      </c>
      <c r="AB9" s="7"/>
      <c r="AC9" s="26" t="s">
        <v>123</v>
      </c>
      <c r="AD9" s="7"/>
    </row>
    <row r="10" spans="1:30" ht="16.5" customHeight="1" x14ac:dyDescent="0.25">
      <c r="A10" s="7" t="s">
        <v>1170</v>
      </c>
      <c r="B10" s="7"/>
      <c r="C10" s="7"/>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5">
      <c r="A11" s="7"/>
      <c r="B11" s="7" t="s">
        <v>1169</v>
      </c>
      <c r="C11" s="7"/>
      <c r="D11" s="7"/>
      <c r="E11" s="7"/>
      <c r="F11" s="7"/>
      <c r="G11" s="7"/>
      <c r="H11" s="7"/>
      <c r="I11" s="7"/>
      <c r="J11" s="7"/>
      <c r="K11" s="7"/>
      <c r="L11" s="9" t="s">
        <v>97</v>
      </c>
      <c r="M11" s="25" t="s">
        <v>270</v>
      </c>
      <c r="N11" s="7"/>
      <c r="O11" s="25" t="s">
        <v>270</v>
      </c>
      <c r="P11" s="7"/>
      <c r="Q11" s="25" t="s">
        <v>270</v>
      </c>
      <c r="R11" s="7"/>
      <c r="S11" s="25" t="s">
        <v>270</v>
      </c>
      <c r="T11" s="7"/>
      <c r="U11" s="25" t="s">
        <v>270</v>
      </c>
      <c r="V11" s="7"/>
      <c r="W11" s="25" t="s">
        <v>270</v>
      </c>
      <c r="X11" s="7"/>
      <c r="Y11" s="25" t="s">
        <v>270</v>
      </c>
      <c r="Z11" s="7"/>
      <c r="AA11" s="25" t="s">
        <v>270</v>
      </c>
      <c r="AB11" s="7"/>
      <c r="AC11" s="16">
        <v>64</v>
      </c>
      <c r="AD11" s="56">
        <v>7</v>
      </c>
    </row>
    <row r="12" spans="1:30" ht="16.5" customHeight="1" x14ac:dyDescent="0.25">
      <c r="A12" s="7"/>
      <c r="B12" s="7"/>
      <c r="C12" s="7" t="s">
        <v>524</v>
      </c>
      <c r="D12" s="7"/>
      <c r="E12" s="7"/>
      <c r="F12" s="7"/>
      <c r="G12" s="7"/>
      <c r="H12" s="7"/>
      <c r="I12" s="7"/>
      <c r="J12" s="7"/>
      <c r="K12" s="7"/>
      <c r="L12" s="9" t="s">
        <v>97</v>
      </c>
      <c r="M12" s="25" t="s">
        <v>270</v>
      </c>
      <c r="N12" s="7"/>
      <c r="O12" s="25" t="s">
        <v>270</v>
      </c>
      <c r="P12" s="7"/>
      <c r="Q12" s="25" t="s">
        <v>270</v>
      </c>
      <c r="R12" s="7"/>
      <c r="S12" s="25" t="s">
        <v>270</v>
      </c>
      <c r="T12" s="7"/>
      <c r="U12" s="25" t="s">
        <v>270</v>
      </c>
      <c r="V12" s="7"/>
      <c r="W12" s="25" t="s">
        <v>270</v>
      </c>
      <c r="X12" s="7"/>
      <c r="Y12" s="25" t="s">
        <v>270</v>
      </c>
      <c r="Z12" s="7"/>
      <c r="AA12" s="25" t="s">
        <v>270</v>
      </c>
      <c r="AB12" s="7"/>
      <c r="AC12" s="26">
        <v>5.6</v>
      </c>
      <c r="AD12" s="7"/>
    </row>
    <row r="13" spans="1:30" ht="16.5" customHeight="1" x14ac:dyDescent="0.25">
      <c r="A13" s="7"/>
      <c r="B13" s="7" t="s">
        <v>1139</v>
      </c>
      <c r="C13" s="7"/>
      <c r="D13" s="7"/>
      <c r="E13" s="7"/>
      <c r="F13" s="7"/>
      <c r="G13" s="7"/>
      <c r="H13" s="7"/>
      <c r="I13" s="7"/>
      <c r="J13" s="7"/>
      <c r="K13" s="7"/>
      <c r="L13" s="9" t="s">
        <v>97</v>
      </c>
      <c r="M13" s="25" t="s">
        <v>270</v>
      </c>
      <c r="N13" s="7"/>
      <c r="O13" s="25" t="s">
        <v>270</v>
      </c>
      <c r="P13" s="7"/>
      <c r="Q13" s="25" t="s">
        <v>270</v>
      </c>
      <c r="R13" s="7"/>
      <c r="S13" s="25" t="s">
        <v>270</v>
      </c>
      <c r="T13" s="7"/>
      <c r="U13" s="25" t="s">
        <v>270</v>
      </c>
      <c r="V13" s="7"/>
      <c r="W13" s="25" t="s">
        <v>270</v>
      </c>
      <c r="X13" s="7"/>
      <c r="Y13" s="25" t="s">
        <v>270</v>
      </c>
      <c r="Z13" s="7"/>
      <c r="AA13" s="25" t="s">
        <v>270</v>
      </c>
      <c r="AB13" s="7"/>
      <c r="AC13" s="16">
        <v>68.2</v>
      </c>
      <c r="AD13" s="56">
        <v>3.7</v>
      </c>
    </row>
    <row r="14" spans="1:30" ht="16.5" customHeight="1" x14ac:dyDescent="0.25">
      <c r="A14" s="7"/>
      <c r="B14" s="7"/>
      <c r="C14" s="7" t="s">
        <v>524</v>
      </c>
      <c r="D14" s="7"/>
      <c r="E14" s="7"/>
      <c r="F14" s="7"/>
      <c r="G14" s="7"/>
      <c r="H14" s="7"/>
      <c r="I14" s="7"/>
      <c r="J14" s="7"/>
      <c r="K14" s="7"/>
      <c r="L14" s="9" t="s">
        <v>97</v>
      </c>
      <c r="M14" s="25" t="s">
        <v>270</v>
      </c>
      <c r="N14" s="7"/>
      <c r="O14" s="25" t="s">
        <v>270</v>
      </c>
      <c r="P14" s="7"/>
      <c r="Q14" s="25" t="s">
        <v>270</v>
      </c>
      <c r="R14" s="7"/>
      <c r="S14" s="25" t="s">
        <v>270</v>
      </c>
      <c r="T14" s="7"/>
      <c r="U14" s="25" t="s">
        <v>270</v>
      </c>
      <c r="V14" s="7"/>
      <c r="W14" s="25" t="s">
        <v>270</v>
      </c>
      <c r="X14" s="7"/>
      <c r="Y14" s="25" t="s">
        <v>270</v>
      </c>
      <c r="Z14" s="7"/>
      <c r="AA14" s="25" t="s">
        <v>270</v>
      </c>
      <c r="AB14" s="7"/>
      <c r="AC14" s="26">
        <v>2.8</v>
      </c>
      <c r="AD14" s="7"/>
    </row>
    <row r="15" spans="1:30" ht="16.5" customHeight="1" x14ac:dyDescent="0.25">
      <c r="A15" s="7"/>
      <c r="B15" s="7" t="s">
        <v>526</v>
      </c>
      <c r="C15" s="7"/>
      <c r="D15" s="7"/>
      <c r="E15" s="7"/>
      <c r="F15" s="7"/>
      <c r="G15" s="7"/>
      <c r="H15" s="7"/>
      <c r="I15" s="7"/>
      <c r="J15" s="7"/>
      <c r="K15" s="7"/>
      <c r="L15" s="9" t="s">
        <v>97</v>
      </c>
      <c r="M15" s="16">
        <v>66.2</v>
      </c>
      <c r="N15" s="56">
        <v>4.5</v>
      </c>
      <c r="O15" s="16">
        <v>70.5</v>
      </c>
      <c r="P15" s="56">
        <v>5</v>
      </c>
      <c r="Q15" s="16">
        <v>66.900000000000006</v>
      </c>
      <c r="R15" s="56">
        <v>8.4</v>
      </c>
      <c r="S15" s="16">
        <v>64</v>
      </c>
      <c r="T15" s="56">
        <v>5.0999999999999996</v>
      </c>
      <c r="U15" s="16">
        <v>67.5</v>
      </c>
      <c r="V15" s="56">
        <v>7.5</v>
      </c>
      <c r="W15" s="16">
        <v>79.599999999999994</v>
      </c>
      <c r="X15" s="56">
        <v>5.5</v>
      </c>
      <c r="Y15" s="16">
        <v>69.400000000000006</v>
      </c>
      <c r="Z15" s="56">
        <v>5.7</v>
      </c>
      <c r="AA15" s="16">
        <v>61.3</v>
      </c>
      <c r="AB15" s="56">
        <v>8.6999999999999993</v>
      </c>
      <c r="AC15" s="16">
        <v>67.8</v>
      </c>
      <c r="AD15" s="56">
        <v>3.1</v>
      </c>
    </row>
    <row r="16" spans="1:30" ht="16.5" customHeight="1" x14ac:dyDescent="0.25">
      <c r="A16" s="7"/>
      <c r="B16" s="7"/>
      <c r="C16" s="7" t="s">
        <v>524</v>
      </c>
      <c r="D16" s="7"/>
      <c r="E16" s="7"/>
      <c r="F16" s="7"/>
      <c r="G16" s="7"/>
      <c r="H16" s="7"/>
      <c r="I16" s="7"/>
      <c r="J16" s="7"/>
      <c r="K16" s="7"/>
      <c r="L16" s="9" t="s">
        <v>97</v>
      </c>
      <c r="M16" s="26">
        <v>3.5</v>
      </c>
      <c r="N16" s="7"/>
      <c r="O16" s="26">
        <v>3.6</v>
      </c>
      <c r="P16" s="7"/>
      <c r="Q16" s="26">
        <v>6.4</v>
      </c>
      <c r="R16" s="7"/>
      <c r="S16" s="26">
        <v>4.0999999999999996</v>
      </c>
      <c r="T16" s="7"/>
      <c r="U16" s="26">
        <v>5.7</v>
      </c>
      <c r="V16" s="7"/>
      <c r="W16" s="26">
        <v>3.5</v>
      </c>
      <c r="X16" s="7"/>
      <c r="Y16" s="26">
        <v>4.2</v>
      </c>
      <c r="Z16" s="7"/>
      <c r="AA16" s="26">
        <v>7.2</v>
      </c>
      <c r="AB16" s="7"/>
      <c r="AC16" s="26">
        <v>2.2999999999999998</v>
      </c>
      <c r="AD16" s="7"/>
    </row>
    <row r="17" spans="1:30" ht="16.5" customHeight="1" x14ac:dyDescent="0.25">
      <c r="A17" s="7" t="s">
        <v>1171</v>
      </c>
      <c r="B17" s="7"/>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t="s">
        <v>1169</v>
      </c>
      <c r="C18" s="7"/>
      <c r="D18" s="7"/>
      <c r="E18" s="7"/>
      <c r="F18" s="7"/>
      <c r="G18" s="7"/>
      <c r="H18" s="7"/>
      <c r="I18" s="7"/>
      <c r="J18" s="7"/>
      <c r="K18" s="7"/>
      <c r="L18" s="9" t="s">
        <v>97</v>
      </c>
      <c r="M18" s="16">
        <v>75.400000000000006</v>
      </c>
      <c r="N18" s="56">
        <v>7.3</v>
      </c>
      <c r="O18" s="16">
        <v>79</v>
      </c>
      <c r="P18" s="56">
        <v>5.3</v>
      </c>
      <c r="Q18" s="16">
        <v>72.5</v>
      </c>
      <c r="R18" s="56">
        <v>5.2</v>
      </c>
      <c r="S18" s="16">
        <v>77</v>
      </c>
      <c r="T18" s="56">
        <v>6.6</v>
      </c>
      <c r="U18" s="16">
        <v>81.7</v>
      </c>
      <c r="V18" s="56">
        <v>8.1</v>
      </c>
      <c r="W18" s="16">
        <v>78.099999999999994</v>
      </c>
      <c r="X18" s="56">
        <v>5.2</v>
      </c>
      <c r="Y18" s="16">
        <v>76.3</v>
      </c>
      <c r="Z18" s="56">
        <v>5.9</v>
      </c>
      <c r="AA18" s="16">
        <v>54.8</v>
      </c>
      <c r="AB18" s="55">
        <v>11.5</v>
      </c>
      <c r="AC18" s="16">
        <v>76.5</v>
      </c>
      <c r="AD18" s="56">
        <v>3.1</v>
      </c>
    </row>
    <row r="19" spans="1:30" ht="16.5" customHeight="1" x14ac:dyDescent="0.25">
      <c r="A19" s="7"/>
      <c r="B19" s="7"/>
      <c r="C19" s="7" t="s">
        <v>524</v>
      </c>
      <c r="D19" s="7"/>
      <c r="E19" s="7"/>
      <c r="F19" s="7"/>
      <c r="G19" s="7"/>
      <c r="H19" s="7"/>
      <c r="I19" s="7"/>
      <c r="J19" s="7"/>
      <c r="K19" s="7"/>
      <c r="L19" s="9" t="s">
        <v>97</v>
      </c>
      <c r="M19" s="26">
        <v>5</v>
      </c>
      <c r="N19" s="7"/>
      <c r="O19" s="26">
        <v>3.4</v>
      </c>
      <c r="P19" s="7"/>
      <c r="Q19" s="26">
        <v>3.6</v>
      </c>
      <c r="R19" s="7"/>
      <c r="S19" s="26">
        <v>4.4000000000000004</v>
      </c>
      <c r="T19" s="7"/>
      <c r="U19" s="26">
        <v>5.0999999999999996</v>
      </c>
      <c r="V19" s="7"/>
      <c r="W19" s="26">
        <v>3.4</v>
      </c>
      <c r="X19" s="7"/>
      <c r="Y19" s="26">
        <v>3.9</v>
      </c>
      <c r="Z19" s="7"/>
      <c r="AA19" s="16">
        <v>10.7</v>
      </c>
      <c r="AB19" s="7"/>
      <c r="AC19" s="26">
        <v>2.1</v>
      </c>
      <c r="AD19" s="7"/>
    </row>
    <row r="20" spans="1:30" ht="16.5" customHeight="1" x14ac:dyDescent="0.25">
      <c r="A20" s="7"/>
      <c r="B20" s="7" t="s">
        <v>1139</v>
      </c>
      <c r="C20" s="7"/>
      <c r="D20" s="7"/>
      <c r="E20" s="7"/>
      <c r="F20" s="7"/>
      <c r="G20" s="7"/>
      <c r="H20" s="7"/>
      <c r="I20" s="7"/>
      <c r="J20" s="7"/>
      <c r="K20" s="7"/>
      <c r="L20" s="9" t="s">
        <v>97</v>
      </c>
      <c r="M20" s="16">
        <v>75.099999999999994</v>
      </c>
      <c r="N20" s="56">
        <v>2.8</v>
      </c>
      <c r="O20" s="16">
        <v>77.900000000000006</v>
      </c>
      <c r="P20" s="56">
        <v>3.1</v>
      </c>
      <c r="Q20" s="16">
        <v>75.599999999999994</v>
      </c>
      <c r="R20" s="56">
        <v>3.3</v>
      </c>
      <c r="S20" s="16">
        <v>77.400000000000006</v>
      </c>
      <c r="T20" s="56">
        <v>3.1</v>
      </c>
      <c r="U20" s="16">
        <v>85.1</v>
      </c>
      <c r="V20" s="56">
        <v>2.1</v>
      </c>
      <c r="W20" s="16">
        <v>86.5</v>
      </c>
      <c r="X20" s="56">
        <v>2.8</v>
      </c>
      <c r="Y20" s="16">
        <v>75.8</v>
      </c>
      <c r="Z20" s="56">
        <v>2.6</v>
      </c>
      <c r="AA20" s="16">
        <v>69.599999999999994</v>
      </c>
      <c r="AB20" s="56">
        <v>4.5999999999999996</v>
      </c>
      <c r="AC20" s="16">
        <v>77.099999999999994</v>
      </c>
      <c r="AD20" s="56">
        <v>1.4</v>
      </c>
    </row>
    <row r="21" spans="1:30" ht="16.5" customHeight="1" x14ac:dyDescent="0.25">
      <c r="A21" s="7"/>
      <c r="B21" s="7"/>
      <c r="C21" s="7" t="s">
        <v>524</v>
      </c>
      <c r="D21" s="7"/>
      <c r="E21" s="7"/>
      <c r="F21" s="7"/>
      <c r="G21" s="7"/>
      <c r="H21" s="7"/>
      <c r="I21" s="7"/>
      <c r="J21" s="7"/>
      <c r="K21" s="7"/>
      <c r="L21" s="9" t="s">
        <v>97</v>
      </c>
      <c r="M21" s="26">
        <v>1.9</v>
      </c>
      <c r="N21" s="7"/>
      <c r="O21" s="26">
        <v>2</v>
      </c>
      <c r="P21" s="7"/>
      <c r="Q21" s="26">
        <v>2.2000000000000002</v>
      </c>
      <c r="R21" s="7"/>
      <c r="S21" s="26">
        <v>2</v>
      </c>
      <c r="T21" s="7"/>
      <c r="U21" s="26">
        <v>1.2</v>
      </c>
      <c r="V21" s="7"/>
      <c r="W21" s="26">
        <v>1.6</v>
      </c>
      <c r="X21" s="7"/>
      <c r="Y21" s="26">
        <v>1.8</v>
      </c>
      <c r="Z21" s="7"/>
      <c r="AA21" s="26">
        <v>3.4</v>
      </c>
      <c r="AB21" s="7"/>
      <c r="AC21" s="26">
        <v>0.9</v>
      </c>
      <c r="AD21" s="7"/>
    </row>
    <row r="22" spans="1:30" ht="16.5" customHeight="1" x14ac:dyDescent="0.25">
      <c r="A22" s="7"/>
      <c r="B22" s="7" t="s">
        <v>526</v>
      </c>
      <c r="C22" s="7"/>
      <c r="D22" s="7"/>
      <c r="E22" s="7"/>
      <c r="F22" s="7"/>
      <c r="G22" s="7"/>
      <c r="H22" s="7"/>
      <c r="I22" s="7"/>
      <c r="J22" s="7"/>
      <c r="K22" s="7"/>
      <c r="L22" s="9" t="s">
        <v>97</v>
      </c>
      <c r="M22" s="16">
        <v>75.2</v>
      </c>
      <c r="N22" s="56">
        <v>2.4</v>
      </c>
      <c r="O22" s="16">
        <v>78.2</v>
      </c>
      <c r="P22" s="56">
        <v>2.4</v>
      </c>
      <c r="Q22" s="16">
        <v>75</v>
      </c>
      <c r="R22" s="56">
        <v>2.9</v>
      </c>
      <c r="S22" s="16">
        <v>77.3</v>
      </c>
      <c r="T22" s="56">
        <v>3</v>
      </c>
      <c r="U22" s="16">
        <v>84.2</v>
      </c>
      <c r="V22" s="56">
        <v>2</v>
      </c>
      <c r="W22" s="16">
        <v>84.6</v>
      </c>
      <c r="X22" s="56">
        <v>2.2000000000000002</v>
      </c>
      <c r="Y22" s="16">
        <v>75.599999999999994</v>
      </c>
      <c r="Z22" s="56">
        <v>2.7</v>
      </c>
      <c r="AA22" s="16">
        <v>68.2</v>
      </c>
      <c r="AB22" s="56">
        <v>4.5</v>
      </c>
      <c r="AC22" s="16">
        <v>77</v>
      </c>
      <c r="AD22" s="56">
        <v>1.2</v>
      </c>
    </row>
    <row r="23" spans="1:30" ht="16.5" customHeight="1" x14ac:dyDescent="0.25">
      <c r="A23" s="14"/>
      <c r="B23" s="14"/>
      <c r="C23" s="14" t="s">
        <v>524</v>
      </c>
      <c r="D23" s="14"/>
      <c r="E23" s="14"/>
      <c r="F23" s="14"/>
      <c r="G23" s="14"/>
      <c r="H23" s="14"/>
      <c r="I23" s="14"/>
      <c r="J23" s="14"/>
      <c r="K23" s="14"/>
      <c r="L23" s="15" t="s">
        <v>97</v>
      </c>
      <c r="M23" s="28">
        <v>1.6</v>
      </c>
      <c r="N23" s="14"/>
      <c r="O23" s="28">
        <v>1.6</v>
      </c>
      <c r="P23" s="14"/>
      <c r="Q23" s="28">
        <v>2</v>
      </c>
      <c r="R23" s="14"/>
      <c r="S23" s="28">
        <v>2</v>
      </c>
      <c r="T23" s="14"/>
      <c r="U23" s="28">
        <v>1.2</v>
      </c>
      <c r="V23" s="14"/>
      <c r="W23" s="28">
        <v>1.3</v>
      </c>
      <c r="X23" s="14"/>
      <c r="Y23" s="28">
        <v>1.8</v>
      </c>
      <c r="Z23" s="14"/>
      <c r="AA23" s="28">
        <v>3.4</v>
      </c>
      <c r="AB23" s="14"/>
      <c r="AC23" s="28">
        <v>0.8</v>
      </c>
      <c r="AD23" s="14"/>
    </row>
    <row r="24" spans="1:30" ht="4.5" customHeight="1" x14ac:dyDescent="0.25">
      <c r="A24" s="23"/>
      <c r="B24" s="2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6.5" customHeight="1" x14ac:dyDescent="0.25">
      <c r="A25" s="23"/>
      <c r="B25" s="23"/>
      <c r="C25" s="87" t="s">
        <v>532</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row>
    <row r="26" spans="1:30" ht="4.5" customHeight="1" x14ac:dyDescent="0.25">
      <c r="A26" s="23"/>
      <c r="B26" s="2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6.5" customHeight="1" x14ac:dyDescent="0.25">
      <c r="A27" s="40"/>
      <c r="B27" s="40"/>
      <c r="C27" s="87" t="s">
        <v>473</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row>
    <row r="28" spans="1:30" ht="16.5" customHeight="1" x14ac:dyDescent="0.25">
      <c r="A28" s="40"/>
      <c r="B28" s="40"/>
      <c r="C28" s="87" t="s">
        <v>474</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row>
    <row r="29" spans="1:30" ht="4.5" customHeight="1" x14ac:dyDescent="0.25">
      <c r="A29" s="23"/>
      <c r="B29" s="2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6.5" customHeight="1" x14ac:dyDescent="0.25">
      <c r="A30" s="23" t="s">
        <v>99</v>
      </c>
      <c r="B30" s="23"/>
      <c r="C30" s="87" t="s">
        <v>1099</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row r="31" spans="1:30" ht="29.4" customHeight="1" x14ac:dyDescent="0.25">
      <c r="A31" s="23" t="s">
        <v>101</v>
      </c>
      <c r="B31" s="23"/>
      <c r="C31" s="87" t="s">
        <v>533</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1:30" ht="16.5" customHeight="1" x14ac:dyDescent="0.25">
      <c r="A32" s="23" t="s">
        <v>103</v>
      </c>
      <c r="B32" s="23"/>
      <c r="C32" s="87" t="s">
        <v>1172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1:30" ht="29.4" customHeight="1" x14ac:dyDescent="0.25">
      <c r="A33" s="23" t="s">
        <v>105</v>
      </c>
      <c r="B33" s="23"/>
      <c r="C33" s="87" t="s">
        <v>1173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row>
    <row r="34" spans="1:30" ht="55.2" customHeight="1" x14ac:dyDescent="0.25">
      <c r="A34" s="23" t="s">
        <v>142</v>
      </c>
      <c r="B34" s="23"/>
      <c r="C34" s="87" t="s">
        <v>1174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1:30" ht="42.45" customHeight="1" x14ac:dyDescent="0.25">
      <c r="A35" s="23" t="s">
        <v>144</v>
      </c>
      <c r="B35" s="23"/>
      <c r="C35" s="87" t="s">
        <v>535</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1:30" ht="29.4" customHeight="1" x14ac:dyDescent="0.25">
      <c r="A36" s="23" t="s">
        <v>146</v>
      </c>
      <c r="B36" s="23"/>
      <c r="C36" s="87" t="s">
        <v>1175</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1:30" ht="29.4" customHeight="1" x14ac:dyDescent="0.25">
      <c r="A37" s="23" t="s">
        <v>148</v>
      </c>
      <c r="B37" s="23"/>
      <c r="C37" s="87" t="s">
        <v>1176</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30" ht="29.4" customHeight="1" x14ac:dyDescent="0.25">
      <c r="A38" s="23" t="s">
        <v>150</v>
      </c>
      <c r="B38" s="23"/>
      <c r="C38" s="87" t="s">
        <v>1177</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row>
    <row r="39" spans="1:30" ht="42.45" customHeight="1" x14ac:dyDescent="0.25">
      <c r="A39" s="23" t="s">
        <v>152</v>
      </c>
      <c r="B39" s="23"/>
      <c r="C39" s="87" t="s">
        <v>1178</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row r="40" spans="1:30" ht="4.5" customHeight="1" x14ac:dyDescent="0.25"/>
    <row r="41" spans="1:30" ht="29.4" customHeight="1" x14ac:dyDescent="0.25">
      <c r="A41" s="24" t="s">
        <v>107</v>
      </c>
      <c r="B41" s="23"/>
      <c r="C41" s="23"/>
      <c r="D41" s="23"/>
      <c r="E41" s="87" t="s">
        <v>1179</v>
      </c>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sheetData>
  <mergeCells count="24">
    <mergeCell ref="C37:AD37"/>
    <mergeCell ref="C38:AD38"/>
    <mergeCell ref="C39:AD39"/>
    <mergeCell ref="E41:AD41"/>
    <mergeCell ref="C32:AD32"/>
    <mergeCell ref="C33:AD33"/>
    <mergeCell ref="C34:AD34"/>
    <mergeCell ref="C35:AD35"/>
    <mergeCell ref="C36:AD36"/>
    <mergeCell ref="C25:AD25"/>
    <mergeCell ref="C27:AD27"/>
    <mergeCell ref="C28:AD28"/>
    <mergeCell ref="C30:AD30"/>
    <mergeCell ref="C31:AD31"/>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13A.61</oddHeader>
    <oddFooter>&amp;L&amp;"Arial"&amp;8REPORT ON
GOVERNMENT
SERVICES 2022&amp;R&amp;"Arial"&amp;8SERVICES FOR
MENTAL HEALTH
PAGE &amp;B&amp;P&amp;B</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U83"/>
  <sheetViews>
    <sheetView showGridLines="0" workbookViewId="0"/>
  </sheetViews>
  <sheetFormatPr defaultColWidth="11.44140625" defaultRowHeight="13.2" x14ac:dyDescent="0.25"/>
  <cols>
    <col min="1" max="10" width="1.88671875" customWidth="1"/>
    <col min="11" max="11" width="23.109375" customWidth="1"/>
    <col min="12" max="12" width="5.44140625" customWidth="1"/>
    <col min="13" max="20" width="7.6640625" customWidth="1"/>
    <col min="21" max="21" width="8.44140625" customWidth="1"/>
  </cols>
  <sheetData>
    <row r="1" spans="1:21" ht="33.9" customHeight="1" x14ac:dyDescent="0.25">
      <c r="A1" s="8" t="s">
        <v>1180</v>
      </c>
      <c r="B1" s="8"/>
      <c r="C1" s="8"/>
      <c r="D1" s="8"/>
      <c r="E1" s="8"/>
      <c r="F1" s="8"/>
      <c r="G1" s="8"/>
      <c r="H1" s="8"/>
      <c r="I1" s="8"/>
      <c r="J1" s="8"/>
      <c r="K1" s="91" t="s">
        <v>1181</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752</v>
      </c>
      <c r="O2" s="13" t="s">
        <v>199</v>
      </c>
      <c r="P2" s="13" t="s">
        <v>174</v>
      </c>
      <c r="Q2" s="13" t="s">
        <v>238</v>
      </c>
      <c r="R2" s="13" t="s">
        <v>1182</v>
      </c>
      <c r="S2" s="13" t="s">
        <v>177</v>
      </c>
      <c r="T2" s="13" t="s">
        <v>178</v>
      </c>
      <c r="U2" s="13" t="s">
        <v>451</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1183</v>
      </c>
      <c r="C4" s="7"/>
      <c r="D4" s="7"/>
      <c r="E4" s="7"/>
      <c r="F4" s="7"/>
      <c r="G4" s="7"/>
      <c r="H4" s="7"/>
      <c r="I4" s="7"/>
      <c r="J4" s="7"/>
      <c r="K4" s="7"/>
      <c r="L4" s="9" t="s">
        <v>258</v>
      </c>
      <c r="M4" s="30">
        <v>6065</v>
      </c>
      <c r="N4" s="33">
        <v>10704</v>
      </c>
      <c r="O4" s="30">
        <v>8138</v>
      </c>
      <c r="P4" s="30">
        <v>5657</v>
      </c>
      <c r="Q4" s="30">
        <v>2312</v>
      </c>
      <c r="R4" s="31" t="s">
        <v>270</v>
      </c>
      <c r="S4" s="31" t="s">
        <v>270</v>
      </c>
      <c r="T4" s="31" t="s">
        <v>270</v>
      </c>
      <c r="U4" s="33">
        <v>33283</v>
      </c>
    </row>
    <row r="5" spans="1:21" ht="16.5" customHeight="1" x14ac:dyDescent="0.25">
      <c r="A5" s="7"/>
      <c r="B5" s="7" t="s">
        <v>1183</v>
      </c>
      <c r="C5" s="7"/>
      <c r="D5" s="7"/>
      <c r="E5" s="7"/>
      <c r="F5" s="7"/>
      <c r="G5" s="7"/>
      <c r="H5" s="7"/>
      <c r="I5" s="7"/>
      <c r="J5" s="7"/>
      <c r="K5" s="7"/>
      <c r="L5" s="9" t="s">
        <v>97</v>
      </c>
      <c r="M5" s="16">
        <v>22.9</v>
      </c>
      <c r="N5" s="16">
        <v>50.5</v>
      </c>
      <c r="O5" s="16">
        <v>48.9</v>
      </c>
      <c r="P5" s="16">
        <v>55.6</v>
      </c>
      <c r="Q5" s="16">
        <v>32.200000000000003</v>
      </c>
      <c r="R5" s="25" t="s">
        <v>270</v>
      </c>
      <c r="S5" s="25" t="s">
        <v>270</v>
      </c>
      <c r="T5" s="25" t="s">
        <v>270</v>
      </c>
      <c r="U5" s="16">
        <v>38.5</v>
      </c>
    </row>
    <row r="6" spans="1:21" ht="29.4" customHeight="1" x14ac:dyDescent="0.25">
      <c r="A6" s="7"/>
      <c r="B6" s="93" t="s">
        <v>1184</v>
      </c>
      <c r="C6" s="93"/>
      <c r="D6" s="93"/>
      <c r="E6" s="93"/>
      <c r="F6" s="93"/>
      <c r="G6" s="93"/>
      <c r="H6" s="93"/>
      <c r="I6" s="93"/>
      <c r="J6" s="93"/>
      <c r="K6" s="93"/>
      <c r="L6" s="9" t="s">
        <v>258</v>
      </c>
      <c r="M6" s="30">
        <v>4364</v>
      </c>
      <c r="N6" s="30">
        <v>8851</v>
      </c>
      <c r="O6" s="30">
        <v>7242</v>
      </c>
      <c r="P6" s="30">
        <v>3339</v>
      </c>
      <c r="Q6" s="37">
        <v>618</v>
      </c>
      <c r="R6" s="31" t="s">
        <v>270</v>
      </c>
      <c r="S6" s="31" t="s">
        <v>270</v>
      </c>
      <c r="T6" s="31" t="s">
        <v>270</v>
      </c>
      <c r="U6" s="33">
        <v>24787</v>
      </c>
    </row>
    <row r="7" spans="1:21" ht="29.4" customHeight="1" x14ac:dyDescent="0.25">
      <c r="A7" s="7"/>
      <c r="B7" s="93" t="s">
        <v>1184</v>
      </c>
      <c r="C7" s="93"/>
      <c r="D7" s="93"/>
      <c r="E7" s="93"/>
      <c r="F7" s="93"/>
      <c r="G7" s="93"/>
      <c r="H7" s="93"/>
      <c r="I7" s="93"/>
      <c r="J7" s="93"/>
      <c r="K7" s="93"/>
      <c r="L7" s="9" t="s">
        <v>97</v>
      </c>
      <c r="M7" s="16">
        <v>13.9</v>
      </c>
      <c r="N7" s="16">
        <v>57.8</v>
      </c>
      <c r="O7" s="16">
        <v>26.6</v>
      </c>
      <c r="P7" s="16">
        <v>18</v>
      </c>
      <c r="Q7" s="26">
        <v>5.5</v>
      </c>
      <c r="R7" s="25" t="s">
        <v>270</v>
      </c>
      <c r="S7" s="25" t="s">
        <v>270</v>
      </c>
      <c r="T7" s="25" t="s">
        <v>270</v>
      </c>
      <c r="U7" s="16">
        <v>23.4</v>
      </c>
    </row>
    <row r="8" spans="1:21" ht="29.4" customHeight="1" x14ac:dyDescent="0.25">
      <c r="A8" s="7"/>
      <c r="B8" s="93" t="s">
        <v>1185</v>
      </c>
      <c r="C8" s="93"/>
      <c r="D8" s="93"/>
      <c r="E8" s="93"/>
      <c r="F8" s="93"/>
      <c r="G8" s="93"/>
      <c r="H8" s="93"/>
      <c r="I8" s="93"/>
      <c r="J8" s="93"/>
      <c r="K8" s="93"/>
      <c r="L8" s="9" t="s">
        <v>258</v>
      </c>
      <c r="M8" s="33">
        <v>10863</v>
      </c>
      <c r="N8" s="30">
        <v>9952</v>
      </c>
      <c r="O8" s="33">
        <v>13644</v>
      </c>
      <c r="P8" s="30">
        <v>5962</v>
      </c>
      <c r="Q8" s="30">
        <v>2390</v>
      </c>
      <c r="R8" s="37">
        <v>353</v>
      </c>
      <c r="S8" s="30">
        <v>1228</v>
      </c>
      <c r="T8" s="37">
        <v>369</v>
      </c>
      <c r="U8" s="33">
        <v>44761</v>
      </c>
    </row>
    <row r="9" spans="1:21" ht="29.4" customHeight="1" x14ac:dyDescent="0.25">
      <c r="A9" s="7"/>
      <c r="B9" s="93" t="s">
        <v>1185</v>
      </c>
      <c r="C9" s="93"/>
      <c r="D9" s="93"/>
      <c r="E9" s="93"/>
      <c r="F9" s="93"/>
      <c r="G9" s="93"/>
      <c r="H9" s="93"/>
      <c r="I9" s="93"/>
      <c r="J9" s="93"/>
      <c r="K9" s="93"/>
      <c r="L9" s="9" t="s">
        <v>97</v>
      </c>
      <c r="M9" s="16">
        <v>28.8</v>
      </c>
      <c r="N9" s="16">
        <v>42.8</v>
      </c>
      <c r="O9" s="16">
        <v>48.7</v>
      </c>
      <c r="P9" s="16">
        <v>29.9</v>
      </c>
      <c r="Q9" s="16">
        <v>15.2</v>
      </c>
      <c r="R9" s="16">
        <v>15.6</v>
      </c>
      <c r="S9" s="16">
        <v>33.700000000000003</v>
      </c>
      <c r="T9" s="16">
        <v>15.7</v>
      </c>
      <c r="U9" s="16">
        <v>34</v>
      </c>
    </row>
    <row r="10" spans="1:21" ht="16.5" customHeight="1" x14ac:dyDescent="0.25">
      <c r="A10" s="7" t="s">
        <v>85</v>
      </c>
      <c r="B10" s="7"/>
      <c r="C10" s="7"/>
      <c r="D10" s="7"/>
      <c r="E10" s="7"/>
      <c r="F10" s="7"/>
      <c r="G10" s="7"/>
      <c r="H10" s="7"/>
      <c r="I10" s="7"/>
      <c r="J10" s="7"/>
      <c r="K10" s="7"/>
      <c r="L10" s="9"/>
      <c r="M10" s="10"/>
      <c r="N10" s="10"/>
      <c r="O10" s="10"/>
      <c r="P10" s="10"/>
      <c r="Q10" s="10"/>
      <c r="R10" s="10"/>
      <c r="S10" s="10"/>
      <c r="T10" s="10"/>
      <c r="U10" s="10"/>
    </row>
    <row r="11" spans="1:21" ht="16.5" customHeight="1" x14ac:dyDescent="0.25">
      <c r="A11" s="7"/>
      <c r="B11" s="7" t="s">
        <v>1183</v>
      </c>
      <c r="C11" s="7"/>
      <c r="D11" s="7"/>
      <c r="E11" s="7"/>
      <c r="F11" s="7"/>
      <c r="G11" s="7"/>
      <c r="H11" s="7"/>
      <c r="I11" s="7"/>
      <c r="J11" s="7"/>
      <c r="K11" s="7"/>
      <c r="L11" s="9" t="s">
        <v>258</v>
      </c>
      <c r="M11" s="30">
        <v>5773</v>
      </c>
      <c r="N11" s="30">
        <v>8529</v>
      </c>
      <c r="O11" s="30">
        <v>7900</v>
      </c>
      <c r="P11" s="30">
        <v>5457</v>
      </c>
      <c r="Q11" s="30">
        <v>2108</v>
      </c>
      <c r="R11" s="31" t="s">
        <v>270</v>
      </c>
      <c r="S11" s="31" t="s">
        <v>270</v>
      </c>
      <c r="T11" s="31" t="s">
        <v>270</v>
      </c>
      <c r="U11" s="33">
        <v>30297</v>
      </c>
    </row>
    <row r="12" spans="1:21" ht="16.5" customHeight="1" x14ac:dyDescent="0.25">
      <c r="A12" s="7"/>
      <c r="B12" s="7" t="s">
        <v>1183</v>
      </c>
      <c r="C12" s="7"/>
      <c r="D12" s="7"/>
      <c r="E12" s="7"/>
      <c r="F12" s="7"/>
      <c r="G12" s="7"/>
      <c r="H12" s="7"/>
      <c r="I12" s="7"/>
      <c r="J12" s="7"/>
      <c r="K12" s="7"/>
      <c r="L12" s="9" t="s">
        <v>97</v>
      </c>
      <c r="M12" s="16">
        <v>21.5</v>
      </c>
      <c r="N12" s="16">
        <v>40.799999999999997</v>
      </c>
      <c r="O12" s="16">
        <v>48.4</v>
      </c>
      <c r="P12" s="16">
        <v>54.2</v>
      </c>
      <c r="Q12" s="16">
        <v>29.9</v>
      </c>
      <c r="R12" s="25" t="s">
        <v>270</v>
      </c>
      <c r="S12" s="25" t="s">
        <v>270</v>
      </c>
      <c r="T12" s="25" t="s">
        <v>270</v>
      </c>
      <c r="U12" s="16">
        <v>35.4</v>
      </c>
    </row>
    <row r="13" spans="1:21" ht="29.4" customHeight="1" x14ac:dyDescent="0.25">
      <c r="A13" s="7"/>
      <c r="B13" s="93" t="s">
        <v>1184</v>
      </c>
      <c r="C13" s="93"/>
      <c r="D13" s="93"/>
      <c r="E13" s="93"/>
      <c r="F13" s="93"/>
      <c r="G13" s="93"/>
      <c r="H13" s="93"/>
      <c r="I13" s="93"/>
      <c r="J13" s="93"/>
      <c r="K13" s="93"/>
      <c r="L13" s="9" t="s">
        <v>258</v>
      </c>
      <c r="M13" s="30">
        <v>4125</v>
      </c>
      <c r="N13" s="30">
        <v>6730</v>
      </c>
      <c r="O13" s="30">
        <v>7087</v>
      </c>
      <c r="P13" s="30">
        <v>3284</v>
      </c>
      <c r="Q13" s="37">
        <v>561</v>
      </c>
      <c r="R13" s="37">
        <v>273</v>
      </c>
      <c r="S13" s="31" t="s">
        <v>270</v>
      </c>
      <c r="T13" s="31" t="s">
        <v>270</v>
      </c>
      <c r="U13" s="33">
        <v>22149</v>
      </c>
    </row>
    <row r="14" spans="1:21" ht="29.4" customHeight="1" x14ac:dyDescent="0.25">
      <c r="A14" s="7"/>
      <c r="B14" s="93" t="s">
        <v>1184</v>
      </c>
      <c r="C14" s="93"/>
      <c r="D14" s="93"/>
      <c r="E14" s="93"/>
      <c r="F14" s="93"/>
      <c r="G14" s="93"/>
      <c r="H14" s="93"/>
      <c r="I14" s="93"/>
      <c r="J14" s="93"/>
      <c r="K14" s="93"/>
      <c r="L14" s="9" t="s">
        <v>97</v>
      </c>
      <c r="M14" s="16">
        <v>13.3</v>
      </c>
      <c r="N14" s="16">
        <v>43.9</v>
      </c>
      <c r="O14" s="16">
        <v>26.1</v>
      </c>
      <c r="P14" s="16">
        <v>18.2</v>
      </c>
      <c r="Q14" s="26">
        <v>4.7</v>
      </c>
      <c r="R14" s="16">
        <v>12.5</v>
      </c>
      <c r="S14" s="25" t="s">
        <v>270</v>
      </c>
      <c r="T14" s="25" t="s">
        <v>270</v>
      </c>
      <c r="U14" s="16">
        <v>20.9</v>
      </c>
    </row>
    <row r="15" spans="1:21" ht="29.4" customHeight="1" x14ac:dyDescent="0.25">
      <c r="A15" s="7"/>
      <c r="B15" s="93" t="s">
        <v>1185</v>
      </c>
      <c r="C15" s="93"/>
      <c r="D15" s="93"/>
      <c r="E15" s="93"/>
      <c r="F15" s="93"/>
      <c r="G15" s="93"/>
      <c r="H15" s="93"/>
      <c r="I15" s="93"/>
      <c r="J15" s="93"/>
      <c r="K15" s="93"/>
      <c r="L15" s="9" t="s">
        <v>258</v>
      </c>
      <c r="M15" s="33">
        <v>10154</v>
      </c>
      <c r="N15" s="30">
        <v>8115</v>
      </c>
      <c r="O15" s="33">
        <v>13812</v>
      </c>
      <c r="P15" s="30">
        <v>6113</v>
      </c>
      <c r="Q15" s="30">
        <v>2772</v>
      </c>
      <c r="R15" s="37">
        <v>422</v>
      </c>
      <c r="S15" s="37">
        <v>809</v>
      </c>
      <c r="T15" s="37">
        <v>343</v>
      </c>
      <c r="U15" s="33">
        <v>42540</v>
      </c>
    </row>
    <row r="16" spans="1:21" ht="29.4" customHeight="1" x14ac:dyDescent="0.25">
      <c r="A16" s="7"/>
      <c r="B16" s="93" t="s">
        <v>1185</v>
      </c>
      <c r="C16" s="93"/>
      <c r="D16" s="93"/>
      <c r="E16" s="93"/>
      <c r="F16" s="93"/>
      <c r="G16" s="93"/>
      <c r="H16" s="93"/>
      <c r="I16" s="93"/>
      <c r="J16" s="93"/>
      <c r="K16" s="93"/>
      <c r="L16" s="9" t="s">
        <v>97</v>
      </c>
      <c r="M16" s="16">
        <v>26.9</v>
      </c>
      <c r="N16" s="16">
        <v>35.700000000000003</v>
      </c>
      <c r="O16" s="16">
        <v>49.7</v>
      </c>
      <c r="P16" s="16">
        <v>31</v>
      </c>
      <c r="Q16" s="16">
        <v>17.5</v>
      </c>
      <c r="R16" s="16">
        <v>18.5</v>
      </c>
      <c r="S16" s="16">
        <v>21.6</v>
      </c>
      <c r="T16" s="16">
        <v>17</v>
      </c>
      <c r="U16" s="16">
        <v>32.5</v>
      </c>
    </row>
    <row r="17" spans="1:21" ht="16.5" customHeight="1" x14ac:dyDescent="0.25">
      <c r="A17" s="7" t="s">
        <v>86</v>
      </c>
      <c r="B17" s="7"/>
      <c r="C17" s="7"/>
      <c r="D17" s="7"/>
      <c r="E17" s="7"/>
      <c r="F17" s="7"/>
      <c r="G17" s="7"/>
      <c r="H17" s="7"/>
      <c r="I17" s="7"/>
      <c r="J17" s="7"/>
      <c r="K17" s="7"/>
      <c r="L17" s="9"/>
      <c r="M17" s="10"/>
      <c r="N17" s="10"/>
      <c r="O17" s="10"/>
      <c r="P17" s="10"/>
      <c r="Q17" s="10"/>
      <c r="R17" s="10"/>
      <c r="S17" s="10"/>
      <c r="T17" s="10"/>
      <c r="U17" s="10"/>
    </row>
    <row r="18" spans="1:21" ht="16.5" customHeight="1" x14ac:dyDescent="0.25">
      <c r="A18" s="7"/>
      <c r="B18" s="7" t="s">
        <v>1183</v>
      </c>
      <c r="C18" s="7"/>
      <c r="D18" s="7"/>
      <c r="E18" s="7"/>
      <c r="F18" s="7"/>
      <c r="G18" s="7"/>
      <c r="H18" s="7"/>
      <c r="I18" s="7"/>
      <c r="J18" s="7"/>
      <c r="K18" s="7"/>
      <c r="L18" s="9" t="s">
        <v>258</v>
      </c>
      <c r="M18" s="30">
        <v>5443</v>
      </c>
      <c r="N18" s="30">
        <v>7373</v>
      </c>
      <c r="O18" s="30">
        <v>8036</v>
      </c>
      <c r="P18" s="30">
        <v>5035</v>
      </c>
      <c r="Q18" s="30">
        <v>2244</v>
      </c>
      <c r="R18" s="37">
        <v>835</v>
      </c>
      <c r="S18" s="37">
        <v>306</v>
      </c>
      <c r="T18" s="37">
        <v>231</v>
      </c>
      <c r="U18" s="33">
        <v>29503</v>
      </c>
    </row>
    <row r="19" spans="1:21" ht="16.5" customHeight="1" x14ac:dyDescent="0.25">
      <c r="A19" s="7"/>
      <c r="B19" s="7" t="s">
        <v>1183</v>
      </c>
      <c r="C19" s="7"/>
      <c r="D19" s="7"/>
      <c r="E19" s="7"/>
      <c r="F19" s="7"/>
      <c r="G19" s="7"/>
      <c r="H19" s="7"/>
      <c r="I19" s="7"/>
      <c r="J19" s="7"/>
      <c r="K19" s="7"/>
      <c r="L19" s="9" t="s">
        <v>97</v>
      </c>
      <c r="M19" s="16">
        <v>20.7</v>
      </c>
      <c r="N19" s="16">
        <v>36.5</v>
      </c>
      <c r="O19" s="16">
        <v>50.4</v>
      </c>
      <c r="P19" s="16">
        <v>50.5</v>
      </c>
      <c r="Q19" s="16">
        <v>31.3</v>
      </c>
      <c r="R19" s="16">
        <v>42.4</v>
      </c>
      <c r="S19" s="16">
        <v>22.5</v>
      </c>
      <c r="T19" s="16">
        <v>28.1</v>
      </c>
      <c r="U19" s="16">
        <v>35.200000000000003</v>
      </c>
    </row>
    <row r="20" spans="1:21" ht="29.4" customHeight="1" x14ac:dyDescent="0.25">
      <c r="A20" s="7"/>
      <c r="B20" s="93" t="s">
        <v>1184</v>
      </c>
      <c r="C20" s="93"/>
      <c r="D20" s="93"/>
      <c r="E20" s="93"/>
      <c r="F20" s="93"/>
      <c r="G20" s="93"/>
      <c r="H20" s="93"/>
      <c r="I20" s="93"/>
      <c r="J20" s="93"/>
      <c r="K20" s="93"/>
      <c r="L20" s="9" t="s">
        <v>258</v>
      </c>
      <c r="M20" s="30">
        <v>3828</v>
      </c>
      <c r="N20" s="30">
        <v>6461</v>
      </c>
      <c r="O20" s="30">
        <v>7668</v>
      </c>
      <c r="P20" s="30">
        <v>3278</v>
      </c>
      <c r="Q20" s="37">
        <v>541</v>
      </c>
      <c r="R20" s="31" t="s">
        <v>270</v>
      </c>
      <c r="S20" s="38">
        <v>65</v>
      </c>
      <c r="T20" s="31" t="s">
        <v>270</v>
      </c>
      <c r="U20" s="33">
        <v>21955</v>
      </c>
    </row>
    <row r="21" spans="1:21" ht="29.4" customHeight="1" x14ac:dyDescent="0.25">
      <c r="A21" s="7"/>
      <c r="B21" s="93" t="s">
        <v>1184</v>
      </c>
      <c r="C21" s="93"/>
      <c r="D21" s="93"/>
      <c r="E21" s="93"/>
      <c r="F21" s="93"/>
      <c r="G21" s="93"/>
      <c r="H21" s="93"/>
      <c r="I21" s="93"/>
      <c r="J21" s="93"/>
      <c r="K21" s="93"/>
      <c r="L21" s="9" t="s">
        <v>97</v>
      </c>
      <c r="M21" s="16">
        <v>13.1</v>
      </c>
      <c r="N21" s="16">
        <v>44.4</v>
      </c>
      <c r="O21" s="16">
        <v>28.8</v>
      </c>
      <c r="P21" s="16">
        <v>19.7</v>
      </c>
      <c r="Q21" s="26">
        <v>4.7</v>
      </c>
      <c r="R21" s="25" t="s">
        <v>270</v>
      </c>
      <c r="S21" s="26">
        <v>6.1</v>
      </c>
      <c r="T21" s="25" t="s">
        <v>270</v>
      </c>
      <c r="U21" s="16">
        <v>22</v>
      </c>
    </row>
    <row r="22" spans="1:21" ht="29.4" customHeight="1" x14ac:dyDescent="0.25">
      <c r="A22" s="7"/>
      <c r="B22" s="93" t="s">
        <v>1185</v>
      </c>
      <c r="C22" s="93"/>
      <c r="D22" s="93"/>
      <c r="E22" s="93"/>
      <c r="F22" s="93"/>
      <c r="G22" s="93"/>
      <c r="H22" s="93"/>
      <c r="I22" s="93"/>
      <c r="J22" s="93"/>
      <c r="K22" s="93"/>
      <c r="L22" s="9" t="s">
        <v>258</v>
      </c>
      <c r="M22" s="30">
        <v>9472</v>
      </c>
      <c r="N22" s="30">
        <v>8147</v>
      </c>
      <c r="O22" s="33">
        <v>13651</v>
      </c>
      <c r="P22" s="30">
        <v>6018</v>
      </c>
      <c r="Q22" s="30">
        <v>2772</v>
      </c>
      <c r="R22" s="37">
        <v>381</v>
      </c>
      <c r="S22" s="37">
        <v>229</v>
      </c>
      <c r="T22" s="37">
        <v>474</v>
      </c>
      <c r="U22" s="33">
        <v>41144</v>
      </c>
    </row>
    <row r="23" spans="1:21" ht="29.4" customHeight="1" x14ac:dyDescent="0.25">
      <c r="A23" s="7"/>
      <c r="B23" s="93" t="s">
        <v>1185</v>
      </c>
      <c r="C23" s="93"/>
      <c r="D23" s="93"/>
      <c r="E23" s="93"/>
      <c r="F23" s="93"/>
      <c r="G23" s="93"/>
      <c r="H23" s="93"/>
      <c r="I23" s="93"/>
      <c r="J23" s="93"/>
      <c r="K23" s="93"/>
      <c r="L23" s="9" t="s">
        <v>97</v>
      </c>
      <c r="M23" s="16">
        <v>26.7</v>
      </c>
      <c r="N23" s="16">
        <v>36.5</v>
      </c>
      <c r="O23" s="16">
        <v>50.9</v>
      </c>
      <c r="P23" s="16">
        <v>32</v>
      </c>
      <c r="Q23" s="16">
        <v>17.5</v>
      </c>
      <c r="R23" s="16">
        <v>15.6</v>
      </c>
      <c r="S23" s="26">
        <v>4.8</v>
      </c>
      <c r="T23" s="16">
        <v>24.2</v>
      </c>
      <c r="U23" s="16">
        <v>32.5</v>
      </c>
    </row>
    <row r="24" spans="1:21" ht="16.5" customHeight="1" x14ac:dyDescent="0.25">
      <c r="A24" s="7" t="s">
        <v>87</v>
      </c>
      <c r="B24" s="7"/>
      <c r="C24" s="7"/>
      <c r="D24" s="7"/>
      <c r="E24" s="7"/>
      <c r="F24" s="7"/>
      <c r="G24" s="7"/>
      <c r="H24" s="7"/>
      <c r="I24" s="7"/>
      <c r="J24" s="7"/>
      <c r="K24" s="7"/>
      <c r="L24" s="9"/>
      <c r="M24" s="10"/>
      <c r="N24" s="10"/>
      <c r="O24" s="10"/>
      <c r="P24" s="10"/>
      <c r="Q24" s="10"/>
      <c r="R24" s="10"/>
      <c r="S24" s="10"/>
      <c r="T24" s="10"/>
      <c r="U24" s="10"/>
    </row>
    <row r="25" spans="1:21" ht="16.5" customHeight="1" x14ac:dyDescent="0.25">
      <c r="A25" s="7"/>
      <c r="B25" s="7" t="s">
        <v>1183</v>
      </c>
      <c r="C25" s="7"/>
      <c r="D25" s="7"/>
      <c r="E25" s="7"/>
      <c r="F25" s="7"/>
      <c r="G25" s="7"/>
      <c r="H25" s="7"/>
      <c r="I25" s="7"/>
      <c r="J25" s="7"/>
      <c r="K25" s="7"/>
      <c r="L25" s="9" t="s">
        <v>258</v>
      </c>
      <c r="M25" s="30">
        <v>4906</v>
      </c>
      <c r="N25" s="30">
        <v>5807</v>
      </c>
      <c r="O25" s="30">
        <v>7309</v>
      </c>
      <c r="P25" s="30">
        <v>4911</v>
      </c>
      <c r="Q25" s="30">
        <v>2349</v>
      </c>
      <c r="R25" s="37">
        <v>947</v>
      </c>
      <c r="S25" s="37">
        <v>660</v>
      </c>
      <c r="T25" s="37">
        <v>221</v>
      </c>
      <c r="U25" s="33">
        <v>27110</v>
      </c>
    </row>
    <row r="26" spans="1:21" ht="16.5" customHeight="1" x14ac:dyDescent="0.25">
      <c r="A26" s="7"/>
      <c r="B26" s="7" t="s">
        <v>1183</v>
      </c>
      <c r="C26" s="7"/>
      <c r="D26" s="7"/>
      <c r="E26" s="7"/>
      <c r="F26" s="7"/>
      <c r="G26" s="7"/>
      <c r="H26" s="7"/>
      <c r="I26" s="7"/>
      <c r="J26" s="7"/>
      <c r="K26" s="7"/>
      <c r="L26" s="9" t="s">
        <v>97</v>
      </c>
      <c r="M26" s="16">
        <v>17.100000000000001</v>
      </c>
      <c r="N26" s="16">
        <v>29.9</v>
      </c>
      <c r="O26" s="16">
        <v>45.3</v>
      </c>
      <c r="P26" s="16">
        <v>50.6</v>
      </c>
      <c r="Q26" s="16">
        <v>32.4</v>
      </c>
      <c r="R26" s="16">
        <v>49.2</v>
      </c>
      <c r="S26" s="16">
        <v>49.4</v>
      </c>
      <c r="T26" s="16">
        <v>31.5</v>
      </c>
      <c r="U26" s="16">
        <v>31.9</v>
      </c>
    </row>
    <row r="27" spans="1:21" ht="29.4" customHeight="1" x14ac:dyDescent="0.25">
      <c r="A27" s="7"/>
      <c r="B27" s="93" t="s">
        <v>1184</v>
      </c>
      <c r="C27" s="93"/>
      <c r="D27" s="93"/>
      <c r="E27" s="93"/>
      <c r="F27" s="93"/>
      <c r="G27" s="93"/>
      <c r="H27" s="93"/>
      <c r="I27" s="93"/>
      <c r="J27" s="93"/>
      <c r="K27" s="93"/>
      <c r="L27" s="9" t="s">
        <v>258</v>
      </c>
      <c r="M27" s="30">
        <v>2944</v>
      </c>
      <c r="N27" s="30">
        <v>4838</v>
      </c>
      <c r="O27" s="30">
        <v>7418</v>
      </c>
      <c r="P27" s="30">
        <v>2761</v>
      </c>
      <c r="Q27" s="37">
        <v>309</v>
      </c>
      <c r="R27" s="37">
        <v>206</v>
      </c>
      <c r="S27" s="74" t="s">
        <v>123</v>
      </c>
      <c r="T27" s="31" t="s">
        <v>270</v>
      </c>
      <c r="U27" s="33">
        <v>18504</v>
      </c>
    </row>
    <row r="28" spans="1:21" ht="29.4" customHeight="1" x14ac:dyDescent="0.25">
      <c r="A28" s="7"/>
      <c r="B28" s="93" t="s">
        <v>1184</v>
      </c>
      <c r="C28" s="93"/>
      <c r="D28" s="93"/>
      <c r="E28" s="93"/>
      <c r="F28" s="93"/>
      <c r="G28" s="93"/>
      <c r="H28" s="93"/>
      <c r="I28" s="93"/>
      <c r="J28" s="93"/>
      <c r="K28" s="93"/>
      <c r="L28" s="9" t="s">
        <v>97</v>
      </c>
      <c r="M28" s="16">
        <v>11.3</v>
      </c>
      <c r="N28" s="16">
        <v>37.799999999999997</v>
      </c>
      <c r="O28" s="16">
        <v>28.7</v>
      </c>
      <c r="P28" s="16">
        <v>17.399999999999999</v>
      </c>
      <c r="Q28" s="26">
        <v>3</v>
      </c>
      <c r="R28" s="16">
        <v>11.9</v>
      </c>
      <c r="S28" s="26" t="s">
        <v>123</v>
      </c>
      <c r="T28" s="25" t="s">
        <v>270</v>
      </c>
      <c r="U28" s="16">
        <v>19.7</v>
      </c>
    </row>
    <row r="29" spans="1:21" ht="29.4" customHeight="1" x14ac:dyDescent="0.25">
      <c r="A29" s="7"/>
      <c r="B29" s="93" t="s">
        <v>1185</v>
      </c>
      <c r="C29" s="93"/>
      <c r="D29" s="93"/>
      <c r="E29" s="93"/>
      <c r="F29" s="93"/>
      <c r="G29" s="93"/>
      <c r="H29" s="93"/>
      <c r="I29" s="93"/>
      <c r="J29" s="93"/>
      <c r="K29" s="93"/>
      <c r="L29" s="9" t="s">
        <v>258</v>
      </c>
      <c r="M29" s="30">
        <v>9091</v>
      </c>
      <c r="N29" s="30">
        <v>7670</v>
      </c>
      <c r="O29" s="33">
        <v>13423</v>
      </c>
      <c r="P29" s="30">
        <v>5731</v>
      </c>
      <c r="Q29" s="30">
        <v>2578</v>
      </c>
      <c r="R29" s="37">
        <v>592</v>
      </c>
      <c r="S29" s="31" t="s">
        <v>270</v>
      </c>
      <c r="T29" s="37">
        <v>446</v>
      </c>
      <c r="U29" s="33">
        <v>39694</v>
      </c>
    </row>
    <row r="30" spans="1:21" ht="29.4" customHeight="1" x14ac:dyDescent="0.25">
      <c r="A30" s="7"/>
      <c r="B30" s="93" t="s">
        <v>1185</v>
      </c>
      <c r="C30" s="93"/>
      <c r="D30" s="93"/>
      <c r="E30" s="93"/>
      <c r="F30" s="93"/>
      <c r="G30" s="93"/>
      <c r="H30" s="93"/>
      <c r="I30" s="93"/>
      <c r="J30" s="93"/>
      <c r="K30" s="93"/>
      <c r="L30" s="9" t="s">
        <v>97</v>
      </c>
      <c r="M30" s="16">
        <v>24.3</v>
      </c>
      <c r="N30" s="16">
        <v>39.299999999999997</v>
      </c>
      <c r="O30" s="16">
        <v>51.1</v>
      </c>
      <c r="P30" s="16">
        <v>30.9</v>
      </c>
      <c r="Q30" s="16">
        <v>16.399999999999999</v>
      </c>
      <c r="R30" s="16">
        <v>24.7</v>
      </c>
      <c r="S30" s="25" t="s">
        <v>270</v>
      </c>
      <c r="T30" s="16">
        <v>23.4</v>
      </c>
      <c r="U30" s="16">
        <v>31</v>
      </c>
    </row>
    <row r="31" spans="1:21" ht="16.5" customHeight="1" x14ac:dyDescent="0.25">
      <c r="A31" s="7" t="s">
        <v>88</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1183</v>
      </c>
      <c r="C32" s="7"/>
      <c r="D32" s="7"/>
      <c r="E32" s="7"/>
      <c r="F32" s="7"/>
      <c r="G32" s="7"/>
      <c r="H32" s="7"/>
      <c r="I32" s="7"/>
      <c r="J32" s="7"/>
      <c r="K32" s="7"/>
      <c r="L32" s="9" t="s">
        <v>258</v>
      </c>
      <c r="M32" s="30">
        <v>5304</v>
      </c>
      <c r="N32" s="30">
        <v>7309</v>
      </c>
      <c r="O32" s="30">
        <v>7025</v>
      </c>
      <c r="P32" s="30">
        <v>4546</v>
      </c>
      <c r="Q32" s="30">
        <v>2411</v>
      </c>
      <c r="R32" s="37">
        <v>939</v>
      </c>
      <c r="S32" s="31" t="s">
        <v>270</v>
      </c>
      <c r="T32" s="37">
        <v>269</v>
      </c>
      <c r="U32" s="33">
        <v>27846</v>
      </c>
    </row>
    <row r="33" spans="1:21" ht="16.5" customHeight="1" x14ac:dyDescent="0.25">
      <c r="A33" s="7"/>
      <c r="B33" s="7" t="s">
        <v>1183</v>
      </c>
      <c r="C33" s="7"/>
      <c r="D33" s="7"/>
      <c r="E33" s="7"/>
      <c r="F33" s="7"/>
      <c r="G33" s="7"/>
      <c r="H33" s="7"/>
      <c r="I33" s="7"/>
      <c r="J33" s="7"/>
      <c r="K33" s="7"/>
      <c r="L33" s="9" t="s">
        <v>97</v>
      </c>
      <c r="M33" s="16">
        <v>19.8</v>
      </c>
      <c r="N33" s="16">
        <v>38.4</v>
      </c>
      <c r="O33" s="16">
        <v>44.2</v>
      </c>
      <c r="P33" s="16">
        <v>47.6</v>
      </c>
      <c r="Q33" s="16">
        <v>34.299999999999997</v>
      </c>
      <c r="R33" s="16">
        <v>48.5</v>
      </c>
      <c r="S33" s="25" t="s">
        <v>270</v>
      </c>
      <c r="T33" s="16">
        <v>37.299999999999997</v>
      </c>
      <c r="U33" s="16">
        <v>33.9</v>
      </c>
    </row>
    <row r="34" spans="1:21" ht="29.4" customHeight="1" x14ac:dyDescent="0.25">
      <c r="A34" s="7"/>
      <c r="B34" s="93" t="s">
        <v>1184</v>
      </c>
      <c r="C34" s="93"/>
      <c r="D34" s="93"/>
      <c r="E34" s="93"/>
      <c r="F34" s="93"/>
      <c r="G34" s="93"/>
      <c r="H34" s="93"/>
      <c r="I34" s="93"/>
      <c r="J34" s="93"/>
      <c r="K34" s="93"/>
      <c r="L34" s="9" t="s">
        <v>258</v>
      </c>
      <c r="M34" s="30">
        <v>2019</v>
      </c>
      <c r="N34" s="30">
        <v>6210</v>
      </c>
      <c r="O34" s="30">
        <v>7702</v>
      </c>
      <c r="P34" s="30">
        <v>2206</v>
      </c>
      <c r="Q34" s="30">
        <v>1176</v>
      </c>
      <c r="R34" s="37">
        <v>329</v>
      </c>
      <c r="S34" s="74" t="s">
        <v>123</v>
      </c>
      <c r="T34" s="31" t="s">
        <v>270</v>
      </c>
      <c r="U34" s="33">
        <v>19663</v>
      </c>
    </row>
    <row r="35" spans="1:21" ht="29.4" customHeight="1" x14ac:dyDescent="0.25">
      <c r="A35" s="7"/>
      <c r="B35" s="93" t="s">
        <v>1184</v>
      </c>
      <c r="C35" s="93"/>
      <c r="D35" s="93"/>
      <c r="E35" s="93"/>
      <c r="F35" s="93"/>
      <c r="G35" s="93"/>
      <c r="H35" s="93"/>
      <c r="I35" s="93"/>
      <c r="J35" s="93"/>
      <c r="K35" s="93"/>
      <c r="L35" s="9" t="s">
        <v>97</v>
      </c>
      <c r="M35" s="26">
        <v>7.5</v>
      </c>
      <c r="N35" s="16">
        <v>45.2</v>
      </c>
      <c r="O35" s="16">
        <v>31.1</v>
      </c>
      <c r="P35" s="16">
        <v>15.9</v>
      </c>
      <c r="Q35" s="16">
        <v>10.6</v>
      </c>
      <c r="R35" s="16">
        <v>17.100000000000001</v>
      </c>
      <c r="S35" s="26" t="s">
        <v>123</v>
      </c>
      <c r="T35" s="25" t="s">
        <v>270</v>
      </c>
      <c r="U35" s="16">
        <v>21</v>
      </c>
    </row>
    <row r="36" spans="1:21" ht="29.4" customHeight="1" x14ac:dyDescent="0.25">
      <c r="A36" s="7"/>
      <c r="B36" s="93" t="s">
        <v>1185</v>
      </c>
      <c r="C36" s="93"/>
      <c r="D36" s="93"/>
      <c r="E36" s="93"/>
      <c r="F36" s="93"/>
      <c r="G36" s="93"/>
      <c r="H36" s="93"/>
      <c r="I36" s="93"/>
      <c r="J36" s="93"/>
      <c r="K36" s="93"/>
      <c r="L36" s="9" t="s">
        <v>258</v>
      </c>
      <c r="M36" s="30">
        <v>7311</v>
      </c>
      <c r="N36" s="30">
        <v>8078</v>
      </c>
      <c r="O36" s="33">
        <v>13023</v>
      </c>
      <c r="P36" s="30">
        <v>4871</v>
      </c>
      <c r="Q36" s="30">
        <v>3346</v>
      </c>
      <c r="R36" s="37">
        <v>910</v>
      </c>
      <c r="S36" s="37">
        <v>309</v>
      </c>
      <c r="T36" s="37">
        <v>486</v>
      </c>
      <c r="U36" s="33">
        <v>38334</v>
      </c>
    </row>
    <row r="37" spans="1:21" ht="29.4" customHeight="1" x14ac:dyDescent="0.25">
      <c r="A37" s="7"/>
      <c r="B37" s="93" t="s">
        <v>1185</v>
      </c>
      <c r="C37" s="93"/>
      <c r="D37" s="93"/>
      <c r="E37" s="93"/>
      <c r="F37" s="93"/>
      <c r="G37" s="93"/>
      <c r="H37" s="93"/>
      <c r="I37" s="93"/>
      <c r="J37" s="93"/>
      <c r="K37" s="93"/>
      <c r="L37" s="9" t="s">
        <v>97</v>
      </c>
      <c r="M37" s="16">
        <v>20.7</v>
      </c>
      <c r="N37" s="16">
        <v>41.2</v>
      </c>
      <c r="O37" s="16">
        <v>50.7</v>
      </c>
      <c r="P37" s="16">
        <v>27</v>
      </c>
      <c r="Q37" s="16">
        <v>22.8</v>
      </c>
      <c r="R37" s="16">
        <v>34.5</v>
      </c>
      <c r="S37" s="26">
        <v>6.7</v>
      </c>
      <c r="T37" s="16">
        <v>23.9</v>
      </c>
      <c r="U37" s="16">
        <v>31.2</v>
      </c>
    </row>
    <row r="38" spans="1:21" ht="16.5" customHeight="1" x14ac:dyDescent="0.25">
      <c r="A38" s="7" t="s">
        <v>89</v>
      </c>
      <c r="B38" s="7"/>
      <c r="C38" s="7"/>
      <c r="D38" s="7"/>
      <c r="E38" s="7"/>
      <c r="F38" s="7"/>
      <c r="G38" s="7"/>
      <c r="H38" s="7"/>
      <c r="I38" s="7"/>
      <c r="J38" s="7"/>
      <c r="K38" s="7"/>
      <c r="L38" s="9"/>
      <c r="M38" s="10"/>
      <c r="N38" s="10"/>
      <c r="O38" s="10"/>
      <c r="P38" s="10"/>
      <c r="Q38" s="10"/>
      <c r="R38" s="10"/>
      <c r="S38" s="10"/>
      <c r="T38" s="10"/>
      <c r="U38" s="10"/>
    </row>
    <row r="39" spans="1:21" ht="16.5" customHeight="1" x14ac:dyDescent="0.25">
      <c r="A39" s="7"/>
      <c r="B39" s="7" t="s">
        <v>1183</v>
      </c>
      <c r="C39" s="7"/>
      <c r="D39" s="7"/>
      <c r="E39" s="7"/>
      <c r="F39" s="7"/>
      <c r="G39" s="7"/>
      <c r="H39" s="7"/>
      <c r="I39" s="7"/>
      <c r="J39" s="7"/>
      <c r="K39" s="7"/>
      <c r="L39" s="9" t="s">
        <v>258</v>
      </c>
      <c r="M39" s="30">
        <v>3980</v>
      </c>
      <c r="N39" s="30">
        <v>7140</v>
      </c>
      <c r="O39" s="30">
        <v>6669</v>
      </c>
      <c r="P39" s="30">
        <v>4291</v>
      </c>
      <c r="Q39" s="30">
        <v>1705</v>
      </c>
      <c r="R39" s="37">
        <v>818</v>
      </c>
      <c r="S39" s="31" t="s">
        <v>270</v>
      </c>
      <c r="T39" s="37">
        <v>298</v>
      </c>
      <c r="U39" s="33">
        <v>24948</v>
      </c>
    </row>
    <row r="40" spans="1:21" ht="16.5" customHeight="1" x14ac:dyDescent="0.25">
      <c r="A40" s="7"/>
      <c r="B40" s="7" t="s">
        <v>1183</v>
      </c>
      <c r="C40" s="7"/>
      <c r="D40" s="7"/>
      <c r="E40" s="7"/>
      <c r="F40" s="7"/>
      <c r="G40" s="7"/>
      <c r="H40" s="7"/>
      <c r="I40" s="7"/>
      <c r="J40" s="7"/>
      <c r="K40" s="7"/>
      <c r="L40" s="9" t="s">
        <v>97</v>
      </c>
      <c r="M40" s="16">
        <v>15.6</v>
      </c>
      <c r="N40" s="16">
        <v>40.1</v>
      </c>
      <c r="O40" s="16">
        <v>46.7</v>
      </c>
      <c r="P40" s="16">
        <v>47.4</v>
      </c>
      <c r="Q40" s="16">
        <v>29.6</v>
      </c>
      <c r="R40" s="16">
        <v>42.2</v>
      </c>
      <c r="S40" s="25" t="s">
        <v>270</v>
      </c>
      <c r="T40" s="16">
        <v>44.3</v>
      </c>
      <c r="U40" s="16">
        <v>32.799999999999997</v>
      </c>
    </row>
    <row r="41" spans="1:21" ht="29.4" customHeight="1" x14ac:dyDescent="0.25">
      <c r="A41" s="7"/>
      <c r="B41" s="93" t="s">
        <v>1184</v>
      </c>
      <c r="C41" s="93"/>
      <c r="D41" s="93"/>
      <c r="E41" s="93"/>
      <c r="F41" s="93"/>
      <c r="G41" s="93"/>
      <c r="H41" s="93"/>
      <c r="I41" s="93"/>
      <c r="J41" s="93"/>
      <c r="K41" s="93"/>
      <c r="L41" s="9" t="s">
        <v>258</v>
      </c>
      <c r="M41" s="30">
        <v>1882</v>
      </c>
      <c r="N41" s="30">
        <v>6279</v>
      </c>
      <c r="O41" s="30">
        <v>6139</v>
      </c>
      <c r="P41" s="30">
        <v>1513</v>
      </c>
      <c r="Q41" s="30">
        <v>1255</v>
      </c>
      <c r="R41" s="37">
        <v>306</v>
      </c>
      <c r="S41" s="74" t="s">
        <v>123</v>
      </c>
      <c r="T41" s="31" t="s">
        <v>270</v>
      </c>
      <c r="U41" s="33">
        <v>17395</v>
      </c>
    </row>
    <row r="42" spans="1:21" ht="29.4" customHeight="1" x14ac:dyDescent="0.25">
      <c r="A42" s="7"/>
      <c r="B42" s="93" t="s">
        <v>1184</v>
      </c>
      <c r="C42" s="93"/>
      <c r="D42" s="93"/>
      <c r="E42" s="93"/>
      <c r="F42" s="93"/>
      <c r="G42" s="93"/>
      <c r="H42" s="93"/>
      <c r="I42" s="93"/>
      <c r="J42" s="93"/>
      <c r="K42" s="93"/>
      <c r="L42" s="9" t="s">
        <v>97</v>
      </c>
      <c r="M42" s="26">
        <v>7.7</v>
      </c>
      <c r="N42" s="16">
        <v>46.5</v>
      </c>
      <c r="O42" s="16">
        <v>27.2</v>
      </c>
      <c r="P42" s="16">
        <v>13</v>
      </c>
      <c r="Q42" s="16">
        <v>12.4</v>
      </c>
      <c r="R42" s="16">
        <v>15.3</v>
      </c>
      <c r="S42" s="26" t="s">
        <v>123</v>
      </c>
      <c r="T42" s="25" t="s">
        <v>270</v>
      </c>
      <c r="U42" s="16">
        <v>20.3</v>
      </c>
    </row>
    <row r="43" spans="1:21" ht="29.4" customHeight="1" x14ac:dyDescent="0.25">
      <c r="A43" s="7"/>
      <c r="B43" s="93" t="s">
        <v>1185</v>
      </c>
      <c r="C43" s="93"/>
      <c r="D43" s="93"/>
      <c r="E43" s="93"/>
      <c r="F43" s="93"/>
      <c r="G43" s="93"/>
      <c r="H43" s="93"/>
      <c r="I43" s="93"/>
      <c r="J43" s="93"/>
      <c r="K43" s="93"/>
      <c r="L43" s="9" t="s">
        <v>258</v>
      </c>
      <c r="M43" s="30">
        <v>7789</v>
      </c>
      <c r="N43" s="30">
        <v>8414</v>
      </c>
      <c r="O43" s="33">
        <v>11589</v>
      </c>
      <c r="P43" s="30">
        <v>4556</v>
      </c>
      <c r="Q43" s="30">
        <v>3548</v>
      </c>
      <c r="R43" s="37">
        <v>912</v>
      </c>
      <c r="S43" s="31" t="s">
        <v>270</v>
      </c>
      <c r="T43" s="37">
        <v>490</v>
      </c>
      <c r="U43" s="33">
        <v>37409</v>
      </c>
    </row>
    <row r="44" spans="1:21" ht="29.4" customHeight="1" x14ac:dyDescent="0.25">
      <c r="A44" s="7"/>
      <c r="B44" s="93" t="s">
        <v>1185</v>
      </c>
      <c r="C44" s="93"/>
      <c r="D44" s="93"/>
      <c r="E44" s="93"/>
      <c r="F44" s="93"/>
      <c r="G44" s="93"/>
      <c r="H44" s="93"/>
      <c r="I44" s="93"/>
      <c r="J44" s="93"/>
      <c r="K44" s="93"/>
      <c r="L44" s="9" t="s">
        <v>97</v>
      </c>
      <c r="M44" s="16">
        <v>22.6</v>
      </c>
      <c r="N44" s="16">
        <v>41.7</v>
      </c>
      <c r="O44" s="16">
        <v>47.9</v>
      </c>
      <c r="P44" s="16">
        <v>25.5</v>
      </c>
      <c r="Q44" s="16">
        <v>24.5</v>
      </c>
      <c r="R44" s="16">
        <v>38</v>
      </c>
      <c r="S44" s="25" t="s">
        <v>270</v>
      </c>
      <c r="T44" s="16">
        <v>25</v>
      </c>
      <c r="U44" s="16">
        <v>31.3</v>
      </c>
    </row>
    <row r="45" spans="1:21" ht="16.5" customHeight="1" x14ac:dyDescent="0.25">
      <c r="A45" s="7" t="s">
        <v>90</v>
      </c>
      <c r="B45" s="7"/>
      <c r="C45" s="7"/>
      <c r="D45" s="7"/>
      <c r="E45" s="7"/>
      <c r="F45" s="7"/>
      <c r="G45" s="7"/>
      <c r="H45" s="7"/>
      <c r="I45" s="7"/>
      <c r="J45" s="7"/>
      <c r="K45" s="7"/>
      <c r="L45" s="9"/>
      <c r="M45" s="10"/>
      <c r="N45" s="10"/>
      <c r="O45" s="10"/>
      <c r="P45" s="10"/>
      <c r="Q45" s="10"/>
      <c r="R45" s="10"/>
      <c r="S45" s="10"/>
      <c r="T45" s="10"/>
      <c r="U45" s="10"/>
    </row>
    <row r="46" spans="1:21" ht="16.5" customHeight="1" x14ac:dyDescent="0.25">
      <c r="A46" s="7"/>
      <c r="B46" s="7" t="s">
        <v>1183</v>
      </c>
      <c r="C46" s="7"/>
      <c r="D46" s="7"/>
      <c r="E46" s="7"/>
      <c r="F46" s="7"/>
      <c r="G46" s="7"/>
      <c r="H46" s="7"/>
      <c r="I46" s="7"/>
      <c r="J46" s="7"/>
      <c r="K46" s="7"/>
      <c r="L46" s="9" t="s">
        <v>258</v>
      </c>
      <c r="M46" s="30">
        <v>5750</v>
      </c>
      <c r="N46" s="30">
        <v>7180</v>
      </c>
      <c r="O46" s="30">
        <v>5345</v>
      </c>
      <c r="P46" s="30">
        <v>3567</v>
      </c>
      <c r="Q46" s="30">
        <v>1751</v>
      </c>
      <c r="R46" s="37">
        <v>664</v>
      </c>
      <c r="S46" s="37">
        <v>254</v>
      </c>
      <c r="T46" s="37">
        <v>262</v>
      </c>
      <c r="U46" s="33">
        <v>24773</v>
      </c>
    </row>
    <row r="47" spans="1:21" ht="16.5" customHeight="1" x14ac:dyDescent="0.25">
      <c r="A47" s="7"/>
      <c r="B47" s="7" t="s">
        <v>1183</v>
      </c>
      <c r="C47" s="7"/>
      <c r="D47" s="7"/>
      <c r="E47" s="7"/>
      <c r="F47" s="7"/>
      <c r="G47" s="7"/>
      <c r="H47" s="7"/>
      <c r="I47" s="7"/>
      <c r="J47" s="7"/>
      <c r="K47" s="7"/>
      <c r="L47" s="9" t="s">
        <v>97</v>
      </c>
      <c r="M47" s="16">
        <v>23.4</v>
      </c>
      <c r="N47" s="16">
        <v>42.6</v>
      </c>
      <c r="O47" s="16">
        <v>38.700000000000003</v>
      </c>
      <c r="P47" s="16">
        <v>40.5</v>
      </c>
      <c r="Q47" s="16">
        <v>33.700000000000003</v>
      </c>
      <c r="R47" s="16">
        <v>34.4</v>
      </c>
      <c r="S47" s="16">
        <v>23.3</v>
      </c>
      <c r="T47" s="16">
        <v>37.799999999999997</v>
      </c>
      <c r="U47" s="16">
        <v>34</v>
      </c>
    </row>
    <row r="48" spans="1:21" ht="29.4" customHeight="1" x14ac:dyDescent="0.25">
      <c r="A48" s="7"/>
      <c r="B48" s="93" t="s">
        <v>1184</v>
      </c>
      <c r="C48" s="93"/>
      <c r="D48" s="93"/>
      <c r="E48" s="93"/>
      <c r="F48" s="93"/>
      <c r="G48" s="93"/>
      <c r="H48" s="93"/>
      <c r="I48" s="93"/>
      <c r="J48" s="93"/>
      <c r="K48" s="93"/>
      <c r="L48" s="9" t="s">
        <v>258</v>
      </c>
      <c r="M48" s="30">
        <v>2258</v>
      </c>
      <c r="N48" s="30">
        <v>5799</v>
      </c>
      <c r="O48" s="30">
        <v>4353</v>
      </c>
      <c r="P48" s="30">
        <v>1463</v>
      </c>
      <c r="Q48" s="30">
        <v>1422</v>
      </c>
      <c r="R48" s="37">
        <v>365</v>
      </c>
      <c r="S48" s="74" t="s">
        <v>123</v>
      </c>
      <c r="T48" s="31" t="s">
        <v>270</v>
      </c>
      <c r="U48" s="33">
        <v>15690</v>
      </c>
    </row>
    <row r="49" spans="1:21" ht="29.4" customHeight="1" x14ac:dyDescent="0.25">
      <c r="A49" s="7"/>
      <c r="B49" s="93" t="s">
        <v>1184</v>
      </c>
      <c r="C49" s="93"/>
      <c r="D49" s="93"/>
      <c r="E49" s="93"/>
      <c r="F49" s="93"/>
      <c r="G49" s="93"/>
      <c r="H49" s="93"/>
      <c r="I49" s="93"/>
      <c r="J49" s="93"/>
      <c r="K49" s="93"/>
      <c r="L49" s="9" t="s">
        <v>97</v>
      </c>
      <c r="M49" s="26">
        <v>9</v>
      </c>
      <c r="N49" s="16">
        <v>46.3</v>
      </c>
      <c r="O49" s="16">
        <v>20</v>
      </c>
      <c r="P49" s="16">
        <v>11.4</v>
      </c>
      <c r="Q49" s="16">
        <v>15.2</v>
      </c>
      <c r="R49" s="16">
        <v>19.5</v>
      </c>
      <c r="S49" s="26" t="s">
        <v>123</v>
      </c>
      <c r="T49" s="25" t="s">
        <v>270</v>
      </c>
      <c r="U49" s="16">
        <v>18.7</v>
      </c>
    </row>
    <row r="50" spans="1:21" ht="29.4" customHeight="1" x14ac:dyDescent="0.25">
      <c r="A50" s="7"/>
      <c r="B50" s="93" t="s">
        <v>1185</v>
      </c>
      <c r="C50" s="93"/>
      <c r="D50" s="93"/>
      <c r="E50" s="93"/>
      <c r="F50" s="93"/>
      <c r="G50" s="93"/>
      <c r="H50" s="93"/>
      <c r="I50" s="93"/>
      <c r="J50" s="93"/>
      <c r="K50" s="93"/>
      <c r="L50" s="9" t="s">
        <v>258</v>
      </c>
      <c r="M50" s="30">
        <v>7345</v>
      </c>
      <c r="N50" s="30">
        <v>8470</v>
      </c>
      <c r="O50" s="30">
        <v>9654</v>
      </c>
      <c r="P50" s="30">
        <v>4206</v>
      </c>
      <c r="Q50" s="30">
        <v>3645</v>
      </c>
      <c r="R50" s="37">
        <v>976</v>
      </c>
      <c r="S50" s="37">
        <v>357</v>
      </c>
      <c r="T50" s="37">
        <v>448</v>
      </c>
      <c r="U50" s="33">
        <v>35101</v>
      </c>
    </row>
    <row r="51" spans="1:21" ht="29.4" customHeight="1" x14ac:dyDescent="0.25">
      <c r="A51" s="7"/>
      <c r="B51" s="93" t="s">
        <v>1185</v>
      </c>
      <c r="C51" s="93"/>
      <c r="D51" s="93"/>
      <c r="E51" s="93"/>
      <c r="F51" s="93"/>
      <c r="G51" s="93"/>
      <c r="H51" s="93"/>
      <c r="I51" s="93"/>
      <c r="J51" s="93"/>
      <c r="K51" s="93"/>
      <c r="L51" s="9" t="s">
        <v>97</v>
      </c>
      <c r="M51" s="16">
        <v>22.4</v>
      </c>
      <c r="N51" s="16">
        <v>42.4</v>
      </c>
      <c r="O51" s="16">
        <v>40.5</v>
      </c>
      <c r="P51" s="16">
        <v>24</v>
      </c>
      <c r="Q51" s="16">
        <v>26.8</v>
      </c>
      <c r="R51" s="16">
        <v>40.9</v>
      </c>
      <c r="S51" s="26">
        <v>8.4</v>
      </c>
      <c r="T51" s="16">
        <v>23</v>
      </c>
      <c r="U51" s="16">
        <v>30.1</v>
      </c>
    </row>
    <row r="52" spans="1:21" ht="16.5" customHeight="1" x14ac:dyDescent="0.25">
      <c r="A52" s="7" t="s">
        <v>91</v>
      </c>
      <c r="B52" s="7"/>
      <c r="C52" s="7"/>
      <c r="D52" s="7"/>
      <c r="E52" s="7"/>
      <c r="F52" s="7"/>
      <c r="G52" s="7"/>
      <c r="H52" s="7"/>
      <c r="I52" s="7"/>
      <c r="J52" s="7"/>
      <c r="K52" s="7"/>
      <c r="L52" s="9"/>
      <c r="M52" s="10"/>
      <c r="N52" s="10"/>
      <c r="O52" s="10"/>
      <c r="P52" s="10"/>
      <c r="Q52" s="10"/>
      <c r="R52" s="10"/>
      <c r="S52" s="10"/>
      <c r="T52" s="10"/>
      <c r="U52" s="10"/>
    </row>
    <row r="53" spans="1:21" ht="16.5" customHeight="1" x14ac:dyDescent="0.25">
      <c r="A53" s="7"/>
      <c r="B53" s="7" t="s">
        <v>1183</v>
      </c>
      <c r="C53" s="7"/>
      <c r="D53" s="7"/>
      <c r="E53" s="7"/>
      <c r="F53" s="7"/>
      <c r="G53" s="7"/>
      <c r="H53" s="7"/>
      <c r="I53" s="7"/>
      <c r="J53" s="7"/>
      <c r="K53" s="7"/>
      <c r="L53" s="9" t="s">
        <v>258</v>
      </c>
      <c r="M53" s="30">
        <v>6410</v>
      </c>
      <c r="N53" s="31" t="s">
        <v>259</v>
      </c>
      <c r="O53" s="30">
        <v>4509</v>
      </c>
      <c r="P53" s="30">
        <v>3619</v>
      </c>
      <c r="Q53" s="30">
        <v>2038</v>
      </c>
      <c r="R53" s="30">
        <v>1009</v>
      </c>
      <c r="S53" s="31" t="s">
        <v>270</v>
      </c>
      <c r="T53" s="37">
        <v>225</v>
      </c>
      <c r="U53" s="33">
        <v>17872</v>
      </c>
    </row>
    <row r="54" spans="1:21" ht="16.5" customHeight="1" x14ac:dyDescent="0.25">
      <c r="A54" s="7"/>
      <c r="B54" s="7" t="s">
        <v>1183</v>
      </c>
      <c r="C54" s="7"/>
      <c r="D54" s="7"/>
      <c r="E54" s="7"/>
      <c r="F54" s="7"/>
      <c r="G54" s="7"/>
      <c r="H54" s="7"/>
      <c r="I54" s="7"/>
      <c r="J54" s="7"/>
      <c r="K54" s="7"/>
      <c r="L54" s="9" t="s">
        <v>97</v>
      </c>
      <c r="M54" s="16">
        <v>26.8</v>
      </c>
      <c r="N54" s="25" t="s">
        <v>259</v>
      </c>
      <c r="O54" s="16">
        <v>32.9</v>
      </c>
      <c r="P54" s="16">
        <v>42.8</v>
      </c>
      <c r="Q54" s="16">
        <v>37.299999999999997</v>
      </c>
      <c r="R54" s="16">
        <v>51.7</v>
      </c>
      <c r="S54" s="25" t="s">
        <v>270</v>
      </c>
      <c r="T54" s="16">
        <v>32.1</v>
      </c>
      <c r="U54" s="16">
        <v>32.299999999999997</v>
      </c>
    </row>
    <row r="55" spans="1:21" ht="29.4" customHeight="1" x14ac:dyDescent="0.25">
      <c r="A55" s="7"/>
      <c r="B55" s="93" t="s">
        <v>1184</v>
      </c>
      <c r="C55" s="93"/>
      <c r="D55" s="93"/>
      <c r="E55" s="93"/>
      <c r="F55" s="93"/>
      <c r="G55" s="93"/>
      <c r="H55" s="93"/>
      <c r="I55" s="93"/>
      <c r="J55" s="93"/>
      <c r="K55" s="93"/>
      <c r="L55" s="9" t="s">
        <v>258</v>
      </c>
      <c r="M55" s="30">
        <v>2131</v>
      </c>
      <c r="N55" s="31" t="s">
        <v>259</v>
      </c>
      <c r="O55" s="30">
        <v>3675</v>
      </c>
      <c r="P55" s="30">
        <v>1341</v>
      </c>
      <c r="Q55" s="30">
        <v>1324</v>
      </c>
      <c r="R55" s="37">
        <v>342</v>
      </c>
      <c r="S55" s="74">
        <v>2</v>
      </c>
      <c r="T55" s="31" t="s">
        <v>270</v>
      </c>
      <c r="U55" s="30">
        <v>8864</v>
      </c>
    </row>
    <row r="56" spans="1:21" ht="29.4" customHeight="1" x14ac:dyDescent="0.25">
      <c r="A56" s="7"/>
      <c r="B56" s="93" t="s">
        <v>1184</v>
      </c>
      <c r="C56" s="93"/>
      <c r="D56" s="93"/>
      <c r="E56" s="93"/>
      <c r="F56" s="93"/>
      <c r="G56" s="93"/>
      <c r="H56" s="93"/>
      <c r="I56" s="93"/>
      <c r="J56" s="93"/>
      <c r="K56" s="93"/>
      <c r="L56" s="9" t="s">
        <v>97</v>
      </c>
      <c r="M56" s="26">
        <v>9.3000000000000007</v>
      </c>
      <c r="N56" s="25" t="s">
        <v>259</v>
      </c>
      <c r="O56" s="16">
        <v>16.7</v>
      </c>
      <c r="P56" s="16">
        <v>11.4</v>
      </c>
      <c r="Q56" s="16">
        <v>14.7</v>
      </c>
      <c r="R56" s="16">
        <v>31.1</v>
      </c>
      <c r="S56" s="26">
        <v>0.4</v>
      </c>
      <c r="T56" s="25" t="s">
        <v>270</v>
      </c>
      <c r="U56" s="16">
        <v>13.1</v>
      </c>
    </row>
    <row r="57" spans="1:21" ht="29.4" customHeight="1" x14ac:dyDescent="0.25">
      <c r="A57" s="7"/>
      <c r="B57" s="93" t="s">
        <v>1185</v>
      </c>
      <c r="C57" s="93"/>
      <c r="D57" s="93"/>
      <c r="E57" s="93"/>
      <c r="F57" s="93"/>
      <c r="G57" s="93"/>
      <c r="H57" s="93"/>
      <c r="I57" s="93"/>
      <c r="J57" s="93"/>
      <c r="K57" s="93"/>
      <c r="L57" s="9" t="s">
        <v>258</v>
      </c>
      <c r="M57" s="30">
        <v>7991</v>
      </c>
      <c r="N57" s="31" t="s">
        <v>259</v>
      </c>
      <c r="O57" s="30">
        <v>9053</v>
      </c>
      <c r="P57" s="30">
        <v>4410</v>
      </c>
      <c r="Q57" s="30">
        <v>3473</v>
      </c>
      <c r="R57" s="37">
        <v>794</v>
      </c>
      <c r="S57" s="37">
        <v>349</v>
      </c>
      <c r="T57" s="37">
        <v>475</v>
      </c>
      <c r="U57" s="33">
        <v>26545</v>
      </c>
    </row>
    <row r="58" spans="1:21" ht="29.4" customHeight="1" x14ac:dyDescent="0.25">
      <c r="A58" s="7"/>
      <c r="B58" s="93" t="s">
        <v>1185</v>
      </c>
      <c r="C58" s="93"/>
      <c r="D58" s="93"/>
      <c r="E58" s="93"/>
      <c r="F58" s="93"/>
      <c r="G58" s="93"/>
      <c r="H58" s="93"/>
      <c r="I58" s="93"/>
      <c r="J58" s="93"/>
      <c r="K58" s="93"/>
      <c r="L58" s="9" t="s">
        <v>97</v>
      </c>
      <c r="M58" s="16">
        <v>23.8</v>
      </c>
      <c r="N58" s="25" t="s">
        <v>259</v>
      </c>
      <c r="O58" s="16">
        <v>38.200000000000003</v>
      </c>
      <c r="P58" s="16">
        <v>26.5</v>
      </c>
      <c r="Q58" s="16">
        <v>26.3</v>
      </c>
      <c r="R58" s="16">
        <v>47</v>
      </c>
      <c r="S58" s="26">
        <v>9.1</v>
      </c>
      <c r="T58" s="16">
        <v>22.5</v>
      </c>
      <c r="U58" s="16">
        <v>28</v>
      </c>
    </row>
    <row r="59" spans="1:21" ht="16.5" customHeight="1" x14ac:dyDescent="0.25">
      <c r="A59" s="7" t="s">
        <v>92</v>
      </c>
      <c r="B59" s="7"/>
      <c r="C59" s="7"/>
      <c r="D59" s="7"/>
      <c r="E59" s="7"/>
      <c r="F59" s="7"/>
      <c r="G59" s="7"/>
      <c r="H59" s="7"/>
      <c r="I59" s="7"/>
      <c r="J59" s="7"/>
      <c r="K59" s="7"/>
      <c r="L59" s="9"/>
      <c r="M59" s="10"/>
      <c r="N59" s="10"/>
      <c r="O59" s="10"/>
      <c r="P59" s="10"/>
      <c r="Q59" s="10"/>
      <c r="R59" s="10"/>
      <c r="S59" s="10"/>
      <c r="T59" s="10"/>
      <c r="U59" s="10"/>
    </row>
    <row r="60" spans="1:21" ht="16.5" customHeight="1" x14ac:dyDescent="0.25">
      <c r="A60" s="7"/>
      <c r="B60" s="7" t="s">
        <v>1183</v>
      </c>
      <c r="C60" s="7"/>
      <c r="D60" s="7"/>
      <c r="E60" s="7"/>
      <c r="F60" s="7"/>
      <c r="G60" s="7"/>
      <c r="H60" s="7"/>
      <c r="I60" s="7"/>
      <c r="J60" s="7"/>
      <c r="K60" s="7"/>
      <c r="L60" s="9" t="s">
        <v>258</v>
      </c>
      <c r="M60" s="30">
        <v>5410</v>
      </c>
      <c r="N60" s="31" t="s">
        <v>259</v>
      </c>
      <c r="O60" s="30">
        <v>3227</v>
      </c>
      <c r="P60" s="30">
        <v>3526</v>
      </c>
      <c r="Q60" s="30">
        <v>2185</v>
      </c>
      <c r="R60" s="37">
        <v>774</v>
      </c>
      <c r="S60" s="31" t="s">
        <v>270</v>
      </c>
      <c r="T60" s="37">
        <v>223</v>
      </c>
      <c r="U60" s="33">
        <v>15378</v>
      </c>
    </row>
    <row r="61" spans="1:21" ht="16.5" customHeight="1" x14ac:dyDescent="0.25">
      <c r="A61" s="7"/>
      <c r="B61" s="7" t="s">
        <v>1183</v>
      </c>
      <c r="C61" s="7"/>
      <c r="D61" s="7"/>
      <c r="E61" s="7"/>
      <c r="F61" s="7"/>
      <c r="G61" s="7"/>
      <c r="H61" s="7"/>
      <c r="I61" s="7"/>
      <c r="J61" s="7"/>
      <c r="K61" s="7"/>
      <c r="L61" s="9" t="s">
        <v>97</v>
      </c>
      <c r="M61" s="16">
        <v>23.8</v>
      </c>
      <c r="N61" s="25" t="s">
        <v>259</v>
      </c>
      <c r="O61" s="16">
        <v>25.5</v>
      </c>
      <c r="P61" s="16">
        <v>44.7</v>
      </c>
      <c r="Q61" s="16">
        <v>37.200000000000003</v>
      </c>
      <c r="R61" s="16">
        <v>48.2</v>
      </c>
      <c r="S61" s="25" t="s">
        <v>270</v>
      </c>
      <c r="T61" s="16">
        <v>34.6</v>
      </c>
      <c r="U61" s="16">
        <v>29.3</v>
      </c>
    </row>
    <row r="62" spans="1:21" ht="29.4" customHeight="1" x14ac:dyDescent="0.25">
      <c r="A62" s="7"/>
      <c r="B62" s="93" t="s">
        <v>1184</v>
      </c>
      <c r="C62" s="93"/>
      <c r="D62" s="93"/>
      <c r="E62" s="93"/>
      <c r="F62" s="93"/>
      <c r="G62" s="93"/>
      <c r="H62" s="93"/>
      <c r="I62" s="93"/>
      <c r="J62" s="93"/>
      <c r="K62" s="93"/>
      <c r="L62" s="9" t="s">
        <v>258</v>
      </c>
      <c r="M62" s="30">
        <v>2023</v>
      </c>
      <c r="N62" s="31" t="s">
        <v>259</v>
      </c>
      <c r="O62" s="30">
        <v>2464</v>
      </c>
      <c r="P62" s="30">
        <v>1252</v>
      </c>
      <c r="Q62" s="30">
        <v>1356</v>
      </c>
      <c r="R62" s="37">
        <v>236</v>
      </c>
      <c r="S62" s="74" t="s">
        <v>123</v>
      </c>
      <c r="T62" s="31" t="s">
        <v>270</v>
      </c>
      <c r="U62" s="30">
        <v>7375</v>
      </c>
    </row>
    <row r="63" spans="1:21" ht="29.4" customHeight="1" x14ac:dyDescent="0.25">
      <c r="A63" s="7"/>
      <c r="B63" s="93" t="s">
        <v>1184</v>
      </c>
      <c r="C63" s="93"/>
      <c r="D63" s="93"/>
      <c r="E63" s="93"/>
      <c r="F63" s="93"/>
      <c r="G63" s="93"/>
      <c r="H63" s="93"/>
      <c r="I63" s="93"/>
      <c r="J63" s="93"/>
      <c r="K63" s="93"/>
      <c r="L63" s="9" t="s">
        <v>97</v>
      </c>
      <c r="M63" s="26">
        <v>9.8000000000000007</v>
      </c>
      <c r="N63" s="25" t="s">
        <v>259</v>
      </c>
      <c r="O63" s="16">
        <v>12.1</v>
      </c>
      <c r="P63" s="16">
        <v>11.9</v>
      </c>
      <c r="Q63" s="16">
        <v>16.7</v>
      </c>
      <c r="R63" s="16">
        <v>16.600000000000001</v>
      </c>
      <c r="S63" s="26" t="s">
        <v>123</v>
      </c>
      <c r="T63" s="25" t="s">
        <v>270</v>
      </c>
      <c r="U63" s="16">
        <v>12.1</v>
      </c>
    </row>
    <row r="64" spans="1:21" ht="29.4" customHeight="1" x14ac:dyDescent="0.25">
      <c r="A64" s="7"/>
      <c r="B64" s="93" t="s">
        <v>1185</v>
      </c>
      <c r="C64" s="93"/>
      <c r="D64" s="93"/>
      <c r="E64" s="93"/>
      <c r="F64" s="93"/>
      <c r="G64" s="93"/>
      <c r="H64" s="93"/>
      <c r="I64" s="93"/>
      <c r="J64" s="93"/>
      <c r="K64" s="93"/>
      <c r="L64" s="9" t="s">
        <v>258</v>
      </c>
      <c r="M64" s="30">
        <v>8411</v>
      </c>
      <c r="N64" s="31" t="s">
        <v>259</v>
      </c>
      <c r="O64" s="30">
        <v>7764</v>
      </c>
      <c r="P64" s="30">
        <v>4179</v>
      </c>
      <c r="Q64" s="30">
        <v>3240</v>
      </c>
      <c r="R64" s="37">
        <v>672</v>
      </c>
      <c r="S64" s="37">
        <v>336</v>
      </c>
      <c r="T64" s="37">
        <v>450</v>
      </c>
      <c r="U64" s="33">
        <v>25052</v>
      </c>
    </row>
    <row r="65" spans="1:21" ht="29.4" customHeight="1" x14ac:dyDescent="0.25">
      <c r="A65" s="7"/>
      <c r="B65" s="93" t="s">
        <v>1185</v>
      </c>
      <c r="C65" s="93"/>
      <c r="D65" s="93"/>
      <c r="E65" s="93"/>
      <c r="F65" s="93"/>
      <c r="G65" s="93"/>
      <c r="H65" s="93"/>
      <c r="I65" s="93"/>
      <c r="J65" s="93"/>
      <c r="K65" s="93"/>
      <c r="L65" s="9" t="s">
        <v>97</v>
      </c>
      <c r="M65" s="16">
        <v>27</v>
      </c>
      <c r="N65" s="25" t="s">
        <v>259</v>
      </c>
      <c r="O65" s="16">
        <v>34.5</v>
      </c>
      <c r="P65" s="16">
        <v>26.8</v>
      </c>
      <c r="Q65" s="16">
        <v>26.1</v>
      </c>
      <c r="R65" s="16">
        <v>34.6</v>
      </c>
      <c r="S65" s="26">
        <v>9.5</v>
      </c>
      <c r="T65" s="16">
        <v>23.6</v>
      </c>
      <c r="U65" s="16">
        <v>28.3</v>
      </c>
    </row>
    <row r="66" spans="1:21" ht="16.5" customHeight="1" x14ac:dyDescent="0.25">
      <c r="A66" s="7" t="s">
        <v>93</v>
      </c>
      <c r="B66" s="7"/>
      <c r="C66" s="7"/>
      <c r="D66" s="7"/>
      <c r="E66" s="7"/>
      <c r="F66" s="7"/>
      <c r="G66" s="7"/>
      <c r="H66" s="7"/>
      <c r="I66" s="7"/>
      <c r="J66" s="7"/>
      <c r="K66" s="7"/>
      <c r="L66" s="9"/>
      <c r="M66" s="10"/>
      <c r="N66" s="10"/>
      <c r="O66" s="10"/>
      <c r="P66" s="10"/>
      <c r="Q66" s="10"/>
      <c r="R66" s="10"/>
      <c r="S66" s="10"/>
      <c r="T66" s="10"/>
      <c r="U66" s="10"/>
    </row>
    <row r="67" spans="1:21" ht="16.5" customHeight="1" x14ac:dyDescent="0.25">
      <c r="A67" s="7"/>
      <c r="B67" s="7" t="s">
        <v>1183</v>
      </c>
      <c r="C67" s="7"/>
      <c r="D67" s="7"/>
      <c r="E67" s="7"/>
      <c r="F67" s="7"/>
      <c r="G67" s="7"/>
      <c r="H67" s="7"/>
      <c r="I67" s="7"/>
      <c r="J67" s="7"/>
      <c r="K67" s="7"/>
      <c r="L67" s="9" t="s">
        <v>258</v>
      </c>
      <c r="M67" s="30">
        <v>5447</v>
      </c>
      <c r="N67" s="30">
        <v>8106</v>
      </c>
      <c r="O67" s="30">
        <v>2398</v>
      </c>
      <c r="P67" s="30">
        <v>2570</v>
      </c>
      <c r="Q67" s="30">
        <v>2167</v>
      </c>
      <c r="R67" s="37">
        <v>443</v>
      </c>
      <c r="S67" s="31" t="s">
        <v>270</v>
      </c>
      <c r="T67" s="37">
        <v>200</v>
      </c>
      <c r="U67" s="33">
        <v>21412</v>
      </c>
    </row>
    <row r="68" spans="1:21" ht="16.5" customHeight="1" x14ac:dyDescent="0.25">
      <c r="A68" s="7"/>
      <c r="B68" s="7" t="s">
        <v>1183</v>
      </c>
      <c r="C68" s="7"/>
      <c r="D68" s="7"/>
      <c r="E68" s="7"/>
      <c r="F68" s="7"/>
      <c r="G68" s="7"/>
      <c r="H68" s="7"/>
      <c r="I68" s="7"/>
      <c r="J68" s="7"/>
      <c r="K68" s="7"/>
      <c r="L68" s="9" t="s">
        <v>97</v>
      </c>
      <c r="M68" s="16">
        <v>25.2</v>
      </c>
      <c r="N68" s="16">
        <v>52.7</v>
      </c>
      <c r="O68" s="16">
        <v>20</v>
      </c>
      <c r="P68" s="16">
        <v>33.4</v>
      </c>
      <c r="Q68" s="16">
        <v>34.6</v>
      </c>
      <c r="R68" s="16">
        <v>29.3</v>
      </c>
      <c r="S68" s="25" t="s">
        <v>270</v>
      </c>
      <c r="T68" s="16">
        <v>33.299999999999997</v>
      </c>
      <c r="U68" s="16">
        <v>32.4</v>
      </c>
    </row>
    <row r="69" spans="1:21" ht="29.4" customHeight="1" x14ac:dyDescent="0.25">
      <c r="A69" s="7"/>
      <c r="B69" s="93" t="s">
        <v>1184</v>
      </c>
      <c r="C69" s="93"/>
      <c r="D69" s="93"/>
      <c r="E69" s="93"/>
      <c r="F69" s="93"/>
      <c r="G69" s="93"/>
      <c r="H69" s="93"/>
      <c r="I69" s="93"/>
      <c r="J69" s="93"/>
      <c r="K69" s="93"/>
      <c r="L69" s="9" t="s">
        <v>258</v>
      </c>
      <c r="M69" s="30">
        <v>1761</v>
      </c>
      <c r="N69" s="30">
        <v>6339</v>
      </c>
      <c r="O69" s="30">
        <v>2660</v>
      </c>
      <c r="P69" s="30">
        <v>1308</v>
      </c>
      <c r="Q69" s="30">
        <v>1372</v>
      </c>
      <c r="R69" s="37">
        <v>327</v>
      </c>
      <c r="S69" s="74" t="s">
        <v>123</v>
      </c>
      <c r="T69" s="31" t="s">
        <v>270</v>
      </c>
      <c r="U69" s="33">
        <v>13808</v>
      </c>
    </row>
    <row r="70" spans="1:21" ht="29.4" customHeight="1" x14ac:dyDescent="0.25">
      <c r="A70" s="7"/>
      <c r="B70" s="93" t="s">
        <v>1184</v>
      </c>
      <c r="C70" s="93"/>
      <c r="D70" s="93"/>
      <c r="E70" s="93"/>
      <c r="F70" s="93"/>
      <c r="G70" s="93"/>
      <c r="H70" s="93"/>
      <c r="I70" s="93"/>
      <c r="J70" s="93"/>
      <c r="K70" s="93"/>
      <c r="L70" s="9" t="s">
        <v>97</v>
      </c>
      <c r="M70" s="26">
        <v>8</v>
      </c>
      <c r="N70" s="16">
        <v>45.5</v>
      </c>
      <c r="O70" s="16">
        <v>14.2</v>
      </c>
      <c r="P70" s="16">
        <v>13.2</v>
      </c>
      <c r="Q70" s="16">
        <v>18.600000000000001</v>
      </c>
      <c r="R70" s="16">
        <v>20.399999999999999</v>
      </c>
      <c r="S70" s="26" t="s">
        <v>123</v>
      </c>
      <c r="T70" s="25" t="s">
        <v>270</v>
      </c>
      <c r="U70" s="16">
        <v>18.100000000000001</v>
      </c>
    </row>
    <row r="71" spans="1:21" ht="29.4" customHeight="1" x14ac:dyDescent="0.25">
      <c r="A71" s="7"/>
      <c r="B71" s="93" t="s">
        <v>1185</v>
      </c>
      <c r="C71" s="93"/>
      <c r="D71" s="93"/>
      <c r="E71" s="93"/>
      <c r="F71" s="93"/>
      <c r="G71" s="93"/>
      <c r="H71" s="93"/>
      <c r="I71" s="93"/>
      <c r="J71" s="93"/>
      <c r="K71" s="93"/>
      <c r="L71" s="9" t="s">
        <v>258</v>
      </c>
      <c r="M71" s="30">
        <v>6766</v>
      </c>
      <c r="N71" s="30">
        <v>8758</v>
      </c>
      <c r="O71" s="30">
        <v>7757</v>
      </c>
      <c r="P71" s="30">
        <v>5024</v>
      </c>
      <c r="Q71" s="30">
        <v>3227</v>
      </c>
      <c r="R71" s="37">
        <v>872</v>
      </c>
      <c r="S71" s="37">
        <v>553</v>
      </c>
      <c r="T71" s="37">
        <v>375</v>
      </c>
      <c r="U71" s="33">
        <v>33332</v>
      </c>
    </row>
    <row r="72" spans="1:21" ht="29.4" customHeight="1" x14ac:dyDescent="0.25">
      <c r="A72" s="14"/>
      <c r="B72" s="94" t="s">
        <v>1185</v>
      </c>
      <c r="C72" s="94"/>
      <c r="D72" s="94"/>
      <c r="E72" s="94"/>
      <c r="F72" s="94"/>
      <c r="G72" s="94"/>
      <c r="H72" s="94"/>
      <c r="I72" s="94"/>
      <c r="J72" s="94"/>
      <c r="K72" s="94"/>
      <c r="L72" s="15" t="s">
        <v>97</v>
      </c>
      <c r="M72" s="17">
        <v>26.1</v>
      </c>
      <c r="N72" s="17">
        <v>47.6</v>
      </c>
      <c r="O72" s="17">
        <v>36.200000000000003</v>
      </c>
      <c r="P72" s="17">
        <v>32.1</v>
      </c>
      <c r="Q72" s="17">
        <v>27.8</v>
      </c>
      <c r="R72" s="17">
        <v>38.9</v>
      </c>
      <c r="S72" s="17">
        <v>16.3</v>
      </c>
      <c r="T72" s="17">
        <v>23.8</v>
      </c>
      <c r="U72" s="17">
        <v>33.299999999999997</v>
      </c>
    </row>
    <row r="73" spans="1:21" ht="4.5" customHeight="1" x14ac:dyDescent="0.25">
      <c r="A73" s="23"/>
      <c r="B73" s="23"/>
      <c r="C73" s="2"/>
      <c r="D73" s="2"/>
      <c r="E73" s="2"/>
      <c r="F73" s="2"/>
      <c r="G73" s="2"/>
      <c r="H73" s="2"/>
      <c r="I73" s="2"/>
      <c r="J73" s="2"/>
      <c r="K73" s="2"/>
      <c r="L73" s="2"/>
      <c r="M73" s="2"/>
      <c r="N73" s="2"/>
      <c r="O73" s="2"/>
      <c r="P73" s="2"/>
      <c r="Q73" s="2"/>
      <c r="R73" s="2"/>
      <c r="S73" s="2"/>
      <c r="T73" s="2"/>
      <c r="U73" s="2"/>
    </row>
    <row r="74" spans="1:21" ht="16.5" customHeight="1" x14ac:dyDescent="0.25">
      <c r="A74" s="23"/>
      <c r="B74" s="23"/>
      <c r="C74" s="87" t="s">
        <v>706</v>
      </c>
      <c r="D74" s="87"/>
      <c r="E74" s="87"/>
      <c r="F74" s="87"/>
      <c r="G74" s="87"/>
      <c r="H74" s="87"/>
      <c r="I74" s="87"/>
      <c r="J74" s="87"/>
      <c r="K74" s="87"/>
      <c r="L74" s="87"/>
      <c r="M74" s="87"/>
      <c r="N74" s="87"/>
      <c r="O74" s="87"/>
      <c r="P74" s="87"/>
      <c r="Q74" s="87"/>
      <c r="R74" s="87"/>
      <c r="S74" s="87"/>
      <c r="T74" s="87"/>
      <c r="U74" s="87"/>
    </row>
    <row r="75" spans="1:21" ht="4.5" customHeight="1" x14ac:dyDescent="0.25">
      <c r="A75" s="23"/>
      <c r="B75" s="23"/>
      <c r="C75" s="2"/>
      <c r="D75" s="2"/>
      <c r="E75" s="2"/>
      <c r="F75" s="2"/>
      <c r="G75" s="2"/>
      <c r="H75" s="2"/>
      <c r="I75" s="2"/>
      <c r="J75" s="2"/>
      <c r="K75" s="2"/>
      <c r="L75" s="2"/>
      <c r="M75" s="2"/>
      <c r="N75" s="2"/>
      <c r="O75" s="2"/>
      <c r="P75" s="2"/>
      <c r="Q75" s="2"/>
      <c r="R75" s="2"/>
      <c r="S75" s="2"/>
      <c r="T75" s="2"/>
      <c r="U75" s="2"/>
    </row>
    <row r="76" spans="1:21" ht="55.2" customHeight="1" x14ac:dyDescent="0.25">
      <c r="A76" s="23" t="s">
        <v>99</v>
      </c>
      <c r="B76" s="23"/>
      <c r="C76" s="87" t="s">
        <v>1186</v>
      </c>
      <c r="D76" s="87"/>
      <c r="E76" s="87"/>
      <c r="F76" s="87"/>
      <c r="G76" s="87"/>
      <c r="H76" s="87"/>
      <c r="I76" s="87"/>
      <c r="J76" s="87"/>
      <c r="K76" s="87"/>
      <c r="L76" s="87"/>
      <c r="M76" s="87"/>
      <c r="N76" s="87"/>
      <c r="O76" s="87"/>
      <c r="P76" s="87"/>
      <c r="Q76" s="87"/>
      <c r="R76" s="87"/>
      <c r="S76" s="87"/>
      <c r="T76" s="87"/>
      <c r="U76" s="87"/>
    </row>
    <row r="77" spans="1:21" ht="42.45" customHeight="1" x14ac:dyDescent="0.25">
      <c r="A77" s="23" t="s">
        <v>101</v>
      </c>
      <c r="B77" s="23"/>
      <c r="C77" s="87" t="s">
        <v>1187</v>
      </c>
      <c r="D77" s="87"/>
      <c r="E77" s="87"/>
      <c r="F77" s="87"/>
      <c r="G77" s="87"/>
      <c r="H77" s="87"/>
      <c r="I77" s="87"/>
      <c r="J77" s="87"/>
      <c r="K77" s="87"/>
      <c r="L77" s="87"/>
      <c r="M77" s="87"/>
      <c r="N77" s="87"/>
      <c r="O77" s="87"/>
      <c r="P77" s="87"/>
      <c r="Q77" s="87"/>
      <c r="R77" s="87"/>
      <c r="S77" s="87"/>
      <c r="T77" s="87"/>
      <c r="U77" s="87"/>
    </row>
    <row r="78" spans="1:21" ht="29.4" customHeight="1" x14ac:dyDescent="0.25">
      <c r="A78" s="23" t="s">
        <v>103</v>
      </c>
      <c r="B78" s="23"/>
      <c r="C78" s="87" t="s">
        <v>1188</v>
      </c>
      <c r="D78" s="87"/>
      <c r="E78" s="87"/>
      <c r="F78" s="87"/>
      <c r="G78" s="87"/>
      <c r="H78" s="87"/>
      <c r="I78" s="87"/>
      <c r="J78" s="87"/>
      <c r="K78" s="87"/>
      <c r="L78" s="87"/>
      <c r="M78" s="87"/>
      <c r="N78" s="87"/>
      <c r="O78" s="87"/>
      <c r="P78" s="87"/>
      <c r="Q78" s="87"/>
      <c r="R78" s="87"/>
      <c r="S78" s="87"/>
      <c r="T78" s="87"/>
      <c r="U78" s="87"/>
    </row>
    <row r="79" spans="1:21" ht="42.45" customHeight="1" x14ac:dyDescent="0.25">
      <c r="A79" s="23" t="s">
        <v>105</v>
      </c>
      <c r="B79" s="23"/>
      <c r="C79" s="87" t="s">
        <v>1189</v>
      </c>
      <c r="D79" s="87"/>
      <c r="E79" s="87"/>
      <c r="F79" s="87"/>
      <c r="G79" s="87"/>
      <c r="H79" s="87"/>
      <c r="I79" s="87"/>
      <c r="J79" s="87"/>
      <c r="K79" s="87"/>
      <c r="L79" s="87"/>
      <c r="M79" s="87"/>
      <c r="N79" s="87"/>
      <c r="O79" s="87"/>
      <c r="P79" s="87"/>
      <c r="Q79" s="87"/>
      <c r="R79" s="87"/>
      <c r="S79" s="87"/>
      <c r="T79" s="87"/>
      <c r="U79" s="87"/>
    </row>
    <row r="80" spans="1:21" ht="42.45" customHeight="1" x14ac:dyDescent="0.25">
      <c r="A80" s="23" t="s">
        <v>142</v>
      </c>
      <c r="B80" s="23"/>
      <c r="C80" s="87" t="s">
        <v>1190</v>
      </c>
      <c r="D80" s="87"/>
      <c r="E80" s="87"/>
      <c r="F80" s="87"/>
      <c r="G80" s="87"/>
      <c r="H80" s="87"/>
      <c r="I80" s="87"/>
      <c r="J80" s="87"/>
      <c r="K80" s="87"/>
      <c r="L80" s="87"/>
      <c r="M80" s="87"/>
      <c r="N80" s="87"/>
      <c r="O80" s="87"/>
      <c r="P80" s="87"/>
      <c r="Q80" s="87"/>
      <c r="R80" s="87"/>
      <c r="S80" s="87"/>
      <c r="T80" s="87"/>
      <c r="U80" s="87"/>
    </row>
    <row r="81" spans="1:21" ht="55.2" customHeight="1" x14ac:dyDescent="0.25">
      <c r="A81" s="23" t="s">
        <v>144</v>
      </c>
      <c r="B81" s="23"/>
      <c r="C81" s="87" t="s">
        <v>1191</v>
      </c>
      <c r="D81" s="87"/>
      <c r="E81" s="87"/>
      <c r="F81" s="87"/>
      <c r="G81" s="87"/>
      <c r="H81" s="87"/>
      <c r="I81" s="87"/>
      <c r="J81" s="87"/>
      <c r="K81" s="87"/>
      <c r="L81" s="87"/>
      <c r="M81" s="87"/>
      <c r="N81" s="87"/>
      <c r="O81" s="87"/>
      <c r="P81" s="87"/>
      <c r="Q81" s="87"/>
      <c r="R81" s="87"/>
      <c r="S81" s="87"/>
      <c r="T81" s="87"/>
      <c r="U81" s="87"/>
    </row>
    <row r="82" spans="1:21" ht="4.5" customHeight="1" x14ac:dyDescent="0.25"/>
    <row r="83" spans="1:21" ht="16.5" customHeight="1" x14ac:dyDescent="0.25">
      <c r="A83" s="24" t="s">
        <v>107</v>
      </c>
      <c r="B83" s="23"/>
      <c r="C83" s="23"/>
      <c r="D83" s="23"/>
      <c r="E83" s="87" t="s">
        <v>1192</v>
      </c>
      <c r="F83" s="87"/>
      <c r="G83" s="87"/>
      <c r="H83" s="87"/>
      <c r="I83" s="87"/>
      <c r="J83" s="87"/>
      <c r="K83" s="87"/>
      <c r="L83" s="87"/>
      <c r="M83" s="87"/>
      <c r="N83" s="87"/>
      <c r="O83" s="87"/>
      <c r="P83" s="87"/>
      <c r="Q83" s="87"/>
      <c r="R83" s="87"/>
      <c r="S83" s="87"/>
      <c r="T83" s="87"/>
      <c r="U83" s="87"/>
    </row>
  </sheetData>
  <mergeCells count="49">
    <mergeCell ref="C79:U79"/>
    <mergeCell ref="C80:U80"/>
    <mergeCell ref="C81:U81"/>
    <mergeCell ref="E83:U83"/>
    <mergeCell ref="K1:U1"/>
    <mergeCell ref="C74:U74"/>
    <mergeCell ref="C76:U76"/>
    <mergeCell ref="C77:U77"/>
    <mergeCell ref="C78:U78"/>
    <mergeCell ref="B65:K65"/>
    <mergeCell ref="B69:K69"/>
    <mergeCell ref="B70:K70"/>
    <mergeCell ref="B71:K71"/>
    <mergeCell ref="B72:K72"/>
    <mergeCell ref="B57:K57"/>
    <mergeCell ref="B58:K58"/>
    <mergeCell ref="B62:K62"/>
    <mergeCell ref="B63:K63"/>
    <mergeCell ref="B64:K64"/>
    <mergeCell ref="B49:K49"/>
    <mergeCell ref="B50:K50"/>
    <mergeCell ref="B51:K51"/>
    <mergeCell ref="B55:K55"/>
    <mergeCell ref="B56:K56"/>
    <mergeCell ref="B41:K41"/>
    <mergeCell ref="B42:K42"/>
    <mergeCell ref="B43:K43"/>
    <mergeCell ref="B44:K44"/>
    <mergeCell ref="B48:K48"/>
    <mergeCell ref="B30:K30"/>
    <mergeCell ref="B34:K34"/>
    <mergeCell ref="B35:K35"/>
    <mergeCell ref="B36:K36"/>
    <mergeCell ref="B37:K37"/>
    <mergeCell ref="B22:K22"/>
    <mergeCell ref="B23:K23"/>
    <mergeCell ref="B27:K27"/>
    <mergeCell ref="B28:K28"/>
    <mergeCell ref="B29:K29"/>
    <mergeCell ref="B14:K14"/>
    <mergeCell ref="B15:K15"/>
    <mergeCell ref="B16:K16"/>
    <mergeCell ref="B20:K20"/>
    <mergeCell ref="B21:K21"/>
    <mergeCell ref="B6:K6"/>
    <mergeCell ref="B7:K7"/>
    <mergeCell ref="B8:K8"/>
    <mergeCell ref="B9:K9"/>
    <mergeCell ref="B13:K13"/>
  </mergeCells>
  <pageMargins left="0.7" right="0.7" top="0.75" bottom="0.75" header="0.3" footer="0.3"/>
  <pageSetup paperSize="9" fitToHeight="0" orientation="landscape" horizontalDpi="300" verticalDpi="300"/>
  <headerFooter scaleWithDoc="0" alignWithMargins="0">
    <oddHeader>&amp;C&amp;"Arial"&amp;8TABLE 13A.62</oddHeader>
    <oddFooter>&amp;L&amp;"Arial"&amp;8REPORT ON
GOVERNMENT
SERVICES 2022&amp;R&amp;"Arial"&amp;8SERVICES FOR
MENTAL HEALTH
PAGE &amp;B&amp;P&amp;B</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U149"/>
  <sheetViews>
    <sheetView showGridLines="0" workbookViewId="0"/>
  </sheetViews>
  <sheetFormatPr defaultColWidth="11.44140625" defaultRowHeight="13.2" x14ac:dyDescent="0.25"/>
  <cols>
    <col min="1" max="11" width="1.88671875" customWidth="1"/>
    <col min="12" max="12" width="5.44140625" customWidth="1"/>
    <col min="13" max="20" width="7.5546875" customWidth="1"/>
    <col min="21" max="21" width="8.44140625" customWidth="1"/>
  </cols>
  <sheetData>
    <row r="1" spans="1:21" ht="50.4" customHeight="1" x14ac:dyDescent="0.25">
      <c r="A1" s="8" t="s">
        <v>1193</v>
      </c>
      <c r="B1" s="8"/>
      <c r="C1" s="8"/>
      <c r="D1" s="8"/>
      <c r="E1" s="8"/>
      <c r="F1" s="8"/>
      <c r="G1" s="8"/>
      <c r="H1" s="8"/>
      <c r="I1" s="8"/>
      <c r="J1" s="8"/>
      <c r="K1" s="91" t="s">
        <v>1194</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290</v>
      </c>
      <c r="O2" s="13" t="s">
        <v>199</v>
      </c>
      <c r="P2" s="13" t="s">
        <v>174</v>
      </c>
      <c r="Q2" s="13" t="s">
        <v>238</v>
      </c>
      <c r="R2" s="13" t="s">
        <v>593</v>
      </c>
      <c r="S2" s="13" t="s">
        <v>177</v>
      </c>
      <c r="T2" s="13" t="s">
        <v>178</v>
      </c>
      <c r="U2" s="13" t="s">
        <v>754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1195</v>
      </c>
      <c r="C4" s="7"/>
      <c r="D4" s="7"/>
      <c r="E4" s="7"/>
      <c r="F4" s="7"/>
      <c r="G4" s="7"/>
      <c r="H4" s="7"/>
      <c r="I4" s="7"/>
      <c r="J4" s="7"/>
      <c r="K4" s="7"/>
      <c r="L4" s="9"/>
      <c r="M4" s="10"/>
      <c r="N4" s="10"/>
      <c r="O4" s="10"/>
      <c r="P4" s="10"/>
      <c r="Q4" s="10"/>
      <c r="R4" s="10"/>
      <c r="S4" s="10"/>
      <c r="T4" s="10"/>
      <c r="U4" s="10"/>
    </row>
    <row r="5" spans="1:21" ht="16.5" customHeight="1" x14ac:dyDescent="0.25">
      <c r="A5" s="7"/>
      <c r="B5" s="7"/>
      <c r="C5" s="7" t="s">
        <v>1196</v>
      </c>
      <c r="D5" s="7"/>
      <c r="E5" s="7"/>
      <c r="F5" s="7"/>
      <c r="G5" s="7"/>
      <c r="H5" s="7"/>
      <c r="I5" s="7"/>
      <c r="J5" s="7"/>
      <c r="K5" s="7"/>
      <c r="L5" s="9" t="s">
        <v>97</v>
      </c>
      <c r="M5" s="16">
        <v>71.2</v>
      </c>
      <c r="N5" s="16">
        <v>52.1</v>
      </c>
      <c r="O5" s="16">
        <v>57.4</v>
      </c>
      <c r="P5" s="16">
        <v>57.8</v>
      </c>
      <c r="Q5" s="25" t="s">
        <v>270</v>
      </c>
      <c r="R5" s="25" t="s">
        <v>270</v>
      </c>
      <c r="S5" s="25" t="s">
        <v>270</v>
      </c>
      <c r="T5" s="25" t="s">
        <v>270</v>
      </c>
      <c r="U5" s="16">
        <v>57.7</v>
      </c>
    </row>
    <row r="6" spans="1:21" ht="16.5" customHeight="1" x14ac:dyDescent="0.25">
      <c r="A6" s="7"/>
      <c r="B6" s="7"/>
      <c r="C6" s="7" t="s">
        <v>1197</v>
      </c>
      <c r="D6" s="7"/>
      <c r="E6" s="7"/>
      <c r="F6" s="7"/>
      <c r="G6" s="7"/>
      <c r="H6" s="7"/>
      <c r="I6" s="7"/>
      <c r="J6" s="7"/>
      <c r="K6" s="7"/>
      <c r="L6" s="9" t="s">
        <v>97</v>
      </c>
      <c r="M6" s="16">
        <v>72.8</v>
      </c>
      <c r="N6" s="16">
        <v>75.5</v>
      </c>
      <c r="O6" s="16">
        <v>75.5</v>
      </c>
      <c r="P6" s="16">
        <v>70.7</v>
      </c>
      <c r="Q6" s="16">
        <v>66</v>
      </c>
      <c r="R6" s="25" t="s">
        <v>270</v>
      </c>
      <c r="S6" s="25" t="s">
        <v>270</v>
      </c>
      <c r="T6" s="25" t="s">
        <v>270</v>
      </c>
      <c r="U6" s="16">
        <v>73.400000000000006</v>
      </c>
    </row>
    <row r="7" spans="1:21" ht="16.5" customHeight="1" x14ac:dyDescent="0.25">
      <c r="A7" s="7"/>
      <c r="B7" s="7"/>
      <c r="C7" s="7" t="s">
        <v>761</v>
      </c>
      <c r="D7" s="7"/>
      <c r="E7" s="7"/>
      <c r="F7" s="7"/>
      <c r="G7" s="7"/>
      <c r="H7" s="7"/>
      <c r="I7" s="7"/>
      <c r="J7" s="7"/>
      <c r="K7" s="7"/>
      <c r="L7" s="9" t="s">
        <v>97</v>
      </c>
      <c r="M7" s="16">
        <v>68.400000000000006</v>
      </c>
      <c r="N7" s="16">
        <v>74.099999999999994</v>
      </c>
      <c r="O7" s="16">
        <v>69.8</v>
      </c>
      <c r="P7" s="16">
        <v>70.2</v>
      </c>
      <c r="Q7" s="25" t="s">
        <v>270</v>
      </c>
      <c r="R7" s="25" t="s">
        <v>270</v>
      </c>
      <c r="S7" s="25" t="s">
        <v>270</v>
      </c>
      <c r="T7" s="25" t="s">
        <v>270</v>
      </c>
      <c r="U7" s="16">
        <v>72.599999999999994</v>
      </c>
    </row>
    <row r="8" spans="1:21" ht="16.5" customHeight="1" x14ac:dyDescent="0.25">
      <c r="A8" s="7"/>
      <c r="B8" s="7" t="s">
        <v>1198</v>
      </c>
      <c r="C8" s="7"/>
      <c r="D8" s="7"/>
      <c r="E8" s="7"/>
      <c r="F8" s="7"/>
      <c r="G8" s="7"/>
      <c r="H8" s="7"/>
      <c r="I8" s="7"/>
      <c r="J8" s="7"/>
      <c r="K8" s="7"/>
      <c r="L8" s="9"/>
      <c r="M8" s="10"/>
      <c r="N8" s="10"/>
      <c r="O8" s="10"/>
      <c r="P8" s="10"/>
      <c r="Q8" s="10"/>
      <c r="R8" s="10"/>
      <c r="S8" s="10"/>
      <c r="T8" s="10"/>
      <c r="U8" s="10"/>
    </row>
    <row r="9" spans="1:21" ht="16.5" customHeight="1" x14ac:dyDescent="0.25">
      <c r="A9" s="7"/>
      <c r="B9" s="7"/>
      <c r="C9" s="7" t="s">
        <v>1196</v>
      </c>
      <c r="D9" s="7"/>
      <c r="E9" s="7"/>
      <c r="F9" s="7"/>
      <c r="G9" s="7"/>
      <c r="H9" s="7"/>
      <c r="I9" s="7"/>
      <c r="J9" s="7"/>
      <c r="K9" s="7"/>
      <c r="L9" s="9" t="s">
        <v>97</v>
      </c>
      <c r="M9" s="16">
        <v>52.2</v>
      </c>
      <c r="N9" s="16">
        <v>43.2</v>
      </c>
      <c r="O9" s="16">
        <v>58.3</v>
      </c>
      <c r="P9" s="16">
        <v>62</v>
      </c>
      <c r="Q9" s="16">
        <v>43.8</v>
      </c>
      <c r="R9" s="25" t="s">
        <v>270</v>
      </c>
      <c r="S9" s="25" t="s">
        <v>270</v>
      </c>
      <c r="T9" s="25" t="s">
        <v>270</v>
      </c>
      <c r="U9" s="16">
        <v>52.4</v>
      </c>
    </row>
    <row r="10" spans="1:21" ht="16.5" customHeight="1" x14ac:dyDescent="0.25">
      <c r="A10" s="7"/>
      <c r="B10" s="7"/>
      <c r="C10" s="7" t="s">
        <v>1197</v>
      </c>
      <c r="D10" s="7"/>
      <c r="E10" s="7"/>
      <c r="F10" s="7"/>
      <c r="G10" s="7"/>
      <c r="H10" s="7"/>
      <c r="I10" s="7"/>
      <c r="J10" s="7"/>
      <c r="K10" s="7"/>
      <c r="L10" s="9" t="s">
        <v>97</v>
      </c>
      <c r="M10" s="16">
        <v>50.2</v>
      </c>
      <c r="N10" s="16">
        <v>51.8</v>
      </c>
      <c r="O10" s="16">
        <v>51.6</v>
      </c>
      <c r="P10" s="16">
        <v>51.8</v>
      </c>
      <c r="Q10" s="25" t="s">
        <v>270</v>
      </c>
      <c r="R10" s="25" t="s">
        <v>270</v>
      </c>
      <c r="S10" s="25" t="s">
        <v>270</v>
      </c>
      <c r="T10" s="25" t="s">
        <v>270</v>
      </c>
      <c r="U10" s="16">
        <v>51.6</v>
      </c>
    </row>
    <row r="11" spans="1:21" ht="16.5" customHeight="1" x14ac:dyDescent="0.25">
      <c r="A11" s="7"/>
      <c r="B11" s="7"/>
      <c r="C11" s="7" t="s">
        <v>761</v>
      </c>
      <c r="D11" s="7"/>
      <c r="E11" s="7"/>
      <c r="F11" s="7"/>
      <c r="G11" s="7"/>
      <c r="H11" s="7"/>
      <c r="I11" s="7"/>
      <c r="J11" s="7"/>
      <c r="K11" s="7"/>
      <c r="L11" s="9" t="s">
        <v>97</v>
      </c>
      <c r="M11" s="16">
        <v>46.6</v>
      </c>
      <c r="N11" s="16">
        <v>48.4</v>
      </c>
      <c r="O11" s="16">
        <v>44.2</v>
      </c>
      <c r="P11" s="16">
        <v>38.5</v>
      </c>
      <c r="Q11" s="16">
        <v>48.1</v>
      </c>
      <c r="R11" s="25" t="s">
        <v>270</v>
      </c>
      <c r="S11" s="25" t="s">
        <v>270</v>
      </c>
      <c r="T11" s="25" t="s">
        <v>270</v>
      </c>
      <c r="U11" s="16">
        <v>45.9</v>
      </c>
    </row>
    <row r="12" spans="1:21" ht="16.5" customHeight="1" x14ac:dyDescent="0.25">
      <c r="A12" s="7"/>
      <c r="B12" s="7" t="s">
        <v>1199</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1196</v>
      </c>
      <c r="D13" s="7"/>
      <c r="E13" s="7"/>
      <c r="F13" s="7"/>
      <c r="G13" s="7"/>
      <c r="H13" s="7"/>
      <c r="I13" s="7"/>
      <c r="J13" s="7"/>
      <c r="K13" s="7"/>
      <c r="L13" s="9" t="s">
        <v>97</v>
      </c>
      <c r="M13" s="16">
        <v>35.799999999999997</v>
      </c>
      <c r="N13" s="16">
        <v>31.1</v>
      </c>
      <c r="O13" s="16">
        <v>37.1</v>
      </c>
      <c r="P13" s="16">
        <v>42.4</v>
      </c>
      <c r="Q13" s="16">
        <v>36.1</v>
      </c>
      <c r="R13" s="25" t="s">
        <v>270</v>
      </c>
      <c r="S13" s="16">
        <v>43.3</v>
      </c>
      <c r="T13" s="25" t="s">
        <v>270</v>
      </c>
      <c r="U13" s="16">
        <v>36.200000000000003</v>
      </c>
    </row>
    <row r="14" spans="1:21" ht="16.5" customHeight="1" x14ac:dyDescent="0.25">
      <c r="A14" s="7"/>
      <c r="B14" s="7"/>
      <c r="C14" s="7" t="s">
        <v>1197</v>
      </c>
      <c r="D14" s="7"/>
      <c r="E14" s="7"/>
      <c r="F14" s="7"/>
      <c r="G14" s="7"/>
      <c r="H14" s="7"/>
      <c r="I14" s="7"/>
      <c r="J14" s="7"/>
      <c r="K14" s="7"/>
      <c r="L14" s="9" t="s">
        <v>97</v>
      </c>
      <c r="M14" s="16">
        <v>23.8</v>
      </c>
      <c r="N14" s="16">
        <v>25.3</v>
      </c>
      <c r="O14" s="16">
        <v>26.7</v>
      </c>
      <c r="P14" s="16">
        <v>24.3</v>
      </c>
      <c r="Q14" s="16">
        <v>23.1</v>
      </c>
      <c r="R14" s="16">
        <v>23.2</v>
      </c>
      <c r="S14" s="16">
        <v>26.9</v>
      </c>
      <c r="T14" s="16">
        <v>24.2</v>
      </c>
      <c r="U14" s="16">
        <v>25.1</v>
      </c>
    </row>
    <row r="15" spans="1:21" ht="16.5" customHeight="1" x14ac:dyDescent="0.25">
      <c r="A15" s="7"/>
      <c r="B15" s="7"/>
      <c r="C15" s="7" t="s">
        <v>761</v>
      </c>
      <c r="D15" s="7"/>
      <c r="E15" s="7"/>
      <c r="F15" s="7"/>
      <c r="G15" s="7"/>
      <c r="H15" s="7"/>
      <c r="I15" s="7"/>
      <c r="J15" s="7"/>
      <c r="K15" s="7"/>
      <c r="L15" s="9" t="s">
        <v>97</v>
      </c>
      <c r="M15" s="16">
        <v>27.5</v>
      </c>
      <c r="N15" s="16">
        <v>26.5</v>
      </c>
      <c r="O15" s="16">
        <v>24</v>
      </c>
      <c r="P15" s="16">
        <v>18.5</v>
      </c>
      <c r="Q15" s="16">
        <v>30.9</v>
      </c>
      <c r="R15" s="25" t="s">
        <v>270</v>
      </c>
      <c r="S15" s="25" t="s">
        <v>270</v>
      </c>
      <c r="T15" s="25" t="s">
        <v>270</v>
      </c>
      <c r="U15" s="16">
        <v>25.5</v>
      </c>
    </row>
    <row r="16" spans="1:21" ht="16.5" customHeight="1" x14ac:dyDescent="0.25">
      <c r="A16" s="7" t="s">
        <v>85</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1195</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1196</v>
      </c>
      <c r="D18" s="7"/>
      <c r="E18" s="7"/>
      <c r="F18" s="7"/>
      <c r="G18" s="7"/>
      <c r="H18" s="7"/>
      <c r="I18" s="7"/>
      <c r="J18" s="7"/>
      <c r="K18" s="7"/>
      <c r="L18" s="9" t="s">
        <v>97</v>
      </c>
      <c r="M18" s="16">
        <v>66</v>
      </c>
      <c r="N18" s="16">
        <v>48.7</v>
      </c>
      <c r="O18" s="16">
        <v>56.5</v>
      </c>
      <c r="P18" s="16">
        <v>47.2</v>
      </c>
      <c r="Q18" s="25" t="s">
        <v>270</v>
      </c>
      <c r="R18" s="25" t="s">
        <v>270</v>
      </c>
      <c r="S18" s="25" t="s">
        <v>270</v>
      </c>
      <c r="T18" s="25" t="s">
        <v>270</v>
      </c>
      <c r="U18" s="16">
        <v>54.7</v>
      </c>
    </row>
    <row r="19" spans="1:21" ht="16.5" customHeight="1" x14ac:dyDescent="0.25">
      <c r="A19" s="7"/>
      <c r="B19" s="7"/>
      <c r="C19" s="7" t="s">
        <v>1197</v>
      </c>
      <c r="D19" s="7"/>
      <c r="E19" s="7"/>
      <c r="F19" s="7"/>
      <c r="G19" s="7"/>
      <c r="H19" s="7"/>
      <c r="I19" s="7"/>
      <c r="J19" s="7"/>
      <c r="K19" s="7"/>
      <c r="L19" s="9" t="s">
        <v>97</v>
      </c>
      <c r="M19" s="16">
        <v>71.099999999999994</v>
      </c>
      <c r="N19" s="16">
        <v>76.099999999999994</v>
      </c>
      <c r="O19" s="16">
        <v>75.2</v>
      </c>
      <c r="P19" s="16">
        <v>74.5</v>
      </c>
      <c r="Q19" s="16">
        <v>67.099999999999994</v>
      </c>
      <c r="R19" s="25" t="s">
        <v>270</v>
      </c>
      <c r="S19" s="25" t="s">
        <v>270</v>
      </c>
      <c r="T19" s="25" t="s">
        <v>270</v>
      </c>
      <c r="U19" s="16">
        <v>73.8</v>
      </c>
    </row>
    <row r="20" spans="1:21" ht="16.5" customHeight="1" x14ac:dyDescent="0.25">
      <c r="A20" s="7"/>
      <c r="B20" s="7"/>
      <c r="C20" s="7" t="s">
        <v>761</v>
      </c>
      <c r="D20" s="7"/>
      <c r="E20" s="7"/>
      <c r="F20" s="7"/>
      <c r="G20" s="7"/>
      <c r="H20" s="7"/>
      <c r="I20" s="7"/>
      <c r="J20" s="7"/>
      <c r="K20" s="7"/>
      <c r="L20" s="9" t="s">
        <v>97</v>
      </c>
      <c r="M20" s="16">
        <v>64.3</v>
      </c>
      <c r="N20" s="16">
        <v>77.099999999999994</v>
      </c>
      <c r="O20" s="16">
        <v>73.099999999999994</v>
      </c>
      <c r="P20" s="16">
        <v>65.3</v>
      </c>
      <c r="Q20" s="25" t="s">
        <v>270</v>
      </c>
      <c r="R20" s="25" t="s">
        <v>270</v>
      </c>
      <c r="S20" s="25" t="s">
        <v>270</v>
      </c>
      <c r="T20" s="25" t="s">
        <v>270</v>
      </c>
      <c r="U20" s="16">
        <v>72.599999999999994</v>
      </c>
    </row>
    <row r="21" spans="1:21" ht="16.5" customHeight="1" x14ac:dyDescent="0.25">
      <c r="A21" s="7"/>
      <c r="B21" s="7" t="s">
        <v>1198</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1196</v>
      </c>
      <c r="D22" s="7"/>
      <c r="E22" s="7"/>
      <c r="F22" s="7"/>
      <c r="G22" s="7"/>
      <c r="H22" s="7"/>
      <c r="I22" s="7"/>
      <c r="J22" s="7"/>
      <c r="K22" s="7"/>
      <c r="L22" s="9" t="s">
        <v>97</v>
      </c>
      <c r="M22" s="16">
        <v>52.5</v>
      </c>
      <c r="N22" s="16">
        <v>36.299999999999997</v>
      </c>
      <c r="O22" s="16">
        <v>56.4</v>
      </c>
      <c r="P22" s="16">
        <v>70.5</v>
      </c>
      <c r="Q22" s="16">
        <v>45.9</v>
      </c>
      <c r="R22" s="25" t="s">
        <v>270</v>
      </c>
      <c r="S22" s="25" t="s">
        <v>270</v>
      </c>
      <c r="T22" s="25" t="s">
        <v>270</v>
      </c>
      <c r="U22" s="16">
        <v>51</v>
      </c>
    </row>
    <row r="23" spans="1:21" ht="16.5" customHeight="1" x14ac:dyDescent="0.25">
      <c r="A23" s="7"/>
      <c r="B23" s="7"/>
      <c r="C23" s="7" t="s">
        <v>1197</v>
      </c>
      <c r="D23" s="7"/>
      <c r="E23" s="7"/>
      <c r="F23" s="7"/>
      <c r="G23" s="7"/>
      <c r="H23" s="7"/>
      <c r="I23" s="7"/>
      <c r="J23" s="7"/>
      <c r="K23" s="7"/>
      <c r="L23" s="9" t="s">
        <v>97</v>
      </c>
      <c r="M23" s="16">
        <v>49.7</v>
      </c>
      <c r="N23" s="16">
        <v>48.6</v>
      </c>
      <c r="O23" s="16">
        <v>53.4</v>
      </c>
      <c r="P23" s="16">
        <v>51.6</v>
      </c>
      <c r="Q23" s="25" t="s">
        <v>270</v>
      </c>
      <c r="R23" s="25" t="s">
        <v>270</v>
      </c>
      <c r="S23" s="25" t="s">
        <v>270</v>
      </c>
      <c r="T23" s="25" t="s">
        <v>270</v>
      </c>
      <c r="U23" s="16">
        <v>51.2</v>
      </c>
    </row>
    <row r="24" spans="1:21" ht="16.5" customHeight="1" x14ac:dyDescent="0.25">
      <c r="A24" s="7"/>
      <c r="B24" s="7"/>
      <c r="C24" s="7" t="s">
        <v>761</v>
      </c>
      <c r="D24" s="7"/>
      <c r="E24" s="7"/>
      <c r="F24" s="7"/>
      <c r="G24" s="7"/>
      <c r="H24" s="7"/>
      <c r="I24" s="7"/>
      <c r="J24" s="7"/>
      <c r="K24" s="7"/>
      <c r="L24" s="9" t="s">
        <v>97</v>
      </c>
      <c r="M24" s="16">
        <v>44.2</v>
      </c>
      <c r="N24" s="16">
        <v>51.7</v>
      </c>
      <c r="O24" s="16">
        <v>46.2</v>
      </c>
      <c r="P24" s="16">
        <v>45.1</v>
      </c>
      <c r="Q24" s="25" t="s">
        <v>270</v>
      </c>
      <c r="R24" s="25" t="s">
        <v>270</v>
      </c>
      <c r="S24" s="25" t="s">
        <v>270</v>
      </c>
      <c r="T24" s="25" t="s">
        <v>270</v>
      </c>
      <c r="U24" s="16">
        <v>48.4</v>
      </c>
    </row>
    <row r="25" spans="1:21" ht="16.5" customHeight="1" x14ac:dyDescent="0.25">
      <c r="A25" s="7"/>
      <c r="B25" s="7" t="s">
        <v>1199</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1196</v>
      </c>
      <c r="D26" s="7"/>
      <c r="E26" s="7"/>
      <c r="F26" s="7"/>
      <c r="G26" s="7"/>
      <c r="H26" s="7"/>
      <c r="I26" s="7"/>
      <c r="J26" s="7"/>
      <c r="K26" s="7"/>
      <c r="L26" s="9" t="s">
        <v>97</v>
      </c>
      <c r="M26" s="16">
        <v>35.9</v>
      </c>
      <c r="N26" s="16">
        <v>32.4</v>
      </c>
      <c r="O26" s="16">
        <v>38.700000000000003</v>
      </c>
      <c r="P26" s="16">
        <v>41.1</v>
      </c>
      <c r="Q26" s="16">
        <v>32.1</v>
      </c>
      <c r="R26" s="25" t="s">
        <v>270</v>
      </c>
      <c r="S26" s="25" t="s">
        <v>270</v>
      </c>
      <c r="T26" s="25" t="s">
        <v>270</v>
      </c>
      <c r="U26" s="16">
        <v>36.700000000000003</v>
      </c>
    </row>
    <row r="27" spans="1:21" ht="16.5" customHeight="1" x14ac:dyDescent="0.25">
      <c r="A27" s="7"/>
      <c r="B27" s="7"/>
      <c r="C27" s="7" t="s">
        <v>1197</v>
      </c>
      <c r="D27" s="7"/>
      <c r="E27" s="7"/>
      <c r="F27" s="7"/>
      <c r="G27" s="7"/>
      <c r="H27" s="7"/>
      <c r="I27" s="7"/>
      <c r="J27" s="7"/>
      <c r="K27" s="7"/>
      <c r="L27" s="9" t="s">
        <v>97</v>
      </c>
      <c r="M27" s="16">
        <v>22.8</v>
      </c>
      <c r="N27" s="16">
        <v>24.8</v>
      </c>
      <c r="O27" s="16">
        <v>27.5</v>
      </c>
      <c r="P27" s="16">
        <v>24</v>
      </c>
      <c r="Q27" s="16">
        <v>22.4</v>
      </c>
      <c r="R27" s="16">
        <v>26.4</v>
      </c>
      <c r="S27" s="16">
        <v>28.3</v>
      </c>
      <c r="T27" s="16">
        <v>32.9</v>
      </c>
      <c r="U27" s="16">
        <v>25.1</v>
      </c>
    </row>
    <row r="28" spans="1:21" ht="16.5" customHeight="1" x14ac:dyDescent="0.25">
      <c r="A28" s="7"/>
      <c r="B28" s="7"/>
      <c r="C28" s="7" t="s">
        <v>761</v>
      </c>
      <c r="D28" s="7"/>
      <c r="E28" s="7"/>
      <c r="F28" s="7"/>
      <c r="G28" s="7"/>
      <c r="H28" s="7"/>
      <c r="I28" s="7"/>
      <c r="J28" s="7"/>
      <c r="K28" s="7"/>
      <c r="L28" s="9" t="s">
        <v>97</v>
      </c>
      <c r="M28" s="16">
        <v>21.6</v>
      </c>
      <c r="N28" s="16">
        <v>25.4</v>
      </c>
      <c r="O28" s="16">
        <v>22.8</v>
      </c>
      <c r="P28" s="16">
        <v>20.2</v>
      </c>
      <c r="Q28" s="25" t="s">
        <v>270</v>
      </c>
      <c r="R28" s="25" t="s">
        <v>270</v>
      </c>
      <c r="S28" s="25" t="s">
        <v>270</v>
      </c>
      <c r="T28" s="25" t="s">
        <v>270</v>
      </c>
      <c r="U28" s="16">
        <v>23.2</v>
      </c>
    </row>
    <row r="29" spans="1:21" ht="16.5" customHeight="1" x14ac:dyDescent="0.25">
      <c r="A29" s="7" t="s">
        <v>86</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1195</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1196</v>
      </c>
      <c r="D31" s="7"/>
      <c r="E31" s="7"/>
      <c r="F31" s="7"/>
      <c r="G31" s="7"/>
      <c r="H31" s="7"/>
      <c r="I31" s="7"/>
      <c r="J31" s="7"/>
      <c r="K31" s="7"/>
      <c r="L31" s="9" t="s">
        <v>97</v>
      </c>
      <c r="M31" s="16">
        <v>65.099999999999994</v>
      </c>
      <c r="N31" s="16">
        <v>54.8</v>
      </c>
      <c r="O31" s="16">
        <v>52.7</v>
      </c>
      <c r="P31" s="16">
        <v>43.1</v>
      </c>
      <c r="Q31" s="25" t="s">
        <v>270</v>
      </c>
      <c r="R31" s="25" t="s">
        <v>270</v>
      </c>
      <c r="S31" s="25" t="s">
        <v>270</v>
      </c>
      <c r="T31" s="25" t="s">
        <v>270</v>
      </c>
      <c r="U31" s="16">
        <v>54.8</v>
      </c>
    </row>
    <row r="32" spans="1:21" ht="16.5" customHeight="1" x14ac:dyDescent="0.25">
      <c r="A32" s="7"/>
      <c r="B32" s="7"/>
      <c r="C32" s="7" t="s">
        <v>1197</v>
      </c>
      <c r="D32" s="7"/>
      <c r="E32" s="7"/>
      <c r="F32" s="7"/>
      <c r="G32" s="7"/>
      <c r="H32" s="7"/>
      <c r="I32" s="7"/>
      <c r="J32" s="7"/>
      <c r="K32" s="7"/>
      <c r="L32" s="9" t="s">
        <v>97</v>
      </c>
      <c r="M32" s="16">
        <v>70.5</v>
      </c>
      <c r="N32" s="16">
        <v>76</v>
      </c>
      <c r="O32" s="16">
        <v>75.900000000000006</v>
      </c>
      <c r="P32" s="16">
        <v>75.2</v>
      </c>
      <c r="Q32" s="16">
        <v>64.400000000000006</v>
      </c>
      <c r="R32" s="16">
        <v>82.2</v>
      </c>
      <c r="S32" s="16">
        <v>40.799999999999997</v>
      </c>
      <c r="T32" s="16">
        <v>75.400000000000006</v>
      </c>
      <c r="U32" s="16">
        <v>73.599999999999994</v>
      </c>
    </row>
    <row r="33" spans="1:21" ht="16.5" customHeight="1" x14ac:dyDescent="0.25">
      <c r="A33" s="7"/>
      <c r="B33" s="7"/>
      <c r="C33" s="7" t="s">
        <v>761</v>
      </c>
      <c r="D33" s="7"/>
      <c r="E33" s="7"/>
      <c r="F33" s="7"/>
      <c r="G33" s="7"/>
      <c r="H33" s="7"/>
      <c r="I33" s="7"/>
      <c r="J33" s="7"/>
      <c r="K33" s="7"/>
      <c r="L33" s="9" t="s">
        <v>97</v>
      </c>
      <c r="M33" s="16">
        <v>70</v>
      </c>
      <c r="N33" s="16">
        <v>75.599999999999994</v>
      </c>
      <c r="O33" s="16">
        <v>69</v>
      </c>
      <c r="P33" s="16">
        <v>60.8</v>
      </c>
      <c r="Q33" s="25" t="s">
        <v>270</v>
      </c>
      <c r="R33" s="25" t="s">
        <v>270</v>
      </c>
      <c r="S33" s="25" t="s">
        <v>270</v>
      </c>
      <c r="T33" s="25" t="s">
        <v>270</v>
      </c>
      <c r="U33" s="16">
        <v>70.7</v>
      </c>
    </row>
    <row r="34" spans="1:21" ht="16.5" customHeight="1" x14ac:dyDescent="0.25">
      <c r="A34" s="7"/>
      <c r="B34" s="7" t="s">
        <v>1198</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1196</v>
      </c>
      <c r="D35" s="7"/>
      <c r="E35" s="7"/>
      <c r="F35" s="7"/>
      <c r="G35" s="7"/>
      <c r="H35" s="7"/>
      <c r="I35" s="7"/>
      <c r="J35" s="7"/>
      <c r="K35" s="7"/>
      <c r="L35" s="9" t="s">
        <v>97</v>
      </c>
      <c r="M35" s="16">
        <v>57.7</v>
      </c>
      <c r="N35" s="16">
        <v>40.200000000000003</v>
      </c>
      <c r="O35" s="16">
        <v>55.6</v>
      </c>
      <c r="P35" s="16">
        <v>68.599999999999994</v>
      </c>
      <c r="Q35" s="16">
        <v>57.2</v>
      </c>
      <c r="R35" s="25" t="s">
        <v>270</v>
      </c>
      <c r="S35" s="25" t="s">
        <v>270</v>
      </c>
      <c r="T35" s="25" t="s">
        <v>270</v>
      </c>
      <c r="U35" s="16">
        <v>53.8</v>
      </c>
    </row>
    <row r="36" spans="1:21" ht="16.5" customHeight="1" x14ac:dyDescent="0.25">
      <c r="A36" s="7"/>
      <c r="B36" s="7"/>
      <c r="C36" s="7" t="s">
        <v>1197</v>
      </c>
      <c r="D36" s="7"/>
      <c r="E36" s="7"/>
      <c r="F36" s="7"/>
      <c r="G36" s="7"/>
      <c r="H36" s="7"/>
      <c r="I36" s="7"/>
      <c r="J36" s="7"/>
      <c r="K36" s="7"/>
      <c r="L36" s="9" t="s">
        <v>97</v>
      </c>
      <c r="M36" s="16">
        <v>52.4</v>
      </c>
      <c r="N36" s="16">
        <v>50.8</v>
      </c>
      <c r="O36" s="16">
        <v>53.6</v>
      </c>
      <c r="P36" s="16">
        <v>54.3</v>
      </c>
      <c r="Q36" s="16">
        <v>51.9</v>
      </c>
      <c r="R36" s="25" t="s">
        <v>270</v>
      </c>
      <c r="S36" s="25" t="s">
        <v>270</v>
      </c>
      <c r="T36" s="25" t="s">
        <v>270</v>
      </c>
      <c r="U36" s="16">
        <v>52.7</v>
      </c>
    </row>
    <row r="37" spans="1:21" ht="16.5" customHeight="1" x14ac:dyDescent="0.25">
      <c r="A37" s="7"/>
      <c r="B37" s="7"/>
      <c r="C37" s="7" t="s">
        <v>761</v>
      </c>
      <c r="D37" s="7"/>
      <c r="E37" s="7"/>
      <c r="F37" s="7"/>
      <c r="G37" s="7"/>
      <c r="H37" s="7"/>
      <c r="I37" s="7"/>
      <c r="J37" s="7"/>
      <c r="K37" s="7"/>
      <c r="L37" s="9" t="s">
        <v>97</v>
      </c>
      <c r="M37" s="16">
        <v>46.7</v>
      </c>
      <c r="N37" s="16">
        <v>50.1</v>
      </c>
      <c r="O37" s="16">
        <v>46.8</v>
      </c>
      <c r="P37" s="16">
        <v>43.4</v>
      </c>
      <c r="Q37" s="25" t="s">
        <v>270</v>
      </c>
      <c r="R37" s="25" t="s">
        <v>270</v>
      </c>
      <c r="S37" s="25" t="s">
        <v>270</v>
      </c>
      <c r="T37" s="25" t="s">
        <v>270</v>
      </c>
      <c r="U37" s="16">
        <v>47.6</v>
      </c>
    </row>
    <row r="38" spans="1:21" ht="16.5" customHeight="1" x14ac:dyDescent="0.25">
      <c r="A38" s="7"/>
      <c r="B38" s="7" t="s">
        <v>1199</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1196</v>
      </c>
      <c r="D39" s="7"/>
      <c r="E39" s="7"/>
      <c r="F39" s="7"/>
      <c r="G39" s="7"/>
      <c r="H39" s="7"/>
      <c r="I39" s="7"/>
      <c r="J39" s="7"/>
      <c r="K39" s="7"/>
      <c r="L39" s="9" t="s">
        <v>97</v>
      </c>
      <c r="M39" s="16">
        <v>36.6</v>
      </c>
      <c r="N39" s="16">
        <v>32.799999999999997</v>
      </c>
      <c r="O39" s="16">
        <v>38.299999999999997</v>
      </c>
      <c r="P39" s="16">
        <v>45.4</v>
      </c>
      <c r="Q39" s="16">
        <v>32.6</v>
      </c>
      <c r="R39" s="25" t="s">
        <v>270</v>
      </c>
      <c r="S39" s="25" t="s">
        <v>270</v>
      </c>
      <c r="T39" s="25" t="s">
        <v>270</v>
      </c>
      <c r="U39" s="16">
        <v>37</v>
      </c>
    </row>
    <row r="40" spans="1:21" ht="16.5" customHeight="1" x14ac:dyDescent="0.25">
      <c r="A40" s="7"/>
      <c r="B40" s="7"/>
      <c r="C40" s="7" t="s">
        <v>1197</v>
      </c>
      <c r="D40" s="7"/>
      <c r="E40" s="7"/>
      <c r="F40" s="7"/>
      <c r="G40" s="7"/>
      <c r="H40" s="7"/>
      <c r="I40" s="7"/>
      <c r="J40" s="7"/>
      <c r="K40" s="7"/>
      <c r="L40" s="9" t="s">
        <v>97</v>
      </c>
      <c r="M40" s="16">
        <v>21.8</v>
      </c>
      <c r="N40" s="16">
        <v>24.8</v>
      </c>
      <c r="O40" s="16">
        <v>26.5</v>
      </c>
      <c r="P40" s="16">
        <v>25.6</v>
      </c>
      <c r="Q40" s="16">
        <v>19.899999999999999</v>
      </c>
      <c r="R40" s="16">
        <v>17.399999999999999</v>
      </c>
      <c r="S40" s="25" t="s">
        <v>270</v>
      </c>
      <c r="T40" s="16">
        <v>27.6</v>
      </c>
      <c r="U40" s="16">
        <v>24.5</v>
      </c>
    </row>
    <row r="41" spans="1:21" ht="16.5" customHeight="1" x14ac:dyDescent="0.25">
      <c r="A41" s="7"/>
      <c r="B41" s="7"/>
      <c r="C41" s="7" t="s">
        <v>761</v>
      </c>
      <c r="D41" s="7"/>
      <c r="E41" s="7"/>
      <c r="F41" s="7"/>
      <c r="G41" s="7"/>
      <c r="H41" s="7"/>
      <c r="I41" s="7"/>
      <c r="J41" s="7"/>
      <c r="K41" s="7"/>
      <c r="L41" s="9" t="s">
        <v>97</v>
      </c>
      <c r="M41" s="16">
        <v>24.6</v>
      </c>
      <c r="N41" s="16">
        <v>24.5</v>
      </c>
      <c r="O41" s="16">
        <v>27.3</v>
      </c>
      <c r="P41" s="16">
        <v>25.8</v>
      </c>
      <c r="Q41" s="16">
        <v>26.4</v>
      </c>
      <c r="R41" s="25" t="s">
        <v>270</v>
      </c>
      <c r="S41" s="25" t="s">
        <v>270</v>
      </c>
      <c r="T41" s="25" t="s">
        <v>270</v>
      </c>
      <c r="U41" s="16">
        <v>25.6</v>
      </c>
    </row>
    <row r="42" spans="1:21" ht="16.5" customHeight="1" x14ac:dyDescent="0.25">
      <c r="A42" s="7" t="s">
        <v>87</v>
      </c>
      <c r="B42" s="7"/>
      <c r="C42" s="7"/>
      <c r="D42" s="7"/>
      <c r="E42" s="7"/>
      <c r="F42" s="7"/>
      <c r="G42" s="7"/>
      <c r="H42" s="7"/>
      <c r="I42" s="7"/>
      <c r="J42" s="7"/>
      <c r="K42" s="7"/>
      <c r="L42" s="9"/>
      <c r="M42" s="10"/>
      <c r="N42" s="10"/>
      <c r="O42" s="10"/>
      <c r="P42" s="10"/>
      <c r="Q42" s="10"/>
      <c r="R42" s="10"/>
      <c r="S42" s="10"/>
      <c r="T42" s="10"/>
      <c r="U42" s="10"/>
    </row>
    <row r="43" spans="1:21" ht="16.5" customHeight="1" x14ac:dyDescent="0.25">
      <c r="A43" s="7"/>
      <c r="B43" s="7" t="s">
        <v>1195</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1196</v>
      </c>
      <c r="D44" s="7"/>
      <c r="E44" s="7"/>
      <c r="F44" s="7"/>
      <c r="G44" s="7"/>
      <c r="H44" s="7"/>
      <c r="I44" s="7"/>
      <c r="J44" s="7"/>
      <c r="K44" s="7"/>
      <c r="L44" s="9" t="s">
        <v>97</v>
      </c>
      <c r="M44" s="16">
        <v>68.099999999999994</v>
      </c>
      <c r="N44" s="16">
        <v>57.3</v>
      </c>
      <c r="O44" s="16">
        <v>59.2</v>
      </c>
      <c r="P44" s="16">
        <v>49.6</v>
      </c>
      <c r="Q44" s="25" t="s">
        <v>270</v>
      </c>
      <c r="R44" s="25" t="s">
        <v>270</v>
      </c>
      <c r="S44" s="25" t="s">
        <v>270</v>
      </c>
      <c r="T44" s="25" t="s">
        <v>270</v>
      </c>
      <c r="U44" s="16">
        <v>58.3</v>
      </c>
    </row>
    <row r="45" spans="1:21" ht="16.5" customHeight="1" x14ac:dyDescent="0.25">
      <c r="A45" s="7"/>
      <c r="B45" s="7"/>
      <c r="C45" s="7" t="s">
        <v>1197</v>
      </c>
      <c r="D45" s="7"/>
      <c r="E45" s="7"/>
      <c r="F45" s="7"/>
      <c r="G45" s="7"/>
      <c r="H45" s="7"/>
      <c r="I45" s="7"/>
      <c r="J45" s="7"/>
      <c r="K45" s="7"/>
      <c r="L45" s="9" t="s">
        <v>97</v>
      </c>
      <c r="M45" s="16">
        <v>69.099999999999994</v>
      </c>
      <c r="N45" s="16">
        <v>78.400000000000006</v>
      </c>
      <c r="O45" s="16">
        <v>76.5</v>
      </c>
      <c r="P45" s="16">
        <v>72.900000000000006</v>
      </c>
      <c r="Q45" s="16">
        <v>65.900000000000006</v>
      </c>
      <c r="R45" s="16">
        <v>76.400000000000006</v>
      </c>
      <c r="S45" s="16">
        <v>32.1</v>
      </c>
      <c r="T45" s="16">
        <v>74.3</v>
      </c>
      <c r="U45" s="16">
        <v>72.599999999999994</v>
      </c>
    </row>
    <row r="46" spans="1:21" ht="16.5" customHeight="1" x14ac:dyDescent="0.25">
      <c r="A46" s="7"/>
      <c r="B46" s="7"/>
      <c r="C46" s="7" t="s">
        <v>761</v>
      </c>
      <c r="D46" s="7"/>
      <c r="E46" s="7"/>
      <c r="F46" s="7"/>
      <c r="G46" s="7"/>
      <c r="H46" s="7"/>
      <c r="I46" s="7"/>
      <c r="J46" s="7"/>
      <c r="K46" s="7"/>
      <c r="L46" s="9" t="s">
        <v>97</v>
      </c>
      <c r="M46" s="16">
        <v>65</v>
      </c>
      <c r="N46" s="16">
        <v>73.2</v>
      </c>
      <c r="O46" s="16">
        <v>67.099999999999994</v>
      </c>
      <c r="P46" s="16">
        <v>62.5</v>
      </c>
      <c r="Q46" s="25" t="s">
        <v>270</v>
      </c>
      <c r="R46" s="25" t="s">
        <v>270</v>
      </c>
      <c r="S46" s="25" t="s">
        <v>270</v>
      </c>
      <c r="T46" s="25" t="s">
        <v>270</v>
      </c>
      <c r="U46" s="16">
        <v>68.2</v>
      </c>
    </row>
    <row r="47" spans="1:21" ht="16.5" customHeight="1" x14ac:dyDescent="0.25">
      <c r="A47" s="7"/>
      <c r="B47" s="7" t="s">
        <v>1198</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1196</v>
      </c>
      <c r="D48" s="7"/>
      <c r="E48" s="7"/>
      <c r="F48" s="7"/>
      <c r="G48" s="7"/>
      <c r="H48" s="7"/>
      <c r="I48" s="7"/>
      <c r="J48" s="7"/>
      <c r="K48" s="7"/>
      <c r="L48" s="9" t="s">
        <v>97</v>
      </c>
      <c r="M48" s="16">
        <v>58.9</v>
      </c>
      <c r="N48" s="16">
        <v>44.2</v>
      </c>
      <c r="O48" s="16">
        <v>59</v>
      </c>
      <c r="P48" s="16">
        <v>64.7</v>
      </c>
      <c r="Q48" s="25" t="s">
        <v>270</v>
      </c>
      <c r="R48" s="25" t="s">
        <v>270</v>
      </c>
      <c r="S48" s="25" t="s">
        <v>270</v>
      </c>
      <c r="T48" s="25" t="s">
        <v>270</v>
      </c>
      <c r="U48" s="16">
        <v>55.5</v>
      </c>
    </row>
    <row r="49" spans="1:21" ht="16.5" customHeight="1" x14ac:dyDescent="0.25">
      <c r="A49" s="7"/>
      <c r="B49" s="7"/>
      <c r="C49" s="7" t="s">
        <v>1197</v>
      </c>
      <c r="D49" s="7"/>
      <c r="E49" s="7"/>
      <c r="F49" s="7"/>
      <c r="G49" s="7"/>
      <c r="H49" s="7"/>
      <c r="I49" s="7"/>
      <c r="J49" s="7"/>
      <c r="K49" s="7"/>
      <c r="L49" s="9" t="s">
        <v>97</v>
      </c>
      <c r="M49" s="16">
        <v>54</v>
      </c>
      <c r="N49" s="16">
        <v>48.4</v>
      </c>
      <c r="O49" s="16">
        <v>53.7</v>
      </c>
      <c r="P49" s="16">
        <v>51.2</v>
      </c>
      <c r="Q49" s="25" t="s">
        <v>270</v>
      </c>
      <c r="R49" s="25" t="s">
        <v>270</v>
      </c>
      <c r="S49" s="25" t="s">
        <v>270</v>
      </c>
      <c r="T49" s="25" t="s">
        <v>270</v>
      </c>
      <c r="U49" s="16">
        <v>52.2</v>
      </c>
    </row>
    <row r="50" spans="1:21" ht="16.5" customHeight="1" x14ac:dyDescent="0.25">
      <c r="A50" s="7"/>
      <c r="B50" s="7"/>
      <c r="C50" s="7" t="s">
        <v>761</v>
      </c>
      <c r="D50" s="7"/>
      <c r="E50" s="7"/>
      <c r="F50" s="7"/>
      <c r="G50" s="7"/>
      <c r="H50" s="7"/>
      <c r="I50" s="7"/>
      <c r="J50" s="7"/>
      <c r="K50" s="7"/>
      <c r="L50" s="9" t="s">
        <v>97</v>
      </c>
      <c r="M50" s="16">
        <v>45.3</v>
      </c>
      <c r="N50" s="16">
        <v>48.4</v>
      </c>
      <c r="O50" s="16">
        <v>49.1</v>
      </c>
      <c r="P50" s="16">
        <v>42</v>
      </c>
      <c r="Q50" s="25" t="s">
        <v>270</v>
      </c>
      <c r="R50" s="25" t="s">
        <v>270</v>
      </c>
      <c r="S50" s="25" t="s">
        <v>270</v>
      </c>
      <c r="T50" s="25" t="s">
        <v>270</v>
      </c>
      <c r="U50" s="16">
        <v>47.2</v>
      </c>
    </row>
    <row r="51" spans="1:21" ht="16.5" customHeight="1" x14ac:dyDescent="0.25">
      <c r="A51" s="7"/>
      <c r="B51" s="7" t="s">
        <v>1199</v>
      </c>
      <c r="C51" s="7"/>
      <c r="D51" s="7"/>
      <c r="E51" s="7"/>
      <c r="F51" s="7"/>
      <c r="G51" s="7"/>
      <c r="H51" s="7"/>
      <c r="I51" s="7"/>
      <c r="J51" s="7"/>
      <c r="K51" s="7"/>
      <c r="L51" s="9"/>
      <c r="M51" s="10"/>
      <c r="N51" s="10"/>
      <c r="O51" s="10"/>
      <c r="P51" s="10"/>
      <c r="Q51" s="10"/>
      <c r="R51" s="10"/>
      <c r="S51" s="10"/>
      <c r="T51" s="10"/>
      <c r="U51" s="10"/>
    </row>
    <row r="52" spans="1:21" ht="16.5" customHeight="1" x14ac:dyDescent="0.25">
      <c r="A52" s="7"/>
      <c r="B52" s="7"/>
      <c r="C52" s="7" t="s">
        <v>1196</v>
      </c>
      <c r="D52" s="7"/>
      <c r="E52" s="7"/>
      <c r="F52" s="7"/>
      <c r="G52" s="7"/>
      <c r="H52" s="7"/>
      <c r="I52" s="7"/>
      <c r="J52" s="7"/>
      <c r="K52" s="7"/>
      <c r="L52" s="9" t="s">
        <v>97</v>
      </c>
      <c r="M52" s="16">
        <v>31.4</v>
      </c>
      <c r="N52" s="16">
        <v>33.799999999999997</v>
      </c>
      <c r="O52" s="16">
        <v>39</v>
      </c>
      <c r="P52" s="16">
        <v>44.4</v>
      </c>
      <c r="Q52" s="16">
        <v>27.1</v>
      </c>
      <c r="R52" s="25" t="s">
        <v>270</v>
      </c>
      <c r="S52" s="25" t="s">
        <v>270</v>
      </c>
      <c r="T52" s="25" t="s">
        <v>270</v>
      </c>
      <c r="U52" s="16">
        <v>36.1</v>
      </c>
    </row>
    <row r="53" spans="1:21" ht="16.5" customHeight="1" x14ac:dyDescent="0.25">
      <c r="A53" s="7"/>
      <c r="B53" s="7"/>
      <c r="C53" s="7" t="s">
        <v>1197</v>
      </c>
      <c r="D53" s="7"/>
      <c r="E53" s="7"/>
      <c r="F53" s="7"/>
      <c r="G53" s="7"/>
      <c r="H53" s="7"/>
      <c r="I53" s="7"/>
      <c r="J53" s="7"/>
      <c r="K53" s="7"/>
      <c r="L53" s="9" t="s">
        <v>97</v>
      </c>
      <c r="M53" s="16">
        <v>22.1</v>
      </c>
      <c r="N53" s="16">
        <v>23.5</v>
      </c>
      <c r="O53" s="16">
        <v>25.6</v>
      </c>
      <c r="P53" s="16">
        <v>23.3</v>
      </c>
      <c r="Q53" s="16">
        <v>20.5</v>
      </c>
      <c r="R53" s="16">
        <v>22.8</v>
      </c>
      <c r="S53" s="25" t="s">
        <v>270</v>
      </c>
      <c r="T53" s="16">
        <v>23.7</v>
      </c>
      <c r="U53" s="16">
        <v>23.7</v>
      </c>
    </row>
    <row r="54" spans="1:21" ht="16.5" customHeight="1" x14ac:dyDescent="0.25">
      <c r="A54" s="7"/>
      <c r="B54" s="7"/>
      <c r="C54" s="7" t="s">
        <v>761</v>
      </c>
      <c r="D54" s="7"/>
      <c r="E54" s="7"/>
      <c r="F54" s="7"/>
      <c r="G54" s="7"/>
      <c r="H54" s="7"/>
      <c r="I54" s="7"/>
      <c r="J54" s="7"/>
      <c r="K54" s="7"/>
      <c r="L54" s="9" t="s">
        <v>97</v>
      </c>
      <c r="M54" s="16">
        <v>22</v>
      </c>
      <c r="N54" s="16">
        <v>24.9</v>
      </c>
      <c r="O54" s="16">
        <v>22.5</v>
      </c>
      <c r="P54" s="16">
        <v>24.4</v>
      </c>
      <c r="Q54" s="16">
        <v>26.9</v>
      </c>
      <c r="R54" s="25" t="s">
        <v>270</v>
      </c>
      <c r="S54" s="25" t="s">
        <v>270</v>
      </c>
      <c r="T54" s="25" t="s">
        <v>270</v>
      </c>
      <c r="U54" s="16">
        <v>23.5</v>
      </c>
    </row>
    <row r="55" spans="1:21" ht="16.5" customHeight="1" x14ac:dyDescent="0.25">
      <c r="A55" s="7" t="s">
        <v>88</v>
      </c>
      <c r="B55" s="7"/>
      <c r="C55" s="7"/>
      <c r="D55" s="7"/>
      <c r="E55" s="7"/>
      <c r="F55" s="7"/>
      <c r="G55" s="7"/>
      <c r="H55" s="7"/>
      <c r="I55" s="7"/>
      <c r="J55" s="7"/>
      <c r="K55" s="7"/>
      <c r="L55" s="9"/>
      <c r="M55" s="10"/>
      <c r="N55" s="10"/>
      <c r="O55" s="10"/>
      <c r="P55" s="10"/>
      <c r="Q55" s="10"/>
      <c r="R55" s="10"/>
      <c r="S55" s="10"/>
      <c r="T55" s="10"/>
      <c r="U55" s="10"/>
    </row>
    <row r="56" spans="1:21" ht="16.5" customHeight="1" x14ac:dyDescent="0.25">
      <c r="A56" s="7"/>
      <c r="B56" s="7" t="s">
        <v>1195</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1196</v>
      </c>
      <c r="D57" s="7"/>
      <c r="E57" s="7"/>
      <c r="F57" s="7"/>
      <c r="G57" s="7"/>
      <c r="H57" s="7"/>
      <c r="I57" s="7"/>
      <c r="J57" s="7"/>
      <c r="K57" s="7"/>
      <c r="L57" s="9" t="s">
        <v>97</v>
      </c>
      <c r="M57" s="16">
        <v>61.4</v>
      </c>
      <c r="N57" s="16">
        <v>56.3</v>
      </c>
      <c r="O57" s="16">
        <v>57.4</v>
      </c>
      <c r="P57" s="25" t="s">
        <v>270</v>
      </c>
      <c r="Q57" s="25" t="s">
        <v>270</v>
      </c>
      <c r="R57" s="25" t="s">
        <v>270</v>
      </c>
      <c r="S57" s="25" t="s">
        <v>270</v>
      </c>
      <c r="T57" s="25" t="s">
        <v>270</v>
      </c>
      <c r="U57" s="16">
        <v>55.7</v>
      </c>
    </row>
    <row r="58" spans="1:21" ht="16.5" customHeight="1" x14ac:dyDescent="0.25">
      <c r="A58" s="7"/>
      <c r="B58" s="7"/>
      <c r="C58" s="7" t="s">
        <v>1197</v>
      </c>
      <c r="D58" s="7"/>
      <c r="E58" s="7"/>
      <c r="F58" s="7"/>
      <c r="G58" s="7"/>
      <c r="H58" s="7"/>
      <c r="I58" s="7"/>
      <c r="J58" s="7"/>
      <c r="K58" s="7"/>
      <c r="L58" s="9" t="s">
        <v>97</v>
      </c>
      <c r="M58" s="16">
        <v>70.2</v>
      </c>
      <c r="N58" s="16">
        <v>77.599999999999994</v>
      </c>
      <c r="O58" s="16">
        <v>77.3</v>
      </c>
      <c r="P58" s="16">
        <v>73.8</v>
      </c>
      <c r="Q58" s="16">
        <v>66</v>
      </c>
      <c r="R58" s="16">
        <v>73.900000000000006</v>
      </c>
      <c r="S58" s="25" t="s">
        <v>270</v>
      </c>
      <c r="T58" s="16">
        <v>77</v>
      </c>
      <c r="U58" s="16">
        <v>74.099999999999994</v>
      </c>
    </row>
    <row r="59" spans="1:21" ht="16.5" customHeight="1" x14ac:dyDescent="0.25">
      <c r="A59" s="7"/>
      <c r="B59" s="7"/>
      <c r="C59" s="7" t="s">
        <v>761</v>
      </c>
      <c r="D59" s="7"/>
      <c r="E59" s="7"/>
      <c r="F59" s="7"/>
      <c r="G59" s="7"/>
      <c r="H59" s="7"/>
      <c r="I59" s="7"/>
      <c r="J59" s="7"/>
      <c r="K59" s="7"/>
      <c r="L59" s="9" t="s">
        <v>97</v>
      </c>
      <c r="M59" s="16">
        <v>71.8</v>
      </c>
      <c r="N59" s="16">
        <v>74.7</v>
      </c>
      <c r="O59" s="16">
        <v>68.099999999999994</v>
      </c>
      <c r="P59" s="16">
        <v>63.2</v>
      </c>
      <c r="Q59" s="25" t="s">
        <v>270</v>
      </c>
      <c r="R59" s="25" t="s">
        <v>270</v>
      </c>
      <c r="S59" s="25" t="s">
        <v>270</v>
      </c>
      <c r="T59" s="25" t="s">
        <v>270</v>
      </c>
      <c r="U59" s="16">
        <v>71</v>
      </c>
    </row>
    <row r="60" spans="1:21" ht="16.5" customHeight="1" x14ac:dyDescent="0.25">
      <c r="A60" s="7"/>
      <c r="B60" s="7" t="s">
        <v>1198</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1196</v>
      </c>
      <c r="D61" s="7"/>
      <c r="E61" s="7"/>
      <c r="F61" s="7"/>
      <c r="G61" s="7"/>
      <c r="H61" s="7"/>
      <c r="I61" s="7"/>
      <c r="J61" s="7"/>
      <c r="K61" s="7"/>
      <c r="L61" s="9" t="s">
        <v>97</v>
      </c>
      <c r="M61" s="16">
        <v>58.7</v>
      </c>
      <c r="N61" s="16">
        <v>44.5</v>
      </c>
      <c r="O61" s="16">
        <v>56.1</v>
      </c>
      <c r="P61" s="16">
        <v>61.3</v>
      </c>
      <c r="Q61" s="16">
        <v>42.6</v>
      </c>
      <c r="R61" s="25" t="s">
        <v>270</v>
      </c>
      <c r="S61" s="25" t="s">
        <v>270</v>
      </c>
      <c r="T61" s="25" t="s">
        <v>270</v>
      </c>
      <c r="U61" s="16">
        <v>51.4</v>
      </c>
    </row>
    <row r="62" spans="1:21" ht="16.5" customHeight="1" x14ac:dyDescent="0.25">
      <c r="A62" s="7"/>
      <c r="B62" s="7"/>
      <c r="C62" s="7" t="s">
        <v>1197</v>
      </c>
      <c r="D62" s="7"/>
      <c r="E62" s="7"/>
      <c r="F62" s="7"/>
      <c r="G62" s="7"/>
      <c r="H62" s="7"/>
      <c r="I62" s="7"/>
      <c r="J62" s="7"/>
      <c r="K62" s="7"/>
      <c r="L62" s="9" t="s">
        <v>97</v>
      </c>
      <c r="M62" s="16">
        <v>48.8</v>
      </c>
      <c r="N62" s="16">
        <v>47.2</v>
      </c>
      <c r="O62" s="16">
        <v>53</v>
      </c>
      <c r="P62" s="16">
        <v>47.2</v>
      </c>
      <c r="Q62" s="25" t="s">
        <v>270</v>
      </c>
      <c r="R62" s="25" t="s">
        <v>270</v>
      </c>
      <c r="S62" s="25" t="s">
        <v>270</v>
      </c>
      <c r="T62" s="25" t="s">
        <v>270</v>
      </c>
      <c r="U62" s="16">
        <v>50.2</v>
      </c>
    </row>
    <row r="63" spans="1:21" ht="16.5" customHeight="1" x14ac:dyDescent="0.25">
      <c r="A63" s="7"/>
      <c r="B63" s="7"/>
      <c r="C63" s="7" t="s">
        <v>761</v>
      </c>
      <c r="D63" s="7"/>
      <c r="E63" s="7"/>
      <c r="F63" s="7"/>
      <c r="G63" s="7"/>
      <c r="H63" s="7"/>
      <c r="I63" s="7"/>
      <c r="J63" s="7"/>
      <c r="K63" s="7"/>
      <c r="L63" s="9" t="s">
        <v>97</v>
      </c>
      <c r="M63" s="16">
        <v>40.700000000000003</v>
      </c>
      <c r="N63" s="16">
        <v>49</v>
      </c>
      <c r="O63" s="16">
        <v>51.9</v>
      </c>
      <c r="P63" s="16">
        <v>40.6</v>
      </c>
      <c r="Q63" s="25" t="s">
        <v>270</v>
      </c>
      <c r="R63" s="25" t="s">
        <v>270</v>
      </c>
      <c r="S63" s="25" t="s">
        <v>270</v>
      </c>
      <c r="T63" s="25" t="s">
        <v>270</v>
      </c>
      <c r="U63" s="16">
        <v>47.5</v>
      </c>
    </row>
    <row r="64" spans="1:21" ht="16.5" customHeight="1" x14ac:dyDescent="0.25">
      <c r="A64" s="7"/>
      <c r="B64" s="7" t="s">
        <v>1199</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1196</v>
      </c>
      <c r="D65" s="7"/>
      <c r="E65" s="7"/>
      <c r="F65" s="7"/>
      <c r="G65" s="7"/>
      <c r="H65" s="7"/>
      <c r="I65" s="7"/>
      <c r="J65" s="7"/>
      <c r="K65" s="7"/>
      <c r="L65" s="9" t="s">
        <v>97</v>
      </c>
      <c r="M65" s="16">
        <v>32.700000000000003</v>
      </c>
      <c r="N65" s="16">
        <v>34.6</v>
      </c>
      <c r="O65" s="16">
        <v>39.200000000000003</v>
      </c>
      <c r="P65" s="16">
        <v>42.2</v>
      </c>
      <c r="Q65" s="16">
        <v>31.2</v>
      </c>
      <c r="R65" s="16">
        <v>29.2</v>
      </c>
      <c r="S65" s="25" t="s">
        <v>270</v>
      </c>
      <c r="T65" s="25" t="s">
        <v>270</v>
      </c>
      <c r="U65" s="16">
        <v>36</v>
      </c>
    </row>
    <row r="66" spans="1:21" ht="16.5" customHeight="1" x14ac:dyDescent="0.25">
      <c r="A66" s="7"/>
      <c r="B66" s="7"/>
      <c r="C66" s="7" t="s">
        <v>1197</v>
      </c>
      <c r="D66" s="7"/>
      <c r="E66" s="7"/>
      <c r="F66" s="7"/>
      <c r="G66" s="7"/>
      <c r="H66" s="7"/>
      <c r="I66" s="7"/>
      <c r="J66" s="7"/>
      <c r="K66" s="7"/>
      <c r="L66" s="9" t="s">
        <v>97</v>
      </c>
      <c r="M66" s="16">
        <v>18.899999999999999</v>
      </c>
      <c r="N66" s="16">
        <v>24.3</v>
      </c>
      <c r="O66" s="16">
        <v>27.6</v>
      </c>
      <c r="P66" s="16">
        <v>23.9</v>
      </c>
      <c r="Q66" s="16">
        <v>20.8</v>
      </c>
      <c r="R66" s="16">
        <v>21.7</v>
      </c>
      <c r="S66" s="25" t="s">
        <v>270</v>
      </c>
      <c r="T66" s="16">
        <v>28.9</v>
      </c>
      <c r="U66" s="16">
        <v>24.1</v>
      </c>
    </row>
    <row r="67" spans="1:21" ht="16.5" customHeight="1" x14ac:dyDescent="0.25">
      <c r="A67" s="7"/>
      <c r="B67" s="7"/>
      <c r="C67" s="7" t="s">
        <v>761</v>
      </c>
      <c r="D67" s="7"/>
      <c r="E67" s="7"/>
      <c r="F67" s="7"/>
      <c r="G67" s="7"/>
      <c r="H67" s="7"/>
      <c r="I67" s="7"/>
      <c r="J67" s="7"/>
      <c r="K67" s="7"/>
      <c r="L67" s="9" t="s">
        <v>97</v>
      </c>
      <c r="M67" s="16">
        <v>21.5</v>
      </c>
      <c r="N67" s="16">
        <v>22.7</v>
      </c>
      <c r="O67" s="16">
        <v>24.7</v>
      </c>
      <c r="P67" s="16">
        <v>22.8</v>
      </c>
      <c r="Q67" s="16">
        <v>26.6</v>
      </c>
      <c r="R67" s="25" t="s">
        <v>270</v>
      </c>
      <c r="S67" s="25" t="s">
        <v>270</v>
      </c>
      <c r="T67" s="25" t="s">
        <v>270</v>
      </c>
      <c r="U67" s="16">
        <v>23.5</v>
      </c>
    </row>
    <row r="68" spans="1:21" ht="16.5" customHeight="1" x14ac:dyDescent="0.25">
      <c r="A68" s="7" t="s">
        <v>89</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1195</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1196</v>
      </c>
      <c r="D70" s="7"/>
      <c r="E70" s="7"/>
      <c r="F70" s="7"/>
      <c r="G70" s="7"/>
      <c r="H70" s="7"/>
      <c r="I70" s="7"/>
      <c r="J70" s="7"/>
      <c r="K70" s="7"/>
      <c r="L70" s="9" t="s">
        <v>97</v>
      </c>
      <c r="M70" s="16">
        <v>70.8</v>
      </c>
      <c r="N70" s="16">
        <v>51.7</v>
      </c>
      <c r="O70" s="16">
        <v>55.1</v>
      </c>
      <c r="P70" s="16">
        <v>60.8</v>
      </c>
      <c r="Q70" s="16">
        <v>45.6</v>
      </c>
      <c r="R70" s="25" t="s">
        <v>270</v>
      </c>
      <c r="S70" s="25" t="s">
        <v>270</v>
      </c>
      <c r="T70" s="25" t="s">
        <v>270</v>
      </c>
      <c r="U70" s="16">
        <v>56.3</v>
      </c>
    </row>
    <row r="71" spans="1:21" ht="16.5" customHeight="1" x14ac:dyDescent="0.25">
      <c r="A71" s="7"/>
      <c r="B71" s="7"/>
      <c r="C71" s="7" t="s">
        <v>1197</v>
      </c>
      <c r="D71" s="7"/>
      <c r="E71" s="7"/>
      <c r="F71" s="7"/>
      <c r="G71" s="7"/>
      <c r="H71" s="7"/>
      <c r="I71" s="7"/>
      <c r="J71" s="7"/>
      <c r="K71" s="7"/>
      <c r="L71" s="9" t="s">
        <v>97</v>
      </c>
      <c r="M71" s="16">
        <v>71.7</v>
      </c>
      <c r="N71" s="16">
        <v>76.3</v>
      </c>
      <c r="O71" s="16">
        <v>78.599999999999994</v>
      </c>
      <c r="P71" s="16">
        <v>75.400000000000006</v>
      </c>
      <c r="Q71" s="16">
        <v>72.400000000000006</v>
      </c>
      <c r="R71" s="16">
        <v>76.400000000000006</v>
      </c>
      <c r="S71" s="25" t="s">
        <v>270</v>
      </c>
      <c r="T71" s="16">
        <v>73.599999999999994</v>
      </c>
      <c r="U71" s="16">
        <v>75.599999999999994</v>
      </c>
    </row>
    <row r="72" spans="1:21" ht="16.5" customHeight="1" x14ac:dyDescent="0.25">
      <c r="A72" s="7"/>
      <c r="B72" s="7"/>
      <c r="C72" s="7" t="s">
        <v>761</v>
      </c>
      <c r="D72" s="7"/>
      <c r="E72" s="7"/>
      <c r="F72" s="7"/>
      <c r="G72" s="7"/>
      <c r="H72" s="7"/>
      <c r="I72" s="7"/>
      <c r="J72" s="7"/>
      <c r="K72" s="7"/>
      <c r="L72" s="9" t="s">
        <v>97</v>
      </c>
      <c r="M72" s="16">
        <v>74.599999999999994</v>
      </c>
      <c r="N72" s="16">
        <v>71.099999999999994</v>
      </c>
      <c r="O72" s="16">
        <v>71.099999999999994</v>
      </c>
      <c r="P72" s="16">
        <v>65.900000000000006</v>
      </c>
      <c r="Q72" s="25" t="s">
        <v>270</v>
      </c>
      <c r="R72" s="25" t="s">
        <v>270</v>
      </c>
      <c r="S72" s="25" t="s">
        <v>270</v>
      </c>
      <c r="T72" s="25" t="s">
        <v>270</v>
      </c>
      <c r="U72" s="16">
        <v>70.5</v>
      </c>
    </row>
    <row r="73" spans="1:21" ht="16.5" customHeight="1" x14ac:dyDescent="0.25">
      <c r="A73" s="7"/>
      <c r="B73" s="7" t="s">
        <v>1198</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1196</v>
      </c>
      <c r="D74" s="7"/>
      <c r="E74" s="7"/>
      <c r="F74" s="7"/>
      <c r="G74" s="7"/>
      <c r="H74" s="7"/>
      <c r="I74" s="7"/>
      <c r="J74" s="7"/>
      <c r="K74" s="7"/>
      <c r="L74" s="9" t="s">
        <v>97</v>
      </c>
      <c r="M74" s="16">
        <v>57.8</v>
      </c>
      <c r="N74" s="16">
        <v>44.8</v>
      </c>
      <c r="O74" s="16">
        <v>57.2</v>
      </c>
      <c r="P74" s="16">
        <v>60.7</v>
      </c>
      <c r="Q74" s="16">
        <v>41.5</v>
      </c>
      <c r="R74" s="25" t="s">
        <v>270</v>
      </c>
      <c r="S74" s="25" t="s">
        <v>270</v>
      </c>
      <c r="T74" s="25" t="s">
        <v>270</v>
      </c>
      <c r="U74" s="16">
        <v>50.9</v>
      </c>
    </row>
    <row r="75" spans="1:21" ht="16.5" customHeight="1" x14ac:dyDescent="0.25">
      <c r="A75" s="7"/>
      <c r="B75" s="7"/>
      <c r="C75" s="7" t="s">
        <v>1197</v>
      </c>
      <c r="D75" s="7"/>
      <c r="E75" s="7"/>
      <c r="F75" s="7"/>
      <c r="G75" s="7"/>
      <c r="H75" s="7"/>
      <c r="I75" s="7"/>
      <c r="J75" s="7"/>
      <c r="K75" s="7"/>
      <c r="L75" s="9" t="s">
        <v>97</v>
      </c>
      <c r="M75" s="16">
        <v>52.3</v>
      </c>
      <c r="N75" s="16">
        <v>49.4</v>
      </c>
      <c r="O75" s="16">
        <v>55.6</v>
      </c>
      <c r="P75" s="16">
        <v>52.1</v>
      </c>
      <c r="Q75" s="16">
        <v>56.8</v>
      </c>
      <c r="R75" s="25" t="s">
        <v>270</v>
      </c>
      <c r="S75" s="25" t="s">
        <v>270</v>
      </c>
      <c r="T75" s="25" t="s">
        <v>270</v>
      </c>
      <c r="U75" s="16">
        <v>52.9</v>
      </c>
    </row>
    <row r="76" spans="1:21" ht="16.5" customHeight="1" x14ac:dyDescent="0.25">
      <c r="A76" s="7"/>
      <c r="B76" s="7"/>
      <c r="C76" s="7" t="s">
        <v>761</v>
      </c>
      <c r="D76" s="7"/>
      <c r="E76" s="7"/>
      <c r="F76" s="7"/>
      <c r="G76" s="7"/>
      <c r="H76" s="7"/>
      <c r="I76" s="7"/>
      <c r="J76" s="7"/>
      <c r="K76" s="7"/>
      <c r="L76" s="9" t="s">
        <v>97</v>
      </c>
      <c r="M76" s="16">
        <v>43.3</v>
      </c>
      <c r="N76" s="16">
        <v>47.3</v>
      </c>
      <c r="O76" s="16">
        <v>49.3</v>
      </c>
      <c r="P76" s="16">
        <v>41.6</v>
      </c>
      <c r="Q76" s="25" t="s">
        <v>270</v>
      </c>
      <c r="R76" s="25" t="s">
        <v>270</v>
      </c>
      <c r="S76" s="25" t="s">
        <v>270</v>
      </c>
      <c r="T76" s="25" t="s">
        <v>270</v>
      </c>
      <c r="U76" s="16">
        <v>46.7</v>
      </c>
    </row>
    <row r="77" spans="1:21" ht="16.5" customHeight="1" x14ac:dyDescent="0.25">
      <c r="A77" s="7"/>
      <c r="B77" s="7" t="s">
        <v>1199</v>
      </c>
      <c r="C77" s="7"/>
      <c r="D77" s="7"/>
      <c r="E77" s="7"/>
      <c r="F77" s="7"/>
      <c r="G77" s="7"/>
      <c r="H77" s="7"/>
      <c r="I77" s="7"/>
      <c r="J77" s="7"/>
      <c r="K77" s="7"/>
      <c r="L77" s="9"/>
      <c r="M77" s="10"/>
      <c r="N77" s="10"/>
      <c r="O77" s="10"/>
      <c r="P77" s="10"/>
      <c r="Q77" s="10"/>
      <c r="R77" s="10"/>
      <c r="S77" s="10"/>
      <c r="T77" s="10"/>
      <c r="U77" s="10"/>
    </row>
    <row r="78" spans="1:21" ht="16.5" customHeight="1" x14ac:dyDescent="0.25">
      <c r="A78" s="7"/>
      <c r="B78" s="7"/>
      <c r="C78" s="7" t="s">
        <v>1196</v>
      </c>
      <c r="D78" s="7"/>
      <c r="E78" s="7"/>
      <c r="F78" s="7"/>
      <c r="G78" s="7"/>
      <c r="H78" s="7"/>
      <c r="I78" s="7"/>
      <c r="J78" s="7"/>
      <c r="K78" s="7"/>
      <c r="L78" s="9" t="s">
        <v>97</v>
      </c>
      <c r="M78" s="16">
        <v>33.5</v>
      </c>
      <c r="N78" s="16">
        <v>33.5</v>
      </c>
      <c r="O78" s="16">
        <v>40.200000000000003</v>
      </c>
      <c r="P78" s="16">
        <v>42.1</v>
      </c>
      <c r="Q78" s="16">
        <v>30</v>
      </c>
      <c r="R78" s="16">
        <v>31.6</v>
      </c>
      <c r="S78" s="25" t="s">
        <v>270</v>
      </c>
      <c r="T78" s="25" t="s">
        <v>270</v>
      </c>
      <c r="U78" s="16">
        <v>35.9</v>
      </c>
    </row>
    <row r="79" spans="1:21" ht="16.5" customHeight="1" x14ac:dyDescent="0.25">
      <c r="A79" s="7"/>
      <c r="B79" s="7"/>
      <c r="C79" s="7" t="s">
        <v>1197</v>
      </c>
      <c r="D79" s="7"/>
      <c r="E79" s="7"/>
      <c r="F79" s="7"/>
      <c r="G79" s="7"/>
      <c r="H79" s="7"/>
      <c r="I79" s="7"/>
      <c r="J79" s="7"/>
      <c r="K79" s="7"/>
      <c r="L79" s="9" t="s">
        <v>97</v>
      </c>
      <c r="M79" s="16">
        <v>23.7</v>
      </c>
      <c r="N79" s="16">
        <v>25.2</v>
      </c>
      <c r="O79" s="16">
        <v>28.4</v>
      </c>
      <c r="P79" s="16">
        <v>24.3</v>
      </c>
      <c r="Q79" s="16">
        <v>21</v>
      </c>
      <c r="R79" s="16">
        <v>22.3</v>
      </c>
      <c r="S79" s="25" t="s">
        <v>270</v>
      </c>
      <c r="T79" s="16">
        <v>32</v>
      </c>
      <c r="U79" s="16">
        <v>25.5</v>
      </c>
    </row>
    <row r="80" spans="1:21" ht="16.5" customHeight="1" x14ac:dyDescent="0.25">
      <c r="A80" s="7"/>
      <c r="B80" s="7"/>
      <c r="C80" s="7" t="s">
        <v>761</v>
      </c>
      <c r="D80" s="7"/>
      <c r="E80" s="7"/>
      <c r="F80" s="7"/>
      <c r="G80" s="7"/>
      <c r="H80" s="7"/>
      <c r="I80" s="7"/>
      <c r="J80" s="7"/>
      <c r="K80" s="7"/>
      <c r="L80" s="9" t="s">
        <v>97</v>
      </c>
      <c r="M80" s="16">
        <v>21.2</v>
      </c>
      <c r="N80" s="16">
        <v>24</v>
      </c>
      <c r="O80" s="16">
        <v>25</v>
      </c>
      <c r="P80" s="16">
        <v>22.3</v>
      </c>
      <c r="Q80" s="16">
        <v>28.3</v>
      </c>
      <c r="R80" s="25" t="s">
        <v>270</v>
      </c>
      <c r="S80" s="25" t="s">
        <v>270</v>
      </c>
      <c r="T80" s="25" t="s">
        <v>270</v>
      </c>
      <c r="U80" s="16">
        <v>23.8</v>
      </c>
    </row>
    <row r="81" spans="1:21" ht="16.5" customHeight="1" x14ac:dyDescent="0.25">
      <c r="A81" s="7" t="s">
        <v>90</v>
      </c>
      <c r="B81" s="7"/>
      <c r="C81" s="7"/>
      <c r="D81" s="7"/>
      <c r="E81" s="7"/>
      <c r="F81" s="7"/>
      <c r="G81" s="7"/>
      <c r="H81" s="7"/>
      <c r="I81" s="7"/>
      <c r="J81" s="7"/>
      <c r="K81" s="7"/>
      <c r="L81" s="9"/>
      <c r="M81" s="10"/>
      <c r="N81" s="10"/>
      <c r="O81" s="10"/>
      <c r="P81" s="10"/>
      <c r="Q81" s="10"/>
      <c r="R81" s="10"/>
      <c r="S81" s="10"/>
      <c r="T81" s="10"/>
      <c r="U81" s="10"/>
    </row>
    <row r="82" spans="1:21" ht="16.5" customHeight="1" x14ac:dyDescent="0.25">
      <c r="A82" s="7"/>
      <c r="B82" s="7" t="s">
        <v>1195</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1196</v>
      </c>
      <c r="D83" s="7"/>
      <c r="E83" s="7"/>
      <c r="F83" s="7"/>
      <c r="G83" s="7"/>
      <c r="H83" s="7"/>
      <c r="I83" s="7"/>
      <c r="J83" s="7"/>
      <c r="K83" s="7"/>
      <c r="L83" s="9" t="s">
        <v>97</v>
      </c>
      <c r="M83" s="16">
        <v>65.2</v>
      </c>
      <c r="N83" s="16">
        <v>57.4</v>
      </c>
      <c r="O83" s="16">
        <v>54.8</v>
      </c>
      <c r="P83" s="16">
        <v>65.8</v>
      </c>
      <c r="Q83" s="16">
        <v>44.4</v>
      </c>
      <c r="R83" s="25" t="s">
        <v>270</v>
      </c>
      <c r="S83" s="25" t="s">
        <v>270</v>
      </c>
      <c r="T83" s="25" t="s">
        <v>270</v>
      </c>
      <c r="U83" s="16">
        <v>57.5</v>
      </c>
    </row>
    <row r="84" spans="1:21" ht="16.5" customHeight="1" x14ac:dyDescent="0.25">
      <c r="A84" s="7"/>
      <c r="B84" s="7"/>
      <c r="C84" s="7" t="s">
        <v>1197</v>
      </c>
      <c r="D84" s="7"/>
      <c r="E84" s="7"/>
      <c r="F84" s="7"/>
      <c r="G84" s="7"/>
      <c r="H84" s="7"/>
      <c r="I84" s="7"/>
      <c r="J84" s="7"/>
      <c r="K84" s="7"/>
      <c r="L84" s="9" t="s">
        <v>97</v>
      </c>
      <c r="M84" s="16">
        <v>71.599999999999994</v>
      </c>
      <c r="N84" s="16">
        <v>75.400000000000006</v>
      </c>
      <c r="O84" s="16">
        <v>77.900000000000006</v>
      </c>
      <c r="P84" s="16">
        <v>77.2</v>
      </c>
      <c r="Q84" s="16">
        <v>72.2</v>
      </c>
      <c r="R84" s="16">
        <v>76.099999999999994</v>
      </c>
      <c r="S84" s="16">
        <v>40.200000000000003</v>
      </c>
      <c r="T84" s="16">
        <v>78.8</v>
      </c>
      <c r="U84" s="16">
        <v>74.7</v>
      </c>
    </row>
    <row r="85" spans="1:21" ht="16.5" customHeight="1" x14ac:dyDescent="0.25">
      <c r="A85" s="7"/>
      <c r="B85" s="7"/>
      <c r="C85" s="7" t="s">
        <v>761</v>
      </c>
      <c r="D85" s="7"/>
      <c r="E85" s="7"/>
      <c r="F85" s="7"/>
      <c r="G85" s="7"/>
      <c r="H85" s="7"/>
      <c r="I85" s="7"/>
      <c r="J85" s="7"/>
      <c r="K85" s="7"/>
      <c r="L85" s="9" t="s">
        <v>97</v>
      </c>
      <c r="M85" s="16">
        <v>65.400000000000006</v>
      </c>
      <c r="N85" s="16">
        <v>72.8</v>
      </c>
      <c r="O85" s="16">
        <v>68.599999999999994</v>
      </c>
      <c r="P85" s="16">
        <v>60.2</v>
      </c>
      <c r="Q85" s="25" t="s">
        <v>270</v>
      </c>
      <c r="R85" s="25" t="s">
        <v>270</v>
      </c>
      <c r="S85" s="25" t="s">
        <v>270</v>
      </c>
      <c r="T85" s="25" t="s">
        <v>270</v>
      </c>
      <c r="U85" s="16">
        <v>68.7</v>
      </c>
    </row>
    <row r="86" spans="1:21" ht="16.5" customHeight="1" x14ac:dyDescent="0.25">
      <c r="A86" s="7"/>
      <c r="B86" s="7" t="s">
        <v>1198</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1196</v>
      </c>
      <c r="D87" s="7"/>
      <c r="E87" s="7"/>
      <c r="F87" s="7"/>
      <c r="G87" s="7"/>
      <c r="H87" s="7"/>
      <c r="I87" s="7"/>
      <c r="J87" s="7"/>
      <c r="K87" s="7"/>
      <c r="L87" s="9" t="s">
        <v>97</v>
      </c>
      <c r="M87" s="16">
        <v>56.2</v>
      </c>
      <c r="N87" s="16">
        <v>45.2</v>
      </c>
      <c r="O87" s="16">
        <v>58.7</v>
      </c>
      <c r="P87" s="16">
        <v>64.599999999999994</v>
      </c>
      <c r="Q87" s="16">
        <v>42.2</v>
      </c>
      <c r="R87" s="25" t="s">
        <v>270</v>
      </c>
      <c r="S87" s="25" t="s">
        <v>270</v>
      </c>
      <c r="T87" s="25" t="s">
        <v>270</v>
      </c>
      <c r="U87" s="16">
        <v>50.7</v>
      </c>
    </row>
    <row r="88" spans="1:21" ht="16.5" customHeight="1" x14ac:dyDescent="0.25">
      <c r="A88" s="7"/>
      <c r="B88" s="7"/>
      <c r="C88" s="7" t="s">
        <v>1197</v>
      </c>
      <c r="D88" s="7"/>
      <c r="E88" s="7"/>
      <c r="F88" s="7"/>
      <c r="G88" s="7"/>
      <c r="H88" s="7"/>
      <c r="I88" s="7"/>
      <c r="J88" s="7"/>
      <c r="K88" s="7"/>
      <c r="L88" s="9" t="s">
        <v>97</v>
      </c>
      <c r="M88" s="16">
        <v>50.2</v>
      </c>
      <c r="N88" s="16">
        <v>50.4</v>
      </c>
      <c r="O88" s="16">
        <v>57.5</v>
      </c>
      <c r="P88" s="16">
        <v>53.3</v>
      </c>
      <c r="Q88" s="16">
        <v>55</v>
      </c>
      <c r="R88" s="25" t="s">
        <v>270</v>
      </c>
      <c r="S88" s="25" t="s">
        <v>270</v>
      </c>
      <c r="T88" s="25" t="s">
        <v>270</v>
      </c>
      <c r="U88" s="16">
        <v>53.3</v>
      </c>
    </row>
    <row r="89" spans="1:21" ht="16.5" customHeight="1" x14ac:dyDescent="0.25">
      <c r="A89" s="7"/>
      <c r="B89" s="7"/>
      <c r="C89" s="7" t="s">
        <v>761</v>
      </c>
      <c r="D89" s="7"/>
      <c r="E89" s="7"/>
      <c r="F89" s="7"/>
      <c r="G89" s="7"/>
      <c r="H89" s="7"/>
      <c r="I89" s="7"/>
      <c r="J89" s="7"/>
      <c r="K89" s="7"/>
      <c r="L89" s="9" t="s">
        <v>97</v>
      </c>
      <c r="M89" s="16">
        <v>41</v>
      </c>
      <c r="N89" s="16">
        <v>47</v>
      </c>
      <c r="O89" s="16">
        <v>47.3</v>
      </c>
      <c r="P89" s="16">
        <v>41.5</v>
      </c>
      <c r="Q89" s="25" t="s">
        <v>270</v>
      </c>
      <c r="R89" s="25" t="s">
        <v>270</v>
      </c>
      <c r="S89" s="25" t="s">
        <v>270</v>
      </c>
      <c r="T89" s="25" t="s">
        <v>270</v>
      </c>
      <c r="U89" s="16">
        <v>45.2</v>
      </c>
    </row>
    <row r="90" spans="1:21" ht="16.5" customHeight="1" x14ac:dyDescent="0.25">
      <c r="A90" s="7"/>
      <c r="B90" s="7" t="s">
        <v>1199</v>
      </c>
      <c r="C90" s="7"/>
      <c r="D90" s="7"/>
      <c r="E90" s="7"/>
      <c r="F90" s="7"/>
      <c r="G90" s="7"/>
      <c r="H90" s="7"/>
      <c r="I90" s="7"/>
      <c r="J90" s="7"/>
      <c r="K90" s="7"/>
      <c r="L90" s="9"/>
      <c r="M90" s="10"/>
      <c r="N90" s="10"/>
      <c r="O90" s="10"/>
      <c r="P90" s="10"/>
      <c r="Q90" s="10"/>
      <c r="R90" s="10"/>
      <c r="S90" s="10"/>
      <c r="T90" s="10"/>
      <c r="U90" s="10"/>
    </row>
    <row r="91" spans="1:21" ht="16.5" customHeight="1" x14ac:dyDescent="0.25">
      <c r="A91" s="7"/>
      <c r="B91" s="7"/>
      <c r="C91" s="7" t="s">
        <v>1196</v>
      </c>
      <c r="D91" s="7"/>
      <c r="E91" s="7"/>
      <c r="F91" s="7"/>
      <c r="G91" s="7"/>
      <c r="H91" s="7"/>
      <c r="I91" s="7"/>
      <c r="J91" s="7"/>
      <c r="K91" s="7"/>
      <c r="L91" s="9" t="s">
        <v>97</v>
      </c>
      <c r="M91" s="16">
        <v>33.1</v>
      </c>
      <c r="N91" s="16">
        <v>34.5</v>
      </c>
      <c r="O91" s="16">
        <v>40.9</v>
      </c>
      <c r="P91" s="16">
        <v>38.299999999999997</v>
      </c>
      <c r="Q91" s="16">
        <v>31.6</v>
      </c>
      <c r="R91" s="16">
        <v>35</v>
      </c>
      <c r="S91" s="25" t="s">
        <v>270</v>
      </c>
      <c r="T91" s="25" t="s">
        <v>270</v>
      </c>
      <c r="U91" s="16">
        <v>36.1</v>
      </c>
    </row>
    <row r="92" spans="1:21" ht="16.5" customHeight="1" x14ac:dyDescent="0.25">
      <c r="A92" s="7"/>
      <c r="B92" s="7"/>
      <c r="C92" s="7" t="s">
        <v>1197</v>
      </c>
      <c r="D92" s="7"/>
      <c r="E92" s="7"/>
      <c r="F92" s="7"/>
      <c r="G92" s="7"/>
      <c r="H92" s="7"/>
      <c r="I92" s="7"/>
      <c r="J92" s="7"/>
      <c r="K92" s="7"/>
      <c r="L92" s="9" t="s">
        <v>97</v>
      </c>
      <c r="M92" s="16">
        <v>20.7</v>
      </c>
      <c r="N92" s="16">
        <v>25.9</v>
      </c>
      <c r="O92" s="16">
        <v>23.7</v>
      </c>
      <c r="P92" s="16">
        <v>25.1</v>
      </c>
      <c r="Q92" s="16">
        <v>22.8</v>
      </c>
      <c r="R92" s="16">
        <v>23.7</v>
      </c>
      <c r="S92" s="16">
        <v>21.9</v>
      </c>
      <c r="T92" s="16">
        <v>25</v>
      </c>
      <c r="U92" s="16">
        <v>23.7</v>
      </c>
    </row>
    <row r="93" spans="1:21" ht="16.5" customHeight="1" x14ac:dyDescent="0.25">
      <c r="A93" s="7"/>
      <c r="B93" s="7"/>
      <c r="C93" s="7" t="s">
        <v>761</v>
      </c>
      <c r="D93" s="7"/>
      <c r="E93" s="7"/>
      <c r="F93" s="7"/>
      <c r="G93" s="7"/>
      <c r="H93" s="7"/>
      <c r="I93" s="7"/>
      <c r="J93" s="7"/>
      <c r="K93" s="7"/>
      <c r="L93" s="9" t="s">
        <v>97</v>
      </c>
      <c r="M93" s="16">
        <v>19.600000000000001</v>
      </c>
      <c r="N93" s="16">
        <v>26.6</v>
      </c>
      <c r="O93" s="16">
        <v>22.5</v>
      </c>
      <c r="P93" s="16">
        <v>18</v>
      </c>
      <c r="Q93" s="16">
        <v>30.6</v>
      </c>
      <c r="R93" s="25" t="s">
        <v>270</v>
      </c>
      <c r="S93" s="25" t="s">
        <v>270</v>
      </c>
      <c r="T93" s="25" t="s">
        <v>270</v>
      </c>
      <c r="U93" s="16">
        <v>23.1</v>
      </c>
    </row>
    <row r="94" spans="1:21" ht="16.5" customHeight="1" x14ac:dyDescent="0.25">
      <c r="A94" s="7" t="s">
        <v>91</v>
      </c>
      <c r="B94" s="7"/>
      <c r="C94" s="7"/>
      <c r="D94" s="7"/>
      <c r="E94" s="7"/>
      <c r="F94" s="7"/>
      <c r="G94" s="7"/>
      <c r="H94" s="7"/>
      <c r="I94" s="7"/>
      <c r="J94" s="7"/>
      <c r="K94" s="7"/>
      <c r="L94" s="9"/>
      <c r="M94" s="10"/>
      <c r="N94" s="10"/>
      <c r="O94" s="10"/>
      <c r="P94" s="10"/>
      <c r="Q94" s="10"/>
      <c r="R94" s="10"/>
      <c r="S94" s="10"/>
      <c r="T94" s="10"/>
      <c r="U94" s="10"/>
    </row>
    <row r="95" spans="1:21" ht="16.5" customHeight="1" x14ac:dyDescent="0.25">
      <c r="A95" s="7"/>
      <c r="B95" s="7" t="s">
        <v>1195</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1196</v>
      </c>
      <c r="D96" s="7"/>
      <c r="E96" s="7"/>
      <c r="F96" s="7"/>
      <c r="G96" s="7"/>
      <c r="H96" s="7"/>
      <c r="I96" s="7"/>
      <c r="J96" s="7"/>
      <c r="K96" s="7"/>
      <c r="L96" s="9" t="s">
        <v>97</v>
      </c>
      <c r="M96" s="16">
        <v>58.1</v>
      </c>
      <c r="N96" s="25" t="s">
        <v>259</v>
      </c>
      <c r="O96" s="16">
        <v>51.4</v>
      </c>
      <c r="P96" s="25" t="s">
        <v>270</v>
      </c>
      <c r="Q96" s="25" t="s">
        <v>270</v>
      </c>
      <c r="R96" s="25" t="s">
        <v>270</v>
      </c>
      <c r="S96" s="25" t="s">
        <v>270</v>
      </c>
      <c r="T96" s="25" t="s">
        <v>270</v>
      </c>
      <c r="U96" s="16">
        <v>53.3</v>
      </c>
    </row>
    <row r="97" spans="1:21" ht="16.5" customHeight="1" x14ac:dyDescent="0.25">
      <c r="A97" s="7"/>
      <c r="B97" s="7"/>
      <c r="C97" s="7" t="s">
        <v>1197</v>
      </c>
      <c r="D97" s="7"/>
      <c r="E97" s="7"/>
      <c r="F97" s="7"/>
      <c r="G97" s="7"/>
      <c r="H97" s="7"/>
      <c r="I97" s="7"/>
      <c r="J97" s="7"/>
      <c r="K97" s="7"/>
      <c r="L97" s="9" t="s">
        <v>97</v>
      </c>
      <c r="M97" s="16">
        <v>72.900000000000006</v>
      </c>
      <c r="N97" s="25" t="s">
        <v>259</v>
      </c>
      <c r="O97" s="16">
        <v>76</v>
      </c>
      <c r="P97" s="16">
        <v>76.7</v>
      </c>
      <c r="Q97" s="16">
        <v>76.5</v>
      </c>
      <c r="R97" s="16">
        <v>77.3</v>
      </c>
      <c r="S97" s="25" t="s">
        <v>270</v>
      </c>
      <c r="T97" s="16">
        <v>77.7</v>
      </c>
      <c r="U97" s="16">
        <v>75</v>
      </c>
    </row>
    <row r="98" spans="1:21" ht="16.5" customHeight="1" x14ac:dyDescent="0.25">
      <c r="A98" s="7"/>
      <c r="B98" s="7"/>
      <c r="C98" s="7" t="s">
        <v>761</v>
      </c>
      <c r="D98" s="7"/>
      <c r="E98" s="7"/>
      <c r="F98" s="7"/>
      <c r="G98" s="7"/>
      <c r="H98" s="7"/>
      <c r="I98" s="7"/>
      <c r="J98" s="7"/>
      <c r="K98" s="7"/>
      <c r="L98" s="9" t="s">
        <v>97</v>
      </c>
      <c r="M98" s="16">
        <v>68.2</v>
      </c>
      <c r="N98" s="25" t="s">
        <v>259</v>
      </c>
      <c r="O98" s="16">
        <v>75.5</v>
      </c>
      <c r="P98" s="16">
        <v>60.6</v>
      </c>
      <c r="Q98" s="25" t="s">
        <v>270</v>
      </c>
      <c r="R98" s="25" t="s">
        <v>270</v>
      </c>
      <c r="S98" s="25" t="s">
        <v>270</v>
      </c>
      <c r="T98" s="25" t="s">
        <v>270</v>
      </c>
      <c r="U98" s="16">
        <v>67.900000000000006</v>
      </c>
    </row>
    <row r="99" spans="1:21" ht="16.5" customHeight="1" x14ac:dyDescent="0.25">
      <c r="A99" s="7"/>
      <c r="B99" s="7" t="s">
        <v>1198</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1196</v>
      </c>
      <c r="D100" s="7"/>
      <c r="E100" s="7"/>
      <c r="F100" s="7"/>
      <c r="G100" s="7"/>
      <c r="H100" s="7"/>
      <c r="I100" s="7"/>
      <c r="J100" s="7"/>
      <c r="K100" s="7"/>
      <c r="L100" s="9" t="s">
        <v>97</v>
      </c>
      <c r="M100" s="16">
        <v>58.9</v>
      </c>
      <c r="N100" s="25" t="s">
        <v>259</v>
      </c>
      <c r="O100" s="16">
        <v>62.2</v>
      </c>
      <c r="P100" s="16">
        <v>58.3</v>
      </c>
      <c r="Q100" s="16">
        <v>39.1</v>
      </c>
      <c r="R100" s="25" t="s">
        <v>270</v>
      </c>
      <c r="S100" s="25" t="s">
        <v>270</v>
      </c>
      <c r="T100" s="25" t="s">
        <v>270</v>
      </c>
      <c r="U100" s="16">
        <v>52.7</v>
      </c>
    </row>
    <row r="101" spans="1:21" ht="16.5" customHeight="1" x14ac:dyDescent="0.25">
      <c r="A101" s="7"/>
      <c r="B101" s="7"/>
      <c r="C101" s="7" t="s">
        <v>1197</v>
      </c>
      <c r="D101" s="7"/>
      <c r="E101" s="7"/>
      <c r="F101" s="7"/>
      <c r="G101" s="7"/>
      <c r="H101" s="7"/>
      <c r="I101" s="7"/>
      <c r="J101" s="7"/>
      <c r="K101" s="7"/>
      <c r="L101" s="9" t="s">
        <v>97</v>
      </c>
      <c r="M101" s="16">
        <v>51.3</v>
      </c>
      <c r="N101" s="25" t="s">
        <v>259</v>
      </c>
      <c r="O101" s="16">
        <v>57</v>
      </c>
      <c r="P101" s="16">
        <v>51.6</v>
      </c>
      <c r="Q101" s="16">
        <v>54.1</v>
      </c>
      <c r="R101" s="25" t="s">
        <v>270</v>
      </c>
      <c r="S101" s="25" t="s">
        <v>270</v>
      </c>
      <c r="T101" s="25" t="s">
        <v>270</v>
      </c>
      <c r="U101" s="16">
        <v>55</v>
      </c>
    </row>
    <row r="102" spans="1:21" ht="16.5" customHeight="1" x14ac:dyDescent="0.25">
      <c r="A102" s="7"/>
      <c r="B102" s="7"/>
      <c r="C102" s="7" t="s">
        <v>761</v>
      </c>
      <c r="D102" s="7"/>
      <c r="E102" s="7"/>
      <c r="F102" s="7"/>
      <c r="G102" s="7"/>
      <c r="H102" s="7"/>
      <c r="I102" s="7"/>
      <c r="J102" s="7"/>
      <c r="K102" s="7"/>
      <c r="L102" s="9" t="s">
        <v>97</v>
      </c>
      <c r="M102" s="16">
        <v>46.4</v>
      </c>
      <c r="N102" s="25" t="s">
        <v>259</v>
      </c>
      <c r="O102" s="16">
        <v>47.1</v>
      </c>
      <c r="P102" s="16">
        <v>41.5</v>
      </c>
      <c r="Q102" s="25" t="s">
        <v>270</v>
      </c>
      <c r="R102" s="25" t="s">
        <v>270</v>
      </c>
      <c r="S102" s="25" t="s">
        <v>270</v>
      </c>
      <c r="T102" s="25" t="s">
        <v>270</v>
      </c>
      <c r="U102" s="16">
        <v>46.6</v>
      </c>
    </row>
    <row r="103" spans="1:21" ht="16.5" customHeight="1" x14ac:dyDescent="0.25">
      <c r="A103" s="7"/>
      <c r="B103" s="7" t="s">
        <v>1199</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1196</v>
      </c>
      <c r="D104" s="7"/>
      <c r="E104" s="7"/>
      <c r="F104" s="7"/>
      <c r="G104" s="7"/>
      <c r="H104" s="7"/>
      <c r="I104" s="7"/>
      <c r="J104" s="7"/>
      <c r="K104" s="7"/>
      <c r="L104" s="9" t="s">
        <v>97</v>
      </c>
      <c r="M104" s="16">
        <v>33.200000000000003</v>
      </c>
      <c r="N104" s="25" t="s">
        <v>259</v>
      </c>
      <c r="O104" s="16">
        <v>42.2</v>
      </c>
      <c r="P104" s="16">
        <v>37.6</v>
      </c>
      <c r="Q104" s="16">
        <v>28.8</v>
      </c>
      <c r="R104" s="25" t="s">
        <v>270</v>
      </c>
      <c r="S104" s="25" t="s">
        <v>270</v>
      </c>
      <c r="T104" s="25" t="s">
        <v>270</v>
      </c>
      <c r="U104" s="16">
        <v>35.9</v>
      </c>
    </row>
    <row r="105" spans="1:21" ht="16.5" customHeight="1" x14ac:dyDescent="0.25">
      <c r="A105" s="7"/>
      <c r="B105" s="7"/>
      <c r="C105" s="7" t="s">
        <v>1197</v>
      </c>
      <c r="D105" s="7"/>
      <c r="E105" s="7"/>
      <c r="F105" s="7"/>
      <c r="G105" s="7"/>
      <c r="H105" s="7"/>
      <c r="I105" s="7"/>
      <c r="J105" s="7"/>
      <c r="K105" s="7"/>
      <c r="L105" s="9" t="s">
        <v>97</v>
      </c>
      <c r="M105" s="16">
        <v>21</v>
      </c>
      <c r="N105" s="25" t="s">
        <v>259</v>
      </c>
      <c r="O105" s="16">
        <v>28.2</v>
      </c>
      <c r="P105" s="16">
        <v>23.2</v>
      </c>
      <c r="Q105" s="16">
        <v>18.7</v>
      </c>
      <c r="R105" s="16">
        <v>19.5</v>
      </c>
      <c r="S105" s="16">
        <v>23.8</v>
      </c>
      <c r="T105" s="16">
        <v>28.4</v>
      </c>
      <c r="U105" s="16">
        <v>23.7</v>
      </c>
    </row>
    <row r="106" spans="1:21" ht="16.5" customHeight="1" x14ac:dyDescent="0.25">
      <c r="A106" s="7"/>
      <c r="B106" s="7"/>
      <c r="C106" s="7" t="s">
        <v>761</v>
      </c>
      <c r="D106" s="7"/>
      <c r="E106" s="7"/>
      <c r="F106" s="7"/>
      <c r="G106" s="7"/>
      <c r="H106" s="7"/>
      <c r="I106" s="7"/>
      <c r="J106" s="7"/>
      <c r="K106" s="7"/>
      <c r="L106" s="9" t="s">
        <v>97</v>
      </c>
      <c r="M106" s="16">
        <v>20.100000000000001</v>
      </c>
      <c r="N106" s="25" t="s">
        <v>259</v>
      </c>
      <c r="O106" s="16">
        <v>27.1</v>
      </c>
      <c r="P106" s="16">
        <v>19</v>
      </c>
      <c r="Q106" s="16">
        <v>26.5</v>
      </c>
      <c r="R106" s="25" t="s">
        <v>270</v>
      </c>
      <c r="S106" s="25" t="s">
        <v>270</v>
      </c>
      <c r="T106" s="25" t="s">
        <v>270</v>
      </c>
      <c r="U106" s="16">
        <v>22.4</v>
      </c>
    </row>
    <row r="107" spans="1:21" ht="16.5" customHeight="1" x14ac:dyDescent="0.25">
      <c r="A107" s="7" t="s">
        <v>92</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t="s">
        <v>1195</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1196</v>
      </c>
      <c r="D109" s="7"/>
      <c r="E109" s="7"/>
      <c r="F109" s="7"/>
      <c r="G109" s="7"/>
      <c r="H109" s="7"/>
      <c r="I109" s="7"/>
      <c r="J109" s="7"/>
      <c r="K109" s="7"/>
      <c r="L109" s="9" t="s">
        <v>97</v>
      </c>
      <c r="M109" s="16">
        <v>57.7</v>
      </c>
      <c r="N109" s="25" t="s">
        <v>259</v>
      </c>
      <c r="O109" s="16">
        <v>51.9</v>
      </c>
      <c r="P109" s="25" t="s">
        <v>270</v>
      </c>
      <c r="Q109" s="25" t="s">
        <v>270</v>
      </c>
      <c r="R109" s="25" t="s">
        <v>270</v>
      </c>
      <c r="S109" s="25" t="s">
        <v>270</v>
      </c>
      <c r="T109" s="25" t="s">
        <v>270</v>
      </c>
      <c r="U109" s="16">
        <v>54.3</v>
      </c>
    </row>
    <row r="110" spans="1:21" ht="16.5" customHeight="1" x14ac:dyDescent="0.25">
      <c r="A110" s="7"/>
      <c r="B110" s="7"/>
      <c r="C110" s="7" t="s">
        <v>1197</v>
      </c>
      <c r="D110" s="7"/>
      <c r="E110" s="7"/>
      <c r="F110" s="7"/>
      <c r="G110" s="7"/>
      <c r="H110" s="7"/>
      <c r="I110" s="7"/>
      <c r="J110" s="7"/>
      <c r="K110" s="7"/>
      <c r="L110" s="9" t="s">
        <v>97</v>
      </c>
      <c r="M110" s="16">
        <v>72</v>
      </c>
      <c r="N110" s="25" t="s">
        <v>259</v>
      </c>
      <c r="O110" s="16">
        <v>77.5</v>
      </c>
      <c r="P110" s="16">
        <v>74.5</v>
      </c>
      <c r="Q110" s="16">
        <v>73.5</v>
      </c>
      <c r="R110" s="16">
        <v>73.3</v>
      </c>
      <c r="S110" s="25" t="s">
        <v>270</v>
      </c>
      <c r="T110" s="16">
        <v>78.599999999999994</v>
      </c>
      <c r="U110" s="16">
        <v>74</v>
      </c>
    </row>
    <row r="111" spans="1:21" ht="16.5" customHeight="1" x14ac:dyDescent="0.25">
      <c r="A111" s="7"/>
      <c r="B111" s="7"/>
      <c r="C111" s="7" t="s">
        <v>761</v>
      </c>
      <c r="D111" s="7"/>
      <c r="E111" s="7"/>
      <c r="F111" s="7"/>
      <c r="G111" s="7"/>
      <c r="H111" s="7"/>
      <c r="I111" s="7"/>
      <c r="J111" s="7"/>
      <c r="K111" s="7"/>
      <c r="L111" s="9" t="s">
        <v>97</v>
      </c>
      <c r="M111" s="16">
        <v>62.7</v>
      </c>
      <c r="N111" s="25" t="s">
        <v>259</v>
      </c>
      <c r="O111" s="16">
        <v>74.8</v>
      </c>
      <c r="P111" s="16">
        <v>60.7</v>
      </c>
      <c r="Q111" s="25" t="s">
        <v>270</v>
      </c>
      <c r="R111" s="25" t="s">
        <v>270</v>
      </c>
      <c r="S111" s="25" t="s">
        <v>270</v>
      </c>
      <c r="T111" s="25" t="s">
        <v>270</v>
      </c>
      <c r="U111" s="16">
        <v>66.3</v>
      </c>
    </row>
    <row r="112" spans="1:21" ht="16.5" customHeight="1" x14ac:dyDescent="0.25">
      <c r="A112" s="7"/>
      <c r="B112" s="7" t="s">
        <v>1198</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1196</v>
      </c>
      <c r="D113" s="7"/>
      <c r="E113" s="7"/>
      <c r="F113" s="7"/>
      <c r="G113" s="7"/>
      <c r="H113" s="7"/>
      <c r="I113" s="7"/>
      <c r="J113" s="7"/>
      <c r="K113" s="7"/>
      <c r="L113" s="9" t="s">
        <v>97</v>
      </c>
      <c r="M113" s="16">
        <v>59.2</v>
      </c>
      <c r="N113" s="25" t="s">
        <v>259</v>
      </c>
      <c r="O113" s="16">
        <v>61.1</v>
      </c>
      <c r="P113" s="16">
        <v>63.2</v>
      </c>
      <c r="Q113" s="16">
        <v>40.6</v>
      </c>
      <c r="R113" s="25" t="s">
        <v>270</v>
      </c>
      <c r="S113" s="25" t="s">
        <v>270</v>
      </c>
      <c r="T113" s="25" t="s">
        <v>270</v>
      </c>
      <c r="U113" s="16">
        <v>52.6</v>
      </c>
    </row>
    <row r="114" spans="1:21" ht="16.5" customHeight="1" x14ac:dyDescent="0.25">
      <c r="A114" s="7"/>
      <c r="B114" s="7"/>
      <c r="C114" s="7" t="s">
        <v>1197</v>
      </c>
      <c r="D114" s="7"/>
      <c r="E114" s="7"/>
      <c r="F114" s="7"/>
      <c r="G114" s="7"/>
      <c r="H114" s="7"/>
      <c r="I114" s="7"/>
      <c r="J114" s="7"/>
      <c r="K114" s="7"/>
      <c r="L114" s="9" t="s">
        <v>97</v>
      </c>
      <c r="M114" s="16">
        <v>50.9</v>
      </c>
      <c r="N114" s="25" t="s">
        <v>259</v>
      </c>
      <c r="O114" s="16">
        <v>56.1</v>
      </c>
      <c r="P114" s="16">
        <v>51.3</v>
      </c>
      <c r="Q114" s="16">
        <v>63.4</v>
      </c>
      <c r="R114" s="25" t="s">
        <v>270</v>
      </c>
      <c r="S114" s="25" t="s">
        <v>270</v>
      </c>
      <c r="T114" s="25" t="s">
        <v>270</v>
      </c>
      <c r="U114" s="16">
        <v>54.6</v>
      </c>
    </row>
    <row r="115" spans="1:21" ht="16.5" customHeight="1" x14ac:dyDescent="0.25">
      <c r="A115" s="7"/>
      <c r="B115" s="7"/>
      <c r="C115" s="7" t="s">
        <v>761</v>
      </c>
      <c r="D115" s="7"/>
      <c r="E115" s="7"/>
      <c r="F115" s="7"/>
      <c r="G115" s="7"/>
      <c r="H115" s="7"/>
      <c r="I115" s="7"/>
      <c r="J115" s="7"/>
      <c r="K115" s="7"/>
      <c r="L115" s="9" t="s">
        <v>97</v>
      </c>
      <c r="M115" s="16">
        <v>47.5</v>
      </c>
      <c r="N115" s="25" t="s">
        <v>259</v>
      </c>
      <c r="O115" s="16">
        <v>49</v>
      </c>
      <c r="P115" s="16">
        <v>39.799999999999997</v>
      </c>
      <c r="Q115" s="25" t="s">
        <v>270</v>
      </c>
      <c r="R115" s="25" t="s">
        <v>270</v>
      </c>
      <c r="S115" s="25" t="s">
        <v>270</v>
      </c>
      <c r="T115" s="25" t="s">
        <v>270</v>
      </c>
      <c r="U115" s="16">
        <v>46.5</v>
      </c>
    </row>
    <row r="116" spans="1:21" ht="16.5" customHeight="1" x14ac:dyDescent="0.25">
      <c r="A116" s="7"/>
      <c r="B116" s="7" t="s">
        <v>1199</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t="s">
        <v>1196</v>
      </c>
      <c r="D117" s="7"/>
      <c r="E117" s="7"/>
      <c r="F117" s="7"/>
      <c r="G117" s="7"/>
      <c r="H117" s="7"/>
      <c r="I117" s="7"/>
      <c r="J117" s="7"/>
      <c r="K117" s="7"/>
      <c r="L117" s="9" t="s">
        <v>97</v>
      </c>
      <c r="M117" s="16">
        <v>36.799999999999997</v>
      </c>
      <c r="N117" s="25" t="s">
        <v>259</v>
      </c>
      <c r="O117" s="16">
        <v>43.3</v>
      </c>
      <c r="P117" s="16">
        <v>36.700000000000003</v>
      </c>
      <c r="Q117" s="16">
        <v>27.6</v>
      </c>
      <c r="R117" s="25" t="s">
        <v>270</v>
      </c>
      <c r="S117" s="25" t="s">
        <v>270</v>
      </c>
      <c r="T117" s="25" t="s">
        <v>270</v>
      </c>
      <c r="U117" s="16">
        <v>36.5</v>
      </c>
    </row>
    <row r="118" spans="1:21" ht="16.5" customHeight="1" x14ac:dyDescent="0.25">
      <c r="A118" s="7"/>
      <c r="B118" s="7"/>
      <c r="C118" s="7" t="s">
        <v>1197</v>
      </c>
      <c r="D118" s="7"/>
      <c r="E118" s="7"/>
      <c r="F118" s="7"/>
      <c r="G118" s="7"/>
      <c r="H118" s="7"/>
      <c r="I118" s="7"/>
      <c r="J118" s="7"/>
      <c r="K118" s="7"/>
      <c r="L118" s="9" t="s">
        <v>97</v>
      </c>
      <c r="M118" s="16">
        <v>21</v>
      </c>
      <c r="N118" s="25" t="s">
        <v>259</v>
      </c>
      <c r="O118" s="16">
        <v>26.8</v>
      </c>
      <c r="P118" s="16">
        <v>23.2</v>
      </c>
      <c r="Q118" s="16">
        <v>21.2</v>
      </c>
      <c r="R118" s="16">
        <v>21.5</v>
      </c>
      <c r="S118" s="25" t="s">
        <v>270</v>
      </c>
      <c r="T118" s="16">
        <v>26.5</v>
      </c>
      <c r="U118" s="16">
        <v>23.5</v>
      </c>
    </row>
    <row r="119" spans="1:21" ht="16.5" customHeight="1" x14ac:dyDescent="0.25">
      <c r="A119" s="7"/>
      <c r="B119" s="7"/>
      <c r="C119" s="7" t="s">
        <v>761</v>
      </c>
      <c r="D119" s="7"/>
      <c r="E119" s="7"/>
      <c r="F119" s="7"/>
      <c r="G119" s="7"/>
      <c r="H119" s="7"/>
      <c r="I119" s="7"/>
      <c r="J119" s="7"/>
      <c r="K119" s="7"/>
      <c r="L119" s="9" t="s">
        <v>97</v>
      </c>
      <c r="M119" s="16">
        <v>21.9</v>
      </c>
      <c r="N119" s="25" t="s">
        <v>259</v>
      </c>
      <c r="O119" s="16">
        <v>29.8</v>
      </c>
      <c r="P119" s="16">
        <v>20.3</v>
      </c>
      <c r="Q119" s="16">
        <v>27.2</v>
      </c>
      <c r="R119" s="25" t="s">
        <v>270</v>
      </c>
      <c r="S119" s="25" t="s">
        <v>270</v>
      </c>
      <c r="T119" s="25" t="s">
        <v>270</v>
      </c>
      <c r="U119" s="16">
        <v>24.2</v>
      </c>
    </row>
    <row r="120" spans="1:21" ht="16.5" customHeight="1" x14ac:dyDescent="0.25">
      <c r="A120" s="7" t="s">
        <v>93</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t="s">
        <v>1195</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5">
      <c r="A122" s="7"/>
      <c r="B122" s="7"/>
      <c r="C122" s="7" t="s">
        <v>1196</v>
      </c>
      <c r="D122" s="7"/>
      <c r="E122" s="7"/>
      <c r="F122" s="7"/>
      <c r="G122" s="7"/>
      <c r="H122" s="7"/>
      <c r="I122" s="7"/>
      <c r="J122" s="7"/>
      <c r="K122" s="7"/>
      <c r="L122" s="9" t="s">
        <v>97</v>
      </c>
      <c r="M122" s="16">
        <v>64.900000000000006</v>
      </c>
      <c r="N122" s="16">
        <v>61.2</v>
      </c>
      <c r="O122" s="25" t="s">
        <v>270</v>
      </c>
      <c r="P122" s="16">
        <v>66.900000000000006</v>
      </c>
      <c r="Q122" s="25" t="s">
        <v>270</v>
      </c>
      <c r="R122" s="25" t="s">
        <v>270</v>
      </c>
      <c r="S122" s="25" t="s">
        <v>270</v>
      </c>
      <c r="T122" s="25" t="s">
        <v>270</v>
      </c>
      <c r="U122" s="16">
        <v>60.7</v>
      </c>
    </row>
    <row r="123" spans="1:21" ht="16.5" customHeight="1" x14ac:dyDescent="0.25">
      <c r="A123" s="7"/>
      <c r="B123" s="7"/>
      <c r="C123" s="7" t="s">
        <v>1197</v>
      </c>
      <c r="D123" s="7"/>
      <c r="E123" s="7"/>
      <c r="F123" s="7"/>
      <c r="G123" s="7"/>
      <c r="H123" s="7"/>
      <c r="I123" s="7"/>
      <c r="J123" s="7"/>
      <c r="K123" s="7"/>
      <c r="L123" s="9" t="s">
        <v>97</v>
      </c>
      <c r="M123" s="16">
        <v>72.2</v>
      </c>
      <c r="N123" s="16">
        <v>74.3</v>
      </c>
      <c r="O123" s="16">
        <v>76.599999999999994</v>
      </c>
      <c r="P123" s="16">
        <v>78.3</v>
      </c>
      <c r="Q123" s="16">
        <v>73.900000000000006</v>
      </c>
      <c r="R123" s="16">
        <v>75.8</v>
      </c>
      <c r="S123" s="25" t="s">
        <v>270</v>
      </c>
      <c r="T123" s="25" t="s">
        <v>270</v>
      </c>
      <c r="U123" s="16">
        <v>74.400000000000006</v>
      </c>
    </row>
    <row r="124" spans="1:21" ht="16.5" customHeight="1" x14ac:dyDescent="0.25">
      <c r="A124" s="7"/>
      <c r="B124" s="7"/>
      <c r="C124" s="7" t="s">
        <v>761</v>
      </c>
      <c r="D124" s="7"/>
      <c r="E124" s="7"/>
      <c r="F124" s="7"/>
      <c r="G124" s="7"/>
      <c r="H124" s="7"/>
      <c r="I124" s="7"/>
      <c r="J124" s="7"/>
      <c r="K124" s="7"/>
      <c r="L124" s="9" t="s">
        <v>97</v>
      </c>
      <c r="M124" s="16">
        <v>63.9</v>
      </c>
      <c r="N124" s="16">
        <v>75.3</v>
      </c>
      <c r="O124" s="16">
        <v>66</v>
      </c>
      <c r="P124" s="16">
        <v>60.6</v>
      </c>
      <c r="Q124" s="16">
        <v>84.1</v>
      </c>
      <c r="R124" s="25" t="s">
        <v>270</v>
      </c>
      <c r="S124" s="25" t="s">
        <v>270</v>
      </c>
      <c r="T124" s="25" t="s">
        <v>270</v>
      </c>
      <c r="U124" s="16">
        <v>70.3</v>
      </c>
    </row>
    <row r="125" spans="1:21" ht="16.5" customHeight="1" x14ac:dyDescent="0.25">
      <c r="A125" s="7"/>
      <c r="B125" s="7" t="s">
        <v>1198</v>
      </c>
      <c r="C125" s="7"/>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t="s">
        <v>1196</v>
      </c>
      <c r="D126" s="7"/>
      <c r="E126" s="7"/>
      <c r="F126" s="7"/>
      <c r="G126" s="7"/>
      <c r="H126" s="7"/>
      <c r="I126" s="7"/>
      <c r="J126" s="7"/>
      <c r="K126" s="7"/>
      <c r="L126" s="9" t="s">
        <v>97</v>
      </c>
      <c r="M126" s="16">
        <v>60.6</v>
      </c>
      <c r="N126" s="16">
        <v>54.4</v>
      </c>
      <c r="O126" s="16">
        <v>59.2</v>
      </c>
      <c r="P126" s="16">
        <v>64.3</v>
      </c>
      <c r="Q126" s="16">
        <v>39.4</v>
      </c>
      <c r="R126" s="25" t="s">
        <v>270</v>
      </c>
      <c r="S126" s="25" t="s">
        <v>270</v>
      </c>
      <c r="T126" s="25" t="s">
        <v>270</v>
      </c>
      <c r="U126" s="16">
        <v>53.3</v>
      </c>
    </row>
    <row r="127" spans="1:21" ht="16.5" customHeight="1" x14ac:dyDescent="0.25">
      <c r="A127" s="7"/>
      <c r="B127" s="7"/>
      <c r="C127" s="7" t="s">
        <v>1197</v>
      </c>
      <c r="D127" s="7"/>
      <c r="E127" s="7"/>
      <c r="F127" s="7"/>
      <c r="G127" s="7"/>
      <c r="H127" s="7"/>
      <c r="I127" s="7"/>
      <c r="J127" s="7"/>
      <c r="K127" s="7"/>
      <c r="L127" s="9" t="s">
        <v>97</v>
      </c>
      <c r="M127" s="16">
        <v>54.5</v>
      </c>
      <c r="N127" s="16">
        <v>46.5</v>
      </c>
      <c r="O127" s="16">
        <v>64.8</v>
      </c>
      <c r="P127" s="16">
        <v>53.3</v>
      </c>
      <c r="Q127" s="16">
        <v>62.6</v>
      </c>
      <c r="R127" s="25" t="s">
        <v>270</v>
      </c>
      <c r="S127" s="25" t="s">
        <v>270</v>
      </c>
      <c r="T127" s="25" t="s">
        <v>270</v>
      </c>
      <c r="U127" s="16">
        <v>52.9</v>
      </c>
    </row>
    <row r="128" spans="1:21" ht="16.5" customHeight="1" x14ac:dyDescent="0.25">
      <c r="A128" s="7"/>
      <c r="B128" s="7"/>
      <c r="C128" s="7" t="s">
        <v>761</v>
      </c>
      <c r="D128" s="7"/>
      <c r="E128" s="7"/>
      <c r="F128" s="7"/>
      <c r="G128" s="7"/>
      <c r="H128" s="7"/>
      <c r="I128" s="7"/>
      <c r="J128" s="7"/>
      <c r="K128" s="7"/>
      <c r="L128" s="9" t="s">
        <v>97</v>
      </c>
      <c r="M128" s="16">
        <v>46.8</v>
      </c>
      <c r="N128" s="16">
        <v>45.4</v>
      </c>
      <c r="O128" s="16">
        <v>49.9</v>
      </c>
      <c r="P128" s="16">
        <v>45.6</v>
      </c>
      <c r="Q128" s="25" t="s">
        <v>270</v>
      </c>
      <c r="R128" s="25" t="s">
        <v>270</v>
      </c>
      <c r="S128" s="25" t="s">
        <v>270</v>
      </c>
      <c r="T128" s="25" t="s">
        <v>270</v>
      </c>
      <c r="U128" s="16">
        <v>46.4</v>
      </c>
    </row>
    <row r="129" spans="1:21" ht="16.5" customHeight="1" x14ac:dyDescent="0.25">
      <c r="A129" s="7"/>
      <c r="B129" s="7" t="s">
        <v>1199</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c r="C130" s="7" t="s">
        <v>1196</v>
      </c>
      <c r="D130" s="7"/>
      <c r="E130" s="7"/>
      <c r="F130" s="7"/>
      <c r="G130" s="7"/>
      <c r="H130" s="7"/>
      <c r="I130" s="7"/>
      <c r="J130" s="7"/>
      <c r="K130" s="7"/>
      <c r="L130" s="9" t="s">
        <v>97</v>
      </c>
      <c r="M130" s="16">
        <v>37.700000000000003</v>
      </c>
      <c r="N130" s="16">
        <v>37.700000000000003</v>
      </c>
      <c r="O130" s="16">
        <v>45.1</v>
      </c>
      <c r="P130" s="16">
        <v>38.4</v>
      </c>
      <c r="Q130" s="16">
        <v>26.1</v>
      </c>
      <c r="R130" s="25" t="s">
        <v>270</v>
      </c>
      <c r="S130" s="25" t="s">
        <v>270</v>
      </c>
      <c r="T130" s="25" t="s">
        <v>270</v>
      </c>
      <c r="U130" s="16">
        <v>36.9</v>
      </c>
    </row>
    <row r="131" spans="1:21" ht="16.5" customHeight="1" x14ac:dyDescent="0.25">
      <c r="A131" s="7"/>
      <c r="B131" s="7"/>
      <c r="C131" s="7" t="s">
        <v>1197</v>
      </c>
      <c r="D131" s="7"/>
      <c r="E131" s="7"/>
      <c r="F131" s="7"/>
      <c r="G131" s="7"/>
      <c r="H131" s="7"/>
      <c r="I131" s="7"/>
      <c r="J131" s="7"/>
      <c r="K131" s="7"/>
      <c r="L131" s="9" t="s">
        <v>97</v>
      </c>
      <c r="M131" s="16">
        <v>20.5</v>
      </c>
      <c r="N131" s="16">
        <v>24.8</v>
      </c>
      <c r="O131" s="16">
        <v>28</v>
      </c>
      <c r="P131" s="16">
        <v>23</v>
      </c>
      <c r="Q131" s="16">
        <v>24.8</v>
      </c>
      <c r="R131" s="16">
        <v>23.9</v>
      </c>
      <c r="S131" s="16">
        <v>14.7</v>
      </c>
      <c r="T131" s="16">
        <v>26.9</v>
      </c>
      <c r="U131" s="16">
        <v>24.2</v>
      </c>
    </row>
    <row r="132" spans="1:21" ht="16.5" customHeight="1" x14ac:dyDescent="0.25">
      <c r="A132" s="14"/>
      <c r="B132" s="14"/>
      <c r="C132" s="14" t="s">
        <v>761</v>
      </c>
      <c r="D132" s="14"/>
      <c r="E132" s="14"/>
      <c r="F132" s="14"/>
      <c r="G132" s="14"/>
      <c r="H132" s="14"/>
      <c r="I132" s="14"/>
      <c r="J132" s="14"/>
      <c r="K132" s="14"/>
      <c r="L132" s="15" t="s">
        <v>97</v>
      </c>
      <c r="M132" s="17">
        <v>22.1</v>
      </c>
      <c r="N132" s="17">
        <v>28.5</v>
      </c>
      <c r="O132" s="17">
        <v>24.2</v>
      </c>
      <c r="P132" s="17">
        <v>19.100000000000001</v>
      </c>
      <c r="Q132" s="17">
        <v>21.9</v>
      </c>
      <c r="R132" s="36" t="s">
        <v>270</v>
      </c>
      <c r="S132" s="36" t="s">
        <v>270</v>
      </c>
      <c r="T132" s="36" t="s">
        <v>270</v>
      </c>
      <c r="U132" s="17">
        <v>23.6</v>
      </c>
    </row>
    <row r="133" spans="1:21" ht="4.5" customHeight="1" x14ac:dyDescent="0.25">
      <c r="A133" s="23"/>
      <c r="B133" s="23"/>
      <c r="C133" s="2"/>
      <c r="D133" s="2"/>
      <c r="E133" s="2"/>
      <c r="F133" s="2"/>
      <c r="G133" s="2"/>
      <c r="H133" s="2"/>
      <c r="I133" s="2"/>
      <c r="J133" s="2"/>
      <c r="K133" s="2"/>
      <c r="L133" s="2"/>
      <c r="M133" s="2"/>
      <c r="N133" s="2"/>
      <c r="O133" s="2"/>
      <c r="P133" s="2"/>
      <c r="Q133" s="2"/>
      <c r="R133" s="2"/>
      <c r="S133" s="2"/>
      <c r="T133" s="2"/>
      <c r="U133" s="2"/>
    </row>
    <row r="134" spans="1:21" ht="16.5" customHeight="1" x14ac:dyDescent="0.25">
      <c r="A134" s="23"/>
      <c r="B134" s="23"/>
      <c r="C134" s="87" t="s">
        <v>658</v>
      </c>
      <c r="D134" s="87"/>
      <c r="E134" s="87"/>
      <c r="F134" s="87"/>
      <c r="G134" s="87"/>
      <c r="H134" s="87"/>
      <c r="I134" s="87"/>
      <c r="J134" s="87"/>
      <c r="K134" s="87"/>
      <c r="L134" s="87"/>
      <c r="M134" s="87"/>
      <c r="N134" s="87"/>
      <c r="O134" s="87"/>
      <c r="P134" s="87"/>
      <c r="Q134" s="87"/>
      <c r="R134" s="87"/>
      <c r="S134" s="87"/>
      <c r="T134" s="87"/>
      <c r="U134" s="87"/>
    </row>
    <row r="135" spans="1:21" ht="4.5" customHeight="1" x14ac:dyDescent="0.25">
      <c r="A135" s="23"/>
      <c r="B135" s="23"/>
      <c r="C135" s="2"/>
      <c r="D135" s="2"/>
      <c r="E135" s="2"/>
      <c r="F135" s="2"/>
      <c r="G135" s="2"/>
      <c r="H135" s="2"/>
      <c r="I135" s="2"/>
      <c r="J135" s="2"/>
      <c r="K135" s="2"/>
      <c r="L135" s="2"/>
      <c r="M135" s="2"/>
      <c r="N135" s="2"/>
      <c r="O135" s="2"/>
      <c r="P135" s="2"/>
      <c r="Q135" s="2"/>
      <c r="R135" s="2"/>
      <c r="S135" s="2"/>
      <c r="T135" s="2"/>
      <c r="U135" s="2"/>
    </row>
    <row r="136" spans="1:21" ht="16.5" customHeight="1" x14ac:dyDescent="0.25">
      <c r="A136" s="40"/>
      <c r="B136" s="40"/>
      <c r="C136" s="87" t="s">
        <v>473</v>
      </c>
      <c r="D136" s="87"/>
      <c r="E136" s="87"/>
      <c r="F136" s="87"/>
      <c r="G136" s="87"/>
      <c r="H136" s="87"/>
      <c r="I136" s="87"/>
      <c r="J136" s="87"/>
      <c r="K136" s="87"/>
      <c r="L136" s="87"/>
      <c r="M136" s="87"/>
      <c r="N136" s="87"/>
      <c r="O136" s="87"/>
      <c r="P136" s="87"/>
      <c r="Q136" s="87"/>
      <c r="R136" s="87"/>
      <c r="S136" s="87"/>
      <c r="T136" s="87"/>
      <c r="U136" s="87"/>
    </row>
    <row r="137" spans="1:21" ht="16.5" customHeight="1" x14ac:dyDescent="0.25">
      <c r="A137" s="40"/>
      <c r="B137" s="40"/>
      <c r="C137" s="87" t="s">
        <v>474</v>
      </c>
      <c r="D137" s="87"/>
      <c r="E137" s="87"/>
      <c r="F137" s="87"/>
      <c r="G137" s="87"/>
      <c r="H137" s="87"/>
      <c r="I137" s="87"/>
      <c r="J137" s="87"/>
      <c r="K137" s="87"/>
      <c r="L137" s="87"/>
      <c r="M137" s="87"/>
      <c r="N137" s="87"/>
      <c r="O137" s="87"/>
      <c r="P137" s="87"/>
      <c r="Q137" s="87"/>
      <c r="R137" s="87"/>
      <c r="S137" s="87"/>
      <c r="T137" s="87"/>
      <c r="U137" s="87"/>
    </row>
    <row r="138" spans="1:21" ht="4.5" customHeight="1" x14ac:dyDescent="0.25">
      <c r="A138" s="23"/>
      <c r="B138" s="23"/>
      <c r="C138" s="2"/>
      <c r="D138" s="2"/>
      <c r="E138" s="2"/>
      <c r="F138" s="2"/>
      <c r="G138" s="2"/>
      <c r="H138" s="2"/>
      <c r="I138" s="2"/>
      <c r="J138" s="2"/>
      <c r="K138" s="2"/>
      <c r="L138" s="2"/>
      <c r="M138" s="2"/>
      <c r="N138" s="2"/>
      <c r="O138" s="2"/>
      <c r="P138" s="2"/>
      <c r="Q138" s="2"/>
      <c r="R138" s="2"/>
      <c r="S138" s="2"/>
      <c r="T138" s="2"/>
      <c r="U138" s="2"/>
    </row>
    <row r="139" spans="1:21" ht="16.5" customHeight="1" x14ac:dyDescent="0.25">
      <c r="A139" s="23" t="s">
        <v>99</v>
      </c>
      <c r="B139" s="23"/>
      <c r="C139" s="87" t="s">
        <v>1200</v>
      </c>
      <c r="D139" s="87"/>
      <c r="E139" s="87"/>
      <c r="F139" s="87"/>
      <c r="G139" s="87"/>
      <c r="H139" s="87"/>
      <c r="I139" s="87"/>
      <c r="J139" s="87"/>
      <c r="K139" s="87"/>
      <c r="L139" s="87"/>
      <c r="M139" s="87"/>
      <c r="N139" s="87"/>
      <c r="O139" s="87"/>
      <c r="P139" s="87"/>
      <c r="Q139" s="87"/>
      <c r="R139" s="87"/>
      <c r="S139" s="87"/>
      <c r="T139" s="87"/>
      <c r="U139" s="87"/>
    </row>
    <row r="140" spans="1:21" ht="171.45" customHeight="1" x14ac:dyDescent="0.25">
      <c r="A140" s="23" t="s">
        <v>101</v>
      </c>
      <c r="B140" s="23"/>
      <c r="C140" s="87" t="s">
        <v>1201</v>
      </c>
      <c r="D140" s="87"/>
      <c r="E140" s="87"/>
      <c r="F140" s="87"/>
      <c r="G140" s="87"/>
      <c r="H140" s="87"/>
      <c r="I140" s="87"/>
      <c r="J140" s="87"/>
      <c r="K140" s="87"/>
      <c r="L140" s="87"/>
      <c r="M140" s="87"/>
      <c r="N140" s="87"/>
      <c r="O140" s="87"/>
      <c r="P140" s="87"/>
      <c r="Q140" s="87"/>
      <c r="R140" s="87"/>
      <c r="S140" s="87"/>
      <c r="T140" s="87"/>
      <c r="U140" s="87"/>
    </row>
    <row r="141" spans="1:21" ht="119.7" customHeight="1" x14ac:dyDescent="0.25">
      <c r="A141" s="23" t="s">
        <v>103</v>
      </c>
      <c r="B141" s="23"/>
      <c r="C141" s="87" t="s">
        <v>1202</v>
      </c>
      <c r="D141" s="87"/>
      <c r="E141" s="87"/>
      <c r="F141" s="87"/>
      <c r="G141" s="87"/>
      <c r="H141" s="87"/>
      <c r="I141" s="87"/>
      <c r="J141" s="87"/>
      <c r="K141" s="87"/>
      <c r="L141" s="87"/>
      <c r="M141" s="87"/>
      <c r="N141" s="87"/>
      <c r="O141" s="87"/>
      <c r="P141" s="87"/>
      <c r="Q141" s="87"/>
      <c r="R141" s="87"/>
      <c r="S141" s="87"/>
      <c r="T141" s="87"/>
      <c r="U141" s="87"/>
    </row>
    <row r="142" spans="1:21" ht="55.2" customHeight="1" x14ac:dyDescent="0.25">
      <c r="A142" s="23" t="s">
        <v>105</v>
      </c>
      <c r="B142" s="23"/>
      <c r="C142" s="87" t="s">
        <v>1203</v>
      </c>
      <c r="D142" s="87"/>
      <c r="E142" s="87"/>
      <c r="F142" s="87"/>
      <c r="G142" s="87"/>
      <c r="H142" s="87"/>
      <c r="I142" s="87"/>
      <c r="J142" s="87"/>
      <c r="K142" s="87"/>
      <c r="L142" s="87"/>
      <c r="M142" s="87"/>
      <c r="N142" s="87"/>
      <c r="O142" s="87"/>
      <c r="P142" s="87"/>
      <c r="Q142" s="87"/>
      <c r="R142" s="87"/>
      <c r="S142" s="87"/>
      <c r="T142" s="87"/>
      <c r="U142" s="87"/>
    </row>
    <row r="143" spans="1:21" ht="42.45" customHeight="1" x14ac:dyDescent="0.25">
      <c r="A143" s="23" t="s">
        <v>142</v>
      </c>
      <c r="B143" s="23"/>
      <c r="C143" s="87" t="s">
        <v>1204</v>
      </c>
      <c r="D143" s="87"/>
      <c r="E143" s="87"/>
      <c r="F143" s="87"/>
      <c r="G143" s="87"/>
      <c r="H143" s="87"/>
      <c r="I143" s="87"/>
      <c r="J143" s="87"/>
      <c r="K143" s="87"/>
      <c r="L143" s="87"/>
      <c r="M143" s="87"/>
      <c r="N143" s="87"/>
      <c r="O143" s="87"/>
      <c r="P143" s="87"/>
      <c r="Q143" s="87"/>
      <c r="R143" s="87"/>
      <c r="S143" s="87"/>
      <c r="T143" s="87"/>
      <c r="U143" s="87"/>
    </row>
    <row r="144" spans="1:21" ht="42.45" customHeight="1" x14ac:dyDescent="0.25">
      <c r="A144" s="23" t="s">
        <v>144</v>
      </c>
      <c r="B144" s="23"/>
      <c r="C144" s="87" t="s">
        <v>277</v>
      </c>
      <c r="D144" s="87"/>
      <c r="E144" s="87"/>
      <c r="F144" s="87"/>
      <c r="G144" s="87"/>
      <c r="H144" s="87"/>
      <c r="I144" s="87"/>
      <c r="J144" s="87"/>
      <c r="K144" s="87"/>
      <c r="L144" s="87"/>
      <c r="M144" s="87"/>
      <c r="N144" s="87"/>
      <c r="O144" s="87"/>
      <c r="P144" s="87"/>
      <c r="Q144" s="87"/>
      <c r="R144" s="87"/>
      <c r="S144" s="87"/>
      <c r="T144" s="87"/>
      <c r="U144" s="87"/>
    </row>
    <row r="145" spans="1:21" ht="81" customHeight="1" x14ac:dyDescent="0.25">
      <c r="A145" s="23" t="s">
        <v>146</v>
      </c>
      <c r="B145" s="23"/>
      <c r="C145" s="87" t="s">
        <v>1205</v>
      </c>
      <c r="D145" s="87"/>
      <c r="E145" s="87"/>
      <c r="F145" s="87"/>
      <c r="G145" s="87"/>
      <c r="H145" s="87"/>
      <c r="I145" s="87"/>
      <c r="J145" s="87"/>
      <c r="K145" s="87"/>
      <c r="L145" s="87"/>
      <c r="M145" s="87"/>
      <c r="N145" s="87"/>
      <c r="O145" s="87"/>
      <c r="P145" s="87"/>
      <c r="Q145" s="87"/>
      <c r="R145" s="87"/>
      <c r="S145" s="87"/>
      <c r="T145" s="87"/>
      <c r="U145" s="87"/>
    </row>
    <row r="146" spans="1:21" ht="81" customHeight="1" x14ac:dyDescent="0.25">
      <c r="A146" s="23" t="s">
        <v>148</v>
      </c>
      <c r="B146" s="23"/>
      <c r="C146" s="87" t="s">
        <v>1206</v>
      </c>
      <c r="D146" s="87"/>
      <c r="E146" s="87"/>
      <c r="F146" s="87"/>
      <c r="G146" s="87"/>
      <c r="H146" s="87"/>
      <c r="I146" s="87"/>
      <c r="J146" s="87"/>
      <c r="K146" s="87"/>
      <c r="L146" s="87"/>
      <c r="M146" s="87"/>
      <c r="N146" s="87"/>
      <c r="O146" s="87"/>
      <c r="P146" s="87"/>
      <c r="Q146" s="87"/>
      <c r="R146" s="87"/>
      <c r="S146" s="87"/>
      <c r="T146" s="87"/>
      <c r="U146" s="87"/>
    </row>
    <row r="147" spans="1:21" ht="81" customHeight="1" x14ac:dyDescent="0.25">
      <c r="A147" s="23" t="s">
        <v>150</v>
      </c>
      <c r="B147" s="23"/>
      <c r="C147" s="87" t="s">
        <v>1207</v>
      </c>
      <c r="D147" s="87"/>
      <c r="E147" s="87"/>
      <c r="F147" s="87"/>
      <c r="G147" s="87"/>
      <c r="H147" s="87"/>
      <c r="I147" s="87"/>
      <c r="J147" s="87"/>
      <c r="K147" s="87"/>
      <c r="L147" s="87"/>
      <c r="M147" s="87"/>
      <c r="N147" s="87"/>
      <c r="O147" s="87"/>
      <c r="P147" s="87"/>
      <c r="Q147" s="87"/>
      <c r="R147" s="87"/>
      <c r="S147" s="87"/>
      <c r="T147" s="87"/>
      <c r="U147" s="87"/>
    </row>
    <row r="148" spans="1:21" ht="4.5" customHeight="1" x14ac:dyDescent="0.25"/>
    <row r="149" spans="1:21" ht="29.4" customHeight="1" x14ac:dyDescent="0.25">
      <c r="A149" s="24" t="s">
        <v>107</v>
      </c>
      <c r="B149" s="23"/>
      <c r="C149" s="23"/>
      <c r="D149" s="23"/>
      <c r="E149" s="87" t="s">
        <v>1192</v>
      </c>
      <c r="F149" s="87"/>
      <c r="G149" s="87"/>
      <c r="H149" s="87"/>
      <c r="I149" s="87"/>
      <c r="J149" s="87"/>
      <c r="K149" s="87"/>
      <c r="L149" s="87"/>
      <c r="M149" s="87"/>
      <c r="N149" s="87"/>
      <c r="O149" s="87"/>
      <c r="P149" s="87"/>
      <c r="Q149" s="87"/>
      <c r="R149" s="87"/>
      <c r="S149" s="87"/>
      <c r="T149" s="87"/>
      <c r="U149" s="87"/>
    </row>
  </sheetData>
  <mergeCells count="14">
    <mergeCell ref="C145:U145"/>
    <mergeCell ref="C146:U146"/>
    <mergeCell ref="C147:U147"/>
    <mergeCell ref="E149:U149"/>
    <mergeCell ref="C140:U140"/>
    <mergeCell ref="C141:U141"/>
    <mergeCell ref="C142:U142"/>
    <mergeCell ref="C143:U143"/>
    <mergeCell ref="C144:U144"/>
    <mergeCell ref="K1:U1"/>
    <mergeCell ref="C134:U134"/>
    <mergeCell ref="C136:U136"/>
    <mergeCell ref="C137:U137"/>
    <mergeCell ref="C139:U139"/>
  </mergeCells>
  <pageMargins left="0.7" right="0.7" top="0.75" bottom="0.75" header="0.3" footer="0.3"/>
  <pageSetup paperSize="9" fitToHeight="0" orientation="landscape" horizontalDpi="300" verticalDpi="300"/>
  <headerFooter scaleWithDoc="0" alignWithMargins="0">
    <oddHeader>&amp;C&amp;"Arial"&amp;8TABLE 13A.63</oddHeader>
    <oddFooter>&amp;L&amp;"Arial"&amp;8REPORT ON
GOVERNMENT
SERVICES 2022&amp;R&amp;"Arial"&amp;8SERVICES FOR
MENTAL HEALTH
PAGE &amp;B&amp;P&amp;B</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U149"/>
  <sheetViews>
    <sheetView showGridLines="0" workbookViewId="0"/>
  </sheetViews>
  <sheetFormatPr defaultColWidth="11.44140625" defaultRowHeight="13.2" x14ac:dyDescent="0.25"/>
  <cols>
    <col min="1" max="10" width="1.88671875" customWidth="1"/>
    <col min="11" max="11" width="7" customWidth="1"/>
    <col min="12" max="12" width="5.44140625" customWidth="1"/>
    <col min="13" max="20" width="7.5546875" customWidth="1"/>
    <col min="21" max="21" width="8.44140625" customWidth="1"/>
  </cols>
  <sheetData>
    <row r="1" spans="1:21" ht="50.4" customHeight="1" x14ac:dyDescent="0.25">
      <c r="A1" s="8" t="s">
        <v>1208</v>
      </c>
      <c r="B1" s="8"/>
      <c r="C1" s="8"/>
      <c r="D1" s="8"/>
      <c r="E1" s="8"/>
      <c r="F1" s="8"/>
      <c r="G1" s="8"/>
      <c r="H1" s="8"/>
      <c r="I1" s="8"/>
      <c r="J1" s="8"/>
      <c r="K1" s="91" t="s">
        <v>1209</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290</v>
      </c>
      <c r="O2" s="13" t="s">
        <v>199</v>
      </c>
      <c r="P2" s="13" t="s">
        <v>174</v>
      </c>
      <c r="Q2" s="13" t="s">
        <v>238</v>
      </c>
      <c r="R2" s="13" t="s">
        <v>593</v>
      </c>
      <c r="S2" s="13" t="s">
        <v>177</v>
      </c>
      <c r="T2" s="13" t="s">
        <v>178</v>
      </c>
      <c r="U2" s="13" t="s">
        <v>754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1210</v>
      </c>
      <c r="C4" s="7"/>
      <c r="D4" s="7"/>
      <c r="E4" s="7"/>
      <c r="F4" s="7"/>
      <c r="G4" s="7"/>
      <c r="H4" s="7"/>
      <c r="I4" s="7"/>
      <c r="J4" s="7"/>
      <c r="K4" s="7"/>
      <c r="L4" s="9"/>
      <c r="M4" s="10"/>
      <c r="N4" s="10"/>
      <c r="O4" s="10"/>
      <c r="P4" s="10"/>
      <c r="Q4" s="10"/>
      <c r="R4" s="10"/>
      <c r="S4" s="10"/>
      <c r="T4" s="10"/>
      <c r="U4" s="10"/>
    </row>
    <row r="5" spans="1:21" ht="16.5" customHeight="1" x14ac:dyDescent="0.25">
      <c r="A5" s="7"/>
      <c r="B5" s="7"/>
      <c r="C5" s="7" t="s">
        <v>1211</v>
      </c>
      <c r="D5" s="7"/>
      <c r="E5" s="7"/>
      <c r="F5" s="7"/>
      <c r="G5" s="7"/>
      <c r="H5" s="7"/>
      <c r="I5" s="7"/>
      <c r="J5" s="7"/>
      <c r="K5" s="7"/>
      <c r="L5" s="9" t="s">
        <v>97</v>
      </c>
      <c r="M5" s="16">
        <v>72.400000000000006</v>
      </c>
      <c r="N5" s="16">
        <v>73.5</v>
      </c>
      <c r="O5" s="16">
        <v>73.400000000000006</v>
      </c>
      <c r="P5" s="16">
        <v>70</v>
      </c>
      <c r="Q5" s="16">
        <v>66.900000000000006</v>
      </c>
      <c r="R5" s="25" t="s">
        <v>270</v>
      </c>
      <c r="S5" s="25" t="s">
        <v>270</v>
      </c>
      <c r="T5" s="25" t="s">
        <v>270</v>
      </c>
      <c r="U5" s="16">
        <v>72.2</v>
      </c>
    </row>
    <row r="6" spans="1:21" ht="16.5" customHeight="1" x14ac:dyDescent="0.25">
      <c r="A6" s="7"/>
      <c r="B6" s="7"/>
      <c r="C6" s="7" t="s">
        <v>1212</v>
      </c>
      <c r="D6" s="7"/>
      <c r="E6" s="7"/>
      <c r="F6" s="7"/>
      <c r="G6" s="7"/>
      <c r="H6" s="7"/>
      <c r="I6" s="7"/>
      <c r="J6" s="7"/>
      <c r="K6" s="7"/>
      <c r="L6" s="9" t="s">
        <v>97</v>
      </c>
      <c r="M6" s="16">
        <v>23</v>
      </c>
      <c r="N6" s="16">
        <v>20.9</v>
      </c>
      <c r="O6" s="16">
        <v>21.4</v>
      </c>
      <c r="P6" s="16">
        <v>26.7</v>
      </c>
      <c r="Q6" s="16">
        <v>28</v>
      </c>
      <c r="R6" s="25" t="s">
        <v>270</v>
      </c>
      <c r="S6" s="25" t="s">
        <v>270</v>
      </c>
      <c r="T6" s="25" t="s">
        <v>270</v>
      </c>
      <c r="U6" s="16">
        <v>22.9</v>
      </c>
    </row>
    <row r="7" spans="1:21" ht="16.5" customHeight="1" x14ac:dyDescent="0.25">
      <c r="A7" s="7"/>
      <c r="B7" s="7"/>
      <c r="C7" s="7" t="s">
        <v>1213</v>
      </c>
      <c r="D7" s="7"/>
      <c r="E7" s="7"/>
      <c r="F7" s="7"/>
      <c r="G7" s="7"/>
      <c r="H7" s="7"/>
      <c r="I7" s="7"/>
      <c r="J7" s="7"/>
      <c r="K7" s="7"/>
      <c r="L7" s="9" t="s">
        <v>97</v>
      </c>
      <c r="M7" s="26">
        <v>4.7</v>
      </c>
      <c r="N7" s="26">
        <v>5.6</v>
      </c>
      <c r="O7" s="26">
        <v>5.3</v>
      </c>
      <c r="P7" s="26">
        <v>3.3</v>
      </c>
      <c r="Q7" s="26">
        <v>5.0999999999999996</v>
      </c>
      <c r="R7" s="25" t="s">
        <v>270</v>
      </c>
      <c r="S7" s="25" t="s">
        <v>270</v>
      </c>
      <c r="T7" s="25" t="s">
        <v>270</v>
      </c>
      <c r="U7" s="26">
        <v>4.9000000000000004</v>
      </c>
    </row>
    <row r="8" spans="1:21" ht="16.5" customHeight="1" x14ac:dyDescent="0.25">
      <c r="A8" s="7"/>
      <c r="B8" s="7" t="s">
        <v>1214</v>
      </c>
      <c r="C8" s="7"/>
      <c r="D8" s="7"/>
      <c r="E8" s="7"/>
      <c r="F8" s="7"/>
      <c r="G8" s="7"/>
      <c r="H8" s="7"/>
      <c r="I8" s="7"/>
      <c r="J8" s="7"/>
      <c r="K8" s="7"/>
      <c r="L8" s="9"/>
      <c r="M8" s="10"/>
      <c r="N8" s="10"/>
      <c r="O8" s="10"/>
      <c r="P8" s="10"/>
      <c r="Q8" s="10"/>
      <c r="R8" s="10"/>
      <c r="S8" s="10"/>
      <c r="T8" s="10"/>
      <c r="U8" s="10"/>
    </row>
    <row r="9" spans="1:21" ht="16.5" customHeight="1" x14ac:dyDescent="0.25">
      <c r="A9" s="7"/>
      <c r="B9" s="7"/>
      <c r="C9" s="7" t="s">
        <v>1211</v>
      </c>
      <c r="D9" s="7"/>
      <c r="E9" s="7"/>
      <c r="F9" s="7"/>
      <c r="G9" s="7"/>
      <c r="H9" s="7"/>
      <c r="I9" s="7"/>
      <c r="J9" s="7"/>
      <c r="K9" s="7"/>
      <c r="L9" s="9" t="s">
        <v>97</v>
      </c>
      <c r="M9" s="16">
        <v>49.9</v>
      </c>
      <c r="N9" s="16">
        <v>49.6</v>
      </c>
      <c r="O9" s="16">
        <v>52</v>
      </c>
      <c r="P9" s="16">
        <v>51.4</v>
      </c>
      <c r="Q9" s="16">
        <v>49.2</v>
      </c>
      <c r="R9" s="25" t="s">
        <v>270</v>
      </c>
      <c r="S9" s="25" t="s">
        <v>270</v>
      </c>
      <c r="T9" s="25" t="s">
        <v>270</v>
      </c>
      <c r="U9" s="16">
        <v>50.7</v>
      </c>
    </row>
    <row r="10" spans="1:21" ht="16.5" customHeight="1" x14ac:dyDescent="0.25">
      <c r="A10" s="7"/>
      <c r="B10" s="7"/>
      <c r="C10" s="7" t="s">
        <v>1212</v>
      </c>
      <c r="D10" s="7"/>
      <c r="E10" s="7"/>
      <c r="F10" s="7"/>
      <c r="G10" s="7"/>
      <c r="H10" s="7"/>
      <c r="I10" s="7"/>
      <c r="J10" s="7"/>
      <c r="K10" s="7"/>
      <c r="L10" s="9" t="s">
        <v>97</v>
      </c>
      <c r="M10" s="16">
        <v>44.4</v>
      </c>
      <c r="N10" s="16">
        <v>43.6</v>
      </c>
      <c r="O10" s="16">
        <v>40.700000000000003</v>
      </c>
      <c r="P10" s="16">
        <v>44.1</v>
      </c>
      <c r="Q10" s="16">
        <v>46.9</v>
      </c>
      <c r="R10" s="25" t="s">
        <v>270</v>
      </c>
      <c r="S10" s="25" t="s">
        <v>270</v>
      </c>
      <c r="T10" s="25" t="s">
        <v>270</v>
      </c>
      <c r="U10" s="16">
        <v>42.9</v>
      </c>
    </row>
    <row r="11" spans="1:21" ht="16.5" customHeight="1" x14ac:dyDescent="0.25">
      <c r="A11" s="7"/>
      <c r="B11" s="7"/>
      <c r="C11" s="7" t="s">
        <v>1213</v>
      </c>
      <c r="D11" s="7"/>
      <c r="E11" s="7"/>
      <c r="F11" s="7"/>
      <c r="G11" s="7"/>
      <c r="H11" s="7"/>
      <c r="I11" s="7"/>
      <c r="J11" s="7"/>
      <c r="K11" s="7"/>
      <c r="L11" s="9" t="s">
        <v>97</v>
      </c>
      <c r="M11" s="26">
        <v>5.7</v>
      </c>
      <c r="N11" s="26">
        <v>6.8</v>
      </c>
      <c r="O11" s="26">
        <v>7.3</v>
      </c>
      <c r="P11" s="26">
        <v>4.5999999999999996</v>
      </c>
      <c r="Q11" s="26">
        <v>3.9</v>
      </c>
      <c r="R11" s="25" t="s">
        <v>270</v>
      </c>
      <c r="S11" s="25" t="s">
        <v>270</v>
      </c>
      <c r="T11" s="25" t="s">
        <v>270</v>
      </c>
      <c r="U11" s="26">
        <v>6.4</v>
      </c>
    </row>
    <row r="12" spans="1:21" ht="16.5" customHeight="1" x14ac:dyDescent="0.25">
      <c r="A12" s="7"/>
      <c r="B12" s="7" t="s">
        <v>1215</v>
      </c>
      <c r="C12" s="7"/>
      <c r="D12" s="7"/>
      <c r="E12" s="7"/>
      <c r="F12" s="7"/>
      <c r="G12" s="7"/>
      <c r="H12" s="7"/>
      <c r="I12" s="7"/>
      <c r="J12" s="7"/>
      <c r="K12" s="7"/>
      <c r="L12" s="9"/>
      <c r="M12" s="10"/>
      <c r="N12" s="10"/>
      <c r="O12" s="10"/>
      <c r="P12" s="10"/>
      <c r="Q12" s="10"/>
      <c r="R12" s="10"/>
      <c r="S12" s="10"/>
      <c r="T12" s="10"/>
      <c r="U12" s="10"/>
    </row>
    <row r="13" spans="1:21" ht="16.5" customHeight="1" x14ac:dyDescent="0.25">
      <c r="A13" s="7"/>
      <c r="B13" s="7"/>
      <c r="C13" s="7" t="s">
        <v>1211</v>
      </c>
      <c r="D13" s="7"/>
      <c r="E13" s="7"/>
      <c r="F13" s="7"/>
      <c r="G13" s="7"/>
      <c r="H13" s="7"/>
      <c r="I13" s="7"/>
      <c r="J13" s="7"/>
      <c r="K13" s="7"/>
      <c r="L13" s="9" t="s">
        <v>97</v>
      </c>
      <c r="M13" s="16">
        <v>26.3</v>
      </c>
      <c r="N13" s="16">
        <v>26.5</v>
      </c>
      <c r="O13" s="16">
        <v>28.6</v>
      </c>
      <c r="P13" s="16">
        <v>26.3</v>
      </c>
      <c r="Q13" s="16">
        <v>26.9</v>
      </c>
      <c r="R13" s="16">
        <v>27.5</v>
      </c>
      <c r="S13" s="16">
        <v>29.7</v>
      </c>
      <c r="T13" s="16">
        <v>24.4</v>
      </c>
      <c r="U13" s="16">
        <v>27.1</v>
      </c>
    </row>
    <row r="14" spans="1:21" ht="16.5" customHeight="1" x14ac:dyDescent="0.25">
      <c r="A14" s="7"/>
      <c r="B14" s="7"/>
      <c r="C14" s="7" t="s">
        <v>1212</v>
      </c>
      <c r="D14" s="7"/>
      <c r="E14" s="7"/>
      <c r="F14" s="7"/>
      <c r="G14" s="7"/>
      <c r="H14" s="7"/>
      <c r="I14" s="7"/>
      <c r="J14" s="7"/>
      <c r="K14" s="7"/>
      <c r="L14" s="9" t="s">
        <v>97</v>
      </c>
      <c r="M14" s="16">
        <v>57.3</v>
      </c>
      <c r="N14" s="16">
        <v>55.5</v>
      </c>
      <c r="O14" s="16">
        <v>53.5</v>
      </c>
      <c r="P14" s="16">
        <v>58.2</v>
      </c>
      <c r="Q14" s="16">
        <v>58.6</v>
      </c>
      <c r="R14" s="16">
        <v>58.9</v>
      </c>
      <c r="S14" s="16">
        <v>51.9</v>
      </c>
      <c r="T14" s="16">
        <v>55.8</v>
      </c>
      <c r="U14" s="16">
        <v>55.8</v>
      </c>
    </row>
    <row r="15" spans="1:21" ht="16.5" customHeight="1" x14ac:dyDescent="0.25">
      <c r="A15" s="7"/>
      <c r="B15" s="7"/>
      <c r="C15" s="7" t="s">
        <v>1213</v>
      </c>
      <c r="D15" s="7"/>
      <c r="E15" s="7"/>
      <c r="F15" s="7"/>
      <c r="G15" s="7"/>
      <c r="H15" s="7"/>
      <c r="I15" s="7"/>
      <c r="J15" s="7"/>
      <c r="K15" s="7"/>
      <c r="L15" s="9" t="s">
        <v>97</v>
      </c>
      <c r="M15" s="16">
        <v>16.399999999999999</v>
      </c>
      <c r="N15" s="16">
        <v>18</v>
      </c>
      <c r="O15" s="16">
        <v>17.899999999999999</v>
      </c>
      <c r="P15" s="16">
        <v>15.5</v>
      </c>
      <c r="Q15" s="16">
        <v>14.5</v>
      </c>
      <c r="R15" s="16">
        <v>13.6</v>
      </c>
      <c r="S15" s="16">
        <v>18.399999999999999</v>
      </c>
      <c r="T15" s="16">
        <v>19.8</v>
      </c>
      <c r="U15" s="16">
        <v>17.100000000000001</v>
      </c>
    </row>
    <row r="16" spans="1:21" ht="16.5" customHeight="1" x14ac:dyDescent="0.25">
      <c r="A16" s="7" t="s">
        <v>85</v>
      </c>
      <c r="B16" s="7"/>
      <c r="C16" s="7"/>
      <c r="D16" s="7"/>
      <c r="E16" s="7"/>
      <c r="F16" s="7"/>
      <c r="G16" s="7"/>
      <c r="H16" s="7"/>
      <c r="I16" s="7"/>
      <c r="J16" s="7"/>
      <c r="K16" s="7"/>
      <c r="L16" s="9"/>
      <c r="M16" s="10"/>
      <c r="N16" s="10"/>
      <c r="O16" s="10"/>
      <c r="P16" s="10"/>
      <c r="Q16" s="10"/>
      <c r="R16" s="10"/>
      <c r="S16" s="10"/>
      <c r="T16" s="10"/>
      <c r="U16" s="10"/>
    </row>
    <row r="17" spans="1:21" ht="16.5" customHeight="1" x14ac:dyDescent="0.25">
      <c r="A17" s="7"/>
      <c r="B17" s="7" t="s">
        <v>1210</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1211</v>
      </c>
      <c r="D18" s="7"/>
      <c r="E18" s="7"/>
      <c r="F18" s="7"/>
      <c r="G18" s="7"/>
      <c r="H18" s="7"/>
      <c r="I18" s="7"/>
      <c r="J18" s="7"/>
      <c r="K18" s="7"/>
      <c r="L18" s="9" t="s">
        <v>97</v>
      </c>
      <c r="M18" s="16">
        <v>70.3</v>
      </c>
      <c r="N18" s="16">
        <v>74.3</v>
      </c>
      <c r="O18" s="16">
        <v>73.400000000000006</v>
      </c>
      <c r="P18" s="16">
        <v>72.599999999999994</v>
      </c>
      <c r="Q18" s="16">
        <v>67.599999999999994</v>
      </c>
      <c r="R18" s="25" t="s">
        <v>270</v>
      </c>
      <c r="S18" s="25" t="s">
        <v>270</v>
      </c>
      <c r="T18" s="25" t="s">
        <v>270</v>
      </c>
      <c r="U18" s="16">
        <v>72.400000000000006</v>
      </c>
    </row>
    <row r="19" spans="1:21" ht="16.5" customHeight="1" x14ac:dyDescent="0.25">
      <c r="A19" s="7"/>
      <c r="B19" s="7"/>
      <c r="C19" s="7" t="s">
        <v>1212</v>
      </c>
      <c r="D19" s="7"/>
      <c r="E19" s="7"/>
      <c r="F19" s="7"/>
      <c r="G19" s="7"/>
      <c r="H19" s="7"/>
      <c r="I19" s="7"/>
      <c r="J19" s="7"/>
      <c r="K19" s="7"/>
      <c r="L19" s="9" t="s">
        <v>97</v>
      </c>
      <c r="M19" s="16">
        <v>24.3</v>
      </c>
      <c r="N19" s="16">
        <v>20.8</v>
      </c>
      <c r="O19" s="16">
        <v>21.1</v>
      </c>
      <c r="P19" s="16">
        <v>24</v>
      </c>
      <c r="Q19" s="16">
        <v>28.4</v>
      </c>
      <c r="R19" s="25" t="s">
        <v>270</v>
      </c>
      <c r="S19" s="25" t="s">
        <v>270</v>
      </c>
      <c r="T19" s="25" t="s">
        <v>270</v>
      </c>
      <c r="U19" s="16">
        <v>22.7</v>
      </c>
    </row>
    <row r="20" spans="1:21" ht="16.5" customHeight="1" x14ac:dyDescent="0.25">
      <c r="A20" s="7"/>
      <c r="B20" s="7"/>
      <c r="C20" s="7" t="s">
        <v>1213</v>
      </c>
      <c r="D20" s="7"/>
      <c r="E20" s="7"/>
      <c r="F20" s="7"/>
      <c r="G20" s="7"/>
      <c r="H20" s="7"/>
      <c r="I20" s="7"/>
      <c r="J20" s="7"/>
      <c r="K20" s="7"/>
      <c r="L20" s="9" t="s">
        <v>97</v>
      </c>
      <c r="M20" s="26">
        <v>5.4</v>
      </c>
      <c r="N20" s="26">
        <v>4.9000000000000004</v>
      </c>
      <c r="O20" s="26">
        <v>5.5</v>
      </c>
      <c r="P20" s="26">
        <v>3.4</v>
      </c>
      <c r="Q20" s="26">
        <v>4</v>
      </c>
      <c r="R20" s="25" t="s">
        <v>270</v>
      </c>
      <c r="S20" s="25" t="s">
        <v>270</v>
      </c>
      <c r="T20" s="25" t="s">
        <v>270</v>
      </c>
      <c r="U20" s="26">
        <v>4.9000000000000004</v>
      </c>
    </row>
    <row r="21" spans="1:21" ht="16.5" customHeight="1" x14ac:dyDescent="0.25">
      <c r="A21" s="7"/>
      <c r="B21" s="7" t="s">
        <v>1214</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1211</v>
      </c>
      <c r="D22" s="7"/>
      <c r="E22" s="7"/>
      <c r="F22" s="7"/>
      <c r="G22" s="7"/>
      <c r="H22" s="7"/>
      <c r="I22" s="7"/>
      <c r="J22" s="7"/>
      <c r="K22" s="7"/>
      <c r="L22" s="9" t="s">
        <v>97</v>
      </c>
      <c r="M22" s="16">
        <v>49.1</v>
      </c>
      <c r="N22" s="16">
        <v>46.9</v>
      </c>
      <c r="O22" s="16">
        <v>53.1</v>
      </c>
      <c r="P22" s="16">
        <v>53.6</v>
      </c>
      <c r="Q22" s="16">
        <v>52.4</v>
      </c>
      <c r="R22" s="16">
        <v>63.7</v>
      </c>
      <c r="S22" s="25" t="s">
        <v>270</v>
      </c>
      <c r="T22" s="25" t="s">
        <v>270</v>
      </c>
      <c r="U22" s="16">
        <v>50.6</v>
      </c>
    </row>
    <row r="23" spans="1:21" ht="16.5" customHeight="1" x14ac:dyDescent="0.25">
      <c r="A23" s="7"/>
      <c r="B23" s="7"/>
      <c r="C23" s="7" t="s">
        <v>1212</v>
      </c>
      <c r="D23" s="7"/>
      <c r="E23" s="7"/>
      <c r="F23" s="7"/>
      <c r="G23" s="7"/>
      <c r="H23" s="7"/>
      <c r="I23" s="7"/>
      <c r="J23" s="7"/>
      <c r="K23" s="7"/>
      <c r="L23" s="9" t="s">
        <v>97</v>
      </c>
      <c r="M23" s="16">
        <v>44.6</v>
      </c>
      <c r="N23" s="16">
        <v>46.3</v>
      </c>
      <c r="O23" s="16">
        <v>39.799999999999997</v>
      </c>
      <c r="P23" s="16">
        <v>42</v>
      </c>
      <c r="Q23" s="16">
        <v>43.3</v>
      </c>
      <c r="R23" s="16">
        <v>32.200000000000003</v>
      </c>
      <c r="S23" s="25" t="s">
        <v>270</v>
      </c>
      <c r="T23" s="25" t="s">
        <v>270</v>
      </c>
      <c r="U23" s="16">
        <v>43</v>
      </c>
    </row>
    <row r="24" spans="1:21" ht="16.5" customHeight="1" x14ac:dyDescent="0.25">
      <c r="A24" s="7"/>
      <c r="B24" s="7"/>
      <c r="C24" s="7" t="s">
        <v>1213</v>
      </c>
      <c r="D24" s="7"/>
      <c r="E24" s="7"/>
      <c r="F24" s="7"/>
      <c r="G24" s="7"/>
      <c r="H24" s="7"/>
      <c r="I24" s="7"/>
      <c r="J24" s="7"/>
      <c r="K24" s="7"/>
      <c r="L24" s="9" t="s">
        <v>97</v>
      </c>
      <c r="M24" s="26">
        <v>6.3</v>
      </c>
      <c r="N24" s="26">
        <v>6.8</v>
      </c>
      <c r="O24" s="26">
        <v>7.1</v>
      </c>
      <c r="P24" s="26">
        <v>4.4000000000000004</v>
      </c>
      <c r="Q24" s="26">
        <v>4.3</v>
      </c>
      <c r="R24" s="26">
        <v>4</v>
      </c>
      <c r="S24" s="25" t="s">
        <v>270</v>
      </c>
      <c r="T24" s="25" t="s">
        <v>270</v>
      </c>
      <c r="U24" s="26">
        <v>6.4</v>
      </c>
    </row>
    <row r="25" spans="1:21" ht="16.5" customHeight="1" x14ac:dyDescent="0.25">
      <c r="A25" s="7"/>
      <c r="B25" s="7" t="s">
        <v>1215</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1211</v>
      </c>
      <c r="D26" s="7"/>
      <c r="E26" s="7"/>
      <c r="F26" s="7"/>
      <c r="G26" s="7"/>
      <c r="H26" s="7"/>
      <c r="I26" s="7"/>
      <c r="J26" s="7"/>
      <c r="K26" s="7"/>
      <c r="L26" s="9" t="s">
        <v>97</v>
      </c>
      <c r="M26" s="16">
        <v>24.8</v>
      </c>
      <c r="N26" s="16">
        <v>26.3</v>
      </c>
      <c r="O26" s="16">
        <v>29.4</v>
      </c>
      <c r="P26" s="16">
        <v>26.5</v>
      </c>
      <c r="Q26" s="16">
        <v>25.5</v>
      </c>
      <c r="R26" s="16">
        <v>28.7</v>
      </c>
      <c r="S26" s="16">
        <v>30.5</v>
      </c>
      <c r="T26" s="16">
        <v>32.4</v>
      </c>
      <c r="U26" s="16">
        <v>27.1</v>
      </c>
    </row>
    <row r="27" spans="1:21" ht="16.5" customHeight="1" x14ac:dyDescent="0.25">
      <c r="A27" s="7"/>
      <c r="B27" s="7"/>
      <c r="C27" s="7" t="s">
        <v>1212</v>
      </c>
      <c r="D27" s="7"/>
      <c r="E27" s="7"/>
      <c r="F27" s="7"/>
      <c r="G27" s="7"/>
      <c r="H27" s="7"/>
      <c r="I27" s="7"/>
      <c r="J27" s="7"/>
      <c r="K27" s="7"/>
      <c r="L27" s="9" t="s">
        <v>97</v>
      </c>
      <c r="M27" s="16">
        <v>56.4</v>
      </c>
      <c r="N27" s="16">
        <v>55.2</v>
      </c>
      <c r="O27" s="16">
        <v>52.8</v>
      </c>
      <c r="P27" s="16">
        <v>57.7</v>
      </c>
      <c r="Q27" s="16">
        <v>60.9</v>
      </c>
      <c r="R27" s="16">
        <v>51.7</v>
      </c>
      <c r="S27" s="16">
        <v>51.2</v>
      </c>
      <c r="T27" s="16">
        <v>44.6</v>
      </c>
      <c r="U27" s="16">
        <v>55.3</v>
      </c>
    </row>
    <row r="28" spans="1:21" ht="16.5" customHeight="1" x14ac:dyDescent="0.25">
      <c r="A28" s="7"/>
      <c r="B28" s="7"/>
      <c r="C28" s="7" t="s">
        <v>1213</v>
      </c>
      <c r="D28" s="7"/>
      <c r="E28" s="7"/>
      <c r="F28" s="7"/>
      <c r="G28" s="7"/>
      <c r="H28" s="7"/>
      <c r="I28" s="7"/>
      <c r="J28" s="7"/>
      <c r="K28" s="7"/>
      <c r="L28" s="9" t="s">
        <v>97</v>
      </c>
      <c r="M28" s="16">
        <v>18.8</v>
      </c>
      <c r="N28" s="16">
        <v>18.5</v>
      </c>
      <c r="O28" s="16">
        <v>17.8</v>
      </c>
      <c r="P28" s="16">
        <v>15.8</v>
      </c>
      <c r="Q28" s="16">
        <v>13.6</v>
      </c>
      <c r="R28" s="16">
        <v>19.7</v>
      </c>
      <c r="S28" s="16">
        <v>18.3</v>
      </c>
      <c r="T28" s="16">
        <v>23</v>
      </c>
      <c r="U28" s="16">
        <v>17.7</v>
      </c>
    </row>
    <row r="29" spans="1:21" ht="16.5" customHeight="1" x14ac:dyDescent="0.25">
      <c r="A29" s="7" t="s">
        <v>86</v>
      </c>
      <c r="B29" s="7"/>
      <c r="C29" s="7"/>
      <c r="D29" s="7"/>
      <c r="E29" s="7"/>
      <c r="F29" s="7"/>
      <c r="G29" s="7"/>
      <c r="H29" s="7"/>
      <c r="I29" s="7"/>
      <c r="J29" s="7"/>
      <c r="K29" s="7"/>
      <c r="L29" s="9"/>
      <c r="M29" s="10"/>
      <c r="N29" s="10"/>
      <c r="O29" s="10"/>
      <c r="P29" s="10"/>
      <c r="Q29" s="10"/>
      <c r="R29" s="10"/>
      <c r="S29" s="10"/>
      <c r="T29" s="10"/>
      <c r="U29" s="10"/>
    </row>
    <row r="30" spans="1:21" ht="16.5" customHeight="1" x14ac:dyDescent="0.25">
      <c r="A30" s="7"/>
      <c r="B30" s="7" t="s">
        <v>1210</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1211</v>
      </c>
      <c r="D31" s="7"/>
      <c r="E31" s="7"/>
      <c r="F31" s="7"/>
      <c r="G31" s="7"/>
      <c r="H31" s="7"/>
      <c r="I31" s="7"/>
      <c r="J31" s="7"/>
      <c r="K31" s="7"/>
      <c r="L31" s="9" t="s">
        <v>97</v>
      </c>
      <c r="M31" s="16">
        <v>70</v>
      </c>
      <c r="N31" s="16">
        <v>74.3</v>
      </c>
      <c r="O31" s="16">
        <v>73.2</v>
      </c>
      <c r="P31" s="16">
        <v>72.3</v>
      </c>
      <c r="Q31" s="16">
        <v>65.099999999999994</v>
      </c>
      <c r="R31" s="16">
        <v>81.900000000000006</v>
      </c>
      <c r="S31" s="16">
        <v>40.799999999999997</v>
      </c>
      <c r="T31" s="16">
        <v>75.8</v>
      </c>
      <c r="U31" s="16">
        <v>72.099999999999994</v>
      </c>
    </row>
    <row r="32" spans="1:21" ht="16.5" customHeight="1" x14ac:dyDescent="0.25">
      <c r="A32" s="7"/>
      <c r="B32" s="7"/>
      <c r="C32" s="7" t="s">
        <v>1212</v>
      </c>
      <c r="D32" s="7"/>
      <c r="E32" s="7"/>
      <c r="F32" s="7"/>
      <c r="G32" s="7"/>
      <c r="H32" s="7"/>
      <c r="I32" s="7"/>
      <c r="J32" s="7"/>
      <c r="K32" s="7"/>
      <c r="L32" s="9" t="s">
        <v>97</v>
      </c>
      <c r="M32" s="16">
        <v>24.9</v>
      </c>
      <c r="N32" s="16">
        <v>21.3</v>
      </c>
      <c r="O32" s="16">
        <v>20.5</v>
      </c>
      <c r="P32" s="16">
        <v>23.9</v>
      </c>
      <c r="Q32" s="16">
        <v>29.9</v>
      </c>
      <c r="R32" s="16">
        <v>15.1</v>
      </c>
      <c r="S32" s="16">
        <v>49.7</v>
      </c>
      <c r="T32" s="16">
        <v>17.3</v>
      </c>
      <c r="U32" s="16">
        <v>22.9</v>
      </c>
    </row>
    <row r="33" spans="1:21" ht="16.5" customHeight="1" x14ac:dyDescent="0.25">
      <c r="A33" s="7"/>
      <c r="B33" s="7"/>
      <c r="C33" s="7" t="s">
        <v>1213</v>
      </c>
      <c r="D33" s="7"/>
      <c r="E33" s="7"/>
      <c r="F33" s="7"/>
      <c r="G33" s="7"/>
      <c r="H33" s="7"/>
      <c r="I33" s="7"/>
      <c r="J33" s="7"/>
      <c r="K33" s="7"/>
      <c r="L33" s="9" t="s">
        <v>97</v>
      </c>
      <c r="M33" s="26">
        <v>5.0999999999999996</v>
      </c>
      <c r="N33" s="26">
        <v>4.4000000000000004</v>
      </c>
      <c r="O33" s="26">
        <v>6.3</v>
      </c>
      <c r="P33" s="26">
        <v>3.7</v>
      </c>
      <c r="Q33" s="26">
        <v>5</v>
      </c>
      <c r="R33" s="26">
        <v>3</v>
      </c>
      <c r="S33" s="26">
        <v>9.5</v>
      </c>
      <c r="T33" s="26">
        <v>6.9</v>
      </c>
      <c r="U33" s="26">
        <v>5</v>
      </c>
    </row>
    <row r="34" spans="1:21" ht="16.5" customHeight="1" x14ac:dyDescent="0.25">
      <c r="A34" s="7"/>
      <c r="B34" s="7" t="s">
        <v>1214</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1211</v>
      </c>
      <c r="D35" s="7"/>
      <c r="E35" s="7"/>
      <c r="F35" s="7"/>
      <c r="G35" s="7"/>
      <c r="H35" s="7"/>
      <c r="I35" s="7"/>
      <c r="J35" s="7"/>
      <c r="K35" s="7"/>
      <c r="L35" s="9" t="s">
        <v>97</v>
      </c>
      <c r="M35" s="16">
        <v>52.4</v>
      </c>
      <c r="N35" s="16">
        <v>48.6</v>
      </c>
      <c r="O35" s="16">
        <v>53.2</v>
      </c>
      <c r="P35" s="16">
        <v>54.7</v>
      </c>
      <c r="Q35" s="16">
        <v>52.5</v>
      </c>
      <c r="R35" s="25" t="s">
        <v>270</v>
      </c>
      <c r="S35" s="25" t="s">
        <v>270</v>
      </c>
      <c r="T35" s="25" t="s">
        <v>270</v>
      </c>
      <c r="U35" s="16">
        <v>51.9</v>
      </c>
    </row>
    <row r="36" spans="1:21" ht="16.5" customHeight="1" x14ac:dyDescent="0.25">
      <c r="A36" s="7"/>
      <c r="B36" s="7"/>
      <c r="C36" s="7" t="s">
        <v>1212</v>
      </c>
      <c r="D36" s="7"/>
      <c r="E36" s="7"/>
      <c r="F36" s="7"/>
      <c r="G36" s="7"/>
      <c r="H36" s="7"/>
      <c r="I36" s="7"/>
      <c r="J36" s="7"/>
      <c r="K36" s="7"/>
      <c r="L36" s="9" t="s">
        <v>97</v>
      </c>
      <c r="M36" s="16">
        <v>42.1</v>
      </c>
      <c r="N36" s="16">
        <v>44.5</v>
      </c>
      <c r="O36" s="16">
        <v>40.1</v>
      </c>
      <c r="P36" s="16">
        <v>40.200000000000003</v>
      </c>
      <c r="Q36" s="16">
        <v>44</v>
      </c>
      <c r="R36" s="25" t="s">
        <v>270</v>
      </c>
      <c r="S36" s="25" t="s">
        <v>270</v>
      </c>
      <c r="T36" s="25" t="s">
        <v>270</v>
      </c>
      <c r="U36" s="16">
        <v>41.9</v>
      </c>
    </row>
    <row r="37" spans="1:21" ht="16.5" customHeight="1" x14ac:dyDescent="0.25">
      <c r="A37" s="7"/>
      <c r="B37" s="7"/>
      <c r="C37" s="7" t="s">
        <v>1213</v>
      </c>
      <c r="D37" s="7"/>
      <c r="E37" s="7"/>
      <c r="F37" s="7"/>
      <c r="G37" s="7"/>
      <c r="H37" s="7"/>
      <c r="I37" s="7"/>
      <c r="J37" s="7"/>
      <c r="K37" s="7"/>
      <c r="L37" s="9" t="s">
        <v>97</v>
      </c>
      <c r="M37" s="26">
        <v>5.5</v>
      </c>
      <c r="N37" s="26">
        <v>6.9</v>
      </c>
      <c r="O37" s="26">
        <v>6.6</v>
      </c>
      <c r="P37" s="26">
        <v>5.0999999999999996</v>
      </c>
      <c r="Q37" s="26">
        <v>3.5</v>
      </c>
      <c r="R37" s="25" t="s">
        <v>270</v>
      </c>
      <c r="S37" s="25" t="s">
        <v>270</v>
      </c>
      <c r="T37" s="25" t="s">
        <v>270</v>
      </c>
      <c r="U37" s="26">
        <v>6.2</v>
      </c>
    </row>
    <row r="38" spans="1:21" ht="16.5" customHeight="1" x14ac:dyDescent="0.25">
      <c r="A38" s="7"/>
      <c r="B38" s="7" t="s">
        <v>1215</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1211</v>
      </c>
      <c r="D39" s="7"/>
      <c r="E39" s="7"/>
      <c r="F39" s="7"/>
      <c r="G39" s="7"/>
      <c r="H39" s="7"/>
      <c r="I39" s="7"/>
      <c r="J39" s="7"/>
      <c r="K39" s="7"/>
      <c r="L39" s="9" t="s">
        <v>97</v>
      </c>
      <c r="M39" s="16">
        <v>24.8</v>
      </c>
      <c r="N39" s="16">
        <v>26.3</v>
      </c>
      <c r="O39" s="16">
        <v>29.3</v>
      </c>
      <c r="P39" s="16">
        <v>28.4</v>
      </c>
      <c r="Q39" s="16">
        <v>23.5</v>
      </c>
      <c r="R39" s="16">
        <v>23.1</v>
      </c>
      <c r="S39" s="16">
        <v>30.1</v>
      </c>
      <c r="T39" s="16">
        <v>28.1</v>
      </c>
      <c r="U39" s="16">
        <v>27.1</v>
      </c>
    </row>
    <row r="40" spans="1:21" ht="16.5" customHeight="1" x14ac:dyDescent="0.25">
      <c r="A40" s="7"/>
      <c r="B40" s="7"/>
      <c r="C40" s="7" t="s">
        <v>1212</v>
      </c>
      <c r="D40" s="7"/>
      <c r="E40" s="7"/>
      <c r="F40" s="7"/>
      <c r="G40" s="7"/>
      <c r="H40" s="7"/>
      <c r="I40" s="7"/>
      <c r="J40" s="7"/>
      <c r="K40" s="7"/>
      <c r="L40" s="9" t="s">
        <v>97</v>
      </c>
      <c r="M40" s="16">
        <v>58.7</v>
      </c>
      <c r="N40" s="16">
        <v>56.5</v>
      </c>
      <c r="O40" s="16">
        <v>53</v>
      </c>
      <c r="P40" s="16">
        <v>56.5</v>
      </c>
      <c r="Q40" s="16">
        <v>60.9</v>
      </c>
      <c r="R40" s="16">
        <v>62.2</v>
      </c>
      <c r="S40" s="16">
        <v>52.8</v>
      </c>
      <c r="T40" s="16">
        <v>52.1</v>
      </c>
      <c r="U40" s="16">
        <v>56.1</v>
      </c>
    </row>
    <row r="41" spans="1:21" ht="16.5" customHeight="1" x14ac:dyDescent="0.25">
      <c r="A41" s="7"/>
      <c r="B41" s="7"/>
      <c r="C41" s="7" t="s">
        <v>1213</v>
      </c>
      <c r="D41" s="7"/>
      <c r="E41" s="7"/>
      <c r="F41" s="7"/>
      <c r="G41" s="7"/>
      <c r="H41" s="7"/>
      <c r="I41" s="7"/>
      <c r="J41" s="7"/>
      <c r="K41" s="7"/>
      <c r="L41" s="9" t="s">
        <v>97</v>
      </c>
      <c r="M41" s="16">
        <v>16.5</v>
      </c>
      <c r="N41" s="16">
        <v>17.100000000000001</v>
      </c>
      <c r="O41" s="16">
        <v>17.7</v>
      </c>
      <c r="P41" s="16">
        <v>15.1</v>
      </c>
      <c r="Q41" s="16">
        <v>15.7</v>
      </c>
      <c r="R41" s="16">
        <v>14.7</v>
      </c>
      <c r="S41" s="16">
        <v>17</v>
      </c>
      <c r="T41" s="16">
        <v>19.8</v>
      </c>
      <c r="U41" s="16">
        <v>16.8</v>
      </c>
    </row>
    <row r="42" spans="1:21" ht="16.5" customHeight="1" x14ac:dyDescent="0.25">
      <c r="A42" s="7" t="s">
        <v>87</v>
      </c>
      <c r="B42" s="7"/>
      <c r="C42" s="7"/>
      <c r="D42" s="7"/>
      <c r="E42" s="7"/>
      <c r="F42" s="7"/>
      <c r="G42" s="7"/>
      <c r="H42" s="7"/>
      <c r="I42" s="7"/>
      <c r="J42" s="7"/>
      <c r="K42" s="7"/>
      <c r="L42" s="9"/>
      <c r="M42" s="10"/>
      <c r="N42" s="10"/>
      <c r="O42" s="10"/>
      <c r="P42" s="10"/>
      <c r="Q42" s="10"/>
      <c r="R42" s="10"/>
      <c r="S42" s="10"/>
      <c r="T42" s="10"/>
      <c r="U42" s="10"/>
    </row>
    <row r="43" spans="1:21" ht="16.5" customHeight="1" x14ac:dyDescent="0.25">
      <c r="A43" s="7"/>
      <c r="B43" s="7" t="s">
        <v>1210</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t="s">
        <v>1211</v>
      </c>
      <c r="D44" s="7"/>
      <c r="E44" s="7"/>
      <c r="F44" s="7"/>
      <c r="G44" s="7"/>
      <c r="H44" s="7"/>
      <c r="I44" s="7"/>
      <c r="J44" s="7"/>
      <c r="K44" s="7"/>
      <c r="L44" s="9" t="s">
        <v>97</v>
      </c>
      <c r="M44" s="16">
        <v>68.7</v>
      </c>
      <c r="N44" s="16">
        <v>75.7</v>
      </c>
      <c r="O44" s="16">
        <v>74.2</v>
      </c>
      <c r="P44" s="16">
        <v>70.7</v>
      </c>
      <c r="Q44" s="16">
        <v>66.099999999999994</v>
      </c>
      <c r="R44" s="16">
        <v>75.900000000000006</v>
      </c>
      <c r="S44" s="16">
        <v>32.4</v>
      </c>
      <c r="T44" s="16">
        <v>74.7</v>
      </c>
      <c r="U44" s="16">
        <v>71.2</v>
      </c>
    </row>
    <row r="45" spans="1:21" ht="16.5" customHeight="1" x14ac:dyDescent="0.25">
      <c r="A45" s="7"/>
      <c r="B45" s="7"/>
      <c r="C45" s="7" t="s">
        <v>1212</v>
      </c>
      <c r="D45" s="7"/>
      <c r="E45" s="7"/>
      <c r="F45" s="7"/>
      <c r="G45" s="7"/>
      <c r="H45" s="7"/>
      <c r="I45" s="7"/>
      <c r="J45" s="7"/>
      <c r="K45" s="7"/>
      <c r="L45" s="9" t="s">
        <v>97</v>
      </c>
      <c r="M45" s="16">
        <v>25.8</v>
      </c>
      <c r="N45" s="16">
        <v>19.5</v>
      </c>
      <c r="O45" s="16">
        <v>20.5</v>
      </c>
      <c r="P45" s="16">
        <v>25.8</v>
      </c>
      <c r="Q45" s="16">
        <v>29.7</v>
      </c>
      <c r="R45" s="16">
        <v>20.2</v>
      </c>
      <c r="S45" s="16">
        <v>59.5</v>
      </c>
      <c r="T45" s="16">
        <v>19.5</v>
      </c>
      <c r="U45" s="16">
        <v>23.9</v>
      </c>
    </row>
    <row r="46" spans="1:21" ht="16.5" customHeight="1" x14ac:dyDescent="0.25">
      <c r="A46" s="7"/>
      <c r="B46" s="7"/>
      <c r="C46" s="7" t="s">
        <v>1213</v>
      </c>
      <c r="D46" s="7"/>
      <c r="E46" s="7"/>
      <c r="F46" s="7"/>
      <c r="G46" s="7"/>
      <c r="H46" s="7"/>
      <c r="I46" s="7"/>
      <c r="J46" s="7"/>
      <c r="K46" s="7"/>
      <c r="L46" s="9" t="s">
        <v>97</v>
      </c>
      <c r="M46" s="26">
        <v>5.5</v>
      </c>
      <c r="N46" s="26">
        <v>4.8</v>
      </c>
      <c r="O46" s="26">
        <v>5.3</v>
      </c>
      <c r="P46" s="26">
        <v>3.5</v>
      </c>
      <c r="Q46" s="26">
        <v>4.3</v>
      </c>
      <c r="R46" s="26">
        <v>3.9</v>
      </c>
      <c r="S46" s="26">
        <v>8</v>
      </c>
      <c r="T46" s="26">
        <v>5.9</v>
      </c>
      <c r="U46" s="26">
        <v>4.8</v>
      </c>
    </row>
    <row r="47" spans="1:21" ht="16.5" customHeight="1" x14ac:dyDescent="0.25">
      <c r="A47" s="7"/>
      <c r="B47" s="7" t="s">
        <v>1214</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1211</v>
      </c>
      <c r="D48" s="7"/>
      <c r="E48" s="7"/>
      <c r="F48" s="7"/>
      <c r="G48" s="7"/>
      <c r="H48" s="7"/>
      <c r="I48" s="7"/>
      <c r="J48" s="7"/>
      <c r="K48" s="7"/>
      <c r="L48" s="9" t="s">
        <v>97</v>
      </c>
      <c r="M48" s="16">
        <v>53.5</v>
      </c>
      <c r="N48" s="16">
        <v>47.5</v>
      </c>
      <c r="O48" s="16">
        <v>54.3</v>
      </c>
      <c r="P48" s="16">
        <v>51.8</v>
      </c>
      <c r="Q48" s="16">
        <v>52.8</v>
      </c>
      <c r="R48" s="16">
        <v>51.9</v>
      </c>
      <c r="S48" s="25" t="s">
        <v>270</v>
      </c>
      <c r="T48" s="25" t="s">
        <v>270</v>
      </c>
      <c r="U48" s="16">
        <v>52</v>
      </c>
    </row>
    <row r="49" spans="1:21" ht="16.5" customHeight="1" x14ac:dyDescent="0.25">
      <c r="A49" s="7"/>
      <c r="B49" s="7"/>
      <c r="C49" s="7" t="s">
        <v>1212</v>
      </c>
      <c r="D49" s="7"/>
      <c r="E49" s="7"/>
      <c r="F49" s="7"/>
      <c r="G49" s="7"/>
      <c r="H49" s="7"/>
      <c r="I49" s="7"/>
      <c r="J49" s="7"/>
      <c r="K49" s="7"/>
      <c r="L49" s="9" t="s">
        <v>97</v>
      </c>
      <c r="M49" s="16">
        <v>40.4</v>
      </c>
      <c r="N49" s="16">
        <v>46</v>
      </c>
      <c r="O49" s="16">
        <v>38.200000000000003</v>
      </c>
      <c r="P49" s="16">
        <v>43.7</v>
      </c>
      <c r="Q49" s="16">
        <v>43</v>
      </c>
      <c r="R49" s="16">
        <v>46.6</v>
      </c>
      <c r="S49" s="25" t="s">
        <v>270</v>
      </c>
      <c r="T49" s="25" t="s">
        <v>270</v>
      </c>
      <c r="U49" s="16">
        <v>41.6</v>
      </c>
    </row>
    <row r="50" spans="1:21" ht="16.5" customHeight="1" x14ac:dyDescent="0.25">
      <c r="A50" s="7"/>
      <c r="B50" s="7"/>
      <c r="C50" s="7" t="s">
        <v>1213</v>
      </c>
      <c r="D50" s="7"/>
      <c r="E50" s="7"/>
      <c r="F50" s="7"/>
      <c r="G50" s="7"/>
      <c r="H50" s="7"/>
      <c r="I50" s="7"/>
      <c r="J50" s="7"/>
      <c r="K50" s="7"/>
      <c r="L50" s="9" t="s">
        <v>97</v>
      </c>
      <c r="M50" s="26">
        <v>6.1</v>
      </c>
      <c r="N50" s="26">
        <v>6.5</v>
      </c>
      <c r="O50" s="26">
        <v>7.5</v>
      </c>
      <c r="P50" s="26">
        <v>4.5999999999999996</v>
      </c>
      <c r="Q50" s="26">
        <v>4.2</v>
      </c>
      <c r="R50" s="26">
        <v>1.5</v>
      </c>
      <c r="S50" s="25" t="s">
        <v>270</v>
      </c>
      <c r="T50" s="25" t="s">
        <v>270</v>
      </c>
      <c r="U50" s="26">
        <v>6.5</v>
      </c>
    </row>
    <row r="51" spans="1:21" ht="16.5" customHeight="1" x14ac:dyDescent="0.25">
      <c r="A51" s="7"/>
      <c r="B51" s="7" t="s">
        <v>1215</v>
      </c>
      <c r="C51" s="7"/>
      <c r="D51" s="7"/>
      <c r="E51" s="7"/>
      <c r="F51" s="7"/>
      <c r="G51" s="7"/>
      <c r="H51" s="7"/>
      <c r="I51" s="7"/>
      <c r="J51" s="7"/>
      <c r="K51" s="7"/>
      <c r="L51" s="9"/>
      <c r="M51" s="10"/>
      <c r="N51" s="10"/>
      <c r="O51" s="10"/>
      <c r="P51" s="10"/>
      <c r="Q51" s="10"/>
      <c r="R51" s="10"/>
      <c r="S51" s="10"/>
      <c r="T51" s="10"/>
      <c r="U51" s="10"/>
    </row>
    <row r="52" spans="1:21" ht="16.5" customHeight="1" x14ac:dyDescent="0.25">
      <c r="A52" s="7"/>
      <c r="B52" s="7"/>
      <c r="C52" s="7" t="s">
        <v>1211</v>
      </c>
      <c r="D52" s="7"/>
      <c r="E52" s="7"/>
      <c r="F52" s="7"/>
      <c r="G52" s="7"/>
      <c r="H52" s="7"/>
      <c r="I52" s="7"/>
      <c r="J52" s="7"/>
      <c r="K52" s="7"/>
      <c r="L52" s="9" t="s">
        <v>97</v>
      </c>
      <c r="M52" s="16">
        <v>23.8</v>
      </c>
      <c r="N52" s="16">
        <v>25.7</v>
      </c>
      <c r="O52" s="16">
        <v>28.2</v>
      </c>
      <c r="P52" s="16">
        <v>26.3</v>
      </c>
      <c r="Q52" s="16">
        <v>22.4</v>
      </c>
      <c r="R52" s="16">
        <v>25.8</v>
      </c>
      <c r="S52" s="25" t="s">
        <v>270</v>
      </c>
      <c r="T52" s="16">
        <v>23.1</v>
      </c>
      <c r="U52" s="16">
        <v>26.1</v>
      </c>
    </row>
    <row r="53" spans="1:21" ht="16.5" customHeight="1" x14ac:dyDescent="0.25">
      <c r="A53" s="7"/>
      <c r="B53" s="7"/>
      <c r="C53" s="7" t="s">
        <v>1212</v>
      </c>
      <c r="D53" s="7"/>
      <c r="E53" s="7"/>
      <c r="F53" s="7"/>
      <c r="G53" s="7"/>
      <c r="H53" s="7"/>
      <c r="I53" s="7"/>
      <c r="J53" s="7"/>
      <c r="K53" s="7"/>
      <c r="L53" s="9" t="s">
        <v>97</v>
      </c>
      <c r="M53" s="16">
        <v>58.8</v>
      </c>
      <c r="N53" s="16">
        <v>57.8</v>
      </c>
      <c r="O53" s="16">
        <v>53.9</v>
      </c>
      <c r="P53" s="16">
        <v>57.1</v>
      </c>
      <c r="Q53" s="16">
        <v>64.5</v>
      </c>
      <c r="R53" s="16">
        <v>60.3</v>
      </c>
      <c r="S53" s="25" t="s">
        <v>270</v>
      </c>
      <c r="T53" s="16">
        <v>56.1</v>
      </c>
      <c r="U53" s="16">
        <v>57</v>
      </c>
    </row>
    <row r="54" spans="1:21" ht="16.5" customHeight="1" x14ac:dyDescent="0.25">
      <c r="A54" s="7"/>
      <c r="B54" s="7"/>
      <c r="C54" s="7" t="s">
        <v>1213</v>
      </c>
      <c r="D54" s="7"/>
      <c r="E54" s="7"/>
      <c r="F54" s="7"/>
      <c r="G54" s="7"/>
      <c r="H54" s="7"/>
      <c r="I54" s="7"/>
      <c r="J54" s="7"/>
      <c r="K54" s="7"/>
      <c r="L54" s="9" t="s">
        <v>97</v>
      </c>
      <c r="M54" s="16">
        <v>17.5</v>
      </c>
      <c r="N54" s="16">
        <v>16.5</v>
      </c>
      <c r="O54" s="16">
        <v>17.899999999999999</v>
      </c>
      <c r="P54" s="16">
        <v>16.600000000000001</v>
      </c>
      <c r="Q54" s="16">
        <v>13.1</v>
      </c>
      <c r="R54" s="16">
        <v>13.9</v>
      </c>
      <c r="S54" s="25" t="s">
        <v>270</v>
      </c>
      <c r="T54" s="16">
        <v>20.9</v>
      </c>
      <c r="U54" s="16">
        <v>17</v>
      </c>
    </row>
    <row r="55" spans="1:21" ht="16.5" customHeight="1" x14ac:dyDescent="0.25">
      <c r="A55" s="7" t="s">
        <v>88</v>
      </c>
      <c r="B55" s="7"/>
      <c r="C55" s="7"/>
      <c r="D55" s="7"/>
      <c r="E55" s="7"/>
      <c r="F55" s="7"/>
      <c r="G55" s="7"/>
      <c r="H55" s="7"/>
      <c r="I55" s="7"/>
      <c r="J55" s="7"/>
      <c r="K55" s="7"/>
      <c r="L55" s="9"/>
      <c r="M55" s="10"/>
      <c r="N55" s="10"/>
      <c r="O55" s="10"/>
      <c r="P55" s="10"/>
      <c r="Q55" s="10"/>
      <c r="R55" s="10"/>
      <c r="S55" s="10"/>
      <c r="T55" s="10"/>
      <c r="U55" s="10"/>
    </row>
    <row r="56" spans="1:21" ht="16.5" customHeight="1" x14ac:dyDescent="0.25">
      <c r="A56" s="7"/>
      <c r="B56" s="7" t="s">
        <v>1210</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1211</v>
      </c>
      <c r="D57" s="7"/>
      <c r="E57" s="7"/>
      <c r="F57" s="7"/>
      <c r="G57" s="7"/>
      <c r="H57" s="7"/>
      <c r="I57" s="7"/>
      <c r="J57" s="7"/>
      <c r="K57" s="7"/>
      <c r="L57" s="9" t="s">
        <v>97</v>
      </c>
      <c r="M57" s="16">
        <v>69.8</v>
      </c>
      <c r="N57" s="16">
        <v>75.2</v>
      </c>
      <c r="O57" s="16">
        <v>74.900000000000006</v>
      </c>
      <c r="P57" s="16">
        <v>72.7</v>
      </c>
      <c r="Q57" s="16">
        <v>63.7</v>
      </c>
      <c r="R57" s="16">
        <v>73.7</v>
      </c>
      <c r="S57" s="25" t="s">
        <v>270</v>
      </c>
      <c r="T57" s="16">
        <v>77.3</v>
      </c>
      <c r="U57" s="16">
        <v>72.599999999999994</v>
      </c>
    </row>
    <row r="58" spans="1:21" ht="16.5" customHeight="1" x14ac:dyDescent="0.25">
      <c r="A58" s="7"/>
      <c r="B58" s="7"/>
      <c r="C58" s="7" t="s">
        <v>1212</v>
      </c>
      <c r="D58" s="7"/>
      <c r="E58" s="7"/>
      <c r="F58" s="7"/>
      <c r="G58" s="7"/>
      <c r="H58" s="7"/>
      <c r="I58" s="7"/>
      <c r="J58" s="7"/>
      <c r="K58" s="7"/>
      <c r="L58" s="9" t="s">
        <v>97</v>
      </c>
      <c r="M58" s="16">
        <v>25.6</v>
      </c>
      <c r="N58" s="16">
        <v>20.2</v>
      </c>
      <c r="O58" s="16">
        <v>19.8</v>
      </c>
      <c r="P58" s="16">
        <v>23.9</v>
      </c>
      <c r="Q58" s="16">
        <v>31.1</v>
      </c>
      <c r="R58" s="16">
        <v>20.7</v>
      </c>
      <c r="S58" s="25" t="s">
        <v>270</v>
      </c>
      <c r="T58" s="16">
        <v>17.100000000000001</v>
      </c>
      <c r="U58" s="16">
        <v>22.7</v>
      </c>
    </row>
    <row r="59" spans="1:21" ht="16.5" customHeight="1" x14ac:dyDescent="0.25">
      <c r="A59" s="7"/>
      <c r="B59" s="7"/>
      <c r="C59" s="7" t="s">
        <v>1213</v>
      </c>
      <c r="D59" s="7"/>
      <c r="E59" s="7"/>
      <c r="F59" s="7"/>
      <c r="G59" s="7"/>
      <c r="H59" s="7"/>
      <c r="I59" s="7"/>
      <c r="J59" s="7"/>
      <c r="K59" s="7"/>
      <c r="L59" s="9" t="s">
        <v>97</v>
      </c>
      <c r="M59" s="26">
        <v>4.5999999999999996</v>
      </c>
      <c r="N59" s="26">
        <v>4.5999999999999996</v>
      </c>
      <c r="O59" s="26">
        <v>5.4</v>
      </c>
      <c r="P59" s="26">
        <v>3.4</v>
      </c>
      <c r="Q59" s="26">
        <v>5.2</v>
      </c>
      <c r="R59" s="26">
        <v>5.6</v>
      </c>
      <c r="S59" s="25" t="s">
        <v>270</v>
      </c>
      <c r="T59" s="26">
        <v>5.6</v>
      </c>
      <c r="U59" s="26">
        <v>4.7</v>
      </c>
    </row>
    <row r="60" spans="1:21" ht="16.5" customHeight="1" x14ac:dyDescent="0.25">
      <c r="A60" s="7"/>
      <c r="B60" s="7" t="s">
        <v>1214</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1211</v>
      </c>
      <c r="D61" s="7"/>
      <c r="E61" s="7"/>
      <c r="F61" s="7"/>
      <c r="G61" s="7"/>
      <c r="H61" s="7"/>
      <c r="I61" s="7"/>
      <c r="J61" s="7"/>
      <c r="K61" s="7"/>
      <c r="L61" s="9" t="s">
        <v>97</v>
      </c>
      <c r="M61" s="16">
        <v>49.1</v>
      </c>
      <c r="N61" s="16">
        <v>47.2</v>
      </c>
      <c r="O61" s="16">
        <v>53.6</v>
      </c>
      <c r="P61" s="16">
        <v>49</v>
      </c>
      <c r="Q61" s="16">
        <v>44.7</v>
      </c>
      <c r="R61" s="16">
        <v>49.5</v>
      </c>
      <c r="S61" s="25" t="s">
        <v>270</v>
      </c>
      <c r="T61" s="25" t="s">
        <v>270</v>
      </c>
      <c r="U61" s="16">
        <v>50</v>
      </c>
    </row>
    <row r="62" spans="1:21" ht="16.5" customHeight="1" x14ac:dyDescent="0.25">
      <c r="A62" s="7"/>
      <c r="B62" s="7"/>
      <c r="C62" s="7" t="s">
        <v>1212</v>
      </c>
      <c r="D62" s="7"/>
      <c r="E62" s="7"/>
      <c r="F62" s="7"/>
      <c r="G62" s="7"/>
      <c r="H62" s="7"/>
      <c r="I62" s="7"/>
      <c r="J62" s="7"/>
      <c r="K62" s="7"/>
      <c r="L62" s="9" t="s">
        <v>97</v>
      </c>
      <c r="M62" s="16">
        <v>45.6</v>
      </c>
      <c r="N62" s="16">
        <v>46.1</v>
      </c>
      <c r="O62" s="16">
        <v>38.5</v>
      </c>
      <c r="P62" s="16">
        <v>45.9</v>
      </c>
      <c r="Q62" s="16">
        <v>51</v>
      </c>
      <c r="R62" s="16">
        <v>47.1</v>
      </c>
      <c r="S62" s="25" t="s">
        <v>270</v>
      </c>
      <c r="T62" s="25" t="s">
        <v>270</v>
      </c>
      <c r="U62" s="16">
        <v>43.4</v>
      </c>
    </row>
    <row r="63" spans="1:21" ht="16.5" customHeight="1" x14ac:dyDescent="0.25">
      <c r="A63" s="7"/>
      <c r="B63" s="7"/>
      <c r="C63" s="7" t="s">
        <v>1213</v>
      </c>
      <c r="D63" s="7"/>
      <c r="E63" s="7"/>
      <c r="F63" s="7"/>
      <c r="G63" s="7"/>
      <c r="H63" s="7"/>
      <c r="I63" s="7"/>
      <c r="J63" s="7"/>
      <c r="K63" s="7"/>
      <c r="L63" s="9" t="s">
        <v>97</v>
      </c>
      <c r="M63" s="26">
        <v>5.3</v>
      </c>
      <c r="N63" s="26">
        <v>6.7</v>
      </c>
      <c r="O63" s="26">
        <v>7.9</v>
      </c>
      <c r="P63" s="26">
        <v>5.2</v>
      </c>
      <c r="Q63" s="26">
        <v>4.3</v>
      </c>
      <c r="R63" s="26">
        <v>3.3</v>
      </c>
      <c r="S63" s="25" t="s">
        <v>270</v>
      </c>
      <c r="T63" s="25" t="s">
        <v>270</v>
      </c>
      <c r="U63" s="26">
        <v>6.6</v>
      </c>
    </row>
    <row r="64" spans="1:21" ht="16.5" customHeight="1" x14ac:dyDescent="0.25">
      <c r="A64" s="7"/>
      <c r="B64" s="7" t="s">
        <v>1215</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1211</v>
      </c>
      <c r="D65" s="7"/>
      <c r="E65" s="7"/>
      <c r="F65" s="7"/>
      <c r="G65" s="7"/>
      <c r="H65" s="7"/>
      <c r="I65" s="7"/>
      <c r="J65" s="7"/>
      <c r="K65" s="7"/>
      <c r="L65" s="9" t="s">
        <v>97</v>
      </c>
      <c r="M65" s="16">
        <v>21.5</v>
      </c>
      <c r="N65" s="16">
        <v>25.8</v>
      </c>
      <c r="O65" s="16">
        <v>29.8</v>
      </c>
      <c r="P65" s="16">
        <v>26.5</v>
      </c>
      <c r="Q65" s="16">
        <v>24.7</v>
      </c>
      <c r="R65" s="16">
        <v>24.4</v>
      </c>
      <c r="S65" s="16">
        <v>30.1</v>
      </c>
      <c r="T65" s="16">
        <v>28.8</v>
      </c>
      <c r="U65" s="16">
        <v>26.4</v>
      </c>
    </row>
    <row r="66" spans="1:21" ht="16.5" customHeight="1" x14ac:dyDescent="0.25">
      <c r="A66" s="7"/>
      <c r="B66" s="7"/>
      <c r="C66" s="7" t="s">
        <v>1212</v>
      </c>
      <c r="D66" s="7"/>
      <c r="E66" s="7"/>
      <c r="F66" s="7"/>
      <c r="G66" s="7"/>
      <c r="H66" s="7"/>
      <c r="I66" s="7"/>
      <c r="J66" s="7"/>
      <c r="K66" s="7"/>
      <c r="L66" s="9" t="s">
        <v>97</v>
      </c>
      <c r="M66" s="16">
        <v>61.9</v>
      </c>
      <c r="N66" s="16">
        <v>57</v>
      </c>
      <c r="O66" s="16">
        <v>53.3</v>
      </c>
      <c r="P66" s="16">
        <v>58</v>
      </c>
      <c r="Q66" s="16">
        <v>61.8</v>
      </c>
      <c r="R66" s="16">
        <v>61.9</v>
      </c>
      <c r="S66" s="16">
        <v>53.4</v>
      </c>
      <c r="T66" s="16">
        <v>52.5</v>
      </c>
      <c r="U66" s="16">
        <v>57.2</v>
      </c>
    </row>
    <row r="67" spans="1:21" ht="16.5" customHeight="1" x14ac:dyDescent="0.25">
      <c r="A67" s="7"/>
      <c r="B67" s="7"/>
      <c r="C67" s="7" t="s">
        <v>1213</v>
      </c>
      <c r="D67" s="7"/>
      <c r="E67" s="7"/>
      <c r="F67" s="7"/>
      <c r="G67" s="7"/>
      <c r="H67" s="7"/>
      <c r="I67" s="7"/>
      <c r="J67" s="7"/>
      <c r="K67" s="7"/>
      <c r="L67" s="9" t="s">
        <v>97</v>
      </c>
      <c r="M67" s="16">
        <v>16.7</v>
      </c>
      <c r="N67" s="16">
        <v>17.2</v>
      </c>
      <c r="O67" s="16">
        <v>17</v>
      </c>
      <c r="P67" s="16">
        <v>15.4</v>
      </c>
      <c r="Q67" s="16">
        <v>13.5</v>
      </c>
      <c r="R67" s="16">
        <v>13.7</v>
      </c>
      <c r="S67" s="16">
        <v>16.5</v>
      </c>
      <c r="T67" s="16">
        <v>18.7</v>
      </c>
      <c r="U67" s="16">
        <v>16.399999999999999</v>
      </c>
    </row>
    <row r="68" spans="1:21" ht="16.5" customHeight="1" x14ac:dyDescent="0.25">
      <c r="A68" s="7" t="s">
        <v>89</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1210</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1211</v>
      </c>
      <c r="D70" s="7"/>
      <c r="E70" s="7"/>
      <c r="F70" s="7"/>
      <c r="G70" s="7"/>
      <c r="H70" s="7"/>
      <c r="I70" s="7"/>
      <c r="J70" s="7"/>
      <c r="K70" s="7"/>
      <c r="L70" s="9" t="s">
        <v>97</v>
      </c>
      <c r="M70" s="16">
        <v>71.900000000000006</v>
      </c>
      <c r="N70" s="16">
        <v>73.5</v>
      </c>
      <c r="O70" s="16">
        <v>76</v>
      </c>
      <c r="P70" s="16">
        <v>73.599999999999994</v>
      </c>
      <c r="Q70" s="16">
        <v>68.3</v>
      </c>
      <c r="R70" s="16">
        <v>76.400000000000006</v>
      </c>
      <c r="S70" s="25" t="s">
        <v>270</v>
      </c>
      <c r="T70" s="16">
        <v>72.099999999999994</v>
      </c>
      <c r="U70" s="16">
        <v>73.599999999999994</v>
      </c>
    </row>
    <row r="71" spans="1:21" ht="16.5" customHeight="1" x14ac:dyDescent="0.25">
      <c r="A71" s="7"/>
      <c r="B71" s="7"/>
      <c r="C71" s="7" t="s">
        <v>1212</v>
      </c>
      <c r="D71" s="7"/>
      <c r="E71" s="7"/>
      <c r="F71" s="7"/>
      <c r="G71" s="7"/>
      <c r="H71" s="7"/>
      <c r="I71" s="7"/>
      <c r="J71" s="7"/>
      <c r="K71" s="7"/>
      <c r="L71" s="9" t="s">
        <v>97</v>
      </c>
      <c r="M71" s="16">
        <v>23.7</v>
      </c>
      <c r="N71" s="16">
        <v>21.4</v>
      </c>
      <c r="O71" s="16">
        <v>18.7</v>
      </c>
      <c r="P71" s="16">
        <v>23</v>
      </c>
      <c r="Q71" s="16">
        <v>26.3</v>
      </c>
      <c r="R71" s="16">
        <v>20.2</v>
      </c>
      <c r="S71" s="25" t="s">
        <v>270</v>
      </c>
      <c r="T71" s="16">
        <v>23.8</v>
      </c>
      <c r="U71" s="16">
        <v>21.7</v>
      </c>
    </row>
    <row r="72" spans="1:21" ht="16.5" customHeight="1" x14ac:dyDescent="0.25">
      <c r="A72" s="7"/>
      <c r="B72" s="7"/>
      <c r="C72" s="7" t="s">
        <v>1213</v>
      </c>
      <c r="D72" s="7"/>
      <c r="E72" s="7"/>
      <c r="F72" s="7"/>
      <c r="G72" s="7"/>
      <c r="H72" s="7"/>
      <c r="I72" s="7"/>
      <c r="J72" s="7"/>
      <c r="K72" s="7"/>
      <c r="L72" s="9" t="s">
        <v>97</v>
      </c>
      <c r="M72" s="26">
        <v>4.4000000000000004</v>
      </c>
      <c r="N72" s="26">
        <v>5.0999999999999996</v>
      </c>
      <c r="O72" s="26">
        <v>5.3</v>
      </c>
      <c r="P72" s="26">
        <v>3.4</v>
      </c>
      <c r="Q72" s="26">
        <v>5.3</v>
      </c>
      <c r="R72" s="26">
        <v>3.4</v>
      </c>
      <c r="S72" s="25" t="s">
        <v>270</v>
      </c>
      <c r="T72" s="26">
        <v>4</v>
      </c>
      <c r="U72" s="26">
        <v>4.7</v>
      </c>
    </row>
    <row r="73" spans="1:21" ht="16.5" customHeight="1" x14ac:dyDescent="0.25">
      <c r="A73" s="7"/>
      <c r="B73" s="7" t="s">
        <v>1214</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1211</v>
      </c>
      <c r="D74" s="7"/>
      <c r="E74" s="7"/>
      <c r="F74" s="7"/>
      <c r="G74" s="7"/>
      <c r="H74" s="7"/>
      <c r="I74" s="7"/>
      <c r="J74" s="7"/>
      <c r="K74" s="7"/>
      <c r="L74" s="9" t="s">
        <v>97</v>
      </c>
      <c r="M74" s="16">
        <v>50.9</v>
      </c>
      <c r="N74" s="16">
        <v>47.9</v>
      </c>
      <c r="O74" s="16">
        <v>55.2</v>
      </c>
      <c r="P74" s="16">
        <v>51.6</v>
      </c>
      <c r="Q74" s="16">
        <v>46.5</v>
      </c>
      <c r="R74" s="16">
        <v>45.1</v>
      </c>
      <c r="S74" s="25" t="s">
        <v>270</v>
      </c>
      <c r="T74" s="25" t="s">
        <v>270</v>
      </c>
      <c r="U74" s="16">
        <v>51</v>
      </c>
    </row>
    <row r="75" spans="1:21" ht="16.5" customHeight="1" x14ac:dyDescent="0.25">
      <c r="A75" s="7"/>
      <c r="B75" s="7"/>
      <c r="C75" s="7" t="s">
        <v>1212</v>
      </c>
      <c r="D75" s="7"/>
      <c r="E75" s="7"/>
      <c r="F75" s="7"/>
      <c r="G75" s="7"/>
      <c r="H75" s="7"/>
      <c r="I75" s="7"/>
      <c r="J75" s="7"/>
      <c r="K75" s="7"/>
      <c r="L75" s="9" t="s">
        <v>97</v>
      </c>
      <c r="M75" s="16">
        <v>44.7</v>
      </c>
      <c r="N75" s="16">
        <v>45.4</v>
      </c>
      <c r="O75" s="16">
        <v>37.299999999999997</v>
      </c>
      <c r="P75" s="16">
        <v>43.9</v>
      </c>
      <c r="Q75" s="16">
        <v>48.4</v>
      </c>
      <c r="R75" s="16">
        <v>51.3</v>
      </c>
      <c r="S75" s="25" t="s">
        <v>270</v>
      </c>
      <c r="T75" s="25" t="s">
        <v>270</v>
      </c>
      <c r="U75" s="16">
        <v>42.6</v>
      </c>
    </row>
    <row r="76" spans="1:21" ht="16.5" customHeight="1" x14ac:dyDescent="0.25">
      <c r="A76" s="7"/>
      <c r="B76" s="7"/>
      <c r="C76" s="7" t="s">
        <v>1213</v>
      </c>
      <c r="D76" s="7"/>
      <c r="E76" s="7"/>
      <c r="F76" s="7"/>
      <c r="G76" s="7"/>
      <c r="H76" s="7"/>
      <c r="I76" s="7"/>
      <c r="J76" s="7"/>
      <c r="K76" s="7"/>
      <c r="L76" s="9" t="s">
        <v>97</v>
      </c>
      <c r="M76" s="26">
        <v>4.4000000000000004</v>
      </c>
      <c r="N76" s="26">
        <v>6.7</v>
      </c>
      <c r="O76" s="26">
        <v>7.5</v>
      </c>
      <c r="P76" s="26">
        <v>4.5</v>
      </c>
      <c r="Q76" s="26">
        <v>5.2</v>
      </c>
      <c r="R76" s="26">
        <v>3.6</v>
      </c>
      <c r="S76" s="25" t="s">
        <v>270</v>
      </c>
      <c r="T76" s="25" t="s">
        <v>270</v>
      </c>
      <c r="U76" s="26">
        <v>6.4</v>
      </c>
    </row>
    <row r="77" spans="1:21" ht="16.5" customHeight="1" x14ac:dyDescent="0.25">
      <c r="A77" s="7"/>
      <c r="B77" s="7" t="s">
        <v>1215</v>
      </c>
      <c r="C77" s="7"/>
      <c r="D77" s="7"/>
      <c r="E77" s="7"/>
      <c r="F77" s="7"/>
      <c r="G77" s="7"/>
      <c r="H77" s="7"/>
      <c r="I77" s="7"/>
      <c r="J77" s="7"/>
      <c r="K77" s="7"/>
      <c r="L77" s="9"/>
      <c r="M77" s="10"/>
      <c r="N77" s="10"/>
      <c r="O77" s="10"/>
      <c r="P77" s="10"/>
      <c r="Q77" s="10"/>
      <c r="R77" s="10"/>
      <c r="S77" s="10"/>
      <c r="T77" s="10"/>
      <c r="U77" s="10"/>
    </row>
    <row r="78" spans="1:21" ht="16.5" customHeight="1" x14ac:dyDescent="0.25">
      <c r="A78" s="7"/>
      <c r="B78" s="7"/>
      <c r="C78" s="7" t="s">
        <v>1211</v>
      </c>
      <c r="D78" s="7"/>
      <c r="E78" s="7"/>
      <c r="F78" s="7"/>
      <c r="G78" s="7"/>
      <c r="H78" s="7"/>
      <c r="I78" s="7"/>
      <c r="J78" s="7"/>
      <c r="K78" s="7"/>
      <c r="L78" s="9" t="s">
        <v>97</v>
      </c>
      <c r="M78" s="16">
        <v>24.8</v>
      </c>
      <c r="N78" s="16">
        <v>26.3</v>
      </c>
      <c r="O78" s="16">
        <v>30.5</v>
      </c>
      <c r="P78" s="16">
        <v>26.7</v>
      </c>
      <c r="Q78" s="16">
        <v>24.9</v>
      </c>
      <c r="R78" s="16">
        <v>25.1</v>
      </c>
      <c r="S78" s="25" t="s">
        <v>270</v>
      </c>
      <c r="T78" s="16">
        <v>30.6</v>
      </c>
      <c r="U78" s="16">
        <v>27.3</v>
      </c>
    </row>
    <row r="79" spans="1:21" ht="16.5" customHeight="1" x14ac:dyDescent="0.25">
      <c r="A79" s="7"/>
      <c r="B79" s="7"/>
      <c r="C79" s="7" t="s">
        <v>1212</v>
      </c>
      <c r="D79" s="7"/>
      <c r="E79" s="7"/>
      <c r="F79" s="7"/>
      <c r="G79" s="7"/>
      <c r="H79" s="7"/>
      <c r="I79" s="7"/>
      <c r="J79" s="7"/>
      <c r="K79" s="7"/>
      <c r="L79" s="9" t="s">
        <v>97</v>
      </c>
      <c r="M79" s="16">
        <v>60.7</v>
      </c>
      <c r="N79" s="16">
        <v>57.2</v>
      </c>
      <c r="O79" s="16">
        <v>53.3</v>
      </c>
      <c r="P79" s="16">
        <v>59.2</v>
      </c>
      <c r="Q79" s="16">
        <v>61.9</v>
      </c>
      <c r="R79" s="16">
        <v>58.2</v>
      </c>
      <c r="S79" s="25" t="s">
        <v>270</v>
      </c>
      <c r="T79" s="16">
        <v>49.4</v>
      </c>
      <c r="U79" s="16">
        <v>57.3</v>
      </c>
    </row>
    <row r="80" spans="1:21" ht="16.5" customHeight="1" x14ac:dyDescent="0.25">
      <c r="A80" s="7"/>
      <c r="B80" s="7"/>
      <c r="C80" s="7" t="s">
        <v>1213</v>
      </c>
      <c r="D80" s="7"/>
      <c r="E80" s="7"/>
      <c r="F80" s="7"/>
      <c r="G80" s="7"/>
      <c r="H80" s="7"/>
      <c r="I80" s="7"/>
      <c r="J80" s="7"/>
      <c r="K80" s="7"/>
      <c r="L80" s="9" t="s">
        <v>97</v>
      </c>
      <c r="M80" s="16">
        <v>14.6</v>
      </c>
      <c r="N80" s="16">
        <v>16.5</v>
      </c>
      <c r="O80" s="16">
        <v>16.3</v>
      </c>
      <c r="P80" s="16">
        <v>14.1</v>
      </c>
      <c r="Q80" s="16">
        <v>13.2</v>
      </c>
      <c r="R80" s="16">
        <v>16.7</v>
      </c>
      <c r="S80" s="25" t="s">
        <v>270</v>
      </c>
      <c r="T80" s="16">
        <v>20</v>
      </c>
      <c r="U80" s="16">
        <v>15.5</v>
      </c>
    </row>
    <row r="81" spans="1:21" ht="16.5" customHeight="1" x14ac:dyDescent="0.25">
      <c r="A81" s="7" t="s">
        <v>90</v>
      </c>
      <c r="B81" s="7"/>
      <c r="C81" s="7"/>
      <c r="D81" s="7"/>
      <c r="E81" s="7"/>
      <c r="F81" s="7"/>
      <c r="G81" s="7"/>
      <c r="H81" s="7"/>
      <c r="I81" s="7"/>
      <c r="J81" s="7"/>
      <c r="K81" s="7"/>
      <c r="L81" s="9"/>
      <c r="M81" s="10"/>
      <c r="N81" s="10"/>
      <c r="O81" s="10"/>
      <c r="P81" s="10"/>
      <c r="Q81" s="10"/>
      <c r="R81" s="10"/>
      <c r="S81" s="10"/>
      <c r="T81" s="10"/>
      <c r="U81" s="10"/>
    </row>
    <row r="82" spans="1:21" ht="16.5" customHeight="1" x14ac:dyDescent="0.25">
      <c r="A82" s="7"/>
      <c r="B82" s="7" t="s">
        <v>1210</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1211</v>
      </c>
      <c r="D83" s="7"/>
      <c r="E83" s="7"/>
      <c r="F83" s="7"/>
      <c r="G83" s="7"/>
      <c r="H83" s="7"/>
      <c r="I83" s="7"/>
      <c r="J83" s="7"/>
      <c r="K83" s="7"/>
      <c r="L83" s="9" t="s">
        <v>97</v>
      </c>
      <c r="M83" s="16">
        <v>70.7</v>
      </c>
      <c r="N83" s="16">
        <v>73.400000000000006</v>
      </c>
      <c r="O83" s="16">
        <v>75.3</v>
      </c>
      <c r="P83" s="16">
        <v>75</v>
      </c>
      <c r="Q83" s="16">
        <v>69.2</v>
      </c>
      <c r="R83" s="16">
        <v>75.599999999999994</v>
      </c>
      <c r="S83" s="16">
        <v>39.799999999999997</v>
      </c>
      <c r="T83" s="16">
        <v>77.5</v>
      </c>
      <c r="U83" s="16">
        <v>72.900000000000006</v>
      </c>
    </row>
    <row r="84" spans="1:21" ht="16.5" customHeight="1" x14ac:dyDescent="0.25">
      <c r="A84" s="7"/>
      <c r="B84" s="7"/>
      <c r="C84" s="7" t="s">
        <v>1212</v>
      </c>
      <c r="D84" s="7"/>
      <c r="E84" s="7"/>
      <c r="F84" s="7"/>
      <c r="G84" s="7"/>
      <c r="H84" s="7"/>
      <c r="I84" s="7"/>
      <c r="J84" s="7"/>
      <c r="K84" s="7"/>
      <c r="L84" s="9" t="s">
        <v>97</v>
      </c>
      <c r="M84" s="16">
        <v>25</v>
      </c>
      <c r="N84" s="16">
        <v>21.4</v>
      </c>
      <c r="O84" s="16">
        <v>19.5</v>
      </c>
      <c r="P84" s="16">
        <v>22</v>
      </c>
      <c r="Q84" s="16">
        <v>26.1</v>
      </c>
      <c r="R84" s="16">
        <v>20</v>
      </c>
      <c r="S84" s="16">
        <v>53.9</v>
      </c>
      <c r="T84" s="16">
        <v>19.5</v>
      </c>
      <c r="U84" s="16">
        <v>22.5</v>
      </c>
    </row>
    <row r="85" spans="1:21" ht="16.5" customHeight="1" x14ac:dyDescent="0.25">
      <c r="A85" s="7"/>
      <c r="B85" s="7"/>
      <c r="C85" s="7" t="s">
        <v>1213</v>
      </c>
      <c r="D85" s="7"/>
      <c r="E85" s="7"/>
      <c r="F85" s="7"/>
      <c r="G85" s="7"/>
      <c r="H85" s="7"/>
      <c r="I85" s="7"/>
      <c r="J85" s="7"/>
      <c r="K85" s="7"/>
      <c r="L85" s="9" t="s">
        <v>97</v>
      </c>
      <c r="M85" s="26">
        <v>4.3</v>
      </c>
      <c r="N85" s="26">
        <v>5.2</v>
      </c>
      <c r="O85" s="26">
        <v>5.2</v>
      </c>
      <c r="P85" s="26">
        <v>3</v>
      </c>
      <c r="Q85" s="26">
        <v>4.7</v>
      </c>
      <c r="R85" s="26">
        <v>4.4000000000000004</v>
      </c>
      <c r="S85" s="26">
        <v>6.3</v>
      </c>
      <c r="T85" s="26">
        <v>3.1</v>
      </c>
      <c r="U85" s="26">
        <v>4.5999999999999996</v>
      </c>
    </row>
    <row r="86" spans="1:21" ht="16.5" customHeight="1" x14ac:dyDescent="0.25">
      <c r="A86" s="7"/>
      <c r="B86" s="7" t="s">
        <v>1214</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1211</v>
      </c>
      <c r="D87" s="7"/>
      <c r="E87" s="7"/>
      <c r="F87" s="7"/>
      <c r="G87" s="7"/>
      <c r="H87" s="7"/>
      <c r="I87" s="7"/>
      <c r="J87" s="7"/>
      <c r="K87" s="7"/>
      <c r="L87" s="9" t="s">
        <v>97</v>
      </c>
      <c r="M87" s="16">
        <v>49.6</v>
      </c>
      <c r="N87" s="16">
        <v>48.5</v>
      </c>
      <c r="O87" s="16">
        <v>56.1</v>
      </c>
      <c r="P87" s="16">
        <v>51.7</v>
      </c>
      <c r="Q87" s="16">
        <v>45</v>
      </c>
      <c r="R87" s="16">
        <v>43.3</v>
      </c>
      <c r="S87" s="25" t="s">
        <v>270</v>
      </c>
      <c r="T87" s="25" t="s">
        <v>270</v>
      </c>
      <c r="U87" s="16">
        <v>50.7</v>
      </c>
    </row>
    <row r="88" spans="1:21" ht="16.5" customHeight="1" x14ac:dyDescent="0.25">
      <c r="A88" s="7"/>
      <c r="B88" s="7"/>
      <c r="C88" s="7" t="s">
        <v>1212</v>
      </c>
      <c r="D88" s="7"/>
      <c r="E88" s="7"/>
      <c r="F88" s="7"/>
      <c r="G88" s="7"/>
      <c r="H88" s="7"/>
      <c r="I88" s="7"/>
      <c r="J88" s="7"/>
      <c r="K88" s="7"/>
      <c r="L88" s="9" t="s">
        <v>97</v>
      </c>
      <c r="M88" s="16">
        <v>45.7</v>
      </c>
      <c r="N88" s="16">
        <v>45.2</v>
      </c>
      <c r="O88" s="16">
        <v>37.1</v>
      </c>
      <c r="P88" s="16">
        <v>44</v>
      </c>
      <c r="Q88" s="16">
        <v>51.1</v>
      </c>
      <c r="R88" s="16">
        <v>52.9</v>
      </c>
      <c r="S88" s="25" t="s">
        <v>270</v>
      </c>
      <c r="T88" s="25" t="s">
        <v>270</v>
      </c>
      <c r="U88" s="16">
        <v>43.6</v>
      </c>
    </row>
    <row r="89" spans="1:21" ht="16.5" customHeight="1" x14ac:dyDescent="0.25">
      <c r="A89" s="7"/>
      <c r="B89" s="7"/>
      <c r="C89" s="7" t="s">
        <v>1213</v>
      </c>
      <c r="D89" s="7"/>
      <c r="E89" s="7"/>
      <c r="F89" s="7"/>
      <c r="G89" s="7"/>
      <c r="H89" s="7"/>
      <c r="I89" s="7"/>
      <c r="J89" s="7"/>
      <c r="K89" s="7"/>
      <c r="L89" s="9" t="s">
        <v>97</v>
      </c>
      <c r="M89" s="26">
        <v>4.8</v>
      </c>
      <c r="N89" s="26">
        <v>6.3</v>
      </c>
      <c r="O89" s="26">
        <v>6.7</v>
      </c>
      <c r="P89" s="26">
        <v>4.3</v>
      </c>
      <c r="Q89" s="26">
        <v>3.9</v>
      </c>
      <c r="R89" s="26">
        <v>3.8</v>
      </c>
      <c r="S89" s="25" t="s">
        <v>270</v>
      </c>
      <c r="T89" s="25" t="s">
        <v>270</v>
      </c>
      <c r="U89" s="26">
        <v>5.7</v>
      </c>
    </row>
    <row r="90" spans="1:21" ht="16.5" customHeight="1" x14ac:dyDescent="0.25">
      <c r="A90" s="7"/>
      <c r="B90" s="7" t="s">
        <v>1215</v>
      </c>
      <c r="C90" s="7"/>
      <c r="D90" s="7"/>
      <c r="E90" s="7"/>
      <c r="F90" s="7"/>
      <c r="G90" s="7"/>
      <c r="H90" s="7"/>
      <c r="I90" s="7"/>
      <c r="J90" s="7"/>
      <c r="K90" s="7"/>
      <c r="L90" s="9"/>
      <c r="M90" s="10"/>
      <c r="N90" s="10"/>
      <c r="O90" s="10"/>
      <c r="P90" s="10"/>
      <c r="Q90" s="10"/>
      <c r="R90" s="10"/>
      <c r="S90" s="10"/>
      <c r="T90" s="10"/>
      <c r="U90" s="10"/>
    </row>
    <row r="91" spans="1:21" ht="16.5" customHeight="1" x14ac:dyDescent="0.25">
      <c r="A91" s="7"/>
      <c r="B91" s="7"/>
      <c r="C91" s="7" t="s">
        <v>1211</v>
      </c>
      <c r="D91" s="7"/>
      <c r="E91" s="7"/>
      <c r="F91" s="7"/>
      <c r="G91" s="7"/>
      <c r="H91" s="7"/>
      <c r="I91" s="7"/>
      <c r="J91" s="7"/>
      <c r="K91" s="7"/>
      <c r="L91" s="9" t="s">
        <v>97</v>
      </c>
      <c r="M91" s="16">
        <v>22.4</v>
      </c>
      <c r="N91" s="16">
        <v>27.3</v>
      </c>
      <c r="O91" s="16">
        <v>27.3</v>
      </c>
      <c r="P91" s="16">
        <v>26.3</v>
      </c>
      <c r="Q91" s="16">
        <v>26.8</v>
      </c>
      <c r="R91" s="16">
        <v>26.2</v>
      </c>
      <c r="S91" s="16">
        <v>28</v>
      </c>
      <c r="T91" s="16">
        <v>25.4</v>
      </c>
      <c r="U91" s="16">
        <v>26.1</v>
      </c>
    </row>
    <row r="92" spans="1:21" ht="16.5" customHeight="1" x14ac:dyDescent="0.25">
      <c r="A92" s="7"/>
      <c r="B92" s="7"/>
      <c r="C92" s="7" t="s">
        <v>1212</v>
      </c>
      <c r="D92" s="7"/>
      <c r="E92" s="7"/>
      <c r="F92" s="7"/>
      <c r="G92" s="7"/>
      <c r="H92" s="7"/>
      <c r="I92" s="7"/>
      <c r="J92" s="7"/>
      <c r="K92" s="7"/>
      <c r="L92" s="9" t="s">
        <v>97</v>
      </c>
      <c r="M92" s="16">
        <v>62</v>
      </c>
      <c r="N92" s="16">
        <v>56.1</v>
      </c>
      <c r="O92" s="16">
        <v>54.2</v>
      </c>
      <c r="P92" s="16">
        <v>58.7</v>
      </c>
      <c r="Q92" s="16">
        <v>60.1</v>
      </c>
      <c r="R92" s="16">
        <v>56</v>
      </c>
      <c r="S92" s="16">
        <v>53.8</v>
      </c>
      <c r="T92" s="16">
        <v>50.2</v>
      </c>
      <c r="U92" s="16">
        <v>57.4</v>
      </c>
    </row>
    <row r="93" spans="1:21" ht="16.5" customHeight="1" x14ac:dyDescent="0.25">
      <c r="A93" s="7"/>
      <c r="B93" s="7"/>
      <c r="C93" s="7" t="s">
        <v>1213</v>
      </c>
      <c r="D93" s="7"/>
      <c r="E93" s="7"/>
      <c r="F93" s="7"/>
      <c r="G93" s="7"/>
      <c r="H93" s="7"/>
      <c r="I93" s="7"/>
      <c r="J93" s="7"/>
      <c r="K93" s="7"/>
      <c r="L93" s="9" t="s">
        <v>97</v>
      </c>
      <c r="M93" s="16">
        <v>15.6</v>
      </c>
      <c r="N93" s="16">
        <v>16.600000000000001</v>
      </c>
      <c r="O93" s="16">
        <v>18.5</v>
      </c>
      <c r="P93" s="16">
        <v>15</v>
      </c>
      <c r="Q93" s="16">
        <v>13.1</v>
      </c>
      <c r="R93" s="16">
        <v>17.7</v>
      </c>
      <c r="S93" s="16">
        <v>18.2</v>
      </c>
      <c r="T93" s="16">
        <v>24.3</v>
      </c>
      <c r="U93" s="16">
        <v>16.5</v>
      </c>
    </row>
    <row r="94" spans="1:21" ht="16.5" customHeight="1" x14ac:dyDescent="0.25">
      <c r="A94" s="7" t="s">
        <v>91</v>
      </c>
      <c r="B94" s="7"/>
      <c r="C94" s="7"/>
      <c r="D94" s="7"/>
      <c r="E94" s="7"/>
      <c r="F94" s="7"/>
      <c r="G94" s="7"/>
      <c r="H94" s="7"/>
      <c r="I94" s="7"/>
      <c r="J94" s="7"/>
      <c r="K94" s="7"/>
      <c r="L94" s="9"/>
      <c r="M94" s="10"/>
      <c r="N94" s="10"/>
      <c r="O94" s="10"/>
      <c r="P94" s="10"/>
      <c r="Q94" s="10"/>
      <c r="R94" s="10"/>
      <c r="S94" s="10"/>
      <c r="T94" s="10"/>
      <c r="U94" s="10"/>
    </row>
    <row r="95" spans="1:21" ht="16.5" customHeight="1" x14ac:dyDescent="0.25">
      <c r="A95" s="7"/>
      <c r="B95" s="7" t="s">
        <v>1210</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1211</v>
      </c>
      <c r="D96" s="7"/>
      <c r="E96" s="7"/>
      <c r="F96" s="7"/>
      <c r="G96" s="7"/>
      <c r="H96" s="7"/>
      <c r="I96" s="7"/>
      <c r="J96" s="7"/>
      <c r="K96" s="7"/>
      <c r="L96" s="9" t="s">
        <v>97</v>
      </c>
      <c r="M96" s="16">
        <v>71.599999999999994</v>
      </c>
      <c r="N96" s="25" t="s">
        <v>259</v>
      </c>
      <c r="O96" s="16">
        <v>73.099999999999994</v>
      </c>
      <c r="P96" s="16">
        <v>74.3</v>
      </c>
      <c r="Q96" s="16">
        <v>73</v>
      </c>
      <c r="R96" s="16">
        <v>76.400000000000006</v>
      </c>
      <c r="S96" s="25" t="s">
        <v>270</v>
      </c>
      <c r="T96" s="16">
        <v>77.3</v>
      </c>
      <c r="U96" s="16">
        <v>72.900000000000006</v>
      </c>
    </row>
    <row r="97" spans="1:21" ht="16.5" customHeight="1" x14ac:dyDescent="0.25">
      <c r="A97" s="7"/>
      <c r="B97" s="7"/>
      <c r="C97" s="7" t="s">
        <v>1212</v>
      </c>
      <c r="D97" s="7"/>
      <c r="E97" s="7"/>
      <c r="F97" s="7"/>
      <c r="G97" s="7"/>
      <c r="H97" s="7"/>
      <c r="I97" s="7"/>
      <c r="J97" s="7"/>
      <c r="K97" s="7"/>
      <c r="L97" s="9" t="s">
        <v>97</v>
      </c>
      <c r="M97" s="16">
        <v>24.5</v>
      </c>
      <c r="N97" s="25" t="s">
        <v>259</v>
      </c>
      <c r="O97" s="16">
        <v>20.6</v>
      </c>
      <c r="P97" s="16">
        <v>21.5</v>
      </c>
      <c r="Q97" s="16">
        <v>22.1</v>
      </c>
      <c r="R97" s="16">
        <v>19.5</v>
      </c>
      <c r="S97" s="25" t="s">
        <v>270</v>
      </c>
      <c r="T97" s="16">
        <v>16</v>
      </c>
      <c r="U97" s="16">
        <v>22.3</v>
      </c>
    </row>
    <row r="98" spans="1:21" ht="16.5" customHeight="1" x14ac:dyDescent="0.25">
      <c r="A98" s="7"/>
      <c r="B98" s="7"/>
      <c r="C98" s="7" t="s">
        <v>1213</v>
      </c>
      <c r="D98" s="7"/>
      <c r="E98" s="7"/>
      <c r="F98" s="7"/>
      <c r="G98" s="7"/>
      <c r="H98" s="7"/>
      <c r="I98" s="7"/>
      <c r="J98" s="7"/>
      <c r="K98" s="7"/>
      <c r="L98" s="9" t="s">
        <v>97</v>
      </c>
      <c r="M98" s="26">
        <v>3.9</v>
      </c>
      <c r="N98" s="25" t="s">
        <v>259</v>
      </c>
      <c r="O98" s="26">
        <v>6.3</v>
      </c>
      <c r="P98" s="26">
        <v>4.0999999999999996</v>
      </c>
      <c r="Q98" s="26">
        <v>4.9000000000000004</v>
      </c>
      <c r="R98" s="26">
        <v>4.0999999999999996</v>
      </c>
      <c r="S98" s="25" t="s">
        <v>270</v>
      </c>
      <c r="T98" s="26">
        <v>6.7</v>
      </c>
      <c r="U98" s="26">
        <v>4.8</v>
      </c>
    </row>
    <row r="99" spans="1:21" ht="16.5" customHeight="1" x14ac:dyDescent="0.25">
      <c r="A99" s="7"/>
      <c r="B99" s="7" t="s">
        <v>1214</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t="s">
        <v>1211</v>
      </c>
      <c r="D100" s="7"/>
      <c r="E100" s="7"/>
      <c r="F100" s="7"/>
      <c r="G100" s="7"/>
      <c r="H100" s="7"/>
      <c r="I100" s="7"/>
      <c r="J100" s="7"/>
      <c r="K100" s="7"/>
      <c r="L100" s="9" t="s">
        <v>97</v>
      </c>
      <c r="M100" s="16">
        <v>51.6</v>
      </c>
      <c r="N100" s="25" t="s">
        <v>259</v>
      </c>
      <c r="O100" s="16">
        <v>56.4</v>
      </c>
      <c r="P100" s="16">
        <v>48.8</v>
      </c>
      <c r="Q100" s="16">
        <v>43.1</v>
      </c>
      <c r="R100" s="16">
        <v>55.6</v>
      </c>
      <c r="S100" s="25" t="s">
        <v>270</v>
      </c>
      <c r="T100" s="25" t="s">
        <v>270</v>
      </c>
      <c r="U100" s="16">
        <v>52.2</v>
      </c>
    </row>
    <row r="101" spans="1:21" ht="16.5" customHeight="1" x14ac:dyDescent="0.25">
      <c r="A101" s="7"/>
      <c r="B101" s="7"/>
      <c r="C101" s="7" t="s">
        <v>1212</v>
      </c>
      <c r="D101" s="7"/>
      <c r="E101" s="7"/>
      <c r="F101" s="7"/>
      <c r="G101" s="7"/>
      <c r="H101" s="7"/>
      <c r="I101" s="7"/>
      <c r="J101" s="7"/>
      <c r="K101" s="7"/>
      <c r="L101" s="9" t="s">
        <v>97</v>
      </c>
      <c r="M101" s="16">
        <v>45</v>
      </c>
      <c r="N101" s="25" t="s">
        <v>259</v>
      </c>
      <c r="O101" s="16">
        <v>38.1</v>
      </c>
      <c r="P101" s="16">
        <v>46.4</v>
      </c>
      <c r="Q101" s="16">
        <v>52.6</v>
      </c>
      <c r="R101" s="16">
        <v>41.5</v>
      </c>
      <c r="S101" s="25" t="s">
        <v>270</v>
      </c>
      <c r="T101" s="25" t="s">
        <v>270</v>
      </c>
      <c r="U101" s="16">
        <v>43.3</v>
      </c>
    </row>
    <row r="102" spans="1:21" ht="16.5" customHeight="1" x14ac:dyDescent="0.25">
      <c r="A102" s="7"/>
      <c r="B102" s="7"/>
      <c r="C102" s="7" t="s">
        <v>1213</v>
      </c>
      <c r="D102" s="7"/>
      <c r="E102" s="7"/>
      <c r="F102" s="7"/>
      <c r="G102" s="7"/>
      <c r="H102" s="7"/>
      <c r="I102" s="7"/>
      <c r="J102" s="7"/>
      <c r="K102" s="7"/>
      <c r="L102" s="9" t="s">
        <v>97</v>
      </c>
      <c r="M102" s="26">
        <v>3.5</v>
      </c>
      <c r="N102" s="25" t="s">
        <v>259</v>
      </c>
      <c r="O102" s="26">
        <v>5.4</v>
      </c>
      <c r="P102" s="26">
        <v>4.8</v>
      </c>
      <c r="Q102" s="26">
        <v>4.4000000000000004</v>
      </c>
      <c r="R102" s="26">
        <v>2.9</v>
      </c>
      <c r="S102" s="25" t="s">
        <v>270</v>
      </c>
      <c r="T102" s="25" t="s">
        <v>270</v>
      </c>
      <c r="U102" s="26">
        <v>4.5999999999999996</v>
      </c>
    </row>
    <row r="103" spans="1:21" ht="16.5" customHeight="1" x14ac:dyDescent="0.25">
      <c r="A103" s="7"/>
      <c r="B103" s="7" t="s">
        <v>1215</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1211</v>
      </c>
      <c r="D104" s="7"/>
      <c r="E104" s="7"/>
      <c r="F104" s="7"/>
      <c r="G104" s="7"/>
      <c r="H104" s="7"/>
      <c r="I104" s="7"/>
      <c r="J104" s="7"/>
      <c r="K104" s="7"/>
      <c r="L104" s="9" t="s">
        <v>97</v>
      </c>
      <c r="M104" s="16">
        <v>22.7</v>
      </c>
      <c r="N104" s="25" t="s">
        <v>259</v>
      </c>
      <c r="O104" s="16">
        <v>31.2</v>
      </c>
      <c r="P104" s="16">
        <v>24.5</v>
      </c>
      <c r="Q104" s="16">
        <v>23.6</v>
      </c>
      <c r="R104" s="16">
        <v>22.5</v>
      </c>
      <c r="S104" s="16">
        <v>23.2</v>
      </c>
      <c r="T104" s="16">
        <v>29.5</v>
      </c>
      <c r="U104" s="16">
        <v>26.1</v>
      </c>
    </row>
    <row r="105" spans="1:21" ht="16.5" customHeight="1" x14ac:dyDescent="0.25">
      <c r="A105" s="7"/>
      <c r="B105" s="7"/>
      <c r="C105" s="7" t="s">
        <v>1212</v>
      </c>
      <c r="D105" s="7"/>
      <c r="E105" s="7"/>
      <c r="F105" s="7"/>
      <c r="G105" s="7"/>
      <c r="H105" s="7"/>
      <c r="I105" s="7"/>
      <c r="J105" s="7"/>
      <c r="K105" s="7"/>
      <c r="L105" s="9" t="s">
        <v>97</v>
      </c>
      <c r="M105" s="16">
        <v>61.2</v>
      </c>
      <c r="N105" s="25" t="s">
        <v>259</v>
      </c>
      <c r="O105" s="16">
        <v>53.3</v>
      </c>
      <c r="P105" s="16">
        <v>59.5</v>
      </c>
      <c r="Q105" s="16">
        <v>61.1</v>
      </c>
      <c r="R105" s="16">
        <v>58.9</v>
      </c>
      <c r="S105" s="16">
        <v>61.9</v>
      </c>
      <c r="T105" s="16">
        <v>52.4</v>
      </c>
      <c r="U105" s="16">
        <v>58</v>
      </c>
    </row>
    <row r="106" spans="1:21" ht="16.5" customHeight="1" x14ac:dyDescent="0.25">
      <c r="A106" s="7"/>
      <c r="B106" s="7"/>
      <c r="C106" s="7" t="s">
        <v>1213</v>
      </c>
      <c r="D106" s="7"/>
      <c r="E106" s="7"/>
      <c r="F106" s="7"/>
      <c r="G106" s="7"/>
      <c r="H106" s="7"/>
      <c r="I106" s="7"/>
      <c r="J106" s="7"/>
      <c r="K106" s="7"/>
      <c r="L106" s="9" t="s">
        <v>97</v>
      </c>
      <c r="M106" s="16">
        <v>16.100000000000001</v>
      </c>
      <c r="N106" s="25" t="s">
        <v>259</v>
      </c>
      <c r="O106" s="16">
        <v>15.4</v>
      </c>
      <c r="P106" s="16">
        <v>16</v>
      </c>
      <c r="Q106" s="16">
        <v>15.3</v>
      </c>
      <c r="R106" s="16">
        <v>18.5</v>
      </c>
      <c r="S106" s="16">
        <v>14.9</v>
      </c>
      <c r="T106" s="16">
        <v>18.100000000000001</v>
      </c>
      <c r="U106" s="16">
        <v>15.9</v>
      </c>
    </row>
    <row r="107" spans="1:21" ht="16.5" customHeight="1" x14ac:dyDescent="0.25">
      <c r="A107" s="7" t="s">
        <v>92</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t="s">
        <v>1210</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t="s">
        <v>1211</v>
      </c>
      <c r="D109" s="7"/>
      <c r="E109" s="7"/>
      <c r="F109" s="7"/>
      <c r="G109" s="7"/>
      <c r="H109" s="7"/>
      <c r="I109" s="7"/>
      <c r="J109" s="7"/>
      <c r="K109" s="7"/>
      <c r="L109" s="9" t="s">
        <v>97</v>
      </c>
      <c r="M109" s="16">
        <v>70.3</v>
      </c>
      <c r="N109" s="25" t="s">
        <v>259</v>
      </c>
      <c r="O109" s="16">
        <v>74.400000000000006</v>
      </c>
      <c r="P109" s="16">
        <v>72.599999999999994</v>
      </c>
      <c r="Q109" s="16">
        <v>71.8</v>
      </c>
      <c r="R109" s="16">
        <v>73</v>
      </c>
      <c r="S109" s="25" t="s">
        <v>270</v>
      </c>
      <c r="T109" s="16">
        <v>77.599999999999994</v>
      </c>
      <c r="U109" s="16">
        <v>72.099999999999994</v>
      </c>
    </row>
    <row r="110" spans="1:21" ht="16.5" customHeight="1" x14ac:dyDescent="0.25">
      <c r="A110" s="7"/>
      <c r="B110" s="7"/>
      <c r="C110" s="7" t="s">
        <v>1212</v>
      </c>
      <c r="D110" s="7"/>
      <c r="E110" s="7"/>
      <c r="F110" s="7"/>
      <c r="G110" s="7"/>
      <c r="H110" s="7"/>
      <c r="I110" s="7"/>
      <c r="J110" s="7"/>
      <c r="K110" s="7"/>
      <c r="L110" s="9" t="s">
        <v>97</v>
      </c>
      <c r="M110" s="16">
        <v>25.5</v>
      </c>
      <c r="N110" s="25" t="s">
        <v>259</v>
      </c>
      <c r="O110" s="16">
        <v>19.2</v>
      </c>
      <c r="P110" s="16">
        <v>22.3</v>
      </c>
      <c r="Q110" s="16">
        <v>24.2</v>
      </c>
      <c r="R110" s="16">
        <v>22.1</v>
      </c>
      <c r="S110" s="25" t="s">
        <v>270</v>
      </c>
      <c r="T110" s="16">
        <v>16.100000000000001</v>
      </c>
      <c r="U110" s="16">
        <v>23</v>
      </c>
    </row>
    <row r="111" spans="1:21" ht="16.5" customHeight="1" x14ac:dyDescent="0.25">
      <c r="A111" s="7"/>
      <c r="B111" s="7"/>
      <c r="C111" s="7" t="s">
        <v>1213</v>
      </c>
      <c r="D111" s="7"/>
      <c r="E111" s="7"/>
      <c r="F111" s="7"/>
      <c r="G111" s="7"/>
      <c r="H111" s="7"/>
      <c r="I111" s="7"/>
      <c r="J111" s="7"/>
      <c r="K111" s="7"/>
      <c r="L111" s="9" t="s">
        <v>97</v>
      </c>
      <c r="M111" s="26">
        <v>4.2</v>
      </c>
      <c r="N111" s="25" t="s">
        <v>259</v>
      </c>
      <c r="O111" s="26">
        <v>6.4</v>
      </c>
      <c r="P111" s="26">
        <v>5</v>
      </c>
      <c r="Q111" s="26">
        <v>4.0999999999999996</v>
      </c>
      <c r="R111" s="26">
        <v>4.9000000000000004</v>
      </c>
      <c r="S111" s="25" t="s">
        <v>270</v>
      </c>
      <c r="T111" s="26">
        <v>6.3</v>
      </c>
      <c r="U111" s="26">
        <v>4.9000000000000004</v>
      </c>
    </row>
    <row r="112" spans="1:21" ht="16.5" customHeight="1" x14ac:dyDescent="0.25">
      <c r="A112" s="7"/>
      <c r="B112" s="7" t="s">
        <v>1214</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1211</v>
      </c>
      <c r="D113" s="7"/>
      <c r="E113" s="7"/>
      <c r="F113" s="7"/>
      <c r="G113" s="7"/>
      <c r="H113" s="7"/>
      <c r="I113" s="7"/>
      <c r="J113" s="7"/>
      <c r="K113" s="7"/>
      <c r="L113" s="9" t="s">
        <v>97</v>
      </c>
      <c r="M113" s="16">
        <v>52.5</v>
      </c>
      <c r="N113" s="25" t="s">
        <v>259</v>
      </c>
      <c r="O113" s="16">
        <v>56</v>
      </c>
      <c r="P113" s="16">
        <v>47.6</v>
      </c>
      <c r="Q113" s="16">
        <v>47.3</v>
      </c>
      <c r="R113" s="16">
        <v>50</v>
      </c>
      <c r="S113" s="25" t="s">
        <v>270</v>
      </c>
      <c r="T113" s="25" t="s">
        <v>270</v>
      </c>
      <c r="U113" s="16">
        <v>51.8</v>
      </c>
    </row>
    <row r="114" spans="1:21" ht="16.5" customHeight="1" x14ac:dyDescent="0.25">
      <c r="A114" s="7"/>
      <c r="B114" s="7"/>
      <c r="C114" s="7" t="s">
        <v>1212</v>
      </c>
      <c r="D114" s="7"/>
      <c r="E114" s="7"/>
      <c r="F114" s="7"/>
      <c r="G114" s="7"/>
      <c r="H114" s="7"/>
      <c r="I114" s="7"/>
      <c r="J114" s="7"/>
      <c r="K114" s="7"/>
      <c r="L114" s="9" t="s">
        <v>97</v>
      </c>
      <c r="M114" s="16">
        <v>43.7</v>
      </c>
      <c r="N114" s="25" t="s">
        <v>259</v>
      </c>
      <c r="O114" s="16">
        <v>37.5</v>
      </c>
      <c r="P114" s="16">
        <v>46.7</v>
      </c>
      <c r="Q114" s="16">
        <v>48.6</v>
      </c>
      <c r="R114" s="16">
        <v>43.6</v>
      </c>
      <c r="S114" s="25" t="s">
        <v>270</v>
      </c>
      <c r="T114" s="25" t="s">
        <v>270</v>
      </c>
      <c r="U114" s="16">
        <v>43.1</v>
      </c>
    </row>
    <row r="115" spans="1:21" ht="16.5" customHeight="1" x14ac:dyDescent="0.25">
      <c r="A115" s="7"/>
      <c r="B115" s="7"/>
      <c r="C115" s="7" t="s">
        <v>1213</v>
      </c>
      <c r="D115" s="7"/>
      <c r="E115" s="7"/>
      <c r="F115" s="7"/>
      <c r="G115" s="7"/>
      <c r="H115" s="7"/>
      <c r="I115" s="7"/>
      <c r="J115" s="7"/>
      <c r="K115" s="7"/>
      <c r="L115" s="9" t="s">
        <v>97</v>
      </c>
      <c r="M115" s="26">
        <v>3.7</v>
      </c>
      <c r="N115" s="25" t="s">
        <v>259</v>
      </c>
      <c r="O115" s="26">
        <v>6.5</v>
      </c>
      <c r="P115" s="26">
        <v>5.7</v>
      </c>
      <c r="Q115" s="26">
        <v>4.0999999999999996</v>
      </c>
      <c r="R115" s="26">
        <v>6.4</v>
      </c>
      <c r="S115" s="25" t="s">
        <v>270</v>
      </c>
      <c r="T115" s="25" t="s">
        <v>270</v>
      </c>
      <c r="U115" s="26">
        <v>5.0999999999999996</v>
      </c>
    </row>
    <row r="116" spans="1:21" ht="16.5" customHeight="1" x14ac:dyDescent="0.25">
      <c r="A116" s="7"/>
      <c r="B116" s="7" t="s">
        <v>1215</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t="s">
        <v>1211</v>
      </c>
      <c r="D117" s="7"/>
      <c r="E117" s="7"/>
      <c r="F117" s="7"/>
      <c r="G117" s="7"/>
      <c r="H117" s="7"/>
      <c r="I117" s="7"/>
      <c r="J117" s="7"/>
      <c r="K117" s="7"/>
      <c r="L117" s="9" t="s">
        <v>97</v>
      </c>
      <c r="M117" s="16">
        <v>23.3</v>
      </c>
      <c r="N117" s="25" t="s">
        <v>259</v>
      </c>
      <c r="O117" s="16">
        <v>30.2</v>
      </c>
      <c r="P117" s="16">
        <v>24.5</v>
      </c>
      <c r="Q117" s="16">
        <v>24.3</v>
      </c>
      <c r="R117" s="16">
        <v>26.2</v>
      </c>
      <c r="S117" s="16">
        <v>29.8</v>
      </c>
      <c r="T117" s="16">
        <v>28</v>
      </c>
      <c r="U117" s="16">
        <v>26</v>
      </c>
    </row>
    <row r="118" spans="1:21" ht="16.5" customHeight="1" x14ac:dyDescent="0.25">
      <c r="A118" s="7"/>
      <c r="B118" s="7"/>
      <c r="C118" s="7" t="s">
        <v>1212</v>
      </c>
      <c r="D118" s="7"/>
      <c r="E118" s="7"/>
      <c r="F118" s="7"/>
      <c r="G118" s="7"/>
      <c r="H118" s="7"/>
      <c r="I118" s="7"/>
      <c r="J118" s="7"/>
      <c r="K118" s="7"/>
      <c r="L118" s="9" t="s">
        <v>97</v>
      </c>
      <c r="M118" s="16">
        <v>61</v>
      </c>
      <c r="N118" s="25" t="s">
        <v>259</v>
      </c>
      <c r="O118" s="16">
        <v>53.9</v>
      </c>
      <c r="P118" s="16">
        <v>60.2</v>
      </c>
      <c r="Q118" s="16">
        <v>60.3</v>
      </c>
      <c r="R118" s="16">
        <v>52.5</v>
      </c>
      <c r="S118" s="16">
        <v>56.5</v>
      </c>
      <c r="T118" s="16">
        <v>53.1</v>
      </c>
      <c r="U118" s="16">
        <v>58.1</v>
      </c>
    </row>
    <row r="119" spans="1:21" ht="16.5" customHeight="1" x14ac:dyDescent="0.25">
      <c r="A119" s="7"/>
      <c r="B119" s="7"/>
      <c r="C119" s="7" t="s">
        <v>1213</v>
      </c>
      <c r="D119" s="7"/>
      <c r="E119" s="7"/>
      <c r="F119" s="7"/>
      <c r="G119" s="7"/>
      <c r="H119" s="7"/>
      <c r="I119" s="7"/>
      <c r="J119" s="7"/>
      <c r="K119" s="7"/>
      <c r="L119" s="9" t="s">
        <v>97</v>
      </c>
      <c r="M119" s="16">
        <v>15.8</v>
      </c>
      <c r="N119" s="25" t="s">
        <v>259</v>
      </c>
      <c r="O119" s="16">
        <v>15.8</v>
      </c>
      <c r="P119" s="16">
        <v>15.4</v>
      </c>
      <c r="Q119" s="16">
        <v>15.4</v>
      </c>
      <c r="R119" s="16">
        <v>21.3</v>
      </c>
      <c r="S119" s="16">
        <v>13.7</v>
      </c>
      <c r="T119" s="16">
        <v>18.899999999999999</v>
      </c>
      <c r="U119" s="16">
        <v>15.9</v>
      </c>
    </row>
    <row r="120" spans="1:21" ht="16.5" customHeight="1" x14ac:dyDescent="0.25">
      <c r="A120" s="7" t="s">
        <v>93</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t="s">
        <v>1210</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5">
      <c r="A122" s="7"/>
      <c r="B122" s="7"/>
      <c r="C122" s="7" t="s">
        <v>1211</v>
      </c>
      <c r="D122" s="7"/>
      <c r="E122" s="7"/>
      <c r="F122" s="7"/>
      <c r="G122" s="7"/>
      <c r="H122" s="7"/>
      <c r="I122" s="7"/>
      <c r="J122" s="7"/>
      <c r="K122" s="7"/>
      <c r="L122" s="9" t="s">
        <v>97</v>
      </c>
      <c r="M122" s="16">
        <v>71</v>
      </c>
      <c r="N122" s="16">
        <v>73.599999999999994</v>
      </c>
      <c r="O122" s="16">
        <v>74.5</v>
      </c>
      <c r="P122" s="16">
        <v>75.099999999999994</v>
      </c>
      <c r="Q122" s="16">
        <v>72.7</v>
      </c>
      <c r="R122" s="16">
        <v>75.599999999999994</v>
      </c>
      <c r="S122" s="25" t="s">
        <v>270</v>
      </c>
      <c r="T122" s="25" t="s">
        <v>270</v>
      </c>
      <c r="U122" s="16">
        <v>73.099999999999994</v>
      </c>
    </row>
    <row r="123" spans="1:21" ht="16.5" customHeight="1" x14ac:dyDescent="0.25">
      <c r="A123" s="7"/>
      <c r="B123" s="7"/>
      <c r="C123" s="7" t="s">
        <v>1212</v>
      </c>
      <c r="D123" s="7"/>
      <c r="E123" s="7"/>
      <c r="F123" s="7"/>
      <c r="G123" s="7"/>
      <c r="H123" s="7"/>
      <c r="I123" s="7"/>
      <c r="J123" s="7"/>
      <c r="K123" s="7"/>
      <c r="L123" s="9" t="s">
        <v>97</v>
      </c>
      <c r="M123" s="16">
        <v>24.1</v>
      </c>
      <c r="N123" s="16">
        <v>22.7</v>
      </c>
      <c r="O123" s="16">
        <v>19.8</v>
      </c>
      <c r="P123" s="16">
        <v>21.9</v>
      </c>
      <c r="Q123" s="16">
        <v>23.4</v>
      </c>
      <c r="R123" s="16">
        <v>20.100000000000001</v>
      </c>
      <c r="S123" s="25" t="s">
        <v>270</v>
      </c>
      <c r="T123" s="25" t="s">
        <v>270</v>
      </c>
      <c r="U123" s="16">
        <v>22.7</v>
      </c>
    </row>
    <row r="124" spans="1:21" ht="16.5" customHeight="1" x14ac:dyDescent="0.25">
      <c r="A124" s="7"/>
      <c r="B124" s="7"/>
      <c r="C124" s="7" t="s">
        <v>1213</v>
      </c>
      <c r="D124" s="7"/>
      <c r="E124" s="7"/>
      <c r="F124" s="7"/>
      <c r="G124" s="7"/>
      <c r="H124" s="7"/>
      <c r="I124" s="7"/>
      <c r="J124" s="7"/>
      <c r="K124" s="7"/>
      <c r="L124" s="9" t="s">
        <v>97</v>
      </c>
      <c r="M124" s="26">
        <v>4.8</v>
      </c>
      <c r="N124" s="26">
        <v>3.7</v>
      </c>
      <c r="O124" s="26">
        <v>5.7</v>
      </c>
      <c r="P124" s="26">
        <v>2.9</v>
      </c>
      <c r="Q124" s="26">
        <v>3.9</v>
      </c>
      <c r="R124" s="26">
        <v>4.3</v>
      </c>
      <c r="S124" s="25" t="s">
        <v>270</v>
      </c>
      <c r="T124" s="25" t="s">
        <v>270</v>
      </c>
      <c r="U124" s="26">
        <v>4.2</v>
      </c>
    </row>
    <row r="125" spans="1:21" ht="16.5" customHeight="1" x14ac:dyDescent="0.25">
      <c r="A125" s="7"/>
      <c r="B125" s="7" t="s">
        <v>1214</v>
      </c>
      <c r="C125" s="7"/>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t="s">
        <v>1211</v>
      </c>
      <c r="D126" s="7"/>
      <c r="E126" s="7"/>
      <c r="F126" s="7"/>
      <c r="G126" s="7"/>
      <c r="H126" s="7"/>
      <c r="I126" s="7"/>
      <c r="J126" s="7"/>
      <c r="K126" s="7"/>
      <c r="L126" s="9" t="s">
        <v>97</v>
      </c>
      <c r="M126" s="16">
        <v>54.4</v>
      </c>
      <c r="N126" s="16">
        <v>47.2</v>
      </c>
      <c r="O126" s="16">
        <v>60.9</v>
      </c>
      <c r="P126" s="16">
        <v>52.4</v>
      </c>
      <c r="Q126" s="16">
        <v>45.8</v>
      </c>
      <c r="R126" s="16">
        <v>52</v>
      </c>
      <c r="S126" s="25" t="s">
        <v>270</v>
      </c>
      <c r="T126" s="25" t="s">
        <v>270</v>
      </c>
      <c r="U126" s="16">
        <v>51.3</v>
      </c>
    </row>
    <row r="127" spans="1:21" ht="16.5" customHeight="1" x14ac:dyDescent="0.25">
      <c r="A127" s="7"/>
      <c r="B127" s="7"/>
      <c r="C127" s="7" t="s">
        <v>1212</v>
      </c>
      <c r="D127" s="7"/>
      <c r="E127" s="7"/>
      <c r="F127" s="7"/>
      <c r="G127" s="7"/>
      <c r="H127" s="7"/>
      <c r="I127" s="7"/>
      <c r="J127" s="7"/>
      <c r="K127" s="7"/>
      <c r="L127" s="9" t="s">
        <v>97</v>
      </c>
      <c r="M127" s="16">
        <v>42.5</v>
      </c>
      <c r="N127" s="16">
        <v>41.8</v>
      </c>
      <c r="O127" s="16">
        <v>33.6</v>
      </c>
      <c r="P127" s="16">
        <v>41.9</v>
      </c>
      <c r="Q127" s="16">
        <v>49.9</v>
      </c>
      <c r="R127" s="16">
        <v>45.9</v>
      </c>
      <c r="S127" s="25" t="s">
        <v>270</v>
      </c>
      <c r="T127" s="25" t="s">
        <v>270</v>
      </c>
      <c r="U127" s="16">
        <v>41.2</v>
      </c>
    </row>
    <row r="128" spans="1:21" ht="16.5" customHeight="1" x14ac:dyDescent="0.25">
      <c r="A128" s="7"/>
      <c r="B128" s="7"/>
      <c r="C128" s="7" t="s">
        <v>1213</v>
      </c>
      <c r="D128" s="7"/>
      <c r="E128" s="7"/>
      <c r="F128" s="7"/>
      <c r="G128" s="7"/>
      <c r="H128" s="7"/>
      <c r="I128" s="7"/>
      <c r="J128" s="7"/>
      <c r="K128" s="7"/>
      <c r="L128" s="9" t="s">
        <v>97</v>
      </c>
      <c r="M128" s="26">
        <v>3.1</v>
      </c>
      <c r="N128" s="16">
        <v>10.9</v>
      </c>
      <c r="O128" s="26">
        <v>5.5</v>
      </c>
      <c r="P128" s="26">
        <v>5.7</v>
      </c>
      <c r="Q128" s="26">
        <v>4.4000000000000004</v>
      </c>
      <c r="R128" s="26">
        <v>2.1</v>
      </c>
      <c r="S128" s="25" t="s">
        <v>270</v>
      </c>
      <c r="T128" s="25" t="s">
        <v>270</v>
      </c>
      <c r="U128" s="26">
        <v>7.5</v>
      </c>
    </row>
    <row r="129" spans="1:21" ht="16.5" customHeight="1" x14ac:dyDescent="0.25">
      <c r="A129" s="7"/>
      <c r="B129" s="7" t="s">
        <v>1215</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c r="C130" s="7" t="s">
        <v>1211</v>
      </c>
      <c r="D130" s="7"/>
      <c r="E130" s="7"/>
      <c r="F130" s="7"/>
      <c r="G130" s="7"/>
      <c r="H130" s="7"/>
      <c r="I130" s="7"/>
      <c r="J130" s="7"/>
      <c r="K130" s="7"/>
      <c r="L130" s="9" t="s">
        <v>97</v>
      </c>
      <c r="M130" s="16">
        <v>22.9</v>
      </c>
      <c r="N130" s="16">
        <v>27.2</v>
      </c>
      <c r="O130" s="16">
        <v>30.4</v>
      </c>
      <c r="P130" s="16">
        <v>24.4</v>
      </c>
      <c r="Q130" s="16">
        <v>25</v>
      </c>
      <c r="R130" s="16">
        <v>25.9</v>
      </c>
      <c r="S130" s="16">
        <v>18.600000000000001</v>
      </c>
      <c r="T130" s="16">
        <v>28</v>
      </c>
      <c r="U130" s="16">
        <v>26.3</v>
      </c>
    </row>
    <row r="131" spans="1:21" ht="16.5" customHeight="1" x14ac:dyDescent="0.25">
      <c r="A131" s="7"/>
      <c r="B131" s="7"/>
      <c r="C131" s="7" t="s">
        <v>1212</v>
      </c>
      <c r="D131" s="7"/>
      <c r="E131" s="7"/>
      <c r="F131" s="7"/>
      <c r="G131" s="7"/>
      <c r="H131" s="7"/>
      <c r="I131" s="7"/>
      <c r="J131" s="7"/>
      <c r="K131" s="7"/>
      <c r="L131" s="9" t="s">
        <v>97</v>
      </c>
      <c r="M131" s="16">
        <v>62</v>
      </c>
      <c r="N131" s="16">
        <v>57.3</v>
      </c>
      <c r="O131" s="16">
        <v>53.4</v>
      </c>
      <c r="P131" s="16">
        <v>59.2</v>
      </c>
      <c r="Q131" s="16">
        <v>60.5</v>
      </c>
      <c r="R131" s="16">
        <v>56.9</v>
      </c>
      <c r="S131" s="16">
        <v>68.2</v>
      </c>
      <c r="T131" s="16">
        <v>50.9</v>
      </c>
      <c r="U131" s="16">
        <v>58</v>
      </c>
    </row>
    <row r="132" spans="1:21" ht="16.5" customHeight="1" x14ac:dyDescent="0.25">
      <c r="A132" s="14"/>
      <c r="B132" s="14"/>
      <c r="C132" s="14" t="s">
        <v>1213</v>
      </c>
      <c r="D132" s="14"/>
      <c r="E132" s="14"/>
      <c r="F132" s="14"/>
      <c r="G132" s="14"/>
      <c r="H132" s="14"/>
      <c r="I132" s="14"/>
      <c r="J132" s="14"/>
      <c r="K132" s="14"/>
      <c r="L132" s="15" t="s">
        <v>97</v>
      </c>
      <c r="M132" s="17">
        <v>15.1</v>
      </c>
      <c r="N132" s="17">
        <v>15.4</v>
      </c>
      <c r="O132" s="17">
        <v>16.2</v>
      </c>
      <c r="P132" s="17">
        <v>16.399999999999999</v>
      </c>
      <c r="Q132" s="17">
        <v>14.5</v>
      </c>
      <c r="R132" s="17">
        <v>17.2</v>
      </c>
      <c r="S132" s="17">
        <v>13.2</v>
      </c>
      <c r="T132" s="17">
        <v>21.1</v>
      </c>
      <c r="U132" s="17">
        <v>15.7</v>
      </c>
    </row>
    <row r="133" spans="1:21" ht="4.5" customHeight="1" x14ac:dyDescent="0.25">
      <c r="A133" s="23"/>
      <c r="B133" s="23"/>
      <c r="C133" s="2"/>
      <c r="D133" s="2"/>
      <c r="E133" s="2"/>
      <c r="F133" s="2"/>
      <c r="G133" s="2"/>
      <c r="H133" s="2"/>
      <c r="I133" s="2"/>
      <c r="J133" s="2"/>
      <c r="K133" s="2"/>
      <c r="L133" s="2"/>
      <c r="M133" s="2"/>
      <c r="N133" s="2"/>
      <c r="O133" s="2"/>
      <c r="P133" s="2"/>
      <c r="Q133" s="2"/>
      <c r="R133" s="2"/>
      <c r="S133" s="2"/>
      <c r="T133" s="2"/>
      <c r="U133" s="2"/>
    </row>
    <row r="134" spans="1:21" ht="16.5" customHeight="1" x14ac:dyDescent="0.25">
      <c r="A134" s="23"/>
      <c r="B134" s="23"/>
      <c r="C134" s="87" t="s">
        <v>658</v>
      </c>
      <c r="D134" s="87"/>
      <c r="E134" s="87"/>
      <c r="F134" s="87"/>
      <c r="G134" s="87"/>
      <c r="H134" s="87"/>
      <c r="I134" s="87"/>
      <c r="J134" s="87"/>
      <c r="K134" s="87"/>
      <c r="L134" s="87"/>
      <c r="M134" s="87"/>
      <c r="N134" s="87"/>
      <c r="O134" s="87"/>
      <c r="P134" s="87"/>
      <c r="Q134" s="87"/>
      <c r="R134" s="87"/>
      <c r="S134" s="87"/>
      <c r="T134" s="87"/>
      <c r="U134" s="87"/>
    </row>
    <row r="135" spans="1:21" ht="4.5" customHeight="1" x14ac:dyDescent="0.25">
      <c r="A135" s="23"/>
      <c r="B135" s="23"/>
      <c r="C135" s="2"/>
      <c r="D135" s="2"/>
      <c r="E135" s="2"/>
      <c r="F135" s="2"/>
      <c r="G135" s="2"/>
      <c r="H135" s="2"/>
      <c r="I135" s="2"/>
      <c r="J135" s="2"/>
      <c r="K135" s="2"/>
      <c r="L135" s="2"/>
      <c r="M135" s="2"/>
      <c r="N135" s="2"/>
      <c r="O135" s="2"/>
      <c r="P135" s="2"/>
      <c r="Q135" s="2"/>
      <c r="R135" s="2"/>
      <c r="S135" s="2"/>
      <c r="T135" s="2"/>
      <c r="U135" s="2"/>
    </row>
    <row r="136" spans="1:21" ht="16.5" customHeight="1" x14ac:dyDescent="0.25">
      <c r="A136" s="40"/>
      <c r="B136" s="40"/>
      <c r="C136" s="87" t="s">
        <v>473</v>
      </c>
      <c r="D136" s="87"/>
      <c r="E136" s="87"/>
      <c r="F136" s="87"/>
      <c r="G136" s="87"/>
      <c r="H136" s="87"/>
      <c r="I136" s="87"/>
      <c r="J136" s="87"/>
      <c r="K136" s="87"/>
      <c r="L136" s="87"/>
      <c r="M136" s="87"/>
      <c r="N136" s="87"/>
      <c r="O136" s="87"/>
      <c r="P136" s="87"/>
      <c r="Q136" s="87"/>
      <c r="R136" s="87"/>
      <c r="S136" s="87"/>
      <c r="T136" s="87"/>
      <c r="U136" s="87"/>
    </row>
    <row r="137" spans="1:21" ht="16.5" customHeight="1" x14ac:dyDescent="0.25">
      <c r="A137" s="40"/>
      <c r="B137" s="40"/>
      <c r="C137" s="87" t="s">
        <v>474</v>
      </c>
      <c r="D137" s="87"/>
      <c r="E137" s="87"/>
      <c r="F137" s="87"/>
      <c r="G137" s="87"/>
      <c r="H137" s="87"/>
      <c r="I137" s="87"/>
      <c r="J137" s="87"/>
      <c r="K137" s="87"/>
      <c r="L137" s="87"/>
      <c r="M137" s="87"/>
      <c r="N137" s="87"/>
      <c r="O137" s="87"/>
      <c r="P137" s="87"/>
      <c r="Q137" s="87"/>
      <c r="R137" s="87"/>
      <c r="S137" s="87"/>
      <c r="T137" s="87"/>
      <c r="U137" s="87"/>
    </row>
    <row r="138" spans="1:21" ht="4.5" customHeight="1" x14ac:dyDescent="0.25">
      <c r="A138" s="23"/>
      <c r="B138" s="23"/>
      <c r="C138" s="2"/>
      <c r="D138" s="2"/>
      <c r="E138" s="2"/>
      <c r="F138" s="2"/>
      <c r="G138" s="2"/>
      <c r="H138" s="2"/>
      <c r="I138" s="2"/>
      <c r="J138" s="2"/>
      <c r="K138" s="2"/>
      <c r="L138" s="2"/>
      <c r="M138" s="2"/>
      <c r="N138" s="2"/>
      <c r="O138" s="2"/>
      <c r="P138" s="2"/>
      <c r="Q138" s="2"/>
      <c r="R138" s="2"/>
      <c r="S138" s="2"/>
      <c r="T138" s="2"/>
      <c r="U138" s="2"/>
    </row>
    <row r="139" spans="1:21" ht="16.5" customHeight="1" x14ac:dyDescent="0.25">
      <c r="A139" s="23" t="s">
        <v>99</v>
      </c>
      <c r="B139" s="23"/>
      <c r="C139" s="87" t="s">
        <v>1200</v>
      </c>
      <c r="D139" s="87"/>
      <c r="E139" s="87"/>
      <c r="F139" s="87"/>
      <c r="G139" s="87"/>
      <c r="H139" s="87"/>
      <c r="I139" s="87"/>
      <c r="J139" s="87"/>
      <c r="K139" s="87"/>
      <c r="L139" s="87"/>
      <c r="M139" s="87"/>
      <c r="N139" s="87"/>
      <c r="O139" s="87"/>
      <c r="P139" s="87"/>
      <c r="Q139" s="87"/>
      <c r="R139" s="87"/>
      <c r="S139" s="87"/>
      <c r="T139" s="87"/>
      <c r="U139" s="87"/>
    </row>
    <row r="140" spans="1:21" ht="158.4" customHeight="1" x14ac:dyDescent="0.25">
      <c r="A140" s="23" t="s">
        <v>101</v>
      </c>
      <c r="B140" s="23"/>
      <c r="C140" s="87" t="s">
        <v>1201</v>
      </c>
      <c r="D140" s="87"/>
      <c r="E140" s="87"/>
      <c r="F140" s="87"/>
      <c r="G140" s="87"/>
      <c r="H140" s="87"/>
      <c r="I140" s="87"/>
      <c r="J140" s="87"/>
      <c r="K140" s="87"/>
      <c r="L140" s="87"/>
      <c r="M140" s="87"/>
      <c r="N140" s="87"/>
      <c r="O140" s="87"/>
      <c r="P140" s="87"/>
      <c r="Q140" s="87"/>
      <c r="R140" s="87"/>
      <c r="S140" s="87"/>
      <c r="T140" s="87"/>
      <c r="U140" s="87"/>
    </row>
    <row r="141" spans="1:21" ht="106.95" customHeight="1" x14ac:dyDescent="0.25">
      <c r="A141" s="23" t="s">
        <v>103</v>
      </c>
      <c r="B141" s="23"/>
      <c r="C141" s="87" t="s">
        <v>1202</v>
      </c>
      <c r="D141" s="87"/>
      <c r="E141" s="87"/>
      <c r="F141" s="87"/>
      <c r="G141" s="87"/>
      <c r="H141" s="87"/>
      <c r="I141" s="87"/>
      <c r="J141" s="87"/>
      <c r="K141" s="87"/>
      <c r="L141" s="87"/>
      <c r="M141" s="87"/>
      <c r="N141" s="87"/>
      <c r="O141" s="87"/>
      <c r="P141" s="87"/>
      <c r="Q141" s="87"/>
      <c r="R141" s="87"/>
      <c r="S141" s="87"/>
      <c r="T141" s="87"/>
      <c r="U141" s="87"/>
    </row>
    <row r="142" spans="1:21" ht="55.2" customHeight="1" x14ac:dyDescent="0.25">
      <c r="A142" s="23" t="s">
        <v>105</v>
      </c>
      <c r="B142" s="23"/>
      <c r="C142" s="87" t="s">
        <v>1203</v>
      </c>
      <c r="D142" s="87"/>
      <c r="E142" s="87"/>
      <c r="F142" s="87"/>
      <c r="G142" s="87"/>
      <c r="H142" s="87"/>
      <c r="I142" s="87"/>
      <c r="J142" s="87"/>
      <c r="K142" s="87"/>
      <c r="L142" s="87"/>
      <c r="M142" s="87"/>
      <c r="N142" s="87"/>
      <c r="O142" s="87"/>
      <c r="P142" s="87"/>
      <c r="Q142" s="87"/>
      <c r="R142" s="87"/>
      <c r="S142" s="87"/>
      <c r="T142" s="87"/>
      <c r="U142" s="87"/>
    </row>
    <row r="143" spans="1:21" ht="42.45" customHeight="1" x14ac:dyDescent="0.25">
      <c r="A143" s="23" t="s">
        <v>142</v>
      </c>
      <c r="B143" s="23"/>
      <c r="C143" s="87" t="s">
        <v>1204</v>
      </c>
      <c r="D143" s="87"/>
      <c r="E143" s="87"/>
      <c r="F143" s="87"/>
      <c r="G143" s="87"/>
      <c r="H143" s="87"/>
      <c r="I143" s="87"/>
      <c r="J143" s="87"/>
      <c r="K143" s="87"/>
      <c r="L143" s="87"/>
      <c r="M143" s="87"/>
      <c r="N143" s="87"/>
      <c r="O143" s="87"/>
      <c r="P143" s="87"/>
      <c r="Q143" s="87"/>
      <c r="R143" s="87"/>
      <c r="S143" s="87"/>
      <c r="T143" s="87"/>
      <c r="U143" s="87"/>
    </row>
    <row r="144" spans="1:21" ht="42.45" customHeight="1" x14ac:dyDescent="0.25">
      <c r="A144" s="23" t="s">
        <v>144</v>
      </c>
      <c r="B144" s="23"/>
      <c r="C144" s="87" t="s">
        <v>277</v>
      </c>
      <c r="D144" s="87"/>
      <c r="E144" s="87"/>
      <c r="F144" s="87"/>
      <c r="G144" s="87"/>
      <c r="H144" s="87"/>
      <c r="I144" s="87"/>
      <c r="J144" s="87"/>
      <c r="K144" s="87"/>
      <c r="L144" s="87"/>
      <c r="M144" s="87"/>
      <c r="N144" s="87"/>
      <c r="O144" s="87"/>
      <c r="P144" s="87"/>
      <c r="Q144" s="87"/>
      <c r="R144" s="87"/>
      <c r="S144" s="87"/>
      <c r="T144" s="87"/>
      <c r="U144" s="87"/>
    </row>
    <row r="145" spans="1:21" ht="81" customHeight="1" x14ac:dyDescent="0.25">
      <c r="A145" s="23" t="s">
        <v>146</v>
      </c>
      <c r="B145" s="23"/>
      <c r="C145" s="87" t="s">
        <v>1205</v>
      </c>
      <c r="D145" s="87"/>
      <c r="E145" s="87"/>
      <c r="F145" s="87"/>
      <c r="G145" s="87"/>
      <c r="H145" s="87"/>
      <c r="I145" s="87"/>
      <c r="J145" s="87"/>
      <c r="K145" s="87"/>
      <c r="L145" s="87"/>
      <c r="M145" s="87"/>
      <c r="N145" s="87"/>
      <c r="O145" s="87"/>
      <c r="P145" s="87"/>
      <c r="Q145" s="87"/>
      <c r="R145" s="87"/>
      <c r="S145" s="87"/>
      <c r="T145" s="87"/>
      <c r="U145" s="87"/>
    </row>
    <row r="146" spans="1:21" ht="68.099999999999994" customHeight="1" x14ac:dyDescent="0.25">
      <c r="A146" s="23" t="s">
        <v>148</v>
      </c>
      <c r="B146" s="23"/>
      <c r="C146" s="87" t="s">
        <v>1206</v>
      </c>
      <c r="D146" s="87"/>
      <c r="E146" s="87"/>
      <c r="F146" s="87"/>
      <c r="G146" s="87"/>
      <c r="H146" s="87"/>
      <c r="I146" s="87"/>
      <c r="J146" s="87"/>
      <c r="K146" s="87"/>
      <c r="L146" s="87"/>
      <c r="M146" s="87"/>
      <c r="N146" s="87"/>
      <c r="O146" s="87"/>
      <c r="P146" s="87"/>
      <c r="Q146" s="87"/>
      <c r="R146" s="87"/>
      <c r="S146" s="87"/>
      <c r="T146" s="87"/>
      <c r="U146" s="87"/>
    </row>
    <row r="147" spans="1:21" ht="81" customHeight="1" x14ac:dyDescent="0.25">
      <c r="A147" s="23" t="s">
        <v>150</v>
      </c>
      <c r="B147" s="23"/>
      <c r="C147" s="87" t="s">
        <v>1207</v>
      </c>
      <c r="D147" s="87"/>
      <c r="E147" s="87"/>
      <c r="F147" s="87"/>
      <c r="G147" s="87"/>
      <c r="H147" s="87"/>
      <c r="I147" s="87"/>
      <c r="J147" s="87"/>
      <c r="K147" s="87"/>
      <c r="L147" s="87"/>
      <c r="M147" s="87"/>
      <c r="N147" s="87"/>
      <c r="O147" s="87"/>
      <c r="P147" s="87"/>
      <c r="Q147" s="87"/>
      <c r="R147" s="87"/>
      <c r="S147" s="87"/>
      <c r="T147" s="87"/>
      <c r="U147" s="87"/>
    </row>
    <row r="148" spans="1:21" ht="4.5" customHeight="1" x14ac:dyDescent="0.25"/>
    <row r="149" spans="1:21" ht="16.5" customHeight="1" x14ac:dyDescent="0.25">
      <c r="A149" s="24" t="s">
        <v>107</v>
      </c>
      <c r="B149" s="23"/>
      <c r="C149" s="23"/>
      <c r="D149" s="23"/>
      <c r="E149" s="87" t="s">
        <v>1192</v>
      </c>
      <c r="F149" s="87"/>
      <c r="G149" s="87"/>
      <c r="H149" s="87"/>
      <c r="I149" s="87"/>
      <c r="J149" s="87"/>
      <c r="K149" s="87"/>
      <c r="L149" s="87"/>
      <c r="M149" s="87"/>
      <c r="N149" s="87"/>
      <c r="O149" s="87"/>
      <c r="P149" s="87"/>
      <c r="Q149" s="87"/>
      <c r="R149" s="87"/>
      <c r="S149" s="87"/>
      <c r="T149" s="87"/>
      <c r="U149" s="87"/>
    </row>
  </sheetData>
  <mergeCells count="14">
    <mergeCell ref="C145:U145"/>
    <mergeCell ref="C146:U146"/>
    <mergeCell ref="C147:U147"/>
    <mergeCell ref="E149:U149"/>
    <mergeCell ref="C140:U140"/>
    <mergeCell ref="C141:U141"/>
    <mergeCell ref="C142:U142"/>
    <mergeCell ref="C143:U143"/>
    <mergeCell ref="C144:U144"/>
    <mergeCell ref="K1:U1"/>
    <mergeCell ref="C134:U134"/>
    <mergeCell ref="C136:U136"/>
    <mergeCell ref="C137:U137"/>
    <mergeCell ref="C139:U139"/>
  </mergeCells>
  <pageMargins left="0.7" right="0.7" top="0.75" bottom="0.75" header="0.3" footer="0.3"/>
  <pageSetup paperSize="9" fitToHeight="0" orientation="landscape" horizontalDpi="300" verticalDpi="300"/>
  <headerFooter scaleWithDoc="0" alignWithMargins="0">
    <oddHeader>&amp;C&amp;"Arial"&amp;8TABLE 13A.64</oddHeader>
    <oddFooter>&amp;L&amp;"Arial"&amp;8REPORT ON
GOVERNMENT
SERVICES 2022&amp;R&amp;"Arial"&amp;8SERVICES FOR
MENTAL HEALTH
PAGE &amp;B&amp;P&amp;B</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AD58"/>
  <sheetViews>
    <sheetView showGridLines="0" workbookViewId="0"/>
  </sheetViews>
  <sheetFormatPr defaultColWidth="11.44140625" defaultRowHeight="13.2" x14ac:dyDescent="0.25"/>
  <cols>
    <col min="1" max="10" width="1.88671875" customWidth="1"/>
    <col min="11" max="11" width="12.5546875" customWidth="1"/>
    <col min="12" max="12" width="5.44140625" customWidth="1"/>
    <col min="13" max="13" width="7.5546875" customWidth="1"/>
    <col min="14" max="14" width="5" customWidth="1"/>
    <col min="15" max="15" width="7.5546875" customWidth="1"/>
    <col min="16" max="16" width="5" customWidth="1"/>
    <col min="17" max="17" width="7.5546875" customWidth="1"/>
    <col min="18" max="18" width="5" customWidth="1"/>
    <col min="19" max="19" width="7.5546875" customWidth="1"/>
    <col min="20" max="20" width="5" customWidth="1"/>
    <col min="21" max="21" width="7.5546875" customWidth="1"/>
    <col min="22" max="22" width="5" customWidth="1"/>
    <col min="23" max="23" width="7.5546875" customWidth="1"/>
    <col min="24" max="24" width="5" customWidth="1"/>
    <col min="25" max="25" width="7.5546875" customWidth="1"/>
    <col min="26" max="26" width="5" customWidth="1"/>
    <col min="27" max="27" width="7.5546875" customWidth="1"/>
    <col min="28" max="28" width="5" customWidth="1"/>
    <col min="29" max="29" width="8.5546875" customWidth="1"/>
    <col min="30" max="30" width="5" customWidth="1"/>
  </cols>
  <sheetData>
    <row r="1" spans="1:30" ht="17.399999999999999" customHeight="1" x14ac:dyDescent="0.25">
      <c r="A1" s="8" t="s">
        <v>1216</v>
      </c>
      <c r="B1" s="8"/>
      <c r="C1" s="8"/>
      <c r="D1" s="8"/>
      <c r="E1" s="8"/>
      <c r="F1" s="8"/>
      <c r="G1" s="8"/>
      <c r="H1" s="8"/>
      <c r="I1" s="8"/>
      <c r="J1" s="8"/>
      <c r="K1" s="91" t="s">
        <v>1217</v>
      </c>
      <c r="L1" s="92"/>
      <c r="M1" s="92"/>
      <c r="N1" s="92"/>
      <c r="O1" s="92"/>
      <c r="P1" s="92"/>
      <c r="Q1" s="92"/>
      <c r="R1" s="92"/>
      <c r="S1" s="92"/>
      <c r="T1" s="92"/>
      <c r="U1" s="92"/>
      <c r="V1" s="92"/>
      <c r="W1" s="92"/>
      <c r="X1" s="92"/>
      <c r="Y1" s="92"/>
      <c r="Z1" s="92"/>
      <c r="AA1" s="92"/>
      <c r="AB1" s="92"/>
      <c r="AC1" s="92"/>
      <c r="AD1" s="92"/>
    </row>
    <row r="2" spans="1:30" ht="16.5" customHeight="1" x14ac:dyDescent="0.25">
      <c r="A2" s="11"/>
      <c r="B2" s="11"/>
      <c r="C2" s="11"/>
      <c r="D2" s="11"/>
      <c r="E2" s="11"/>
      <c r="F2" s="11"/>
      <c r="G2" s="11"/>
      <c r="H2" s="11"/>
      <c r="I2" s="11"/>
      <c r="J2" s="11"/>
      <c r="K2" s="11"/>
      <c r="L2" s="12" t="s">
        <v>78</v>
      </c>
      <c r="M2" s="95" t="s">
        <v>249</v>
      </c>
      <c r="N2" s="96"/>
      <c r="O2" s="95" t="s">
        <v>172</v>
      </c>
      <c r="P2" s="96"/>
      <c r="Q2" s="95" t="s">
        <v>199</v>
      </c>
      <c r="R2" s="96"/>
      <c r="S2" s="95" t="s">
        <v>174</v>
      </c>
      <c r="T2" s="96"/>
      <c r="U2" s="95" t="s">
        <v>238</v>
      </c>
      <c r="V2" s="96"/>
      <c r="W2" s="95" t="s">
        <v>176</v>
      </c>
      <c r="X2" s="96"/>
      <c r="Y2" s="95" t="s">
        <v>177</v>
      </c>
      <c r="Z2" s="96"/>
      <c r="AA2" s="95" t="s">
        <v>178</v>
      </c>
      <c r="AB2" s="96"/>
      <c r="AC2" s="95" t="s">
        <v>294</v>
      </c>
      <c r="AD2" s="96"/>
    </row>
    <row r="3" spans="1:30" ht="16.5" customHeight="1" x14ac:dyDescent="0.25">
      <c r="A3" s="7" t="s">
        <v>617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1218</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1169</v>
      </c>
      <c r="D5" s="7"/>
      <c r="E5" s="7"/>
      <c r="F5" s="7"/>
      <c r="G5" s="7"/>
      <c r="H5" s="7"/>
      <c r="I5" s="7"/>
      <c r="J5" s="7"/>
      <c r="K5" s="7"/>
      <c r="L5" s="9" t="s">
        <v>97</v>
      </c>
      <c r="M5" s="25" t="s">
        <v>270</v>
      </c>
      <c r="N5" s="7"/>
      <c r="O5" s="25" t="s">
        <v>270</v>
      </c>
      <c r="P5" s="7"/>
      <c r="Q5" s="25" t="s">
        <v>270</v>
      </c>
      <c r="R5" s="7"/>
      <c r="S5" s="25" t="s">
        <v>270</v>
      </c>
      <c r="T5" s="7"/>
      <c r="U5" s="25" t="s">
        <v>270</v>
      </c>
      <c r="V5" s="7"/>
      <c r="W5" s="25" t="s">
        <v>270</v>
      </c>
      <c r="X5" s="7"/>
      <c r="Y5" s="25" t="s">
        <v>270</v>
      </c>
      <c r="Z5" s="7"/>
      <c r="AA5" s="25" t="s">
        <v>270</v>
      </c>
      <c r="AB5" s="7"/>
      <c r="AC5" s="16">
        <v>20.8</v>
      </c>
      <c r="AD5" s="56">
        <v>3.9</v>
      </c>
    </row>
    <row r="6" spans="1:30" ht="16.5" customHeight="1" x14ac:dyDescent="0.25">
      <c r="A6" s="7"/>
      <c r="B6" s="7"/>
      <c r="C6" s="7" t="s">
        <v>1139</v>
      </c>
      <c r="D6" s="7"/>
      <c r="E6" s="7"/>
      <c r="F6" s="7"/>
      <c r="G6" s="7"/>
      <c r="H6" s="7"/>
      <c r="I6" s="7"/>
      <c r="J6" s="7"/>
      <c r="K6" s="7"/>
      <c r="L6" s="9" t="s">
        <v>97</v>
      </c>
      <c r="M6" s="25" t="s">
        <v>270</v>
      </c>
      <c r="N6" s="7"/>
      <c r="O6" s="25" t="s">
        <v>270</v>
      </c>
      <c r="P6" s="7"/>
      <c r="Q6" s="25" t="s">
        <v>270</v>
      </c>
      <c r="R6" s="7"/>
      <c r="S6" s="25" t="s">
        <v>270</v>
      </c>
      <c r="T6" s="7"/>
      <c r="U6" s="25" t="s">
        <v>270</v>
      </c>
      <c r="V6" s="7"/>
      <c r="W6" s="25" t="s">
        <v>270</v>
      </c>
      <c r="X6" s="7"/>
      <c r="Y6" s="25" t="s">
        <v>270</v>
      </c>
      <c r="Z6" s="7"/>
      <c r="AA6" s="25" t="s">
        <v>270</v>
      </c>
      <c r="AB6" s="7"/>
      <c r="AC6" s="16">
        <v>12.3</v>
      </c>
      <c r="AD6" s="56">
        <v>1.3</v>
      </c>
    </row>
    <row r="7" spans="1:30" ht="16.5" customHeight="1" x14ac:dyDescent="0.25">
      <c r="A7" s="7"/>
      <c r="B7" s="7"/>
      <c r="C7" s="7" t="s">
        <v>526</v>
      </c>
      <c r="D7" s="7"/>
      <c r="E7" s="7"/>
      <c r="F7" s="7"/>
      <c r="G7" s="7"/>
      <c r="H7" s="7"/>
      <c r="I7" s="7"/>
      <c r="J7" s="7"/>
      <c r="K7" s="7"/>
      <c r="L7" s="9" t="s">
        <v>97</v>
      </c>
      <c r="M7" s="16">
        <v>14.5</v>
      </c>
      <c r="N7" s="56">
        <v>2.5</v>
      </c>
      <c r="O7" s="16">
        <v>11.3</v>
      </c>
      <c r="P7" s="56">
        <v>2.7</v>
      </c>
      <c r="Q7" s="16">
        <v>11.5</v>
      </c>
      <c r="R7" s="56">
        <v>3.5</v>
      </c>
      <c r="S7" s="16">
        <v>15.9</v>
      </c>
      <c r="T7" s="56">
        <v>3.3</v>
      </c>
      <c r="U7" s="16">
        <v>16.7</v>
      </c>
      <c r="V7" s="56">
        <v>4.2</v>
      </c>
      <c r="W7" s="16">
        <v>14.3</v>
      </c>
      <c r="X7" s="56">
        <v>3.3</v>
      </c>
      <c r="Y7" s="16">
        <v>18.2</v>
      </c>
      <c r="Z7" s="56">
        <v>4</v>
      </c>
      <c r="AA7" s="16">
        <v>20.7</v>
      </c>
      <c r="AB7" s="56">
        <v>5.0999999999999996</v>
      </c>
      <c r="AC7" s="16">
        <v>13.3</v>
      </c>
      <c r="AD7" s="56">
        <v>1.3</v>
      </c>
    </row>
    <row r="8" spans="1:30" ht="16.5" customHeight="1" x14ac:dyDescent="0.25">
      <c r="A8" s="7"/>
      <c r="B8" s="7" t="s">
        <v>1219</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1169</v>
      </c>
      <c r="D9" s="7"/>
      <c r="E9" s="7"/>
      <c r="F9" s="7"/>
      <c r="G9" s="7"/>
      <c r="H9" s="7"/>
      <c r="I9" s="7"/>
      <c r="J9" s="7"/>
      <c r="K9" s="7"/>
      <c r="L9" s="9" t="s">
        <v>1220</v>
      </c>
      <c r="M9" s="25" t="s">
        <v>270</v>
      </c>
      <c r="N9" s="7"/>
      <c r="O9" s="25" t="s">
        <v>270</v>
      </c>
      <c r="P9" s="7"/>
      <c r="Q9" s="25" t="s">
        <v>270</v>
      </c>
      <c r="R9" s="7"/>
      <c r="S9" s="25" t="s">
        <v>270</v>
      </c>
      <c r="T9" s="7"/>
      <c r="U9" s="25" t="s">
        <v>270</v>
      </c>
      <c r="V9" s="7"/>
      <c r="W9" s="25" t="s">
        <v>270</v>
      </c>
      <c r="X9" s="7"/>
      <c r="Y9" s="25" t="s">
        <v>270</v>
      </c>
      <c r="Z9" s="7"/>
      <c r="AA9" s="25" t="s">
        <v>270</v>
      </c>
      <c r="AB9" s="7"/>
      <c r="AC9" s="21">
        <v>538.9</v>
      </c>
      <c r="AD9" s="7"/>
    </row>
    <row r="10" spans="1:30" ht="16.5" customHeight="1" x14ac:dyDescent="0.25">
      <c r="A10" s="7"/>
      <c r="B10" s="7"/>
      <c r="C10" s="7" t="s">
        <v>1139</v>
      </c>
      <c r="D10" s="7"/>
      <c r="E10" s="7"/>
      <c r="F10" s="7"/>
      <c r="G10" s="7"/>
      <c r="H10" s="7"/>
      <c r="I10" s="7"/>
      <c r="J10" s="7"/>
      <c r="K10" s="7"/>
      <c r="L10" s="9" t="s">
        <v>1220</v>
      </c>
      <c r="M10" s="25" t="s">
        <v>270</v>
      </c>
      <c r="N10" s="7"/>
      <c r="O10" s="25" t="s">
        <v>270</v>
      </c>
      <c r="P10" s="7"/>
      <c r="Q10" s="25" t="s">
        <v>270</v>
      </c>
      <c r="R10" s="7"/>
      <c r="S10" s="25" t="s">
        <v>270</v>
      </c>
      <c r="T10" s="7"/>
      <c r="U10" s="25" t="s">
        <v>270</v>
      </c>
      <c r="V10" s="7"/>
      <c r="W10" s="25" t="s">
        <v>270</v>
      </c>
      <c r="X10" s="7"/>
      <c r="Y10" s="25" t="s">
        <v>270</v>
      </c>
      <c r="Z10" s="7"/>
      <c r="AA10" s="25" t="s">
        <v>270</v>
      </c>
      <c r="AB10" s="7"/>
      <c r="AC10" s="19">
        <v>2168.4</v>
      </c>
      <c r="AD10" s="7"/>
    </row>
    <row r="11" spans="1:30" ht="16.5" customHeight="1" x14ac:dyDescent="0.25">
      <c r="A11" s="7"/>
      <c r="B11" s="7"/>
      <c r="C11" s="7" t="s">
        <v>526</v>
      </c>
      <c r="D11" s="7"/>
      <c r="E11" s="7"/>
      <c r="F11" s="7"/>
      <c r="G11" s="7"/>
      <c r="H11" s="7"/>
      <c r="I11" s="7"/>
      <c r="J11" s="7"/>
      <c r="K11" s="7"/>
      <c r="L11" s="9" t="s">
        <v>1220</v>
      </c>
      <c r="M11" s="21">
        <v>945.6</v>
      </c>
      <c r="N11" s="7"/>
      <c r="O11" s="21">
        <v>607</v>
      </c>
      <c r="P11" s="7"/>
      <c r="Q11" s="21">
        <v>461.9</v>
      </c>
      <c r="R11" s="7"/>
      <c r="S11" s="21">
        <v>325.8</v>
      </c>
      <c r="T11" s="7"/>
      <c r="U11" s="21">
        <v>236.3</v>
      </c>
      <c r="V11" s="7"/>
      <c r="W11" s="16">
        <v>62.2</v>
      </c>
      <c r="X11" s="7"/>
      <c r="Y11" s="16">
        <v>61</v>
      </c>
      <c r="Z11" s="7"/>
      <c r="AA11" s="16">
        <v>29.1</v>
      </c>
      <c r="AB11" s="7"/>
      <c r="AC11" s="19">
        <v>2702.1</v>
      </c>
      <c r="AD11" s="7"/>
    </row>
    <row r="12" spans="1:30" ht="16.5" customHeight="1" x14ac:dyDescent="0.25">
      <c r="A12" s="7"/>
      <c r="B12" s="7" t="s">
        <v>1221</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1169</v>
      </c>
      <c r="D13" s="7"/>
      <c r="E13" s="7"/>
      <c r="F13" s="7"/>
      <c r="G13" s="7"/>
      <c r="H13" s="7"/>
      <c r="I13" s="7"/>
      <c r="J13" s="7"/>
      <c r="K13" s="7"/>
      <c r="L13" s="9" t="s">
        <v>1220</v>
      </c>
      <c r="M13" s="25" t="s">
        <v>270</v>
      </c>
      <c r="N13" s="7"/>
      <c r="O13" s="25" t="s">
        <v>270</v>
      </c>
      <c r="P13" s="7"/>
      <c r="Q13" s="25" t="s">
        <v>270</v>
      </c>
      <c r="R13" s="7"/>
      <c r="S13" s="25" t="s">
        <v>270</v>
      </c>
      <c r="T13" s="7"/>
      <c r="U13" s="25" t="s">
        <v>270</v>
      </c>
      <c r="V13" s="7"/>
      <c r="W13" s="25" t="s">
        <v>270</v>
      </c>
      <c r="X13" s="7"/>
      <c r="Y13" s="25" t="s">
        <v>270</v>
      </c>
      <c r="Z13" s="7"/>
      <c r="AA13" s="25" t="s">
        <v>270</v>
      </c>
      <c r="AB13" s="7"/>
      <c r="AC13" s="19">
        <v>2595.1999999999998</v>
      </c>
      <c r="AD13" s="7"/>
    </row>
    <row r="14" spans="1:30" ht="16.5" customHeight="1" x14ac:dyDescent="0.25">
      <c r="A14" s="7"/>
      <c r="B14" s="7"/>
      <c r="C14" s="7" t="s">
        <v>1139</v>
      </c>
      <c r="D14" s="7"/>
      <c r="E14" s="7"/>
      <c r="F14" s="7"/>
      <c r="G14" s="7"/>
      <c r="H14" s="7"/>
      <c r="I14" s="7"/>
      <c r="J14" s="7"/>
      <c r="K14" s="7"/>
      <c r="L14" s="9" t="s">
        <v>1220</v>
      </c>
      <c r="M14" s="25" t="s">
        <v>270</v>
      </c>
      <c r="N14" s="7"/>
      <c r="O14" s="25" t="s">
        <v>270</v>
      </c>
      <c r="P14" s="7"/>
      <c r="Q14" s="25" t="s">
        <v>270</v>
      </c>
      <c r="R14" s="7"/>
      <c r="S14" s="25" t="s">
        <v>270</v>
      </c>
      <c r="T14" s="7"/>
      <c r="U14" s="25" t="s">
        <v>270</v>
      </c>
      <c r="V14" s="7"/>
      <c r="W14" s="25" t="s">
        <v>270</v>
      </c>
      <c r="X14" s="7"/>
      <c r="Y14" s="25" t="s">
        <v>270</v>
      </c>
      <c r="Z14" s="7"/>
      <c r="AA14" s="25" t="s">
        <v>270</v>
      </c>
      <c r="AB14" s="7"/>
      <c r="AC14" s="18">
        <v>17659.099999999999</v>
      </c>
      <c r="AD14" s="7"/>
    </row>
    <row r="15" spans="1:30" ht="16.5" customHeight="1" x14ac:dyDescent="0.25">
      <c r="A15" s="7"/>
      <c r="B15" s="7"/>
      <c r="C15" s="7" t="s">
        <v>526</v>
      </c>
      <c r="D15" s="7"/>
      <c r="E15" s="7"/>
      <c r="F15" s="7"/>
      <c r="G15" s="7"/>
      <c r="H15" s="7"/>
      <c r="I15" s="7"/>
      <c r="J15" s="7"/>
      <c r="K15" s="7"/>
      <c r="L15" s="9" t="s">
        <v>1220</v>
      </c>
      <c r="M15" s="19">
        <v>6515.4</v>
      </c>
      <c r="N15" s="7"/>
      <c r="O15" s="19">
        <v>5388</v>
      </c>
      <c r="P15" s="7"/>
      <c r="Q15" s="19">
        <v>4024.3</v>
      </c>
      <c r="R15" s="7"/>
      <c r="S15" s="19">
        <v>2048.9</v>
      </c>
      <c r="T15" s="7"/>
      <c r="U15" s="19">
        <v>1416.7</v>
      </c>
      <c r="V15" s="7"/>
      <c r="W15" s="21">
        <v>435.5</v>
      </c>
      <c r="X15" s="7"/>
      <c r="Y15" s="21">
        <v>334.6</v>
      </c>
      <c r="Z15" s="7"/>
      <c r="AA15" s="21">
        <v>140.6</v>
      </c>
      <c r="AB15" s="7"/>
      <c r="AC15" s="18">
        <v>20265.2</v>
      </c>
      <c r="AD15" s="7"/>
    </row>
    <row r="16" spans="1:30" ht="16.5" customHeight="1" x14ac:dyDescent="0.25">
      <c r="A16" s="7" t="s">
        <v>1222</v>
      </c>
      <c r="B16" s="7"/>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t="s">
        <v>1218</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5">
      <c r="A18" s="7"/>
      <c r="B18" s="7"/>
      <c r="C18" s="7" t="s">
        <v>1169</v>
      </c>
      <c r="D18" s="7"/>
      <c r="E18" s="7"/>
      <c r="F18" s="7"/>
      <c r="G18" s="7"/>
      <c r="H18" s="7"/>
      <c r="I18" s="7"/>
      <c r="J18" s="7"/>
      <c r="K18" s="7"/>
      <c r="L18" s="9" t="s">
        <v>97</v>
      </c>
      <c r="M18" s="25" t="s">
        <v>270</v>
      </c>
      <c r="N18" s="7"/>
      <c r="O18" s="25" t="s">
        <v>270</v>
      </c>
      <c r="P18" s="7"/>
      <c r="Q18" s="25" t="s">
        <v>270</v>
      </c>
      <c r="R18" s="7"/>
      <c r="S18" s="25" t="s">
        <v>270</v>
      </c>
      <c r="T18" s="7"/>
      <c r="U18" s="25" t="s">
        <v>270</v>
      </c>
      <c r="V18" s="7"/>
      <c r="W18" s="25" t="s">
        <v>270</v>
      </c>
      <c r="X18" s="7"/>
      <c r="Y18" s="25" t="s">
        <v>270</v>
      </c>
      <c r="Z18" s="7"/>
      <c r="AA18" s="25" t="s">
        <v>270</v>
      </c>
      <c r="AB18" s="7"/>
      <c r="AC18" s="16">
        <v>31.7</v>
      </c>
      <c r="AD18" s="56">
        <v>7</v>
      </c>
    </row>
    <row r="19" spans="1:30" ht="16.5" customHeight="1" x14ac:dyDescent="0.25">
      <c r="A19" s="7"/>
      <c r="B19" s="7"/>
      <c r="C19" s="7" t="s">
        <v>1139</v>
      </c>
      <c r="D19" s="7"/>
      <c r="E19" s="7"/>
      <c r="F19" s="7"/>
      <c r="G19" s="7"/>
      <c r="H19" s="7"/>
      <c r="I19" s="7"/>
      <c r="J19" s="7"/>
      <c r="K19" s="7"/>
      <c r="L19" s="9" t="s">
        <v>97</v>
      </c>
      <c r="M19" s="25" t="s">
        <v>270</v>
      </c>
      <c r="N19" s="7"/>
      <c r="O19" s="25" t="s">
        <v>270</v>
      </c>
      <c r="P19" s="7"/>
      <c r="Q19" s="25" t="s">
        <v>270</v>
      </c>
      <c r="R19" s="7"/>
      <c r="S19" s="25" t="s">
        <v>270</v>
      </c>
      <c r="T19" s="7"/>
      <c r="U19" s="25" t="s">
        <v>270</v>
      </c>
      <c r="V19" s="7"/>
      <c r="W19" s="25" t="s">
        <v>270</v>
      </c>
      <c r="X19" s="7"/>
      <c r="Y19" s="25" t="s">
        <v>270</v>
      </c>
      <c r="Z19" s="7"/>
      <c r="AA19" s="25" t="s">
        <v>270</v>
      </c>
      <c r="AB19" s="7"/>
      <c r="AC19" s="16">
        <v>15.5</v>
      </c>
      <c r="AD19" s="56">
        <v>1.7</v>
      </c>
    </row>
    <row r="20" spans="1:30" ht="16.5" customHeight="1" x14ac:dyDescent="0.25">
      <c r="A20" s="7"/>
      <c r="B20" s="7"/>
      <c r="C20" s="7" t="s">
        <v>526</v>
      </c>
      <c r="D20" s="7"/>
      <c r="E20" s="7"/>
      <c r="F20" s="7"/>
      <c r="G20" s="7"/>
      <c r="H20" s="7"/>
      <c r="I20" s="7"/>
      <c r="J20" s="7"/>
      <c r="K20" s="7"/>
      <c r="L20" s="9" t="s">
        <v>97</v>
      </c>
      <c r="M20" s="16">
        <v>17.3</v>
      </c>
      <c r="N20" s="56">
        <v>5.3</v>
      </c>
      <c r="O20" s="16">
        <v>17.600000000000001</v>
      </c>
      <c r="P20" s="56">
        <v>3.8</v>
      </c>
      <c r="Q20" s="16">
        <v>18.600000000000001</v>
      </c>
      <c r="R20" s="56">
        <v>5.7</v>
      </c>
      <c r="S20" s="16">
        <v>16.600000000000001</v>
      </c>
      <c r="T20" s="56">
        <v>4.9000000000000004</v>
      </c>
      <c r="U20" s="16">
        <v>17</v>
      </c>
      <c r="V20" s="56">
        <v>5.2</v>
      </c>
      <c r="W20" s="16">
        <v>18.7</v>
      </c>
      <c r="X20" s="56">
        <v>5.5</v>
      </c>
      <c r="Y20" s="16">
        <v>18.899999999999999</v>
      </c>
      <c r="Z20" s="56">
        <v>5</v>
      </c>
      <c r="AA20" s="16">
        <v>30.2</v>
      </c>
      <c r="AB20" s="56">
        <v>6.4</v>
      </c>
      <c r="AC20" s="16">
        <v>17.399999999999999</v>
      </c>
      <c r="AD20" s="56">
        <v>1.9</v>
      </c>
    </row>
    <row r="21" spans="1:30" ht="16.5" customHeight="1" x14ac:dyDescent="0.25">
      <c r="A21" s="7"/>
      <c r="B21" s="7" t="s">
        <v>1219</v>
      </c>
      <c r="C21" s="7"/>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5">
      <c r="A22" s="7"/>
      <c r="B22" s="7"/>
      <c r="C22" s="7" t="s">
        <v>1169</v>
      </c>
      <c r="D22" s="7"/>
      <c r="E22" s="7"/>
      <c r="F22" s="7"/>
      <c r="G22" s="7"/>
      <c r="H22" s="7"/>
      <c r="I22" s="7"/>
      <c r="J22" s="7"/>
      <c r="K22" s="7"/>
      <c r="L22" s="9" t="s">
        <v>1220</v>
      </c>
      <c r="M22" s="25" t="s">
        <v>270</v>
      </c>
      <c r="N22" s="7"/>
      <c r="O22" s="25" t="s">
        <v>270</v>
      </c>
      <c r="P22" s="7"/>
      <c r="Q22" s="25" t="s">
        <v>270</v>
      </c>
      <c r="R22" s="7"/>
      <c r="S22" s="25" t="s">
        <v>270</v>
      </c>
      <c r="T22" s="7"/>
      <c r="U22" s="25" t="s">
        <v>270</v>
      </c>
      <c r="V22" s="7"/>
      <c r="W22" s="25" t="s">
        <v>270</v>
      </c>
      <c r="X22" s="7"/>
      <c r="Y22" s="25" t="s">
        <v>270</v>
      </c>
      <c r="Z22" s="7"/>
      <c r="AA22" s="25" t="s">
        <v>270</v>
      </c>
      <c r="AB22" s="7"/>
      <c r="AC22" s="21">
        <v>749.1</v>
      </c>
      <c r="AD22" s="7"/>
    </row>
    <row r="23" spans="1:30" ht="16.5" customHeight="1" x14ac:dyDescent="0.25">
      <c r="A23" s="7"/>
      <c r="B23" s="7"/>
      <c r="C23" s="7" t="s">
        <v>1139</v>
      </c>
      <c r="D23" s="7"/>
      <c r="E23" s="7"/>
      <c r="F23" s="7"/>
      <c r="G23" s="7"/>
      <c r="H23" s="7"/>
      <c r="I23" s="7"/>
      <c r="J23" s="7"/>
      <c r="K23" s="7"/>
      <c r="L23" s="9" t="s">
        <v>1220</v>
      </c>
      <c r="M23" s="25" t="s">
        <v>270</v>
      </c>
      <c r="N23" s="7"/>
      <c r="O23" s="25" t="s">
        <v>270</v>
      </c>
      <c r="P23" s="7"/>
      <c r="Q23" s="25" t="s">
        <v>270</v>
      </c>
      <c r="R23" s="7"/>
      <c r="S23" s="25" t="s">
        <v>270</v>
      </c>
      <c r="T23" s="7"/>
      <c r="U23" s="25" t="s">
        <v>270</v>
      </c>
      <c r="V23" s="7"/>
      <c r="W23" s="25" t="s">
        <v>270</v>
      </c>
      <c r="X23" s="7"/>
      <c r="Y23" s="25" t="s">
        <v>270</v>
      </c>
      <c r="Z23" s="7"/>
      <c r="AA23" s="25" t="s">
        <v>270</v>
      </c>
      <c r="AB23" s="7"/>
      <c r="AC23" s="19">
        <v>2735.3</v>
      </c>
      <c r="AD23" s="7"/>
    </row>
    <row r="24" spans="1:30" ht="16.5" customHeight="1" x14ac:dyDescent="0.25">
      <c r="A24" s="7"/>
      <c r="B24" s="7"/>
      <c r="C24" s="7" t="s">
        <v>526</v>
      </c>
      <c r="D24" s="7"/>
      <c r="E24" s="7"/>
      <c r="F24" s="7"/>
      <c r="G24" s="7"/>
      <c r="H24" s="7"/>
      <c r="I24" s="7"/>
      <c r="J24" s="7"/>
      <c r="K24" s="7"/>
      <c r="L24" s="9" t="s">
        <v>1220</v>
      </c>
      <c r="M24" s="19">
        <v>1116.9000000000001</v>
      </c>
      <c r="N24" s="7"/>
      <c r="O24" s="21">
        <v>933.1</v>
      </c>
      <c r="P24" s="7"/>
      <c r="Q24" s="21">
        <v>742.8</v>
      </c>
      <c r="R24" s="7"/>
      <c r="S24" s="21">
        <v>334.4</v>
      </c>
      <c r="T24" s="7"/>
      <c r="U24" s="21">
        <v>237.5</v>
      </c>
      <c r="V24" s="7"/>
      <c r="W24" s="16">
        <v>80.400000000000006</v>
      </c>
      <c r="X24" s="7"/>
      <c r="Y24" s="16">
        <v>62.9</v>
      </c>
      <c r="Z24" s="7"/>
      <c r="AA24" s="16">
        <v>41.9</v>
      </c>
      <c r="AB24" s="7"/>
      <c r="AC24" s="19">
        <v>3483.9</v>
      </c>
      <c r="AD24" s="7"/>
    </row>
    <row r="25" spans="1:30" ht="16.5" customHeight="1" x14ac:dyDescent="0.25">
      <c r="A25" s="7"/>
      <c r="B25" s="7" t="s">
        <v>1221</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5">
      <c r="A26" s="7"/>
      <c r="B26" s="7"/>
      <c r="C26" s="7" t="s">
        <v>1169</v>
      </c>
      <c r="D26" s="7"/>
      <c r="E26" s="7"/>
      <c r="F26" s="7"/>
      <c r="G26" s="7"/>
      <c r="H26" s="7"/>
      <c r="I26" s="7"/>
      <c r="J26" s="7"/>
      <c r="K26" s="7"/>
      <c r="L26" s="9" t="s">
        <v>1220</v>
      </c>
      <c r="M26" s="25" t="s">
        <v>270</v>
      </c>
      <c r="N26" s="7"/>
      <c r="O26" s="25" t="s">
        <v>270</v>
      </c>
      <c r="P26" s="7"/>
      <c r="Q26" s="25" t="s">
        <v>270</v>
      </c>
      <c r="R26" s="7"/>
      <c r="S26" s="25" t="s">
        <v>270</v>
      </c>
      <c r="T26" s="7"/>
      <c r="U26" s="25" t="s">
        <v>270</v>
      </c>
      <c r="V26" s="7"/>
      <c r="W26" s="25" t="s">
        <v>270</v>
      </c>
      <c r="X26" s="7"/>
      <c r="Y26" s="25" t="s">
        <v>270</v>
      </c>
      <c r="Z26" s="7"/>
      <c r="AA26" s="25" t="s">
        <v>270</v>
      </c>
      <c r="AB26" s="7"/>
      <c r="AC26" s="19">
        <v>2362.1999999999998</v>
      </c>
      <c r="AD26" s="7"/>
    </row>
    <row r="27" spans="1:30" ht="16.5" customHeight="1" x14ac:dyDescent="0.25">
      <c r="A27" s="7"/>
      <c r="B27" s="7"/>
      <c r="C27" s="7" t="s">
        <v>1139</v>
      </c>
      <c r="D27" s="7"/>
      <c r="E27" s="7"/>
      <c r="F27" s="7"/>
      <c r="G27" s="7"/>
      <c r="H27" s="7"/>
      <c r="I27" s="7"/>
      <c r="J27" s="7"/>
      <c r="K27" s="7"/>
      <c r="L27" s="9" t="s">
        <v>1220</v>
      </c>
      <c r="M27" s="25" t="s">
        <v>270</v>
      </c>
      <c r="N27" s="7"/>
      <c r="O27" s="25" t="s">
        <v>270</v>
      </c>
      <c r="P27" s="7"/>
      <c r="Q27" s="25" t="s">
        <v>270</v>
      </c>
      <c r="R27" s="7"/>
      <c r="S27" s="25" t="s">
        <v>270</v>
      </c>
      <c r="T27" s="7"/>
      <c r="U27" s="25" t="s">
        <v>270</v>
      </c>
      <c r="V27" s="7"/>
      <c r="W27" s="25" t="s">
        <v>270</v>
      </c>
      <c r="X27" s="7"/>
      <c r="Y27" s="25" t="s">
        <v>270</v>
      </c>
      <c r="Z27" s="7"/>
      <c r="AA27" s="25" t="s">
        <v>270</v>
      </c>
      <c r="AB27" s="7"/>
      <c r="AC27" s="18">
        <v>17653.8</v>
      </c>
      <c r="AD27" s="7"/>
    </row>
    <row r="28" spans="1:30" ht="16.5" customHeight="1" x14ac:dyDescent="0.25">
      <c r="A28" s="7"/>
      <c r="B28" s="7"/>
      <c r="C28" s="7" t="s">
        <v>526</v>
      </c>
      <c r="D28" s="7"/>
      <c r="E28" s="7"/>
      <c r="F28" s="7"/>
      <c r="G28" s="7"/>
      <c r="H28" s="7"/>
      <c r="I28" s="7"/>
      <c r="J28" s="7"/>
      <c r="K28" s="7"/>
      <c r="L28" s="9" t="s">
        <v>1220</v>
      </c>
      <c r="M28" s="19">
        <v>6462.1</v>
      </c>
      <c r="N28" s="7"/>
      <c r="O28" s="19">
        <v>5286.9</v>
      </c>
      <c r="P28" s="7"/>
      <c r="Q28" s="19">
        <v>3986</v>
      </c>
      <c r="R28" s="7"/>
      <c r="S28" s="19">
        <v>2016.7</v>
      </c>
      <c r="T28" s="7"/>
      <c r="U28" s="19">
        <v>1398.2</v>
      </c>
      <c r="V28" s="7"/>
      <c r="W28" s="21">
        <v>430.4</v>
      </c>
      <c r="X28" s="7"/>
      <c r="Y28" s="21">
        <v>332.4</v>
      </c>
      <c r="Z28" s="7"/>
      <c r="AA28" s="21">
        <v>138.9</v>
      </c>
      <c r="AB28" s="7"/>
      <c r="AC28" s="18">
        <v>20010.8</v>
      </c>
      <c r="AD28" s="7"/>
    </row>
    <row r="29" spans="1:30" ht="16.5" customHeight="1" x14ac:dyDescent="0.25">
      <c r="A29" s="7" t="s">
        <v>1223</v>
      </c>
      <c r="B29" s="7"/>
      <c r="C29" s="7"/>
      <c r="D29" s="7"/>
      <c r="E29" s="7"/>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5">
      <c r="A30" s="7"/>
      <c r="B30" s="7" t="s">
        <v>1218</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t="s">
        <v>1169</v>
      </c>
      <c r="D31" s="7"/>
      <c r="E31" s="7"/>
      <c r="F31" s="7"/>
      <c r="G31" s="7"/>
      <c r="H31" s="7"/>
      <c r="I31" s="7"/>
      <c r="J31" s="7"/>
      <c r="K31" s="7"/>
      <c r="L31" s="9" t="s">
        <v>97</v>
      </c>
      <c r="M31" s="16">
        <v>29.6</v>
      </c>
      <c r="N31" s="56">
        <v>6.5</v>
      </c>
      <c r="O31" s="16">
        <v>24.9</v>
      </c>
      <c r="P31" s="56">
        <v>6.6</v>
      </c>
      <c r="Q31" s="16">
        <v>31.7</v>
      </c>
      <c r="R31" s="56">
        <v>6.5</v>
      </c>
      <c r="S31" s="16">
        <v>36.200000000000003</v>
      </c>
      <c r="T31" s="56">
        <v>8.3000000000000007</v>
      </c>
      <c r="U31" s="16">
        <v>25</v>
      </c>
      <c r="V31" s="56">
        <v>5.7</v>
      </c>
      <c r="W31" s="16">
        <v>23.7</v>
      </c>
      <c r="X31" s="56">
        <v>5.2</v>
      </c>
      <c r="Y31" s="16">
        <v>29.3</v>
      </c>
      <c r="Z31" s="56">
        <v>6.8</v>
      </c>
      <c r="AA31" s="16">
        <v>31</v>
      </c>
      <c r="AB31" s="56">
        <v>9.6</v>
      </c>
      <c r="AC31" s="16">
        <v>29.1</v>
      </c>
      <c r="AD31" s="56">
        <v>3.2</v>
      </c>
    </row>
    <row r="32" spans="1:30" ht="16.5" customHeight="1" x14ac:dyDescent="0.25">
      <c r="A32" s="7"/>
      <c r="B32" s="7"/>
      <c r="C32" s="7" t="s">
        <v>1139</v>
      </c>
      <c r="D32" s="7"/>
      <c r="E32" s="7"/>
      <c r="F32" s="7"/>
      <c r="G32" s="7"/>
      <c r="H32" s="7"/>
      <c r="I32" s="7"/>
      <c r="J32" s="7"/>
      <c r="K32" s="7"/>
      <c r="L32" s="9" t="s">
        <v>97</v>
      </c>
      <c r="M32" s="16">
        <v>17.7</v>
      </c>
      <c r="N32" s="56">
        <v>2.8</v>
      </c>
      <c r="O32" s="16">
        <v>15.5</v>
      </c>
      <c r="P32" s="56">
        <v>2.2999999999999998</v>
      </c>
      <c r="Q32" s="16">
        <v>15</v>
      </c>
      <c r="R32" s="56">
        <v>2.5</v>
      </c>
      <c r="S32" s="16">
        <v>17.3</v>
      </c>
      <c r="T32" s="56">
        <v>2.9</v>
      </c>
      <c r="U32" s="16">
        <v>15.9</v>
      </c>
      <c r="V32" s="56">
        <v>2.5</v>
      </c>
      <c r="W32" s="16">
        <v>10.9</v>
      </c>
      <c r="X32" s="56">
        <v>1.9</v>
      </c>
      <c r="Y32" s="16">
        <v>16.2</v>
      </c>
      <c r="Z32" s="56">
        <v>2.6</v>
      </c>
      <c r="AA32" s="16">
        <v>19.7</v>
      </c>
      <c r="AB32" s="56">
        <v>2.9</v>
      </c>
      <c r="AC32" s="16">
        <v>16.3</v>
      </c>
      <c r="AD32" s="56">
        <v>1.2</v>
      </c>
    </row>
    <row r="33" spans="1:30" ht="16.5" customHeight="1" x14ac:dyDescent="0.25">
      <c r="A33" s="7"/>
      <c r="B33" s="7"/>
      <c r="C33" s="7" t="s">
        <v>526</v>
      </c>
      <c r="D33" s="7"/>
      <c r="E33" s="7"/>
      <c r="F33" s="7"/>
      <c r="G33" s="7"/>
      <c r="H33" s="7"/>
      <c r="I33" s="7"/>
      <c r="J33" s="7"/>
      <c r="K33" s="7"/>
      <c r="L33" s="9" t="s">
        <v>97</v>
      </c>
      <c r="M33" s="16">
        <v>19.5</v>
      </c>
      <c r="N33" s="56">
        <v>2.7</v>
      </c>
      <c r="O33" s="16">
        <v>17.5</v>
      </c>
      <c r="P33" s="56">
        <v>2.2999999999999998</v>
      </c>
      <c r="Q33" s="16">
        <v>18.600000000000001</v>
      </c>
      <c r="R33" s="56">
        <v>2.5</v>
      </c>
      <c r="S33" s="16">
        <v>20.8</v>
      </c>
      <c r="T33" s="56">
        <v>2.7</v>
      </c>
      <c r="U33" s="16">
        <v>17.5</v>
      </c>
      <c r="V33" s="56">
        <v>2.2999999999999998</v>
      </c>
      <c r="W33" s="16">
        <v>14.2</v>
      </c>
      <c r="X33" s="56">
        <v>1.9</v>
      </c>
      <c r="Y33" s="16">
        <v>18.600000000000001</v>
      </c>
      <c r="Z33" s="56">
        <v>2.5</v>
      </c>
      <c r="AA33" s="16">
        <v>21.6</v>
      </c>
      <c r="AB33" s="56">
        <v>2.6</v>
      </c>
      <c r="AC33" s="16">
        <v>18.600000000000001</v>
      </c>
      <c r="AD33" s="56">
        <v>1.2</v>
      </c>
    </row>
    <row r="34" spans="1:30" ht="16.5" customHeight="1" x14ac:dyDescent="0.25">
      <c r="A34" s="7"/>
      <c r="B34" s="7" t="s">
        <v>1219</v>
      </c>
      <c r="C34" s="7"/>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16.5" customHeight="1" x14ac:dyDescent="0.25">
      <c r="A35" s="7"/>
      <c r="B35" s="7"/>
      <c r="C35" s="7" t="s">
        <v>1169</v>
      </c>
      <c r="D35" s="7"/>
      <c r="E35" s="7"/>
      <c r="F35" s="7"/>
      <c r="G35" s="7"/>
      <c r="H35" s="7"/>
      <c r="I35" s="7"/>
      <c r="J35" s="7"/>
      <c r="K35" s="7"/>
      <c r="L35" s="9" t="s">
        <v>1220</v>
      </c>
      <c r="M35" s="21">
        <v>307.60000000000002</v>
      </c>
      <c r="N35" s="7"/>
      <c r="O35" s="21">
        <v>214.3</v>
      </c>
      <c r="P35" s="7"/>
      <c r="Q35" s="21">
        <v>217.2</v>
      </c>
      <c r="R35" s="7"/>
      <c r="S35" s="21">
        <v>125.4</v>
      </c>
      <c r="T35" s="7"/>
      <c r="U35" s="16">
        <v>65.599999999999994</v>
      </c>
      <c r="V35" s="7"/>
      <c r="W35" s="16">
        <v>22.7</v>
      </c>
      <c r="X35" s="7"/>
      <c r="Y35" s="16">
        <v>15.3</v>
      </c>
      <c r="Z35" s="7"/>
      <c r="AA35" s="26">
        <v>6.1</v>
      </c>
      <c r="AB35" s="7"/>
      <c r="AC35" s="21">
        <v>979.8</v>
      </c>
      <c r="AD35" s="7"/>
    </row>
    <row r="36" spans="1:30" ht="16.5" customHeight="1" x14ac:dyDescent="0.25">
      <c r="A36" s="7"/>
      <c r="B36" s="7"/>
      <c r="C36" s="7" t="s">
        <v>1139</v>
      </c>
      <c r="D36" s="7"/>
      <c r="E36" s="7"/>
      <c r="F36" s="7"/>
      <c r="G36" s="7"/>
      <c r="H36" s="7"/>
      <c r="I36" s="7"/>
      <c r="J36" s="7"/>
      <c r="K36" s="7"/>
      <c r="L36" s="9" t="s">
        <v>1220</v>
      </c>
      <c r="M36" s="21">
        <v>874.6</v>
      </c>
      <c r="N36" s="7"/>
      <c r="O36" s="21">
        <v>592.20000000000005</v>
      </c>
      <c r="P36" s="7"/>
      <c r="Q36" s="21">
        <v>447.4</v>
      </c>
      <c r="R36" s="7"/>
      <c r="S36" s="21">
        <v>281.2</v>
      </c>
      <c r="T36" s="7"/>
      <c r="U36" s="21">
        <v>172.2</v>
      </c>
      <c r="V36" s="7"/>
      <c r="W36" s="16">
        <v>34.200000000000003</v>
      </c>
      <c r="X36" s="7"/>
      <c r="Y36" s="16">
        <v>40.799999999999997</v>
      </c>
      <c r="Z36" s="7"/>
      <c r="AA36" s="16">
        <v>23.7</v>
      </c>
      <c r="AB36" s="7"/>
      <c r="AC36" s="19">
        <v>2463.4</v>
      </c>
      <c r="AD36" s="7"/>
    </row>
    <row r="37" spans="1:30" ht="16.5" customHeight="1" x14ac:dyDescent="0.25">
      <c r="A37" s="7"/>
      <c r="B37" s="7"/>
      <c r="C37" s="7" t="s">
        <v>526</v>
      </c>
      <c r="D37" s="7"/>
      <c r="E37" s="7"/>
      <c r="F37" s="7"/>
      <c r="G37" s="7"/>
      <c r="H37" s="7"/>
      <c r="I37" s="7"/>
      <c r="J37" s="7"/>
      <c r="K37" s="7"/>
      <c r="L37" s="9" t="s">
        <v>1220</v>
      </c>
      <c r="M37" s="19">
        <v>1164.8</v>
      </c>
      <c r="N37" s="7"/>
      <c r="O37" s="21">
        <v>819.6</v>
      </c>
      <c r="P37" s="7"/>
      <c r="Q37" s="21">
        <v>681.2</v>
      </c>
      <c r="R37" s="7"/>
      <c r="S37" s="21">
        <v>410.4</v>
      </c>
      <c r="T37" s="7"/>
      <c r="U37" s="21">
        <v>235.8</v>
      </c>
      <c r="V37" s="7"/>
      <c r="W37" s="16">
        <v>58</v>
      </c>
      <c r="X37" s="7"/>
      <c r="Y37" s="16">
        <v>56.3</v>
      </c>
      <c r="Z37" s="7"/>
      <c r="AA37" s="16">
        <v>30.4</v>
      </c>
      <c r="AB37" s="7"/>
      <c r="AC37" s="19">
        <v>3446.3</v>
      </c>
      <c r="AD37" s="7"/>
    </row>
    <row r="38" spans="1:30" ht="16.5" customHeight="1" x14ac:dyDescent="0.25">
      <c r="A38" s="7"/>
      <c r="B38" s="7" t="s">
        <v>1221</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1169</v>
      </c>
      <c r="D39" s="7"/>
      <c r="E39" s="7"/>
      <c r="F39" s="7"/>
      <c r="G39" s="7"/>
      <c r="H39" s="7"/>
      <c r="I39" s="7"/>
      <c r="J39" s="7"/>
      <c r="K39" s="7"/>
      <c r="L39" s="9" t="s">
        <v>1220</v>
      </c>
      <c r="M39" s="19">
        <v>1039.9000000000001</v>
      </c>
      <c r="N39" s="7"/>
      <c r="O39" s="21">
        <v>859.1</v>
      </c>
      <c r="P39" s="7"/>
      <c r="Q39" s="21">
        <v>684.9</v>
      </c>
      <c r="R39" s="7"/>
      <c r="S39" s="21">
        <v>346.7</v>
      </c>
      <c r="T39" s="7"/>
      <c r="U39" s="21">
        <v>262.10000000000002</v>
      </c>
      <c r="V39" s="7"/>
      <c r="W39" s="16">
        <v>95.8</v>
      </c>
      <c r="X39" s="7"/>
      <c r="Y39" s="16">
        <v>52.3</v>
      </c>
      <c r="Z39" s="7"/>
      <c r="AA39" s="16">
        <v>19.7</v>
      </c>
      <c r="AB39" s="7"/>
      <c r="AC39" s="19">
        <v>3364.2</v>
      </c>
      <c r="AD39" s="7"/>
    </row>
    <row r="40" spans="1:30" ht="16.5" customHeight="1" x14ac:dyDescent="0.25">
      <c r="A40" s="7"/>
      <c r="B40" s="7"/>
      <c r="C40" s="7" t="s">
        <v>1139</v>
      </c>
      <c r="D40" s="7"/>
      <c r="E40" s="7"/>
      <c r="F40" s="7"/>
      <c r="G40" s="7"/>
      <c r="H40" s="7"/>
      <c r="I40" s="7"/>
      <c r="J40" s="7"/>
      <c r="K40" s="7"/>
      <c r="L40" s="9" t="s">
        <v>1220</v>
      </c>
      <c r="M40" s="19">
        <v>4931.5</v>
      </c>
      <c r="N40" s="7"/>
      <c r="O40" s="19">
        <v>3824.3</v>
      </c>
      <c r="P40" s="7"/>
      <c r="Q40" s="19">
        <v>2976.7</v>
      </c>
      <c r="R40" s="7"/>
      <c r="S40" s="19">
        <v>1624</v>
      </c>
      <c r="T40" s="7"/>
      <c r="U40" s="19">
        <v>1081.5999999999999</v>
      </c>
      <c r="V40" s="7"/>
      <c r="W40" s="21">
        <v>313.10000000000002</v>
      </c>
      <c r="X40" s="7"/>
      <c r="Y40" s="21">
        <v>251.3</v>
      </c>
      <c r="Z40" s="7"/>
      <c r="AA40" s="21">
        <v>120.6</v>
      </c>
      <c r="AB40" s="7"/>
      <c r="AC40" s="18">
        <v>15117.9</v>
      </c>
      <c r="AD40" s="7"/>
    </row>
    <row r="41" spans="1:30" ht="16.5" customHeight="1" x14ac:dyDescent="0.25">
      <c r="A41" s="14"/>
      <c r="B41" s="14"/>
      <c r="C41" s="14" t="s">
        <v>526</v>
      </c>
      <c r="D41" s="14"/>
      <c r="E41" s="14"/>
      <c r="F41" s="14"/>
      <c r="G41" s="14"/>
      <c r="H41" s="14"/>
      <c r="I41" s="14"/>
      <c r="J41" s="14"/>
      <c r="K41" s="14"/>
      <c r="L41" s="15" t="s">
        <v>1220</v>
      </c>
      <c r="M41" s="27">
        <v>5967.4</v>
      </c>
      <c r="N41" s="14"/>
      <c r="O41" s="27">
        <v>4682.6000000000004</v>
      </c>
      <c r="P41" s="14"/>
      <c r="Q41" s="27">
        <v>3660.5</v>
      </c>
      <c r="R41" s="14"/>
      <c r="S41" s="27">
        <v>1973</v>
      </c>
      <c r="T41" s="14"/>
      <c r="U41" s="27">
        <v>1347.5</v>
      </c>
      <c r="V41" s="14"/>
      <c r="W41" s="22">
        <v>409.7</v>
      </c>
      <c r="X41" s="14"/>
      <c r="Y41" s="22">
        <v>303.3</v>
      </c>
      <c r="Z41" s="14"/>
      <c r="AA41" s="22">
        <v>140.5</v>
      </c>
      <c r="AB41" s="14"/>
      <c r="AC41" s="76">
        <v>18485.900000000001</v>
      </c>
      <c r="AD41" s="14"/>
    </row>
    <row r="42" spans="1:30" ht="4.5" customHeight="1" x14ac:dyDescent="0.25">
      <c r="A42" s="23"/>
      <c r="B42" s="2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6.5" customHeight="1" x14ac:dyDescent="0.25">
      <c r="A43" s="23"/>
      <c r="B43" s="23"/>
      <c r="C43" s="87" t="s">
        <v>915</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0" ht="4.5" customHeight="1" x14ac:dyDescent="0.25">
      <c r="A44" s="23"/>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6.5" customHeight="1" x14ac:dyDescent="0.25">
      <c r="A45" s="40"/>
      <c r="B45" s="40"/>
      <c r="C45" s="87" t="s">
        <v>473</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row>
    <row r="46" spans="1:30" ht="16.5" customHeight="1" x14ac:dyDescent="0.25">
      <c r="A46" s="40"/>
      <c r="B46" s="40"/>
      <c r="C46" s="87" t="s">
        <v>474</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row>
    <row r="47" spans="1:30" ht="4.5" customHeight="1" x14ac:dyDescent="0.25">
      <c r="A47" s="23"/>
      <c r="B47" s="2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6.5" customHeight="1" x14ac:dyDescent="0.25">
      <c r="A48" s="23" t="s">
        <v>99</v>
      </c>
      <c r="B48" s="23"/>
      <c r="C48" s="87" t="s">
        <v>1099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row>
    <row r="49" spans="1:30" ht="16.5" customHeight="1" x14ac:dyDescent="0.25">
      <c r="A49" s="23" t="s">
        <v>101</v>
      </c>
      <c r="B49" s="23"/>
      <c r="C49" s="87" t="s">
        <v>533</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row>
    <row r="50" spans="1:30" ht="16.5" customHeight="1" x14ac:dyDescent="0.25">
      <c r="A50" s="23" t="s">
        <v>103</v>
      </c>
      <c r="B50" s="23"/>
      <c r="C50" s="87" t="s">
        <v>1172</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row>
    <row r="51" spans="1:30" ht="42.45" customHeight="1" x14ac:dyDescent="0.25">
      <c r="A51" s="23" t="s">
        <v>105</v>
      </c>
      <c r="B51" s="23"/>
      <c r="C51" s="87" t="s">
        <v>1174</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row>
    <row r="52" spans="1:30" ht="29.4" customHeight="1" x14ac:dyDescent="0.25">
      <c r="A52" s="23" t="s">
        <v>142</v>
      </c>
      <c r="B52" s="23"/>
      <c r="C52" s="87" t="s">
        <v>916</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row>
    <row r="53" spans="1:30" ht="29.4" customHeight="1" x14ac:dyDescent="0.25">
      <c r="A53" s="23" t="s">
        <v>144</v>
      </c>
      <c r="B53" s="23"/>
      <c r="C53" s="87" t="s">
        <v>1175</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1:30" ht="29.4" customHeight="1" x14ac:dyDescent="0.25">
      <c r="A54" s="23" t="s">
        <v>146</v>
      </c>
      <c r="B54" s="23"/>
      <c r="C54" s="87" t="s">
        <v>1176</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1:30" ht="42.45" customHeight="1" x14ac:dyDescent="0.25">
      <c r="A55" s="23" t="s">
        <v>148</v>
      </c>
      <c r="B55" s="23"/>
      <c r="C55" s="87" t="s">
        <v>1224</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1:30" ht="42.45" customHeight="1" x14ac:dyDescent="0.25">
      <c r="A56" s="23" t="s">
        <v>150</v>
      </c>
      <c r="B56" s="23"/>
      <c r="C56" s="87" t="s">
        <v>1178</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1:30" ht="4.5" customHeight="1" x14ac:dyDescent="0.25"/>
    <row r="58" spans="1:30" ht="16.5" customHeight="1" x14ac:dyDescent="0.25">
      <c r="A58" s="24" t="s">
        <v>107</v>
      </c>
      <c r="B58" s="23"/>
      <c r="C58" s="23"/>
      <c r="D58" s="23"/>
      <c r="E58" s="87" t="s">
        <v>1179</v>
      </c>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sheetData>
  <mergeCells count="23">
    <mergeCell ref="C55:AD55"/>
    <mergeCell ref="C56:AD56"/>
    <mergeCell ref="E58:AD58"/>
    <mergeCell ref="C50:AD50"/>
    <mergeCell ref="C51:AD51"/>
    <mergeCell ref="C52:AD52"/>
    <mergeCell ref="C53:AD53"/>
    <mergeCell ref="C54:AD54"/>
    <mergeCell ref="C43:AD43"/>
    <mergeCell ref="C45:AD45"/>
    <mergeCell ref="C46:AD46"/>
    <mergeCell ref="C48:AD48"/>
    <mergeCell ref="C49:AD49"/>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13A.65</oddHeader>
    <oddFooter>&amp;L&amp;"Arial"&amp;8REPORT ON
GOVERNMENT
SERVICES 2022&amp;R&amp;"Arial"&amp;8SERVICES FOR
MENTAL HEALTH
PAGE &amp;B&amp;P&amp;B</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U15"/>
  <sheetViews>
    <sheetView showGridLines="0" workbookViewId="0"/>
  </sheetViews>
  <sheetFormatPr defaultColWidth="11.44140625" defaultRowHeight="13.2" x14ac:dyDescent="0.25"/>
  <cols>
    <col min="1" max="11" width="1.88671875" customWidth="1"/>
    <col min="12" max="12" width="5.6640625" customWidth="1"/>
    <col min="13" max="21" width="6.88671875" customWidth="1"/>
  </cols>
  <sheetData>
    <row r="1" spans="1:21" ht="33.9" customHeight="1" x14ac:dyDescent="0.25">
      <c r="A1" s="8" t="s">
        <v>1225</v>
      </c>
      <c r="B1" s="8"/>
      <c r="C1" s="8"/>
      <c r="D1" s="8"/>
      <c r="E1" s="8"/>
      <c r="F1" s="8"/>
      <c r="G1" s="8"/>
      <c r="H1" s="8"/>
      <c r="I1" s="8"/>
      <c r="J1" s="8"/>
      <c r="K1" s="91" t="s">
        <v>75</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312</v>
      </c>
      <c r="N2" s="13" t="s">
        <v>313</v>
      </c>
      <c r="O2" s="13" t="s">
        <v>314</v>
      </c>
      <c r="P2" s="13" t="s">
        <v>315</v>
      </c>
      <c r="Q2" s="13" t="s">
        <v>316</v>
      </c>
      <c r="R2" s="13" t="s">
        <v>317</v>
      </c>
      <c r="S2" s="13" t="s">
        <v>318</v>
      </c>
      <c r="T2" s="13" t="s">
        <v>319</v>
      </c>
      <c r="U2" s="13" t="s">
        <v>81</v>
      </c>
    </row>
    <row r="3" spans="1:21" ht="29.4" customHeight="1" x14ac:dyDescent="0.25">
      <c r="A3" s="93" t="s">
        <v>1226</v>
      </c>
      <c r="B3" s="93"/>
      <c r="C3" s="93"/>
      <c r="D3" s="93"/>
      <c r="E3" s="93"/>
      <c r="F3" s="93"/>
      <c r="G3" s="93"/>
      <c r="H3" s="93"/>
      <c r="I3" s="93"/>
      <c r="J3" s="93"/>
      <c r="K3" s="93"/>
      <c r="L3" s="102"/>
      <c r="M3" s="103"/>
      <c r="N3" s="103"/>
      <c r="O3" s="103"/>
      <c r="P3" s="103"/>
      <c r="Q3" s="103"/>
      <c r="R3" s="103"/>
      <c r="S3" s="103"/>
      <c r="T3" s="103"/>
      <c r="U3" s="103"/>
    </row>
    <row r="4" spans="1:21" ht="16.5" customHeight="1" x14ac:dyDescent="0.25">
      <c r="A4" s="7"/>
      <c r="B4" s="7" t="s">
        <v>83</v>
      </c>
      <c r="C4" s="7"/>
      <c r="D4" s="7"/>
      <c r="E4" s="7"/>
      <c r="F4" s="7"/>
      <c r="G4" s="7"/>
      <c r="H4" s="7"/>
      <c r="I4" s="7"/>
      <c r="J4" s="7"/>
      <c r="K4" s="7"/>
      <c r="L4" s="9" t="s">
        <v>1227</v>
      </c>
      <c r="M4" s="21">
        <v>100</v>
      </c>
      <c r="N4" s="21">
        <v>100</v>
      </c>
      <c r="O4" s="21">
        <v>100</v>
      </c>
      <c r="P4" s="21">
        <v>100</v>
      </c>
      <c r="Q4" s="21">
        <v>100</v>
      </c>
      <c r="R4" s="21">
        <v>100</v>
      </c>
      <c r="S4" s="21">
        <v>100</v>
      </c>
      <c r="T4" s="21">
        <v>100</v>
      </c>
      <c r="U4" s="21">
        <v>100</v>
      </c>
    </row>
    <row r="5" spans="1:21" ht="16.5" customHeight="1" x14ac:dyDescent="0.25">
      <c r="A5" s="7"/>
      <c r="B5" s="7" t="s">
        <v>85</v>
      </c>
      <c r="C5" s="7"/>
      <c r="D5" s="7"/>
      <c r="E5" s="7"/>
      <c r="F5" s="7"/>
      <c r="G5" s="7"/>
      <c r="H5" s="7"/>
      <c r="I5" s="7"/>
      <c r="J5" s="7"/>
      <c r="K5" s="7"/>
      <c r="L5" s="9" t="s">
        <v>1227</v>
      </c>
      <c r="M5" s="16">
        <v>97.6</v>
      </c>
      <c r="N5" s="16">
        <v>96.8</v>
      </c>
      <c r="O5" s="16">
        <v>97.6</v>
      </c>
      <c r="P5" s="16">
        <v>98.3</v>
      </c>
      <c r="Q5" s="16">
        <v>97.8</v>
      </c>
      <c r="R5" s="16">
        <v>97.9</v>
      </c>
      <c r="S5" s="16">
        <v>97.7</v>
      </c>
      <c r="T5" s="16">
        <v>97.5</v>
      </c>
      <c r="U5" s="16">
        <v>97.5</v>
      </c>
    </row>
    <row r="6" spans="1:21" ht="16.5" customHeight="1" x14ac:dyDescent="0.25">
      <c r="A6" s="7"/>
      <c r="B6" s="7" t="s">
        <v>86</v>
      </c>
      <c r="C6" s="7"/>
      <c r="D6" s="7"/>
      <c r="E6" s="7"/>
      <c r="F6" s="7"/>
      <c r="G6" s="7"/>
      <c r="H6" s="7"/>
      <c r="I6" s="7"/>
      <c r="J6" s="7"/>
      <c r="K6" s="7"/>
      <c r="L6" s="9" t="s">
        <v>1227</v>
      </c>
      <c r="M6" s="16">
        <v>94.6</v>
      </c>
      <c r="N6" s="16">
        <v>93.5</v>
      </c>
      <c r="O6" s="16">
        <v>95</v>
      </c>
      <c r="P6" s="16">
        <v>96.6</v>
      </c>
      <c r="Q6" s="16">
        <v>94.6</v>
      </c>
      <c r="R6" s="16">
        <v>95.4</v>
      </c>
      <c r="S6" s="16">
        <v>96</v>
      </c>
      <c r="T6" s="16">
        <v>95.1</v>
      </c>
      <c r="U6" s="16">
        <v>94.6</v>
      </c>
    </row>
    <row r="7" spans="1:21" ht="16.5" customHeight="1" x14ac:dyDescent="0.25">
      <c r="A7" s="7"/>
      <c r="B7" s="7" t="s">
        <v>87</v>
      </c>
      <c r="C7" s="7"/>
      <c r="D7" s="7"/>
      <c r="E7" s="7"/>
      <c r="F7" s="7"/>
      <c r="G7" s="7"/>
      <c r="H7" s="7"/>
      <c r="I7" s="7"/>
      <c r="J7" s="7"/>
      <c r="K7" s="7"/>
      <c r="L7" s="9" t="s">
        <v>1227</v>
      </c>
      <c r="M7" s="16">
        <v>92.3</v>
      </c>
      <c r="N7" s="16">
        <v>90.8</v>
      </c>
      <c r="O7" s="16">
        <v>92.7</v>
      </c>
      <c r="P7" s="16">
        <v>95</v>
      </c>
      <c r="Q7" s="16">
        <v>91.9</v>
      </c>
      <c r="R7" s="16">
        <v>93</v>
      </c>
      <c r="S7" s="16">
        <v>94.3</v>
      </c>
      <c r="T7" s="16">
        <v>93.3</v>
      </c>
      <c r="U7" s="16">
        <v>92.3</v>
      </c>
    </row>
    <row r="8" spans="1:21" ht="16.5" customHeight="1" x14ac:dyDescent="0.25">
      <c r="A8" s="7"/>
      <c r="B8" s="7" t="s">
        <v>88</v>
      </c>
      <c r="C8" s="7"/>
      <c r="D8" s="7"/>
      <c r="E8" s="7"/>
      <c r="F8" s="7"/>
      <c r="G8" s="7"/>
      <c r="H8" s="7"/>
      <c r="I8" s="7"/>
      <c r="J8" s="7"/>
      <c r="K8" s="7"/>
      <c r="L8" s="9" t="s">
        <v>1227</v>
      </c>
      <c r="M8" s="16">
        <v>90.6</v>
      </c>
      <c r="N8" s="16">
        <v>88.9</v>
      </c>
      <c r="O8" s="16">
        <v>90.9</v>
      </c>
      <c r="P8" s="16">
        <v>93.8</v>
      </c>
      <c r="Q8" s="16">
        <v>90.4</v>
      </c>
      <c r="R8" s="16">
        <v>91.2</v>
      </c>
      <c r="S8" s="16">
        <v>92.3</v>
      </c>
      <c r="T8" s="16">
        <v>91.1</v>
      </c>
      <c r="U8" s="16">
        <v>90.6</v>
      </c>
    </row>
    <row r="9" spans="1:21" ht="16.5" customHeight="1" x14ac:dyDescent="0.25">
      <c r="A9" s="7"/>
      <c r="B9" s="7" t="s">
        <v>89</v>
      </c>
      <c r="C9" s="7"/>
      <c r="D9" s="7"/>
      <c r="E9" s="7"/>
      <c r="F9" s="7"/>
      <c r="G9" s="7"/>
      <c r="H9" s="7"/>
      <c r="I9" s="7"/>
      <c r="J9" s="7"/>
      <c r="K9" s="7"/>
      <c r="L9" s="9" t="s">
        <v>1227</v>
      </c>
      <c r="M9" s="16">
        <v>89</v>
      </c>
      <c r="N9" s="16">
        <v>87.5</v>
      </c>
      <c r="O9" s="16">
        <v>89.3</v>
      </c>
      <c r="P9" s="16">
        <v>91.7</v>
      </c>
      <c r="Q9" s="16">
        <v>88.5</v>
      </c>
      <c r="R9" s="16">
        <v>89.2</v>
      </c>
      <c r="S9" s="16">
        <v>90.8</v>
      </c>
      <c r="T9" s="16">
        <v>89.2</v>
      </c>
      <c r="U9" s="16">
        <v>88.9</v>
      </c>
    </row>
    <row r="10" spans="1:21" ht="16.5" customHeight="1" x14ac:dyDescent="0.25">
      <c r="A10" s="7"/>
      <c r="B10" s="7" t="s">
        <v>90</v>
      </c>
      <c r="C10" s="7"/>
      <c r="D10" s="7"/>
      <c r="E10" s="7"/>
      <c r="F10" s="7"/>
      <c r="G10" s="7"/>
      <c r="H10" s="7"/>
      <c r="I10" s="7"/>
      <c r="J10" s="7"/>
      <c r="K10" s="7"/>
      <c r="L10" s="9" t="s">
        <v>1227</v>
      </c>
      <c r="M10" s="16">
        <v>87</v>
      </c>
      <c r="N10" s="16">
        <v>85.6</v>
      </c>
      <c r="O10" s="16">
        <v>87.2</v>
      </c>
      <c r="P10" s="16">
        <v>89.3</v>
      </c>
      <c r="Q10" s="16">
        <v>86.1</v>
      </c>
      <c r="R10" s="16">
        <v>86.6</v>
      </c>
      <c r="S10" s="16">
        <v>88.8</v>
      </c>
      <c r="T10" s="16">
        <v>87.5</v>
      </c>
      <c r="U10" s="16">
        <v>86.9</v>
      </c>
    </row>
    <row r="11" spans="1:21" ht="16.5" customHeight="1" x14ac:dyDescent="0.25">
      <c r="A11" s="7"/>
      <c r="B11" s="7" t="s">
        <v>91</v>
      </c>
      <c r="C11" s="7"/>
      <c r="D11" s="7"/>
      <c r="E11" s="7"/>
      <c r="F11" s="7"/>
      <c r="G11" s="7"/>
      <c r="H11" s="7"/>
      <c r="I11" s="7"/>
      <c r="J11" s="7"/>
      <c r="K11" s="7"/>
      <c r="L11" s="9" t="s">
        <v>1227</v>
      </c>
      <c r="M11" s="16">
        <v>84.9</v>
      </c>
      <c r="N11" s="16">
        <v>83.4</v>
      </c>
      <c r="O11" s="16">
        <v>84.7</v>
      </c>
      <c r="P11" s="16">
        <v>86.2</v>
      </c>
      <c r="Q11" s="16">
        <v>83.5</v>
      </c>
      <c r="R11" s="16">
        <v>84.4</v>
      </c>
      <c r="S11" s="16">
        <v>87.2</v>
      </c>
      <c r="T11" s="16">
        <v>84.9</v>
      </c>
      <c r="U11" s="16">
        <v>84.5</v>
      </c>
    </row>
    <row r="12" spans="1:21" ht="16.5" customHeight="1" x14ac:dyDescent="0.25">
      <c r="A12" s="7"/>
      <c r="B12" s="7" t="s">
        <v>92</v>
      </c>
      <c r="C12" s="7"/>
      <c r="D12" s="7"/>
      <c r="E12" s="7"/>
      <c r="F12" s="7"/>
      <c r="G12" s="7"/>
      <c r="H12" s="7"/>
      <c r="I12" s="7"/>
      <c r="J12" s="7"/>
      <c r="K12" s="7"/>
      <c r="L12" s="9" t="s">
        <v>1227</v>
      </c>
      <c r="M12" s="16">
        <v>82.5</v>
      </c>
      <c r="N12" s="16">
        <v>81.5</v>
      </c>
      <c r="O12" s="16">
        <v>82.2</v>
      </c>
      <c r="P12" s="16">
        <v>83</v>
      </c>
      <c r="Q12" s="16">
        <v>81.2</v>
      </c>
      <c r="R12" s="16">
        <v>82.2</v>
      </c>
      <c r="S12" s="16">
        <v>84.1</v>
      </c>
      <c r="T12" s="16">
        <v>82.7</v>
      </c>
      <c r="U12" s="16">
        <v>82.1</v>
      </c>
    </row>
    <row r="13" spans="1:21" ht="16.5" customHeight="1" x14ac:dyDescent="0.25">
      <c r="A13" s="14"/>
      <c r="B13" s="14" t="s">
        <v>93</v>
      </c>
      <c r="C13" s="14"/>
      <c r="D13" s="14"/>
      <c r="E13" s="14"/>
      <c r="F13" s="14"/>
      <c r="G13" s="14"/>
      <c r="H13" s="14"/>
      <c r="I13" s="14"/>
      <c r="J13" s="14"/>
      <c r="K13" s="14"/>
      <c r="L13" s="15" t="s">
        <v>1227</v>
      </c>
      <c r="M13" s="17">
        <v>80.599999999999994</v>
      </c>
      <c r="N13" s="17">
        <v>80</v>
      </c>
      <c r="O13" s="17">
        <v>80.099999999999994</v>
      </c>
      <c r="P13" s="17">
        <v>80.099999999999994</v>
      </c>
      <c r="Q13" s="17">
        <v>79.099999999999994</v>
      </c>
      <c r="R13" s="17">
        <v>80.3</v>
      </c>
      <c r="S13" s="17">
        <v>81.900000000000006</v>
      </c>
      <c r="T13" s="17">
        <v>80.5</v>
      </c>
      <c r="U13" s="17">
        <v>80.2</v>
      </c>
    </row>
    <row r="14" spans="1:21" ht="4.5" customHeight="1" x14ac:dyDescent="0.25"/>
    <row r="15" spans="1:21" ht="29.4" customHeight="1" x14ac:dyDescent="0.25">
      <c r="A15" s="24" t="s">
        <v>107</v>
      </c>
      <c r="B15" s="23"/>
      <c r="C15" s="23"/>
      <c r="D15" s="23"/>
      <c r="E15" s="87" t="s">
        <v>1228</v>
      </c>
      <c r="F15" s="87"/>
      <c r="G15" s="87"/>
      <c r="H15" s="87"/>
      <c r="I15" s="87"/>
      <c r="J15" s="87"/>
      <c r="K15" s="87"/>
      <c r="L15" s="87"/>
      <c r="M15" s="87"/>
      <c r="N15" s="87"/>
      <c r="O15" s="87"/>
      <c r="P15" s="87"/>
      <c r="Q15" s="87"/>
      <c r="R15" s="87"/>
      <c r="S15" s="87"/>
      <c r="T15" s="87"/>
      <c r="U15" s="87"/>
    </row>
  </sheetData>
  <mergeCells count="3">
    <mergeCell ref="A3:U3"/>
    <mergeCell ref="K1:U1"/>
    <mergeCell ref="E15:U15"/>
  </mergeCells>
  <pageMargins left="0.7" right="0.7" top="0.75" bottom="0.75" header="0.3" footer="0.3"/>
  <pageSetup paperSize="9" fitToHeight="0" orientation="landscape" horizontalDpi="300" verticalDpi="300"/>
  <headerFooter scaleWithDoc="0" alignWithMargins="0">
    <oddHeader>&amp;C&amp;"Arial"&amp;8TABLE 13A.66</oddHeader>
    <oddFooter>&amp;L&amp;"Arial"&amp;8REPORT ON
GOVERNMENT
SERVICES 2022&amp;R&amp;"Arial"&amp;8SERVICES FOR
MENTAL HEALTH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6"/>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241</v>
      </c>
      <c r="B1" s="8"/>
      <c r="C1" s="8"/>
      <c r="D1" s="8"/>
      <c r="E1" s="8"/>
      <c r="F1" s="8"/>
      <c r="G1" s="8"/>
      <c r="H1" s="8"/>
      <c r="I1" s="8"/>
      <c r="J1" s="8"/>
      <c r="K1" s="91" t="s">
        <v>242</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197</v>
      </c>
      <c r="N2" s="13" t="s">
        <v>172</v>
      </c>
      <c r="O2" s="13" t="s">
        <v>199</v>
      </c>
      <c r="P2" s="13" t="s">
        <v>174</v>
      </c>
      <c r="Q2" s="13" t="s">
        <v>238</v>
      </c>
      <c r="R2" s="13" t="s">
        <v>176</v>
      </c>
      <c r="S2" s="13" t="s">
        <v>177</v>
      </c>
      <c r="T2" s="13" t="s">
        <v>178</v>
      </c>
      <c r="U2" s="13" t="s">
        <v>243</v>
      </c>
    </row>
    <row r="3" spans="1:21" ht="16.5" customHeight="1" x14ac:dyDescent="0.25">
      <c r="A3" s="7" t="s">
        <v>244</v>
      </c>
      <c r="B3" s="7"/>
      <c r="C3" s="7"/>
      <c r="D3" s="7"/>
      <c r="E3" s="7"/>
      <c r="F3" s="7"/>
      <c r="G3" s="7"/>
      <c r="H3" s="7"/>
      <c r="I3" s="7"/>
      <c r="J3" s="7"/>
      <c r="K3" s="7"/>
      <c r="L3" s="9"/>
      <c r="M3" s="10"/>
      <c r="N3" s="10"/>
      <c r="O3" s="10"/>
      <c r="P3" s="10"/>
      <c r="Q3" s="10"/>
      <c r="R3" s="10"/>
      <c r="S3" s="10"/>
      <c r="T3" s="10"/>
      <c r="U3" s="10"/>
    </row>
    <row r="4" spans="1:21" ht="16.5" customHeight="1" x14ac:dyDescent="0.25">
      <c r="A4" s="7"/>
      <c r="B4" s="7" t="s">
        <v>83</v>
      </c>
      <c r="C4" s="7"/>
      <c r="D4" s="7"/>
      <c r="E4" s="7"/>
      <c r="F4" s="7"/>
      <c r="G4" s="7"/>
      <c r="H4" s="7"/>
      <c r="I4" s="7"/>
      <c r="J4" s="7"/>
      <c r="K4" s="7"/>
      <c r="L4" s="9" t="s">
        <v>84</v>
      </c>
      <c r="M4" s="19">
        <v>2010.6</v>
      </c>
      <c r="N4" s="19">
        <v>1653.4</v>
      </c>
      <c r="O4" s="19">
        <v>1268.2</v>
      </c>
      <c r="P4" s="21">
        <v>860.5</v>
      </c>
      <c r="Q4" s="21">
        <v>515.70000000000005</v>
      </c>
      <c r="R4" s="21">
        <v>136.9</v>
      </c>
      <c r="S4" s="21">
        <v>132.1</v>
      </c>
      <c r="T4" s="16">
        <v>80.400000000000006</v>
      </c>
      <c r="U4" s="19">
        <v>6657.7</v>
      </c>
    </row>
    <row r="5" spans="1:21" ht="16.5" customHeight="1" x14ac:dyDescent="0.25">
      <c r="A5" s="7"/>
      <c r="B5" s="7" t="s">
        <v>85</v>
      </c>
      <c r="C5" s="7"/>
      <c r="D5" s="7"/>
      <c r="E5" s="7"/>
      <c r="F5" s="7"/>
      <c r="G5" s="7"/>
      <c r="H5" s="7"/>
      <c r="I5" s="7"/>
      <c r="J5" s="7"/>
      <c r="K5" s="7"/>
      <c r="L5" s="9" t="s">
        <v>84</v>
      </c>
      <c r="M5" s="19">
        <v>2005.1</v>
      </c>
      <c r="N5" s="19">
        <v>1648.1</v>
      </c>
      <c r="O5" s="19">
        <v>1248.5999999999999</v>
      </c>
      <c r="P5" s="21">
        <v>862.7</v>
      </c>
      <c r="Q5" s="21">
        <v>521</v>
      </c>
      <c r="R5" s="21">
        <v>135.80000000000001</v>
      </c>
      <c r="S5" s="21">
        <v>124.4</v>
      </c>
      <c r="T5" s="16">
        <v>77.7</v>
      </c>
      <c r="U5" s="19">
        <v>6623.3</v>
      </c>
    </row>
    <row r="6" spans="1:21" ht="16.5" customHeight="1" x14ac:dyDescent="0.25">
      <c r="A6" s="7"/>
      <c r="B6" s="7" t="s">
        <v>86</v>
      </c>
      <c r="C6" s="7"/>
      <c r="D6" s="7"/>
      <c r="E6" s="7"/>
      <c r="F6" s="7"/>
      <c r="G6" s="7"/>
      <c r="H6" s="7"/>
      <c r="I6" s="7"/>
      <c r="J6" s="7"/>
      <c r="K6" s="7"/>
      <c r="L6" s="9" t="s">
        <v>84</v>
      </c>
      <c r="M6" s="19">
        <v>1961.2</v>
      </c>
      <c r="N6" s="19">
        <v>1555.7</v>
      </c>
      <c r="O6" s="19">
        <v>1208.4000000000001</v>
      </c>
      <c r="P6" s="21">
        <v>842</v>
      </c>
      <c r="Q6" s="21">
        <v>489.9</v>
      </c>
      <c r="R6" s="21">
        <v>130.6</v>
      </c>
      <c r="S6" s="21">
        <v>112.5</v>
      </c>
      <c r="T6" s="16">
        <v>75.8</v>
      </c>
      <c r="U6" s="19">
        <v>6376.1</v>
      </c>
    </row>
    <row r="7" spans="1:21" ht="16.5" customHeight="1" x14ac:dyDescent="0.25">
      <c r="A7" s="7"/>
      <c r="B7" s="7" t="s">
        <v>87</v>
      </c>
      <c r="C7" s="7"/>
      <c r="D7" s="7"/>
      <c r="E7" s="7"/>
      <c r="F7" s="7"/>
      <c r="G7" s="7"/>
      <c r="H7" s="7"/>
      <c r="I7" s="7"/>
      <c r="J7" s="7"/>
      <c r="K7" s="7"/>
      <c r="L7" s="9" t="s">
        <v>84</v>
      </c>
      <c r="M7" s="19">
        <v>1941.6</v>
      </c>
      <c r="N7" s="19">
        <v>1417.7</v>
      </c>
      <c r="O7" s="19">
        <v>1174.2</v>
      </c>
      <c r="P7" s="21">
        <v>822</v>
      </c>
      <c r="Q7" s="21">
        <v>478.1</v>
      </c>
      <c r="R7" s="21">
        <v>124.9</v>
      </c>
      <c r="S7" s="21">
        <v>108</v>
      </c>
      <c r="T7" s="16">
        <v>74</v>
      </c>
      <c r="U7" s="19">
        <v>6140.4</v>
      </c>
    </row>
    <row r="8" spans="1:21" ht="16.5" customHeight="1" x14ac:dyDescent="0.25">
      <c r="A8" s="7"/>
      <c r="B8" s="7" t="s">
        <v>88</v>
      </c>
      <c r="C8" s="7"/>
      <c r="D8" s="7"/>
      <c r="E8" s="7"/>
      <c r="F8" s="7"/>
      <c r="G8" s="7"/>
      <c r="H8" s="7"/>
      <c r="I8" s="7"/>
      <c r="J8" s="7"/>
      <c r="K8" s="7"/>
      <c r="L8" s="9" t="s">
        <v>84</v>
      </c>
      <c r="M8" s="19">
        <v>1900.7</v>
      </c>
      <c r="N8" s="19">
        <v>1353.3</v>
      </c>
      <c r="O8" s="19">
        <v>1131.5</v>
      </c>
      <c r="P8" s="21">
        <v>812.5</v>
      </c>
      <c r="Q8" s="21">
        <v>474.9</v>
      </c>
      <c r="R8" s="21">
        <v>126.2</v>
      </c>
      <c r="S8" s="21">
        <v>102.5</v>
      </c>
      <c r="T8" s="16">
        <v>69.900000000000006</v>
      </c>
      <c r="U8" s="19">
        <v>5971.4</v>
      </c>
    </row>
    <row r="9" spans="1:21" ht="16.5" customHeight="1" x14ac:dyDescent="0.25">
      <c r="A9" s="7"/>
      <c r="B9" s="7" t="s">
        <v>89</v>
      </c>
      <c r="C9" s="7"/>
      <c r="D9" s="7"/>
      <c r="E9" s="7"/>
      <c r="F9" s="7"/>
      <c r="G9" s="7"/>
      <c r="H9" s="7"/>
      <c r="I9" s="7"/>
      <c r="J9" s="7"/>
      <c r="K9" s="7"/>
      <c r="L9" s="9" t="s">
        <v>84</v>
      </c>
      <c r="M9" s="19">
        <v>1838.4</v>
      </c>
      <c r="N9" s="19">
        <v>1324.6</v>
      </c>
      <c r="O9" s="19">
        <v>1067.3</v>
      </c>
      <c r="P9" s="21">
        <v>787.3</v>
      </c>
      <c r="Q9" s="21">
        <v>485.7</v>
      </c>
      <c r="R9" s="21">
        <v>130.1</v>
      </c>
      <c r="S9" s="21">
        <v>106.9</v>
      </c>
      <c r="T9" s="16">
        <v>67</v>
      </c>
      <c r="U9" s="19">
        <v>5807.2</v>
      </c>
    </row>
    <row r="10" spans="1:21" ht="16.5" customHeight="1" x14ac:dyDescent="0.25">
      <c r="A10" s="7"/>
      <c r="B10" s="7" t="s">
        <v>90</v>
      </c>
      <c r="C10" s="7"/>
      <c r="D10" s="7"/>
      <c r="E10" s="7"/>
      <c r="F10" s="7"/>
      <c r="G10" s="7"/>
      <c r="H10" s="7"/>
      <c r="I10" s="7"/>
      <c r="J10" s="7"/>
      <c r="K10" s="7"/>
      <c r="L10" s="9" t="s">
        <v>84</v>
      </c>
      <c r="M10" s="19">
        <v>1801.3</v>
      </c>
      <c r="N10" s="19">
        <v>1314.1</v>
      </c>
      <c r="O10" s="19">
        <v>1023</v>
      </c>
      <c r="P10" s="21">
        <v>746.4</v>
      </c>
      <c r="Q10" s="21">
        <v>462.9</v>
      </c>
      <c r="R10" s="21">
        <v>128.9</v>
      </c>
      <c r="S10" s="21">
        <v>102.2</v>
      </c>
      <c r="T10" s="16">
        <v>62</v>
      </c>
      <c r="U10" s="19">
        <v>5640.8</v>
      </c>
    </row>
    <row r="11" spans="1:21" ht="16.5" customHeight="1" x14ac:dyDescent="0.25">
      <c r="A11" s="7"/>
      <c r="B11" s="7" t="s">
        <v>91</v>
      </c>
      <c r="C11" s="7"/>
      <c r="D11" s="7"/>
      <c r="E11" s="7"/>
      <c r="F11" s="7"/>
      <c r="G11" s="7"/>
      <c r="H11" s="7"/>
      <c r="I11" s="7"/>
      <c r="J11" s="7"/>
      <c r="K11" s="7"/>
      <c r="L11" s="9" t="s">
        <v>84</v>
      </c>
      <c r="M11" s="19">
        <v>1732.4</v>
      </c>
      <c r="N11" s="19">
        <v>1254.5</v>
      </c>
      <c r="O11" s="19">
        <v>1033.0999999999999</v>
      </c>
      <c r="P11" s="21">
        <v>723.5</v>
      </c>
      <c r="Q11" s="21">
        <v>418.2</v>
      </c>
      <c r="R11" s="21">
        <v>131.80000000000001</v>
      </c>
      <c r="S11" s="16">
        <v>98.3</v>
      </c>
      <c r="T11" s="16">
        <v>59.2</v>
      </c>
      <c r="U11" s="19">
        <v>5451</v>
      </c>
    </row>
    <row r="12" spans="1:21" ht="16.5" customHeight="1" x14ac:dyDescent="0.25">
      <c r="A12" s="7"/>
      <c r="B12" s="7" t="s">
        <v>92</v>
      </c>
      <c r="C12" s="7"/>
      <c r="D12" s="7"/>
      <c r="E12" s="7"/>
      <c r="F12" s="7"/>
      <c r="G12" s="7"/>
      <c r="H12" s="7"/>
      <c r="I12" s="7"/>
      <c r="J12" s="7"/>
      <c r="K12" s="7"/>
      <c r="L12" s="9" t="s">
        <v>84</v>
      </c>
      <c r="M12" s="19">
        <v>1696</v>
      </c>
      <c r="N12" s="19">
        <v>1243.7</v>
      </c>
      <c r="O12" s="19">
        <v>1084.3</v>
      </c>
      <c r="P12" s="21">
        <v>700.6</v>
      </c>
      <c r="Q12" s="21">
        <v>421.8</v>
      </c>
      <c r="R12" s="21">
        <v>130.80000000000001</v>
      </c>
      <c r="S12" s="16">
        <v>94.2</v>
      </c>
      <c r="T12" s="16">
        <v>58.8</v>
      </c>
      <c r="U12" s="19">
        <v>5430.1</v>
      </c>
    </row>
    <row r="13" spans="1:21" ht="16.5" customHeight="1" x14ac:dyDescent="0.25">
      <c r="A13" s="7"/>
      <c r="B13" s="7" t="s">
        <v>93</v>
      </c>
      <c r="C13" s="7"/>
      <c r="D13" s="7"/>
      <c r="E13" s="7"/>
      <c r="F13" s="7"/>
      <c r="G13" s="7"/>
      <c r="H13" s="7"/>
      <c r="I13" s="7"/>
      <c r="J13" s="7"/>
      <c r="K13" s="7"/>
      <c r="L13" s="9" t="s">
        <v>84</v>
      </c>
      <c r="M13" s="19">
        <v>1631.8</v>
      </c>
      <c r="N13" s="19">
        <v>1231.7</v>
      </c>
      <c r="O13" s="19">
        <v>1042.5</v>
      </c>
      <c r="P13" s="21">
        <v>656.1</v>
      </c>
      <c r="Q13" s="21">
        <v>419.6</v>
      </c>
      <c r="R13" s="21">
        <v>145</v>
      </c>
      <c r="S13" s="16">
        <v>88.5</v>
      </c>
      <c r="T13" s="16">
        <v>53.8</v>
      </c>
      <c r="U13" s="19">
        <v>5269.1</v>
      </c>
    </row>
    <row r="14" spans="1:21" ht="16.5" customHeight="1" x14ac:dyDescent="0.25">
      <c r="A14" s="7" t="s">
        <v>245</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83</v>
      </c>
      <c r="C15" s="7"/>
      <c r="D15" s="7"/>
      <c r="E15" s="7"/>
      <c r="F15" s="7"/>
      <c r="G15" s="7"/>
      <c r="H15" s="7"/>
      <c r="I15" s="7"/>
      <c r="J15" s="7"/>
      <c r="K15" s="7"/>
      <c r="L15" s="9" t="s">
        <v>95</v>
      </c>
      <c r="M15" s="20">
        <v>247.33</v>
      </c>
      <c r="N15" s="20">
        <v>248.59</v>
      </c>
      <c r="O15" s="20">
        <v>247.21</v>
      </c>
      <c r="P15" s="20">
        <v>326.05</v>
      </c>
      <c r="Q15" s="20">
        <v>293.16000000000003</v>
      </c>
      <c r="R15" s="20">
        <v>254.91</v>
      </c>
      <c r="S15" s="20">
        <v>308.95</v>
      </c>
      <c r="T15" s="20">
        <v>328.29</v>
      </c>
      <c r="U15" s="20">
        <v>260.86</v>
      </c>
    </row>
    <row r="16" spans="1:21" ht="16.5" customHeight="1" x14ac:dyDescent="0.25">
      <c r="A16" s="7"/>
      <c r="B16" s="7" t="s">
        <v>85</v>
      </c>
      <c r="C16" s="7"/>
      <c r="D16" s="7"/>
      <c r="E16" s="7"/>
      <c r="F16" s="7"/>
      <c r="G16" s="7"/>
      <c r="H16" s="7"/>
      <c r="I16" s="7"/>
      <c r="J16" s="7"/>
      <c r="K16" s="7"/>
      <c r="L16" s="9" t="s">
        <v>95</v>
      </c>
      <c r="M16" s="20">
        <v>249.2</v>
      </c>
      <c r="N16" s="20">
        <v>252.53</v>
      </c>
      <c r="O16" s="20">
        <v>247.11</v>
      </c>
      <c r="P16" s="20">
        <v>331</v>
      </c>
      <c r="Q16" s="20">
        <v>298.94</v>
      </c>
      <c r="R16" s="20">
        <v>255.52</v>
      </c>
      <c r="S16" s="20">
        <v>293.49</v>
      </c>
      <c r="T16" s="20">
        <v>316.02</v>
      </c>
      <c r="U16" s="20">
        <v>263.04000000000002</v>
      </c>
    </row>
    <row r="17" spans="1:21" ht="16.5" customHeight="1" x14ac:dyDescent="0.25">
      <c r="A17" s="7"/>
      <c r="B17" s="7" t="s">
        <v>86</v>
      </c>
      <c r="C17" s="7"/>
      <c r="D17" s="7"/>
      <c r="E17" s="7"/>
      <c r="F17" s="7"/>
      <c r="G17" s="7"/>
      <c r="H17" s="7"/>
      <c r="I17" s="7"/>
      <c r="J17" s="7"/>
      <c r="K17" s="7"/>
      <c r="L17" s="9" t="s">
        <v>95</v>
      </c>
      <c r="M17" s="20">
        <v>247.79</v>
      </c>
      <c r="N17" s="20">
        <v>243.62</v>
      </c>
      <c r="O17" s="20">
        <v>243.38</v>
      </c>
      <c r="P17" s="20">
        <v>325.76</v>
      </c>
      <c r="Q17" s="20">
        <v>283.48</v>
      </c>
      <c r="R17" s="20">
        <v>248.95</v>
      </c>
      <c r="S17" s="20">
        <v>270.39</v>
      </c>
      <c r="T17" s="20">
        <v>307.27999999999997</v>
      </c>
      <c r="U17" s="20">
        <v>257.41000000000003</v>
      </c>
    </row>
    <row r="18" spans="1:21" ht="16.5" customHeight="1" x14ac:dyDescent="0.25">
      <c r="A18" s="7"/>
      <c r="B18" s="7" t="s">
        <v>87</v>
      </c>
      <c r="C18" s="7"/>
      <c r="D18" s="7"/>
      <c r="E18" s="7"/>
      <c r="F18" s="7"/>
      <c r="G18" s="7"/>
      <c r="H18" s="7"/>
      <c r="I18" s="7"/>
      <c r="J18" s="7"/>
      <c r="K18" s="7"/>
      <c r="L18" s="9" t="s">
        <v>95</v>
      </c>
      <c r="M18" s="20">
        <v>248.99</v>
      </c>
      <c r="N18" s="20">
        <v>227.04</v>
      </c>
      <c r="O18" s="20">
        <v>240.43</v>
      </c>
      <c r="P18" s="20">
        <v>320.12</v>
      </c>
      <c r="Q18" s="20">
        <v>278.45999999999998</v>
      </c>
      <c r="R18" s="20">
        <v>240.56</v>
      </c>
      <c r="S18" s="20">
        <v>265.67</v>
      </c>
      <c r="T18" s="20">
        <v>302.08</v>
      </c>
      <c r="U18" s="20">
        <v>251.81</v>
      </c>
    </row>
    <row r="19" spans="1:21" ht="16.5" customHeight="1" x14ac:dyDescent="0.25">
      <c r="A19" s="7"/>
      <c r="B19" s="7" t="s">
        <v>88</v>
      </c>
      <c r="C19" s="7"/>
      <c r="D19" s="7"/>
      <c r="E19" s="7"/>
      <c r="F19" s="7"/>
      <c r="G19" s="7"/>
      <c r="H19" s="7"/>
      <c r="I19" s="7"/>
      <c r="J19" s="7"/>
      <c r="K19" s="7"/>
      <c r="L19" s="9" t="s">
        <v>95</v>
      </c>
      <c r="M19" s="20">
        <v>247.77</v>
      </c>
      <c r="N19" s="20">
        <v>222.1</v>
      </c>
      <c r="O19" s="20">
        <v>235.5</v>
      </c>
      <c r="P19" s="20">
        <v>318.89</v>
      </c>
      <c r="Q19" s="20">
        <v>278.37</v>
      </c>
      <c r="R19" s="20">
        <v>244.66</v>
      </c>
      <c r="S19" s="20">
        <v>256.88</v>
      </c>
      <c r="T19" s="20">
        <v>286.24</v>
      </c>
      <c r="U19" s="20">
        <v>248.97</v>
      </c>
    </row>
    <row r="20" spans="1:21" ht="16.5" customHeight="1" x14ac:dyDescent="0.25">
      <c r="A20" s="7"/>
      <c r="B20" s="7" t="s">
        <v>89</v>
      </c>
      <c r="C20" s="7"/>
      <c r="D20" s="7"/>
      <c r="E20" s="7"/>
      <c r="F20" s="7"/>
      <c r="G20" s="7"/>
      <c r="H20" s="7"/>
      <c r="I20" s="7"/>
      <c r="J20" s="7"/>
      <c r="K20" s="7"/>
      <c r="L20" s="9" t="s">
        <v>95</v>
      </c>
      <c r="M20" s="20">
        <v>243.1</v>
      </c>
      <c r="N20" s="20">
        <v>222.34</v>
      </c>
      <c r="O20" s="20">
        <v>224.83</v>
      </c>
      <c r="P20" s="20">
        <v>311.35000000000002</v>
      </c>
      <c r="Q20" s="20">
        <v>286.86</v>
      </c>
      <c r="R20" s="20">
        <v>253.06</v>
      </c>
      <c r="S20" s="20">
        <v>272.60000000000002</v>
      </c>
      <c r="T20" s="20">
        <v>275.92</v>
      </c>
      <c r="U20" s="20">
        <v>245.65</v>
      </c>
    </row>
    <row r="21" spans="1:21" ht="16.5" customHeight="1" x14ac:dyDescent="0.25">
      <c r="A21" s="7"/>
      <c r="B21" s="7" t="s">
        <v>90</v>
      </c>
      <c r="C21" s="7"/>
      <c r="D21" s="7"/>
      <c r="E21" s="7"/>
      <c r="F21" s="7"/>
      <c r="G21" s="7"/>
      <c r="H21" s="7"/>
      <c r="I21" s="7"/>
      <c r="J21" s="7"/>
      <c r="K21" s="7"/>
      <c r="L21" s="9" t="s">
        <v>95</v>
      </c>
      <c r="M21" s="20">
        <v>241.62</v>
      </c>
      <c r="N21" s="20">
        <v>225.31</v>
      </c>
      <c r="O21" s="20">
        <v>218.33</v>
      </c>
      <c r="P21" s="20">
        <v>298.27999999999997</v>
      </c>
      <c r="Q21" s="20">
        <v>275.89</v>
      </c>
      <c r="R21" s="20">
        <v>251.35</v>
      </c>
      <c r="S21" s="20">
        <v>264.47000000000003</v>
      </c>
      <c r="T21" s="20">
        <v>255.73</v>
      </c>
      <c r="U21" s="20">
        <v>242.12</v>
      </c>
    </row>
    <row r="22" spans="1:21" ht="16.5" customHeight="1" x14ac:dyDescent="0.25">
      <c r="A22" s="7"/>
      <c r="B22" s="7" t="s">
        <v>91</v>
      </c>
      <c r="C22" s="7"/>
      <c r="D22" s="7"/>
      <c r="E22" s="7"/>
      <c r="F22" s="7"/>
      <c r="G22" s="7"/>
      <c r="H22" s="7"/>
      <c r="I22" s="7"/>
      <c r="J22" s="7"/>
      <c r="K22" s="7"/>
      <c r="L22" s="9" t="s">
        <v>95</v>
      </c>
      <c r="M22" s="20">
        <v>235.6</v>
      </c>
      <c r="N22" s="20">
        <v>219.73</v>
      </c>
      <c r="O22" s="20">
        <v>224.04</v>
      </c>
      <c r="P22" s="20">
        <v>294.39999999999998</v>
      </c>
      <c r="Q22" s="20">
        <v>251.44</v>
      </c>
      <c r="R22" s="20">
        <v>257.45999999999998</v>
      </c>
      <c r="S22" s="20">
        <v>258.89</v>
      </c>
      <c r="T22" s="20">
        <v>248.11</v>
      </c>
      <c r="U22" s="20">
        <v>237.75</v>
      </c>
    </row>
    <row r="23" spans="1:21" ht="16.5" customHeight="1" x14ac:dyDescent="0.25">
      <c r="A23" s="7"/>
      <c r="B23" s="7" t="s">
        <v>92</v>
      </c>
      <c r="C23" s="7"/>
      <c r="D23" s="7"/>
      <c r="E23" s="7"/>
      <c r="F23" s="7"/>
      <c r="G23" s="7"/>
      <c r="H23" s="7"/>
      <c r="I23" s="7"/>
      <c r="J23" s="7"/>
      <c r="K23" s="7"/>
      <c r="L23" s="9" t="s">
        <v>95</v>
      </c>
      <c r="M23" s="20">
        <v>233.65</v>
      </c>
      <c r="N23" s="20">
        <v>222.42</v>
      </c>
      <c r="O23" s="20">
        <v>239.95</v>
      </c>
      <c r="P23" s="20">
        <v>293.62</v>
      </c>
      <c r="Q23" s="20">
        <v>256.06</v>
      </c>
      <c r="R23" s="20">
        <v>255.58</v>
      </c>
      <c r="S23" s="20">
        <v>253.14</v>
      </c>
      <c r="T23" s="20">
        <v>252.53</v>
      </c>
      <c r="U23" s="20">
        <v>241.1</v>
      </c>
    </row>
    <row r="24" spans="1:21" ht="16.5" customHeight="1" x14ac:dyDescent="0.25">
      <c r="A24" s="14"/>
      <c r="B24" s="14" t="s">
        <v>93</v>
      </c>
      <c r="C24" s="14"/>
      <c r="D24" s="14"/>
      <c r="E24" s="14"/>
      <c r="F24" s="14"/>
      <c r="G24" s="14"/>
      <c r="H24" s="14"/>
      <c r="I24" s="14"/>
      <c r="J24" s="14"/>
      <c r="K24" s="14"/>
      <c r="L24" s="15" t="s">
        <v>95</v>
      </c>
      <c r="M24" s="29">
        <v>227.28</v>
      </c>
      <c r="N24" s="29">
        <v>224.12</v>
      </c>
      <c r="O24" s="29">
        <v>234.96</v>
      </c>
      <c r="P24" s="29">
        <v>282.89999999999998</v>
      </c>
      <c r="Q24" s="29">
        <v>257.06</v>
      </c>
      <c r="R24" s="29">
        <v>284.12</v>
      </c>
      <c r="S24" s="29">
        <v>242.71</v>
      </c>
      <c r="T24" s="29">
        <v>233.76</v>
      </c>
      <c r="U24" s="29">
        <v>237.64</v>
      </c>
    </row>
    <row r="25" spans="1:21" ht="4.5" customHeight="1" x14ac:dyDescent="0.25">
      <c r="A25" s="23"/>
      <c r="B25" s="23"/>
      <c r="C25" s="2"/>
      <c r="D25" s="2"/>
      <c r="E25" s="2"/>
      <c r="F25" s="2"/>
      <c r="G25" s="2"/>
      <c r="H25" s="2"/>
      <c r="I25" s="2"/>
      <c r="J25" s="2"/>
      <c r="K25" s="2"/>
      <c r="L25" s="2"/>
      <c r="M25" s="2"/>
      <c r="N25" s="2"/>
      <c r="O25" s="2"/>
      <c r="P25" s="2"/>
      <c r="Q25" s="2"/>
      <c r="R25" s="2"/>
      <c r="S25" s="2"/>
      <c r="T25" s="2"/>
      <c r="U25" s="2"/>
    </row>
    <row r="26" spans="1:21" ht="16.5" customHeight="1" x14ac:dyDescent="0.25">
      <c r="A26" s="23"/>
      <c r="B26" s="23"/>
      <c r="C26" s="87" t="s">
        <v>98</v>
      </c>
      <c r="D26" s="87"/>
      <c r="E26" s="87"/>
      <c r="F26" s="87"/>
      <c r="G26" s="87"/>
      <c r="H26" s="87"/>
      <c r="I26" s="87"/>
      <c r="J26" s="87"/>
      <c r="K26" s="87"/>
      <c r="L26" s="87"/>
      <c r="M26" s="87"/>
      <c r="N26" s="87"/>
      <c r="O26" s="87"/>
      <c r="P26" s="87"/>
      <c r="Q26" s="87"/>
      <c r="R26" s="87"/>
      <c r="S26" s="87"/>
      <c r="T26" s="87"/>
      <c r="U26" s="87"/>
    </row>
    <row r="27" spans="1:21" ht="4.5" customHeight="1" x14ac:dyDescent="0.25">
      <c r="A27" s="23"/>
      <c r="B27" s="23"/>
      <c r="C27" s="2"/>
      <c r="D27" s="2"/>
      <c r="E27" s="2"/>
      <c r="F27" s="2"/>
      <c r="G27" s="2"/>
      <c r="H27" s="2"/>
      <c r="I27" s="2"/>
      <c r="J27" s="2"/>
      <c r="K27" s="2"/>
      <c r="L27" s="2"/>
      <c r="M27" s="2"/>
      <c r="N27" s="2"/>
      <c r="O27" s="2"/>
      <c r="P27" s="2"/>
      <c r="Q27" s="2"/>
      <c r="R27" s="2"/>
      <c r="S27" s="2"/>
      <c r="T27" s="2"/>
      <c r="U27" s="2"/>
    </row>
    <row r="28" spans="1:21" ht="29.4" customHeight="1" x14ac:dyDescent="0.25">
      <c r="A28" s="23" t="s">
        <v>99</v>
      </c>
      <c r="B28" s="23"/>
      <c r="C28" s="87" t="s">
        <v>100</v>
      </c>
      <c r="D28" s="87"/>
      <c r="E28" s="87"/>
      <c r="F28" s="87"/>
      <c r="G28" s="87"/>
      <c r="H28" s="87"/>
      <c r="I28" s="87"/>
      <c r="J28" s="87"/>
      <c r="K28" s="87"/>
      <c r="L28" s="87"/>
      <c r="M28" s="87"/>
      <c r="N28" s="87"/>
      <c r="O28" s="87"/>
      <c r="P28" s="87"/>
      <c r="Q28" s="87"/>
      <c r="R28" s="87"/>
      <c r="S28" s="87"/>
      <c r="T28" s="87"/>
      <c r="U28" s="87"/>
    </row>
    <row r="29" spans="1:21" ht="16.5" customHeight="1" x14ac:dyDescent="0.25">
      <c r="A29" s="23" t="s">
        <v>101</v>
      </c>
      <c r="B29" s="23"/>
      <c r="C29" s="87" t="s">
        <v>102</v>
      </c>
      <c r="D29" s="87"/>
      <c r="E29" s="87"/>
      <c r="F29" s="87"/>
      <c r="G29" s="87"/>
      <c r="H29" s="87"/>
      <c r="I29" s="87"/>
      <c r="J29" s="87"/>
      <c r="K29" s="87"/>
      <c r="L29" s="87"/>
      <c r="M29" s="87"/>
      <c r="N29" s="87"/>
      <c r="O29" s="87"/>
      <c r="P29" s="87"/>
      <c r="Q29" s="87"/>
      <c r="R29" s="87"/>
      <c r="S29" s="87"/>
      <c r="T29" s="87"/>
      <c r="U29" s="87"/>
    </row>
    <row r="30" spans="1:21" ht="68.099999999999994" customHeight="1" x14ac:dyDescent="0.25">
      <c r="A30" s="23" t="s">
        <v>103</v>
      </c>
      <c r="B30" s="23"/>
      <c r="C30" s="87" t="s">
        <v>225</v>
      </c>
      <c r="D30" s="87"/>
      <c r="E30" s="87"/>
      <c r="F30" s="87"/>
      <c r="G30" s="87"/>
      <c r="H30" s="87"/>
      <c r="I30" s="87"/>
      <c r="J30" s="87"/>
      <c r="K30" s="87"/>
      <c r="L30" s="87"/>
      <c r="M30" s="87"/>
      <c r="N30" s="87"/>
      <c r="O30" s="87"/>
      <c r="P30" s="87"/>
      <c r="Q30" s="87"/>
      <c r="R30" s="87"/>
      <c r="S30" s="87"/>
      <c r="T30" s="87"/>
      <c r="U30" s="87"/>
    </row>
    <row r="31" spans="1:21" ht="16.5" customHeight="1" x14ac:dyDescent="0.25">
      <c r="A31" s="23" t="s">
        <v>105</v>
      </c>
      <c r="B31" s="23"/>
      <c r="C31" s="87" t="s">
        <v>106</v>
      </c>
      <c r="D31" s="87"/>
      <c r="E31" s="87"/>
      <c r="F31" s="87"/>
      <c r="G31" s="87"/>
      <c r="H31" s="87"/>
      <c r="I31" s="87"/>
      <c r="J31" s="87"/>
      <c r="K31" s="87"/>
      <c r="L31" s="87"/>
      <c r="M31" s="87"/>
      <c r="N31" s="87"/>
      <c r="O31" s="87"/>
      <c r="P31" s="87"/>
      <c r="Q31" s="87"/>
      <c r="R31" s="87"/>
      <c r="S31" s="87"/>
      <c r="T31" s="87"/>
      <c r="U31" s="87"/>
    </row>
    <row r="32" spans="1:21" ht="42.45" customHeight="1" x14ac:dyDescent="0.25">
      <c r="A32" s="23" t="s">
        <v>142</v>
      </c>
      <c r="B32" s="23"/>
      <c r="C32" s="87" t="s">
        <v>189</v>
      </c>
      <c r="D32" s="87"/>
      <c r="E32" s="87"/>
      <c r="F32" s="87"/>
      <c r="G32" s="87"/>
      <c r="H32" s="87"/>
      <c r="I32" s="87"/>
      <c r="J32" s="87"/>
      <c r="K32" s="87"/>
      <c r="L32" s="87"/>
      <c r="M32" s="87"/>
      <c r="N32" s="87"/>
      <c r="O32" s="87"/>
      <c r="P32" s="87"/>
      <c r="Q32" s="87"/>
      <c r="R32" s="87"/>
      <c r="S32" s="87"/>
      <c r="T32" s="87"/>
      <c r="U32" s="87"/>
    </row>
    <row r="33" spans="1:21" ht="42.45" customHeight="1" x14ac:dyDescent="0.25">
      <c r="A33" s="23" t="s">
        <v>144</v>
      </c>
      <c r="B33" s="23"/>
      <c r="C33" s="87" t="s">
        <v>220</v>
      </c>
      <c r="D33" s="87"/>
      <c r="E33" s="87"/>
      <c r="F33" s="87"/>
      <c r="G33" s="87"/>
      <c r="H33" s="87"/>
      <c r="I33" s="87"/>
      <c r="J33" s="87"/>
      <c r="K33" s="87"/>
      <c r="L33" s="87"/>
      <c r="M33" s="87"/>
      <c r="N33" s="87"/>
      <c r="O33" s="87"/>
      <c r="P33" s="87"/>
      <c r="Q33" s="87"/>
      <c r="R33" s="87"/>
      <c r="S33" s="87"/>
      <c r="T33" s="87"/>
      <c r="U33" s="87"/>
    </row>
    <row r="34" spans="1:21" ht="29.4" customHeight="1" x14ac:dyDescent="0.25">
      <c r="A34" s="23" t="s">
        <v>146</v>
      </c>
      <c r="B34" s="23"/>
      <c r="C34" s="87" t="s">
        <v>217</v>
      </c>
      <c r="D34" s="87"/>
      <c r="E34" s="87"/>
      <c r="F34" s="87"/>
      <c r="G34" s="87"/>
      <c r="H34" s="87"/>
      <c r="I34" s="87"/>
      <c r="J34" s="87"/>
      <c r="K34" s="87"/>
      <c r="L34" s="87"/>
      <c r="M34" s="87"/>
      <c r="N34" s="87"/>
      <c r="O34" s="87"/>
      <c r="P34" s="87"/>
      <c r="Q34" s="87"/>
      <c r="R34" s="87"/>
      <c r="S34" s="87"/>
      <c r="T34" s="87"/>
      <c r="U34" s="87"/>
    </row>
    <row r="35" spans="1:21" ht="4.5" customHeight="1" x14ac:dyDescent="0.25"/>
    <row r="36" spans="1:21" ht="55.2" customHeight="1" x14ac:dyDescent="0.25">
      <c r="A36" s="24" t="s">
        <v>107</v>
      </c>
      <c r="B36" s="23"/>
      <c r="C36" s="23"/>
      <c r="D36" s="23"/>
      <c r="E36" s="87" t="s">
        <v>246</v>
      </c>
      <c r="F36" s="87"/>
      <c r="G36" s="87"/>
      <c r="H36" s="87"/>
      <c r="I36" s="87"/>
      <c r="J36" s="87"/>
      <c r="K36" s="87"/>
      <c r="L36" s="87"/>
      <c r="M36" s="87"/>
      <c r="N36" s="87"/>
      <c r="O36" s="87"/>
      <c r="P36" s="87"/>
      <c r="Q36" s="87"/>
      <c r="R36" s="87"/>
      <c r="S36" s="87"/>
      <c r="T36" s="87"/>
      <c r="U36" s="87"/>
    </row>
  </sheetData>
  <mergeCells count="10">
    <mergeCell ref="C31:U31"/>
    <mergeCell ref="C32:U32"/>
    <mergeCell ref="C33:U33"/>
    <mergeCell ref="C34:U34"/>
    <mergeCell ref="E36:U36"/>
    <mergeCell ref="K1:U1"/>
    <mergeCell ref="C26:U26"/>
    <mergeCell ref="C28:U28"/>
    <mergeCell ref="C29:U29"/>
    <mergeCell ref="C30:U30"/>
  </mergeCells>
  <pageMargins left="0.7" right="0.7" top="0.75" bottom="0.75" header="0.3" footer="0.3"/>
  <pageSetup paperSize="9" fitToHeight="0" orientation="landscape" horizontalDpi="300" verticalDpi="300"/>
  <headerFooter scaleWithDoc="0" alignWithMargins="0">
    <oddHeader>&amp;C&amp;"Arial"&amp;8TABLE 13A.6</oddHeader>
    <oddFooter>&amp;L&amp;"Arial"&amp;8REPORT ON
GOVERNMENT
SERVICES 2022&amp;R&amp;"Arial"&amp;8SERVICES FOR
MENTAL HEALTH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81"/>
  <sheetViews>
    <sheetView showGridLines="0" workbookViewId="0"/>
  </sheetViews>
  <sheetFormatPr defaultColWidth="11.44140625" defaultRowHeight="13.2" x14ac:dyDescent="0.25"/>
  <cols>
    <col min="1" max="10" width="1.88671875" customWidth="1"/>
    <col min="11" max="11" width="8.5546875" customWidth="1"/>
    <col min="12" max="12" width="7.44140625" customWidth="1"/>
    <col min="13" max="20" width="11.33203125" customWidth="1"/>
    <col min="21" max="21" width="11.5546875" customWidth="1"/>
  </cols>
  <sheetData>
    <row r="1" spans="1:21" ht="17.399999999999999" customHeight="1" x14ac:dyDescent="0.25">
      <c r="A1" s="8" t="s">
        <v>247</v>
      </c>
      <c r="B1" s="8"/>
      <c r="C1" s="8"/>
      <c r="D1" s="8"/>
      <c r="E1" s="8"/>
      <c r="F1" s="8"/>
      <c r="G1" s="8"/>
      <c r="H1" s="8"/>
      <c r="I1" s="8"/>
      <c r="J1" s="8"/>
      <c r="K1" s="91" t="s">
        <v>248</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249</v>
      </c>
      <c r="N2" s="13" t="s">
        <v>250</v>
      </c>
      <c r="O2" s="13" t="s">
        <v>199</v>
      </c>
      <c r="P2" s="13" t="s">
        <v>174</v>
      </c>
      <c r="Q2" s="13" t="s">
        <v>251</v>
      </c>
      <c r="R2" s="13" t="s">
        <v>252</v>
      </c>
      <c r="S2" s="13" t="s">
        <v>253</v>
      </c>
      <c r="T2" s="13" t="s">
        <v>178</v>
      </c>
      <c r="U2" s="13" t="s">
        <v>254</v>
      </c>
    </row>
    <row r="3" spans="1:21" ht="16.5" customHeight="1" x14ac:dyDescent="0.25">
      <c r="A3" s="7" t="s">
        <v>255</v>
      </c>
      <c r="B3" s="7"/>
      <c r="C3" s="7"/>
      <c r="D3" s="7"/>
      <c r="E3" s="7"/>
      <c r="F3" s="7"/>
      <c r="G3" s="7"/>
      <c r="H3" s="7"/>
      <c r="I3" s="7"/>
      <c r="J3" s="7"/>
      <c r="K3" s="7"/>
      <c r="L3" s="9"/>
      <c r="M3" s="10"/>
      <c r="N3" s="10"/>
      <c r="O3" s="10"/>
      <c r="P3" s="10"/>
      <c r="Q3" s="10"/>
      <c r="R3" s="10"/>
      <c r="S3" s="10"/>
      <c r="T3" s="10"/>
      <c r="U3" s="10"/>
    </row>
    <row r="4" spans="1:21" ht="16.5" customHeight="1" x14ac:dyDescent="0.25">
      <c r="A4" s="7"/>
      <c r="B4" s="7" t="s">
        <v>256</v>
      </c>
      <c r="C4" s="7"/>
      <c r="D4" s="7"/>
      <c r="E4" s="7"/>
      <c r="F4" s="7"/>
      <c r="G4" s="7"/>
      <c r="H4" s="7"/>
      <c r="I4" s="7"/>
      <c r="J4" s="7"/>
      <c r="K4" s="7"/>
      <c r="L4" s="9"/>
      <c r="M4" s="10"/>
      <c r="N4" s="10"/>
      <c r="O4" s="10"/>
      <c r="P4" s="10"/>
      <c r="Q4" s="10"/>
      <c r="R4" s="10"/>
      <c r="S4" s="10"/>
      <c r="T4" s="10"/>
      <c r="U4" s="10"/>
    </row>
    <row r="5" spans="1:21" ht="16.5" customHeight="1" x14ac:dyDescent="0.25">
      <c r="A5" s="7"/>
      <c r="B5" s="7"/>
      <c r="C5" s="7" t="s">
        <v>257</v>
      </c>
      <c r="D5" s="7"/>
      <c r="E5" s="7"/>
      <c r="F5" s="7"/>
      <c r="G5" s="7"/>
      <c r="H5" s="7"/>
      <c r="I5" s="7"/>
      <c r="J5" s="7"/>
      <c r="K5" s="7"/>
      <c r="L5" s="9" t="s">
        <v>258</v>
      </c>
      <c r="M5" s="31" t="s">
        <v>259</v>
      </c>
      <c r="N5" s="31" t="s">
        <v>259</v>
      </c>
      <c r="O5" s="31" t="s">
        <v>259</v>
      </c>
      <c r="P5" s="31" t="s">
        <v>259</v>
      </c>
      <c r="Q5" s="31" t="s">
        <v>259</v>
      </c>
      <c r="R5" s="31" t="s">
        <v>259</v>
      </c>
      <c r="S5" s="31" t="s">
        <v>259</v>
      </c>
      <c r="T5" s="31" t="s">
        <v>259</v>
      </c>
      <c r="U5" s="31" t="s">
        <v>259</v>
      </c>
    </row>
    <row r="6" spans="1:21" ht="16.5" customHeight="1" x14ac:dyDescent="0.25">
      <c r="A6" s="7"/>
      <c r="B6" s="7"/>
      <c r="C6" s="7" t="s">
        <v>260</v>
      </c>
      <c r="D6" s="7"/>
      <c r="E6" s="7"/>
      <c r="F6" s="7"/>
      <c r="G6" s="7"/>
      <c r="H6" s="7"/>
      <c r="I6" s="7"/>
      <c r="J6" s="7"/>
      <c r="K6" s="7"/>
      <c r="L6" s="9" t="s">
        <v>261</v>
      </c>
      <c r="M6" s="25" t="s">
        <v>259</v>
      </c>
      <c r="N6" s="25" t="s">
        <v>259</v>
      </c>
      <c r="O6" s="25" t="s">
        <v>259</v>
      </c>
      <c r="P6" s="25" t="s">
        <v>259</v>
      </c>
      <c r="Q6" s="25" t="s">
        <v>259</v>
      </c>
      <c r="R6" s="25" t="s">
        <v>259</v>
      </c>
      <c r="S6" s="25" t="s">
        <v>259</v>
      </c>
      <c r="T6" s="25" t="s">
        <v>259</v>
      </c>
      <c r="U6" s="25" t="s">
        <v>259</v>
      </c>
    </row>
    <row r="7" spans="1:21" ht="16.5" customHeight="1" x14ac:dyDescent="0.25">
      <c r="A7" s="7"/>
      <c r="B7" s="7" t="s">
        <v>262</v>
      </c>
      <c r="C7" s="7"/>
      <c r="D7" s="7"/>
      <c r="E7" s="7"/>
      <c r="F7" s="7"/>
      <c r="G7" s="7"/>
      <c r="H7" s="7"/>
      <c r="I7" s="7"/>
      <c r="J7" s="7"/>
      <c r="K7" s="7"/>
      <c r="L7" s="9"/>
      <c r="M7" s="10"/>
      <c r="N7" s="10"/>
      <c r="O7" s="10"/>
      <c r="P7" s="10"/>
      <c r="Q7" s="10"/>
      <c r="R7" s="10"/>
      <c r="S7" s="10"/>
      <c r="T7" s="10"/>
      <c r="U7" s="10"/>
    </row>
    <row r="8" spans="1:21" ht="16.5" customHeight="1" x14ac:dyDescent="0.25">
      <c r="A8" s="7"/>
      <c r="B8" s="7"/>
      <c r="C8" s="7" t="s">
        <v>257</v>
      </c>
      <c r="D8" s="7"/>
      <c r="E8" s="7"/>
      <c r="F8" s="7"/>
      <c r="G8" s="7"/>
      <c r="H8" s="7"/>
      <c r="I8" s="7"/>
      <c r="J8" s="7"/>
      <c r="K8" s="7"/>
      <c r="L8" s="9" t="s">
        <v>258</v>
      </c>
      <c r="M8" s="31" t="s">
        <v>259</v>
      </c>
      <c r="N8" s="31" t="s">
        <v>259</v>
      </c>
      <c r="O8" s="31" t="s">
        <v>259</v>
      </c>
      <c r="P8" s="31" t="s">
        <v>259</v>
      </c>
      <c r="Q8" s="31" t="s">
        <v>259</v>
      </c>
      <c r="R8" s="31" t="s">
        <v>259</v>
      </c>
      <c r="S8" s="31" t="s">
        <v>259</v>
      </c>
      <c r="T8" s="31" t="s">
        <v>259</v>
      </c>
      <c r="U8" s="31" t="s">
        <v>259</v>
      </c>
    </row>
    <row r="9" spans="1:21" ht="16.5" customHeight="1" x14ac:dyDescent="0.25">
      <c r="A9" s="7"/>
      <c r="B9" s="7"/>
      <c r="C9" s="7" t="s">
        <v>260</v>
      </c>
      <c r="D9" s="7"/>
      <c r="E9" s="7"/>
      <c r="F9" s="7"/>
      <c r="G9" s="7"/>
      <c r="H9" s="7"/>
      <c r="I9" s="7"/>
      <c r="J9" s="7"/>
      <c r="K9" s="7"/>
      <c r="L9" s="9" t="s">
        <v>261</v>
      </c>
      <c r="M9" s="25" t="s">
        <v>259</v>
      </c>
      <c r="N9" s="25" t="s">
        <v>259</v>
      </c>
      <c r="O9" s="25" t="s">
        <v>259</v>
      </c>
      <c r="P9" s="25" t="s">
        <v>259</v>
      </c>
      <c r="Q9" s="25" t="s">
        <v>259</v>
      </c>
      <c r="R9" s="25" t="s">
        <v>259</v>
      </c>
      <c r="S9" s="25" t="s">
        <v>259</v>
      </c>
      <c r="T9" s="25" t="s">
        <v>259</v>
      </c>
      <c r="U9" s="25" t="s">
        <v>259</v>
      </c>
    </row>
    <row r="10" spans="1:21" ht="16.5" customHeight="1" x14ac:dyDescent="0.25">
      <c r="A10" s="7"/>
      <c r="B10" s="7" t="s">
        <v>263</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264</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79</v>
      </c>
      <c r="E12" s="7"/>
      <c r="F12" s="7"/>
      <c r="G12" s="7"/>
      <c r="H12" s="7"/>
      <c r="I12" s="7"/>
      <c r="J12" s="7"/>
      <c r="K12" s="7"/>
      <c r="L12" s="9" t="s">
        <v>258</v>
      </c>
      <c r="M12" s="32">
        <v>899506</v>
      </c>
      <c r="N12" s="32">
        <v>786302</v>
      </c>
      <c r="O12" s="32">
        <v>622206</v>
      </c>
      <c r="P12" s="32">
        <v>291279</v>
      </c>
      <c r="Q12" s="32">
        <v>190221</v>
      </c>
      <c r="R12" s="33">
        <v>58532</v>
      </c>
      <c r="S12" s="33">
        <v>45549</v>
      </c>
      <c r="T12" s="33">
        <v>14859</v>
      </c>
      <c r="U12" s="34">
        <v>2908737</v>
      </c>
    </row>
    <row r="13" spans="1:21" ht="16.5" customHeight="1" x14ac:dyDescent="0.25">
      <c r="A13" s="7"/>
      <c r="B13" s="7"/>
      <c r="C13" s="7" t="s">
        <v>260</v>
      </c>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265</v>
      </c>
      <c r="E14" s="7"/>
      <c r="F14" s="7"/>
      <c r="G14" s="7"/>
      <c r="H14" s="7"/>
      <c r="I14" s="7"/>
      <c r="J14" s="7"/>
      <c r="K14" s="7"/>
      <c r="L14" s="9" t="s">
        <v>261</v>
      </c>
      <c r="M14" s="16">
        <v>11.3</v>
      </c>
      <c r="N14" s="16">
        <v>11.9</v>
      </c>
      <c r="O14" s="16">
        <v>12.3</v>
      </c>
      <c r="P14" s="16">
        <v>11.3</v>
      </c>
      <c r="Q14" s="16">
        <v>11.3</v>
      </c>
      <c r="R14" s="16">
        <v>11.8</v>
      </c>
      <c r="S14" s="16">
        <v>10.6</v>
      </c>
      <c r="T14" s="26">
        <v>5.9</v>
      </c>
      <c r="U14" s="16">
        <v>11.6</v>
      </c>
    </row>
    <row r="15" spans="1:21" ht="16.5" customHeight="1" x14ac:dyDescent="0.25">
      <c r="A15" s="7"/>
      <c r="B15" s="7"/>
      <c r="C15" s="7"/>
      <c r="D15" s="7" t="s">
        <v>266</v>
      </c>
      <c r="E15" s="7"/>
      <c r="F15" s="7"/>
      <c r="G15" s="7"/>
      <c r="H15" s="7"/>
      <c r="I15" s="7"/>
      <c r="J15" s="7"/>
      <c r="K15" s="7"/>
      <c r="L15" s="9" t="s">
        <v>261</v>
      </c>
      <c r="M15" s="26">
        <v>1.9</v>
      </c>
      <c r="N15" s="26">
        <v>1.8</v>
      </c>
      <c r="O15" s="26">
        <v>2.2000000000000002</v>
      </c>
      <c r="P15" s="26">
        <v>2</v>
      </c>
      <c r="Q15" s="26">
        <v>1.8</v>
      </c>
      <c r="R15" s="26">
        <v>1.9</v>
      </c>
      <c r="S15" s="26">
        <v>1.5</v>
      </c>
      <c r="T15" s="26">
        <v>0.7</v>
      </c>
      <c r="U15" s="26">
        <v>1.9</v>
      </c>
    </row>
    <row r="16" spans="1:21" ht="16.5" customHeight="1" x14ac:dyDescent="0.25">
      <c r="A16" s="7"/>
      <c r="B16" s="7"/>
      <c r="C16" s="7"/>
      <c r="D16" s="7" t="s">
        <v>267</v>
      </c>
      <c r="E16" s="7"/>
      <c r="F16" s="7"/>
      <c r="G16" s="7"/>
      <c r="H16" s="7"/>
      <c r="I16" s="7"/>
      <c r="J16" s="7"/>
      <c r="K16" s="7"/>
      <c r="L16" s="9" t="s">
        <v>261</v>
      </c>
      <c r="M16" s="26">
        <v>2.1</v>
      </c>
      <c r="N16" s="26">
        <v>2.2000000000000002</v>
      </c>
      <c r="O16" s="26">
        <v>2.2999999999999998</v>
      </c>
      <c r="P16" s="26">
        <v>2.7</v>
      </c>
      <c r="Q16" s="26">
        <v>3</v>
      </c>
      <c r="R16" s="26">
        <v>3.5</v>
      </c>
      <c r="S16" s="26">
        <v>2.6</v>
      </c>
      <c r="T16" s="26">
        <v>0.6</v>
      </c>
      <c r="U16" s="26">
        <v>2.2999999999999998</v>
      </c>
    </row>
    <row r="17" spans="1:21" ht="16.5" customHeight="1" x14ac:dyDescent="0.25">
      <c r="A17" s="7"/>
      <c r="B17" s="7"/>
      <c r="C17" s="7"/>
      <c r="D17" s="7" t="s">
        <v>268</v>
      </c>
      <c r="E17" s="7"/>
      <c r="F17" s="7"/>
      <c r="G17" s="7"/>
      <c r="H17" s="7"/>
      <c r="I17" s="7"/>
      <c r="J17" s="7"/>
      <c r="K17" s="7"/>
      <c r="L17" s="9" t="s">
        <v>261</v>
      </c>
      <c r="M17" s="26">
        <v>9.4</v>
      </c>
      <c r="N17" s="16">
        <v>10.1</v>
      </c>
      <c r="O17" s="16">
        <v>10</v>
      </c>
      <c r="P17" s="26">
        <v>9.1999999999999993</v>
      </c>
      <c r="Q17" s="26">
        <v>9.1</v>
      </c>
      <c r="R17" s="26">
        <v>9.5</v>
      </c>
      <c r="S17" s="26">
        <v>8.6999999999999993</v>
      </c>
      <c r="T17" s="26">
        <v>5.0999999999999996</v>
      </c>
      <c r="U17" s="26">
        <v>9.6</v>
      </c>
    </row>
    <row r="18" spans="1:21" ht="16.5" customHeight="1" x14ac:dyDescent="0.25">
      <c r="A18" s="7"/>
      <c r="B18" s="7"/>
      <c r="C18" s="7"/>
      <c r="D18" s="7" t="s">
        <v>269</v>
      </c>
      <c r="E18" s="7"/>
      <c r="F18" s="7"/>
      <c r="G18" s="7"/>
      <c r="H18" s="7"/>
      <c r="I18" s="7"/>
      <c r="J18" s="7"/>
      <c r="K18" s="7"/>
      <c r="L18" s="9" t="s">
        <v>261</v>
      </c>
      <c r="M18" s="26">
        <v>3.5</v>
      </c>
      <c r="N18" s="26">
        <v>3.9</v>
      </c>
      <c r="O18" s="26">
        <v>4</v>
      </c>
      <c r="P18" s="26">
        <v>3</v>
      </c>
      <c r="Q18" s="26">
        <v>2.7</v>
      </c>
      <c r="R18" s="26">
        <v>3</v>
      </c>
      <c r="S18" s="26">
        <v>2.9</v>
      </c>
      <c r="T18" s="26">
        <v>1.4</v>
      </c>
      <c r="U18" s="26">
        <v>3.6</v>
      </c>
    </row>
    <row r="19" spans="1:21" ht="16.5" customHeight="1" x14ac:dyDescent="0.25">
      <c r="A19" s="7" t="s">
        <v>83</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256</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257</v>
      </c>
      <c r="D21" s="7"/>
      <c r="E21" s="7"/>
      <c r="F21" s="7"/>
      <c r="G21" s="7"/>
      <c r="H21" s="7"/>
      <c r="I21" s="7"/>
      <c r="J21" s="7"/>
      <c r="K21" s="7"/>
      <c r="L21" s="9" t="s">
        <v>258</v>
      </c>
      <c r="M21" s="32">
        <v>142399</v>
      </c>
      <c r="N21" s="33">
        <v>77489</v>
      </c>
      <c r="O21" s="32">
        <v>108427</v>
      </c>
      <c r="P21" s="33">
        <v>66096</v>
      </c>
      <c r="Q21" s="33">
        <v>42107</v>
      </c>
      <c r="R21" s="33">
        <v>11171</v>
      </c>
      <c r="S21" s="33">
        <v>11562</v>
      </c>
      <c r="T21" s="30">
        <v>7811</v>
      </c>
      <c r="U21" s="32">
        <v>467062</v>
      </c>
    </row>
    <row r="22" spans="1:21" ht="16.5" customHeight="1" x14ac:dyDescent="0.25">
      <c r="A22" s="7"/>
      <c r="B22" s="7"/>
      <c r="C22" s="7" t="s">
        <v>260</v>
      </c>
      <c r="D22" s="7"/>
      <c r="E22" s="7"/>
      <c r="F22" s="7"/>
      <c r="G22" s="7"/>
      <c r="H22" s="7"/>
      <c r="I22" s="7"/>
      <c r="J22" s="7"/>
      <c r="K22" s="7"/>
      <c r="L22" s="9" t="s">
        <v>261</v>
      </c>
      <c r="M22" s="26">
        <v>1.8</v>
      </c>
      <c r="N22" s="26">
        <v>1.2</v>
      </c>
      <c r="O22" s="26">
        <v>2.2000000000000002</v>
      </c>
      <c r="P22" s="26">
        <v>2.6</v>
      </c>
      <c r="Q22" s="26">
        <v>2.5</v>
      </c>
      <c r="R22" s="26">
        <v>2.2000000000000002</v>
      </c>
      <c r="S22" s="26">
        <v>2.7</v>
      </c>
      <c r="T22" s="26">
        <v>3.1</v>
      </c>
      <c r="U22" s="26">
        <v>1.9</v>
      </c>
    </row>
    <row r="23" spans="1:21" ht="16.5" customHeight="1" x14ac:dyDescent="0.25">
      <c r="A23" s="7"/>
      <c r="B23" s="7" t="s">
        <v>262</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t="s">
        <v>257</v>
      </c>
      <c r="D24" s="7"/>
      <c r="E24" s="7"/>
      <c r="F24" s="7"/>
      <c r="G24" s="7"/>
      <c r="H24" s="7"/>
      <c r="I24" s="7"/>
      <c r="J24" s="7"/>
      <c r="K24" s="7"/>
      <c r="L24" s="9" t="s">
        <v>258</v>
      </c>
      <c r="M24" s="33">
        <v>13093</v>
      </c>
      <c r="N24" s="30">
        <v>9893</v>
      </c>
      <c r="O24" s="30">
        <v>9113</v>
      </c>
      <c r="P24" s="30">
        <v>4149</v>
      </c>
      <c r="Q24" s="31" t="s">
        <v>270</v>
      </c>
      <c r="R24" s="31" t="s">
        <v>270</v>
      </c>
      <c r="S24" s="31" t="s">
        <v>270</v>
      </c>
      <c r="T24" s="31" t="s">
        <v>270</v>
      </c>
      <c r="U24" s="33">
        <v>38963</v>
      </c>
    </row>
    <row r="25" spans="1:21" ht="16.5" customHeight="1" x14ac:dyDescent="0.25">
      <c r="A25" s="7"/>
      <c r="B25" s="7"/>
      <c r="C25" s="7" t="s">
        <v>260</v>
      </c>
      <c r="D25" s="7"/>
      <c r="E25" s="7"/>
      <c r="F25" s="7"/>
      <c r="G25" s="7"/>
      <c r="H25" s="7"/>
      <c r="I25" s="7"/>
      <c r="J25" s="7"/>
      <c r="K25" s="7"/>
      <c r="L25" s="9" t="s">
        <v>261</v>
      </c>
      <c r="M25" s="26">
        <v>0.2</v>
      </c>
      <c r="N25" s="26">
        <v>0.1</v>
      </c>
      <c r="O25" s="26">
        <v>0.2</v>
      </c>
      <c r="P25" s="26">
        <v>0.2</v>
      </c>
      <c r="Q25" s="25" t="s">
        <v>270</v>
      </c>
      <c r="R25" s="25" t="s">
        <v>270</v>
      </c>
      <c r="S25" s="25" t="s">
        <v>270</v>
      </c>
      <c r="T25" s="25" t="s">
        <v>270</v>
      </c>
      <c r="U25" s="26">
        <v>0.2</v>
      </c>
    </row>
    <row r="26" spans="1:21" ht="16.5" customHeight="1" x14ac:dyDescent="0.25">
      <c r="A26" s="7"/>
      <c r="B26" s="7" t="s">
        <v>263</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264</v>
      </c>
      <c r="D27" s="7"/>
      <c r="E27" s="7"/>
      <c r="F27" s="7"/>
      <c r="G27" s="7"/>
      <c r="H27" s="7"/>
      <c r="I27" s="7"/>
      <c r="J27" s="7"/>
      <c r="K27" s="7"/>
      <c r="L27" s="9"/>
      <c r="M27" s="10"/>
      <c r="N27" s="10"/>
      <c r="O27" s="10"/>
      <c r="P27" s="10"/>
      <c r="Q27" s="10"/>
      <c r="R27" s="10"/>
      <c r="S27" s="10"/>
      <c r="T27" s="10"/>
      <c r="U27" s="10"/>
    </row>
    <row r="28" spans="1:21" ht="16.5" customHeight="1" x14ac:dyDescent="0.25">
      <c r="A28" s="7"/>
      <c r="B28" s="7"/>
      <c r="C28" s="7"/>
      <c r="D28" s="7" t="s">
        <v>79</v>
      </c>
      <c r="E28" s="7"/>
      <c r="F28" s="7"/>
      <c r="G28" s="7"/>
      <c r="H28" s="7"/>
      <c r="I28" s="7"/>
      <c r="J28" s="7"/>
      <c r="K28" s="7"/>
      <c r="L28" s="9" t="s">
        <v>258</v>
      </c>
      <c r="M28" s="32">
        <v>851610</v>
      </c>
      <c r="N28" s="32">
        <v>760706</v>
      </c>
      <c r="O28" s="32">
        <v>589818</v>
      </c>
      <c r="P28" s="32">
        <v>268017</v>
      </c>
      <c r="Q28" s="32">
        <v>184122</v>
      </c>
      <c r="R28" s="33">
        <v>55633</v>
      </c>
      <c r="S28" s="33">
        <v>41474</v>
      </c>
      <c r="T28" s="33">
        <v>14107</v>
      </c>
      <c r="U28" s="34">
        <v>2765847</v>
      </c>
    </row>
    <row r="29" spans="1:21" ht="16.5" customHeight="1" x14ac:dyDescent="0.25">
      <c r="A29" s="7"/>
      <c r="B29" s="7"/>
      <c r="C29" s="7" t="s">
        <v>260</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265</v>
      </c>
      <c r="E30" s="7"/>
      <c r="F30" s="7"/>
      <c r="G30" s="7"/>
      <c r="H30" s="7"/>
      <c r="I30" s="7"/>
      <c r="J30" s="7"/>
      <c r="K30" s="7"/>
      <c r="L30" s="9" t="s">
        <v>261</v>
      </c>
      <c r="M30" s="16">
        <v>10.7</v>
      </c>
      <c r="N30" s="16">
        <v>11.6</v>
      </c>
      <c r="O30" s="16">
        <v>11.8</v>
      </c>
      <c r="P30" s="16">
        <v>10.4</v>
      </c>
      <c r="Q30" s="16">
        <v>10.9</v>
      </c>
      <c r="R30" s="16">
        <v>11.3</v>
      </c>
      <c r="S30" s="26">
        <v>9.6999999999999993</v>
      </c>
      <c r="T30" s="26">
        <v>5.6</v>
      </c>
      <c r="U30" s="16">
        <v>11.1</v>
      </c>
    </row>
    <row r="31" spans="1:21" ht="16.5" customHeight="1" x14ac:dyDescent="0.25">
      <c r="A31" s="7"/>
      <c r="B31" s="7"/>
      <c r="C31" s="7"/>
      <c r="D31" s="7" t="s">
        <v>266</v>
      </c>
      <c r="E31" s="7"/>
      <c r="F31" s="7"/>
      <c r="G31" s="7"/>
      <c r="H31" s="7"/>
      <c r="I31" s="7"/>
      <c r="J31" s="7"/>
      <c r="K31" s="7"/>
      <c r="L31" s="9" t="s">
        <v>261</v>
      </c>
      <c r="M31" s="26">
        <v>1.8</v>
      </c>
      <c r="N31" s="26">
        <v>1.7</v>
      </c>
      <c r="O31" s="26">
        <v>2.1</v>
      </c>
      <c r="P31" s="26">
        <v>1.7</v>
      </c>
      <c r="Q31" s="26">
        <v>1.7</v>
      </c>
      <c r="R31" s="26">
        <v>1.9</v>
      </c>
      <c r="S31" s="26">
        <v>1.3</v>
      </c>
      <c r="T31" s="26">
        <v>0.6</v>
      </c>
      <c r="U31" s="26">
        <v>1.8</v>
      </c>
    </row>
    <row r="32" spans="1:21" ht="16.5" customHeight="1" x14ac:dyDescent="0.25">
      <c r="A32" s="7"/>
      <c r="B32" s="7"/>
      <c r="C32" s="7"/>
      <c r="D32" s="7" t="s">
        <v>267</v>
      </c>
      <c r="E32" s="7"/>
      <c r="F32" s="7"/>
      <c r="G32" s="7"/>
      <c r="H32" s="7"/>
      <c r="I32" s="7"/>
      <c r="J32" s="7"/>
      <c r="K32" s="7"/>
      <c r="L32" s="9" t="s">
        <v>261</v>
      </c>
      <c r="M32" s="26">
        <v>2</v>
      </c>
      <c r="N32" s="26">
        <v>2.2999999999999998</v>
      </c>
      <c r="O32" s="26">
        <v>2.2999999999999998</v>
      </c>
      <c r="P32" s="26">
        <v>2.6</v>
      </c>
      <c r="Q32" s="26">
        <v>3</v>
      </c>
      <c r="R32" s="26">
        <v>3.4</v>
      </c>
      <c r="S32" s="26">
        <v>2.5</v>
      </c>
      <c r="T32" s="26">
        <v>0.6</v>
      </c>
      <c r="U32" s="26">
        <v>2.2999999999999998</v>
      </c>
    </row>
    <row r="33" spans="1:21" ht="16.5" customHeight="1" x14ac:dyDescent="0.25">
      <c r="A33" s="7"/>
      <c r="B33" s="7"/>
      <c r="C33" s="7"/>
      <c r="D33" s="7" t="s">
        <v>268</v>
      </c>
      <c r="E33" s="7"/>
      <c r="F33" s="7"/>
      <c r="G33" s="7"/>
      <c r="H33" s="7"/>
      <c r="I33" s="7"/>
      <c r="J33" s="7"/>
      <c r="K33" s="7"/>
      <c r="L33" s="9" t="s">
        <v>261</v>
      </c>
      <c r="M33" s="26">
        <v>8.8000000000000007</v>
      </c>
      <c r="N33" s="26">
        <v>9.6</v>
      </c>
      <c r="O33" s="26">
        <v>9.6</v>
      </c>
      <c r="P33" s="26">
        <v>8.5</v>
      </c>
      <c r="Q33" s="26">
        <v>8.8000000000000007</v>
      </c>
      <c r="R33" s="26">
        <v>9</v>
      </c>
      <c r="S33" s="26">
        <v>7.9</v>
      </c>
      <c r="T33" s="26">
        <v>4.9000000000000004</v>
      </c>
      <c r="U33" s="26">
        <v>9.1</v>
      </c>
    </row>
    <row r="34" spans="1:21" ht="16.5" customHeight="1" x14ac:dyDescent="0.25">
      <c r="A34" s="7"/>
      <c r="B34" s="7"/>
      <c r="C34" s="7"/>
      <c r="D34" s="7" t="s">
        <v>269</v>
      </c>
      <c r="E34" s="7"/>
      <c r="F34" s="7"/>
      <c r="G34" s="7"/>
      <c r="H34" s="7"/>
      <c r="I34" s="7"/>
      <c r="J34" s="7"/>
      <c r="K34" s="7"/>
      <c r="L34" s="9" t="s">
        <v>261</v>
      </c>
      <c r="M34" s="26">
        <v>3.3</v>
      </c>
      <c r="N34" s="26">
        <v>4</v>
      </c>
      <c r="O34" s="26">
        <v>3.9</v>
      </c>
      <c r="P34" s="26">
        <v>2.7</v>
      </c>
      <c r="Q34" s="26">
        <v>2.7</v>
      </c>
      <c r="R34" s="26">
        <v>2.9</v>
      </c>
      <c r="S34" s="26">
        <v>2.7</v>
      </c>
      <c r="T34" s="26">
        <v>1.2</v>
      </c>
      <c r="U34" s="26">
        <v>3.4</v>
      </c>
    </row>
    <row r="35" spans="1:21" ht="16.5" customHeight="1" x14ac:dyDescent="0.25">
      <c r="A35" s="7" t="s">
        <v>85</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256</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257</v>
      </c>
      <c r="D37" s="7"/>
      <c r="E37" s="7"/>
      <c r="F37" s="7"/>
      <c r="G37" s="7"/>
      <c r="H37" s="7"/>
      <c r="I37" s="7"/>
      <c r="J37" s="7"/>
      <c r="K37" s="7"/>
      <c r="L37" s="9" t="s">
        <v>258</v>
      </c>
      <c r="M37" s="32">
        <v>142426</v>
      </c>
      <c r="N37" s="33">
        <v>75761</v>
      </c>
      <c r="O37" s="32">
        <v>106212</v>
      </c>
      <c r="P37" s="33">
        <v>63415</v>
      </c>
      <c r="Q37" s="33">
        <v>41028</v>
      </c>
      <c r="R37" s="33">
        <v>10803</v>
      </c>
      <c r="S37" s="33">
        <v>11252</v>
      </c>
      <c r="T37" s="30">
        <v>7920</v>
      </c>
      <c r="U37" s="32">
        <v>458817</v>
      </c>
    </row>
    <row r="38" spans="1:21" ht="16.5" customHeight="1" x14ac:dyDescent="0.25">
      <c r="A38" s="7"/>
      <c r="B38" s="7"/>
      <c r="C38" s="7" t="s">
        <v>260</v>
      </c>
      <c r="D38" s="7"/>
      <c r="E38" s="7"/>
      <c r="F38" s="7"/>
      <c r="G38" s="7"/>
      <c r="H38" s="7"/>
      <c r="I38" s="7"/>
      <c r="J38" s="7"/>
      <c r="K38" s="7"/>
      <c r="L38" s="9" t="s">
        <v>261</v>
      </c>
      <c r="M38" s="26">
        <v>1.8</v>
      </c>
      <c r="N38" s="26">
        <v>1.2</v>
      </c>
      <c r="O38" s="26">
        <v>2.2000000000000002</v>
      </c>
      <c r="P38" s="26">
        <v>2.5</v>
      </c>
      <c r="Q38" s="26">
        <v>2.5</v>
      </c>
      <c r="R38" s="26">
        <v>2.1</v>
      </c>
      <c r="S38" s="26">
        <v>2.7</v>
      </c>
      <c r="T38" s="26">
        <v>3.2</v>
      </c>
      <c r="U38" s="26">
        <v>1.9</v>
      </c>
    </row>
    <row r="39" spans="1:21" ht="16.5" customHeight="1" x14ac:dyDescent="0.25">
      <c r="A39" s="7"/>
      <c r="B39" s="7" t="s">
        <v>262</v>
      </c>
      <c r="C39" s="7"/>
      <c r="D39" s="7"/>
      <c r="E39" s="7"/>
      <c r="F39" s="7"/>
      <c r="G39" s="7"/>
      <c r="H39" s="7"/>
      <c r="I39" s="7"/>
      <c r="J39" s="7"/>
      <c r="K39" s="7"/>
      <c r="L39" s="9"/>
      <c r="M39" s="10"/>
      <c r="N39" s="10"/>
      <c r="O39" s="10"/>
      <c r="P39" s="10"/>
      <c r="Q39" s="10"/>
      <c r="R39" s="10"/>
      <c r="S39" s="10"/>
      <c r="T39" s="10"/>
      <c r="U39" s="10"/>
    </row>
    <row r="40" spans="1:21" ht="16.5" customHeight="1" x14ac:dyDescent="0.25">
      <c r="A40" s="7"/>
      <c r="B40" s="7"/>
      <c r="C40" s="7" t="s">
        <v>257</v>
      </c>
      <c r="D40" s="7"/>
      <c r="E40" s="7"/>
      <c r="F40" s="7"/>
      <c r="G40" s="7"/>
      <c r="H40" s="7"/>
      <c r="I40" s="7"/>
      <c r="J40" s="7"/>
      <c r="K40" s="7"/>
      <c r="L40" s="9" t="s">
        <v>258</v>
      </c>
      <c r="M40" s="33">
        <v>13881</v>
      </c>
      <c r="N40" s="33">
        <v>10424</v>
      </c>
      <c r="O40" s="30">
        <v>9877</v>
      </c>
      <c r="P40" s="30">
        <v>4277</v>
      </c>
      <c r="Q40" s="31" t="s">
        <v>270</v>
      </c>
      <c r="R40" s="31" t="s">
        <v>270</v>
      </c>
      <c r="S40" s="31" t="s">
        <v>270</v>
      </c>
      <c r="T40" s="31" t="s">
        <v>270</v>
      </c>
      <c r="U40" s="33">
        <v>41056</v>
      </c>
    </row>
    <row r="41" spans="1:21" ht="16.5" customHeight="1" x14ac:dyDescent="0.25">
      <c r="A41" s="7"/>
      <c r="B41" s="7"/>
      <c r="C41" s="7" t="s">
        <v>260</v>
      </c>
      <c r="D41" s="7"/>
      <c r="E41" s="7"/>
      <c r="F41" s="7"/>
      <c r="G41" s="7"/>
      <c r="H41" s="7"/>
      <c r="I41" s="7"/>
      <c r="J41" s="7"/>
      <c r="K41" s="7"/>
      <c r="L41" s="9" t="s">
        <v>261</v>
      </c>
      <c r="M41" s="26">
        <v>0.2</v>
      </c>
      <c r="N41" s="26">
        <v>0.2</v>
      </c>
      <c r="O41" s="26">
        <v>0.2</v>
      </c>
      <c r="P41" s="26">
        <v>0.2</v>
      </c>
      <c r="Q41" s="25" t="s">
        <v>270</v>
      </c>
      <c r="R41" s="25" t="s">
        <v>270</v>
      </c>
      <c r="S41" s="25" t="s">
        <v>270</v>
      </c>
      <c r="T41" s="25" t="s">
        <v>270</v>
      </c>
      <c r="U41" s="26">
        <v>0.2</v>
      </c>
    </row>
    <row r="42" spans="1:21" ht="16.5" customHeight="1" x14ac:dyDescent="0.25">
      <c r="A42" s="7"/>
      <c r="B42" s="7" t="s">
        <v>263</v>
      </c>
      <c r="C42" s="7"/>
      <c r="D42" s="7"/>
      <c r="E42" s="7"/>
      <c r="F42" s="7"/>
      <c r="G42" s="7"/>
      <c r="H42" s="7"/>
      <c r="I42" s="7"/>
      <c r="J42" s="7"/>
      <c r="K42" s="7"/>
      <c r="L42" s="9"/>
      <c r="M42" s="10"/>
      <c r="N42" s="10"/>
      <c r="O42" s="10"/>
      <c r="P42" s="10"/>
      <c r="Q42" s="10"/>
      <c r="R42" s="10"/>
      <c r="S42" s="10"/>
      <c r="T42" s="10"/>
      <c r="U42" s="10"/>
    </row>
    <row r="43" spans="1:21" ht="16.5" customHeight="1" x14ac:dyDescent="0.25">
      <c r="A43" s="7"/>
      <c r="B43" s="7"/>
      <c r="C43" s="7" t="s">
        <v>264</v>
      </c>
      <c r="D43" s="7"/>
      <c r="E43" s="7"/>
      <c r="F43" s="7"/>
      <c r="G43" s="7"/>
      <c r="H43" s="7"/>
      <c r="I43" s="7"/>
      <c r="J43" s="7"/>
      <c r="K43" s="7"/>
      <c r="L43" s="9"/>
      <c r="M43" s="10"/>
      <c r="N43" s="10"/>
      <c r="O43" s="10"/>
      <c r="P43" s="10"/>
      <c r="Q43" s="10"/>
      <c r="R43" s="10"/>
      <c r="S43" s="10"/>
      <c r="T43" s="10"/>
      <c r="U43" s="10"/>
    </row>
    <row r="44" spans="1:21" ht="16.5" customHeight="1" x14ac:dyDescent="0.25">
      <c r="A44" s="7"/>
      <c r="B44" s="7"/>
      <c r="C44" s="7"/>
      <c r="D44" s="7" t="s">
        <v>79</v>
      </c>
      <c r="E44" s="7"/>
      <c r="F44" s="7"/>
      <c r="G44" s="7"/>
      <c r="H44" s="7"/>
      <c r="I44" s="7"/>
      <c r="J44" s="7"/>
      <c r="K44" s="7"/>
      <c r="L44" s="9" t="s">
        <v>258</v>
      </c>
      <c r="M44" s="32">
        <v>841415</v>
      </c>
      <c r="N44" s="32">
        <v>741652</v>
      </c>
      <c r="O44" s="32">
        <v>571742</v>
      </c>
      <c r="P44" s="32">
        <v>255033</v>
      </c>
      <c r="Q44" s="32">
        <v>178976</v>
      </c>
      <c r="R44" s="33">
        <v>53640</v>
      </c>
      <c r="S44" s="33">
        <v>40175</v>
      </c>
      <c r="T44" s="33">
        <v>13374</v>
      </c>
      <c r="U44" s="34">
        <v>2696313</v>
      </c>
    </row>
    <row r="45" spans="1:21" ht="16.5" customHeight="1" x14ac:dyDescent="0.25">
      <c r="A45" s="7"/>
      <c r="B45" s="7"/>
      <c r="C45" s="7" t="s">
        <v>260</v>
      </c>
      <c r="D45" s="7"/>
      <c r="E45" s="7"/>
      <c r="F45" s="7"/>
      <c r="G45" s="7"/>
      <c r="H45" s="7"/>
      <c r="I45" s="7"/>
      <c r="J45" s="7"/>
      <c r="K45" s="7"/>
      <c r="L45" s="9"/>
      <c r="M45" s="10"/>
      <c r="N45" s="10"/>
      <c r="O45" s="10"/>
      <c r="P45" s="10"/>
      <c r="Q45" s="10"/>
      <c r="R45" s="10"/>
      <c r="S45" s="10"/>
      <c r="T45" s="10"/>
      <c r="U45" s="10"/>
    </row>
    <row r="46" spans="1:21" ht="16.5" customHeight="1" x14ac:dyDescent="0.25">
      <c r="A46" s="7"/>
      <c r="B46" s="7"/>
      <c r="C46" s="7"/>
      <c r="D46" s="7" t="s">
        <v>265</v>
      </c>
      <c r="E46" s="7"/>
      <c r="F46" s="7"/>
      <c r="G46" s="7"/>
      <c r="H46" s="7"/>
      <c r="I46" s="7"/>
      <c r="J46" s="7"/>
      <c r="K46" s="7"/>
      <c r="L46" s="9" t="s">
        <v>261</v>
      </c>
      <c r="M46" s="16">
        <v>10.7</v>
      </c>
      <c r="N46" s="16">
        <v>11.6</v>
      </c>
      <c r="O46" s="16">
        <v>11.6</v>
      </c>
      <c r="P46" s="16">
        <v>10</v>
      </c>
      <c r="Q46" s="16">
        <v>10.7</v>
      </c>
      <c r="R46" s="16">
        <v>10.9</v>
      </c>
      <c r="S46" s="26">
        <v>9.5</v>
      </c>
      <c r="T46" s="26">
        <v>5.3</v>
      </c>
      <c r="U46" s="16">
        <v>11</v>
      </c>
    </row>
    <row r="47" spans="1:21" ht="16.5" customHeight="1" x14ac:dyDescent="0.25">
      <c r="A47" s="7"/>
      <c r="B47" s="7"/>
      <c r="C47" s="7"/>
      <c r="D47" s="7" t="s">
        <v>266</v>
      </c>
      <c r="E47" s="7"/>
      <c r="F47" s="7"/>
      <c r="G47" s="7"/>
      <c r="H47" s="7"/>
      <c r="I47" s="7"/>
      <c r="J47" s="7"/>
      <c r="K47" s="7"/>
      <c r="L47" s="9" t="s">
        <v>261</v>
      </c>
      <c r="M47" s="26">
        <v>1.7</v>
      </c>
      <c r="N47" s="26">
        <v>1.7</v>
      </c>
      <c r="O47" s="26">
        <v>2</v>
      </c>
      <c r="P47" s="26">
        <v>1.6</v>
      </c>
      <c r="Q47" s="26">
        <v>1.7</v>
      </c>
      <c r="R47" s="26">
        <v>1.8</v>
      </c>
      <c r="S47" s="26">
        <v>1.2</v>
      </c>
      <c r="T47" s="26">
        <v>0.5</v>
      </c>
      <c r="U47" s="26">
        <v>1.7</v>
      </c>
    </row>
    <row r="48" spans="1:21" ht="16.5" customHeight="1" x14ac:dyDescent="0.25">
      <c r="A48" s="7"/>
      <c r="B48" s="7"/>
      <c r="C48" s="7"/>
      <c r="D48" s="7" t="s">
        <v>267</v>
      </c>
      <c r="E48" s="7"/>
      <c r="F48" s="7"/>
      <c r="G48" s="7"/>
      <c r="H48" s="7"/>
      <c r="I48" s="7"/>
      <c r="J48" s="7"/>
      <c r="K48" s="7"/>
      <c r="L48" s="9" t="s">
        <v>261</v>
      </c>
      <c r="M48" s="26">
        <v>2</v>
      </c>
      <c r="N48" s="26">
        <v>2.2999999999999998</v>
      </c>
      <c r="O48" s="26">
        <v>2.2000000000000002</v>
      </c>
      <c r="P48" s="26">
        <v>2.5</v>
      </c>
      <c r="Q48" s="26">
        <v>2.9</v>
      </c>
      <c r="R48" s="26">
        <v>3.4</v>
      </c>
      <c r="S48" s="26">
        <v>2.4</v>
      </c>
      <c r="T48" s="26">
        <v>0.6</v>
      </c>
      <c r="U48" s="26">
        <v>2.2000000000000002</v>
      </c>
    </row>
    <row r="49" spans="1:21" ht="16.5" customHeight="1" x14ac:dyDescent="0.25">
      <c r="A49" s="7"/>
      <c r="B49" s="7"/>
      <c r="C49" s="7"/>
      <c r="D49" s="7" t="s">
        <v>268</v>
      </c>
      <c r="E49" s="7"/>
      <c r="F49" s="7"/>
      <c r="G49" s="7"/>
      <c r="H49" s="7"/>
      <c r="I49" s="7"/>
      <c r="J49" s="7"/>
      <c r="K49" s="7"/>
      <c r="L49" s="9" t="s">
        <v>261</v>
      </c>
      <c r="M49" s="26">
        <v>8.9</v>
      </c>
      <c r="N49" s="26">
        <v>9.6</v>
      </c>
      <c r="O49" s="26">
        <v>9.5</v>
      </c>
      <c r="P49" s="26">
        <v>8.1999999999999993</v>
      </c>
      <c r="Q49" s="26">
        <v>8.6</v>
      </c>
      <c r="R49" s="26">
        <v>8.6</v>
      </c>
      <c r="S49" s="26">
        <v>7.8</v>
      </c>
      <c r="T49" s="26">
        <v>4.7</v>
      </c>
      <c r="U49" s="26">
        <v>9</v>
      </c>
    </row>
    <row r="50" spans="1:21" ht="16.5" customHeight="1" x14ac:dyDescent="0.25">
      <c r="A50" s="7"/>
      <c r="B50" s="7"/>
      <c r="C50" s="7"/>
      <c r="D50" s="7" t="s">
        <v>269</v>
      </c>
      <c r="E50" s="7"/>
      <c r="F50" s="7"/>
      <c r="G50" s="7"/>
      <c r="H50" s="7"/>
      <c r="I50" s="7"/>
      <c r="J50" s="7"/>
      <c r="K50" s="7"/>
      <c r="L50" s="9" t="s">
        <v>261</v>
      </c>
      <c r="M50" s="26">
        <v>3.3</v>
      </c>
      <c r="N50" s="26">
        <v>4</v>
      </c>
      <c r="O50" s="26">
        <v>3.9</v>
      </c>
      <c r="P50" s="26">
        <v>2.5</v>
      </c>
      <c r="Q50" s="26">
        <v>2.7</v>
      </c>
      <c r="R50" s="26">
        <v>2.8</v>
      </c>
      <c r="S50" s="26">
        <v>2.7</v>
      </c>
      <c r="T50" s="26">
        <v>1</v>
      </c>
      <c r="U50" s="26">
        <v>3.4</v>
      </c>
    </row>
    <row r="51" spans="1:21" ht="16.5" customHeight="1" x14ac:dyDescent="0.25">
      <c r="A51" s="7" t="s">
        <v>86</v>
      </c>
      <c r="B51" s="7"/>
      <c r="C51" s="7"/>
      <c r="D51" s="7"/>
      <c r="E51" s="7"/>
      <c r="F51" s="7"/>
      <c r="G51" s="7"/>
      <c r="H51" s="7"/>
      <c r="I51" s="7"/>
      <c r="J51" s="7"/>
      <c r="K51" s="7"/>
      <c r="L51" s="9"/>
      <c r="M51" s="10"/>
      <c r="N51" s="10"/>
      <c r="O51" s="10"/>
      <c r="P51" s="10"/>
      <c r="Q51" s="10"/>
      <c r="R51" s="10"/>
      <c r="S51" s="10"/>
      <c r="T51" s="10"/>
      <c r="U51" s="10"/>
    </row>
    <row r="52" spans="1:21" ht="16.5" customHeight="1" x14ac:dyDescent="0.25">
      <c r="A52" s="7"/>
      <c r="B52" s="7" t="s">
        <v>256</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257</v>
      </c>
      <c r="D53" s="7"/>
      <c r="E53" s="7"/>
      <c r="F53" s="7"/>
      <c r="G53" s="7"/>
      <c r="H53" s="7"/>
      <c r="I53" s="7"/>
      <c r="J53" s="7"/>
      <c r="K53" s="7"/>
      <c r="L53" s="9" t="s">
        <v>258</v>
      </c>
      <c r="M53" s="32">
        <v>137231</v>
      </c>
      <c r="N53" s="33">
        <v>73201</v>
      </c>
      <c r="O53" s="32">
        <v>102793</v>
      </c>
      <c r="P53" s="33">
        <v>60468</v>
      </c>
      <c r="Q53" s="33">
        <v>41320</v>
      </c>
      <c r="R53" s="33">
        <v>11350</v>
      </c>
      <c r="S53" s="33">
        <v>10914</v>
      </c>
      <c r="T53" s="30">
        <v>7637</v>
      </c>
      <c r="U53" s="32">
        <v>444914</v>
      </c>
    </row>
    <row r="54" spans="1:21" ht="16.5" customHeight="1" x14ac:dyDescent="0.25">
      <c r="A54" s="7"/>
      <c r="B54" s="7"/>
      <c r="C54" s="7" t="s">
        <v>260</v>
      </c>
      <c r="D54" s="7"/>
      <c r="E54" s="7"/>
      <c r="F54" s="7"/>
      <c r="G54" s="7"/>
      <c r="H54" s="7"/>
      <c r="I54" s="7"/>
      <c r="J54" s="7"/>
      <c r="K54" s="7"/>
      <c r="L54" s="9" t="s">
        <v>261</v>
      </c>
      <c r="M54" s="26">
        <v>1.8</v>
      </c>
      <c r="N54" s="26">
        <v>1.2</v>
      </c>
      <c r="O54" s="26">
        <v>2.2000000000000002</v>
      </c>
      <c r="P54" s="26">
        <v>2.4</v>
      </c>
      <c r="Q54" s="26">
        <v>2.5</v>
      </c>
      <c r="R54" s="26">
        <v>2.2999999999999998</v>
      </c>
      <c r="S54" s="26">
        <v>2.7</v>
      </c>
      <c r="T54" s="26">
        <v>3</v>
      </c>
      <c r="U54" s="26">
        <v>1.9</v>
      </c>
    </row>
    <row r="55" spans="1:21" ht="16.5" customHeight="1" x14ac:dyDescent="0.25">
      <c r="A55" s="7"/>
      <c r="B55" s="7" t="s">
        <v>262</v>
      </c>
      <c r="C55" s="7"/>
      <c r="D55" s="7"/>
      <c r="E55" s="7"/>
      <c r="F55" s="7"/>
      <c r="G55" s="7"/>
      <c r="H55" s="7"/>
      <c r="I55" s="7"/>
      <c r="J55" s="7"/>
      <c r="K55" s="7"/>
      <c r="L55" s="9"/>
      <c r="M55" s="10"/>
      <c r="N55" s="10"/>
      <c r="O55" s="10"/>
      <c r="P55" s="10"/>
      <c r="Q55" s="10"/>
      <c r="R55" s="10"/>
      <c r="S55" s="10"/>
      <c r="T55" s="10"/>
      <c r="U55" s="10"/>
    </row>
    <row r="56" spans="1:21" ht="16.5" customHeight="1" x14ac:dyDescent="0.25">
      <c r="A56" s="7"/>
      <c r="B56" s="7"/>
      <c r="C56" s="7" t="s">
        <v>257</v>
      </c>
      <c r="D56" s="7"/>
      <c r="E56" s="7"/>
      <c r="F56" s="7"/>
      <c r="G56" s="7"/>
      <c r="H56" s="7"/>
      <c r="I56" s="7"/>
      <c r="J56" s="7"/>
      <c r="K56" s="7"/>
      <c r="L56" s="9" t="s">
        <v>258</v>
      </c>
      <c r="M56" s="33">
        <v>12753</v>
      </c>
      <c r="N56" s="33">
        <v>10453</v>
      </c>
      <c r="O56" s="30">
        <v>9071</v>
      </c>
      <c r="P56" s="30">
        <v>4413</v>
      </c>
      <c r="Q56" s="31" t="s">
        <v>270</v>
      </c>
      <c r="R56" s="31" t="s">
        <v>270</v>
      </c>
      <c r="S56" s="31" t="s">
        <v>270</v>
      </c>
      <c r="T56" s="31" t="s">
        <v>270</v>
      </c>
      <c r="U56" s="33">
        <v>39230</v>
      </c>
    </row>
    <row r="57" spans="1:21" ht="16.5" customHeight="1" x14ac:dyDescent="0.25">
      <c r="A57" s="7"/>
      <c r="B57" s="7"/>
      <c r="C57" s="7" t="s">
        <v>260</v>
      </c>
      <c r="D57" s="7"/>
      <c r="E57" s="7"/>
      <c r="F57" s="7"/>
      <c r="G57" s="7"/>
      <c r="H57" s="7"/>
      <c r="I57" s="7"/>
      <c r="J57" s="7"/>
      <c r="K57" s="7"/>
      <c r="L57" s="9" t="s">
        <v>261</v>
      </c>
      <c r="M57" s="26">
        <v>0.2</v>
      </c>
      <c r="N57" s="26">
        <v>0.2</v>
      </c>
      <c r="O57" s="26">
        <v>0.2</v>
      </c>
      <c r="P57" s="26">
        <v>0.2</v>
      </c>
      <c r="Q57" s="25" t="s">
        <v>270</v>
      </c>
      <c r="R57" s="25" t="s">
        <v>270</v>
      </c>
      <c r="S57" s="25" t="s">
        <v>270</v>
      </c>
      <c r="T57" s="25" t="s">
        <v>270</v>
      </c>
      <c r="U57" s="26">
        <v>0.2</v>
      </c>
    </row>
    <row r="58" spans="1:21" ht="16.5" customHeight="1" x14ac:dyDescent="0.25">
      <c r="A58" s="7"/>
      <c r="B58" s="7" t="s">
        <v>263</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264</v>
      </c>
      <c r="D59" s="7"/>
      <c r="E59" s="7"/>
      <c r="F59" s="7"/>
      <c r="G59" s="7"/>
      <c r="H59" s="7"/>
      <c r="I59" s="7"/>
      <c r="J59" s="7"/>
      <c r="K59" s="7"/>
      <c r="L59" s="9"/>
      <c r="M59" s="10"/>
      <c r="N59" s="10"/>
      <c r="O59" s="10"/>
      <c r="P59" s="10"/>
      <c r="Q59" s="10"/>
      <c r="R59" s="10"/>
      <c r="S59" s="10"/>
      <c r="T59" s="10"/>
      <c r="U59" s="10"/>
    </row>
    <row r="60" spans="1:21" ht="16.5" customHeight="1" x14ac:dyDescent="0.25">
      <c r="A60" s="7"/>
      <c r="B60" s="7"/>
      <c r="C60" s="7"/>
      <c r="D60" s="7" t="s">
        <v>79</v>
      </c>
      <c r="E60" s="7"/>
      <c r="F60" s="7"/>
      <c r="G60" s="7"/>
      <c r="H60" s="7"/>
      <c r="I60" s="7"/>
      <c r="J60" s="7"/>
      <c r="K60" s="7"/>
      <c r="L60" s="9" t="s">
        <v>258</v>
      </c>
      <c r="M60" s="32">
        <v>805002</v>
      </c>
      <c r="N60" s="32">
        <v>708174</v>
      </c>
      <c r="O60" s="32">
        <v>540860</v>
      </c>
      <c r="P60" s="32">
        <v>239097</v>
      </c>
      <c r="Q60" s="32">
        <v>171523</v>
      </c>
      <c r="R60" s="33">
        <v>52038</v>
      </c>
      <c r="S60" s="33">
        <v>37722</v>
      </c>
      <c r="T60" s="33">
        <v>12441</v>
      </c>
      <c r="U60" s="34">
        <v>2566906</v>
      </c>
    </row>
    <row r="61" spans="1:21" ht="16.5" customHeight="1" x14ac:dyDescent="0.25">
      <c r="A61" s="7"/>
      <c r="B61" s="7"/>
      <c r="C61" s="7" t="s">
        <v>260</v>
      </c>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265</v>
      </c>
      <c r="E62" s="7"/>
      <c r="F62" s="7"/>
      <c r="G62" s="7"/>
      <c r="H62" s="7"/>
      <c r="I62" s="7"/>
      <c r="J62" s="7"/>
      <c r="K62" s="7"/>
      <c r="L62" s="9" t="s">
        <v>261</v>
      </c>
      <c r="M62" s="16">
        <v>10.4</v>
      </c>
      <c r="N62" s="16">
        <v>11.3</v>
      </c>
      <c r="O62" s="16">
        <v>11.2</v>
      </c>
      <c r="P62" s="26">
        <v>9.4</v>
      </c>
      <c r="Q62" s="16">
        <v>10.3</v>
      </c>
      <c r="R62" s="16">
        <v>10.7</v>
      </c>
      <c r="S62" s="26">
        <v>9.1</v>
      </c>
      <c r="T62" s="26">
        <v>5</v>
      </c>
      <c r="U62" s="16">
        <v>10.6</v>
      </c>
    </row>
    <row r="63" spans="1:21" ht="16.5" customHeight="1" x14ac:dyDescent="0.25">
      <c r="A63" s="7"/>
      <c r="B63" s="7"/>
      <c r="C63" s="7"/>
      <c r="D63" s="7" t="s">
        <v>266</v>
      </c>
      <c r="E63" s="7"/>
      <c r="F63" s="7"/>
      <c r="G63" s="7"/>
      <c r="H63" s="7"/>
      <c r="I63" s="7"/>
      <c r="J63" s="7"/>
      <c r="K63" s="7"/>
      <c r="L63" s="9" t="s">
        <v>261</v>
      </c>
      <c r="M63" s="26">
        <v>1.7</v>
      </c>
      <c r="N63" s="26">
        <v>1.7</v>
      </c>
      <c r="O63" s="26">
        <v>1.9</v>
      </c>
      <c r="P63" s="26">
        <v>1.4</v>
      </c>
      <c r="Q63" s="26">
        <v>1.7</v>
      </c>
      <c r="R63" s="26">
        <v>1.8</v>
      </c>
      <c r="S63" s="26">
        <v>1</v>
      </c>
      <c r="T63" s="26">
        <v>0.4</v>
      </c>
      <c r="U63" s="26">
        <v>1.7</v>
      </c>
    </row>
    <row r="64" spans="1:21" ht="16.5" customHeight="1" x14ac:dyDescent="0.25">
      <c r="A64" s="7"/>
      <c r="B64" s="7"/>
      <c r="C64" s="7"/>
      <c r="D64" s="7" t="s">
        <v>267</v>
      </c>
      <c r="E64" s="7"/>
      <c r="F64" s="7"/>
      <c r="G64" s="7"/>
      <c r="H64" s="7"/>
      <c r="I64" s="7"/>
      <c r="J64" s="7"/>
      <c r="K64" s="7"/>
      <c r="L64" s="9" t="s">
        <v>261</v>
      </c>
      <c r="M64" s="26">
        <v>1.9</v>
      </c>
      <c r="N64" s="26">
        <v>2.2000000000000002</v>
      </c>
      <c r="O64" s="26">
        <v>2.1</v>
      </c>
      <c r="P64" s="26">
        <v>2.2999999999999998</v>
      </c>
      <c r="Q64" s="26">
        <v>2.9</v>
      </c>
      <c r="R64" s="26">
        <v>3.4</v>
      </c>
      <c r="S64" s="26">
        <v>2.4</v>
      </c>
      <c r="T64" s="26">
        <v>0.6</v>
      </c>
      <c r="U64" s="26">
        <v>2.2000000000000002</v>
      </c>
    </row>
    <row r="65" spans="1:21" ht="16.5" customHeight="1" x14ac:dyDescent="0.25">
      <c r="A65" s="7"/>
      <c r="B65" s="7"/>
      <c r="C65" s="7"/>
      <c r="D65" s="7" t="s">
        <v>268</v>
      </c>
      <c r="E65" s="7"/>
      <c r="F65" s="7"/>
      <c r="G65" s="7"/>
      <c r="H65" s="7"/>
      <c r="I65" s="7"/>
      <c r="J65" s="7"/>
      <c r="K65" s="7"/>
      <c r="L65" s="9" t="s">
        <v>261</v>
      </c>
      <c r="M65" s="26">
        <v>8.6</v>
      </c>
      <c r="N65" s="26">
        <v>9.3000000000000007</v>
      </c>
      <c r="O65" s="26">
        <v>9.1</v>
      </c>
      <c r="P65" s="26">
        <v>7.7</v>
      </c>
      <c r="Q65" s="26">
        <v>8.1999999999999993</v>
      </c>
      <c r="R65" s="26">
        <v>8.4</v>
      </c>
      <c r="S65" s="26">
        <v>7.5</v>
      </c>
      <c r="T65" s="26">
        <v>4.3</v>
      </c>
      <c r="U65" s="26">
        <v>8.6999999999999993</v>
      </c>
    </row>
    <row r="66" spans="1:21" ht="16.5" customHeight="1" x14ac:dyDescent="0.25">
      <c r="A66" s="7"/>
      <c r="B66" s="7"/>
      <c r="C66" s="7"/>
      <c r="D66" s="7" t="s">
        <v>269</v>
      </c>
      <c r="E66" s="7"/>
      <c r="F66" s="7"/>
      <c r="G66" s="7"/>
      <c r="H66" s="7"/>
      <c r="I66" s="7"/>
      <c r="J66" s="7"/>
      <c r="K66" s="7"/>
      <c r="L66" s="9" t="s">
        <v>261</v>
      </c>
      <c r="M66" s="26">
        <v>3.2</v>
      </c>
      <c r="N66" s="26">
        <v>3.9</v>
      </c>
      <c r="O66" s="26">
        <v>3.7</v>
      </c>
      <c r="P66" s="26">
        <v>2.4</v>
      </c>
      <c r="Q66" s="26">
        <v>2.6</v>
      </c>
      <c r="R66" s="26">
        <v>2.7</v>
      </c>
      <c r="S66" s="26">
        <v>2.6</v>
      </c>
      <c r="T66" s="26">
        <v>1</v>
      </c>
      <c r="U66" s="26">
        <v>3.3</v>
      </c>
    </row>
    <row r="67" spans="1:21" ht="16.5" customHeight="1" x14ac:dyDescent="0.25">
      <c r="A67" s="7" t="s">
        <v>87</v>
      </c>
      <c r="B67" s="7"/>
      <c r="C67" s="7"/>
      <c r="D67" s="7"/>
      <c r="E67" s="7"/>
      <c r="F67" s="7"/>
      <c r="G67" s="7"/>
      <c r="H67" s="7"/>
      <c r="I67" s="7"/>
      <c r="J67" s="7"/>
      <c r="K67" s="7"/>
      <c r="L67" s="9"/>
      <c r="M67" s="10"/>
      <c r="N67" s="10"/>
      <c r="O67" s="10"/>
      <c r="P67" s="10"/>
      <c r="Q67" s="10"/>
      <c r="R67" s="10"/>
      <c r="S67" s="10"/>
      <c r="T67" s="10"/>
      <c r="U67" s="10"/>
    </row>
    <row r="68" spans="1:21" ht="16.5" customHeight="1" x14ac:dyDescent="0.25">
      <c r="A68" s="7"/>
      <c r="B68" s="7" t="s">
        <v>256</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257</v>
      </c>
      <c r="D69" s="7"/>
      <c r="E69" s="7"/>
      <c r="F69" s="7"/>
      <c r="G69" s="7"/>
      <c r="H69" s="7"/>
      <c r="I69" s="7"/>
      <c r="J69" s="7"/>
      <c r="K69" s="7"/>
      <c r="L69" s="9" t="s">
        <v>258</v>
      </c>
      <c r="M69" s="32">
        <v>135516</v>
      </c>
      <c r="N69" s="33">
        <v>66589</v>
      </c>
      <c r="O69" s="33">
        <v>98846</v>
      </c>
      <c r="P69" s="33">
        <v>60008</v>
      </c>
      <c r="Q69" s="33">
        <v>40056</v>
      </c>
      <c r="R69" s="33">
        <v>10907</v>
      </c>
      <c r="S69" s="33">
        <v>11153</v>
      </c>
      <c r="T69" s="30">
        <v>7418</v>
      </c>
      <c r="U69" s="32">
        <v>430493</v>
      </c>
    </row>
    <row r="70" spans="1:21" ht="16.5" customHeight="1" x14ac:dyDescent="0.25">
      <c r="A70" s="7"/>
      <c r="B70" s="7"/>
      <c r="C70" s="7" t="s">
        <v>260</v>
      </c>
      <c r="D70" s="7"/>
      <c r="E70" s="7"/>
      <c r="F70" s="7"/>
      <c r="G70" s="7"/>
      <c r="H70" s="7"/>
      <c r="I70" s="7"/>
      <c r="J70" s="7"/>
      <c r="K70" s="7"/>
      <c r="L70" s="9" t="s">
        <v>261</v>
      </c>
      <c r="M70" s="26">
        <v>1.8</v>
      </c>
      <c r="N70" s="26">
        <v>1.1000000000000001</v>
      </c>
      <c r="O70" s="26">
        <v>2.1</v>
      </c>
      <c r="P70" s="26">
        <v>2.4</v>
      </c>
      <c r="Q70" s="26">
        <v>2.5</v>
      </c>
      <c r="R70" s="26">
        <v>2.2000000000000002</v>
      </c>
      <c r="S70" s="26">
        <v>2.8</v>
      </c>
      <c r="T70" s="26">
        <v>3</v>
      </c>
      <c r="U70" s="26">
        <v>1.8</v>
      </c>
    </row>
    <row r="71" spans="1:21" ht="16.5" customHeight="1" x14ac:dyDescent="0.25">
      <c r="A71" s="7"/>
      <c r="B71" s="7" t="s">
        <v>262</v>
      </c>
      <c r="C71" s="7"/>
      <c r="D71" s="7"/>
      <c r="E71" s="7"/>
      <c r="F71" s="7"/>
      <c r="G71" s="7"/>
      <c r="H71" s="7"/>
      <c r="I71" s="7"/>
      <c r="J71" s="7"/>
      <c r="K71" s="7"/>
      <c r="L71" s="9"/>
      <c r="M71" s="10"/>
      <c r="N71" s="10"/>
      <c r="O71" s="10"/>
      <c r="P71" s="10"/>
      <c r="Q71" s="10"/>
      <c r="R71" s="10"/>
      <c r="S71" s="10"/>
      <c r="T71" s="10"/>
      <c r="U71" s="10"/>
    </row>
    <row r="72" spans="1:21" ht="16.5" customHeight="1" x14ac:dyDescent="0.25">
      <c r="A72" s="7"/>
      <c r="B72" s="7"/>
      <c r="C72" s="7" t="s">
        <v>257</v>
      </c>
      <c r="D72" s="7"/>
      <c r="E72" s="7"/>
      <c r="F72" s="7"/>
      <c r="G72" s="7"/>
      <c r="H72" s="7"/>
      <c r="I72" s="7"/>
      <c r="J72" s="7"/>
      <c r="K72" s="7"/>
      <c r="L72" s="9" t="s">
        <v>258</v>
      </c>
      <c r="M72" s="33">
        <v>12700</v>
      </c>
      <c r="N72" s="33">
        <v>11422</v>
      </c>
      <c r="O72" s="30">
        <v>8727</v>
      </c>
      <c r="P72" s="30">
        <v>4345</v>
      </c>
      <c r="Q72" s="31" t="s">
        <v>270</v>
      </c>
      <c r="R72" s="31" t="s">
        <v>270</v>
      </c>
      <c r="S72" s="31" t="s">
        <v>270</v>
      </c>
      <c r="T72" s="31" t="s">
        <v>270</v>
      </c>
      <c r="U72" s="33">
        <v>39873</v>
      </c>
    </row>
    <row r="73" spans="1:21" ht="16.5" customHeight="1" x14ac:dyDescent="0.25">
      <c r="A73" s="7"/>
      <c r="B73" s="7"/>
      <c r="C73" s="7" t="s">
        <v>260</v>
      </c>
      <c r="D73" s="7"/>
      <c r="E73" s="7"/>
      <c r="F73" s="7"/>
      <c r="G73" s="7"/>
      <c r="H73" s="7"/>
      <c r="I73" s="7"/>
      <c r="J73" s="7"/>
      <c r="K73" s="7"/>
      <c r="L73" s="9" t="s">
        <v>261</v>
      </c>
      <c r="M73" s="26">
        <v>0.2</v>
      </c>
      <c r="N73" s="26">
        <v>0.2</v>
      </c>
      <c r="O73" s="26">
        <v>0.2</v>
      </c>
      <c r="P73" s="26">
        <v>0.2</v>
      </c>
      <c r="Q73" s="25" t="s">
        <v>270</v>
      </c>
      <c r="R73" s="25" t="s">
        <v>270</v>
      </c>
      <c r="S73" s="25" t="s">
        <v>270</v>
      </c>
      <c r="T73" s="25" t="s">
        <v>270</v>
      </c>
      <c r="U73" s="26">
        <v>0.2</v>
      </c>
    </row>
    <row r="74" spans="1:21" ht="16.5" customHeight="1" x14ac:dyDescent="0.25">
      <c r="A74" s="7"/>
      <c r="B74" s="7" t="s">
        <v>263</v>
      </c>
      <c r="C74" s="7"/>
      <c r="D74" s="7"/>
      <c r="E74" s="7"/>
      <c r="F74" s="7"/>
      <c r="G74" s="7"/>
      <c r="H74" s="7"/>
      <c r="I74" s="7"/>
      <c r="J74" s="7"/>
      <c r="K74" s="7"/>
      <c r="L74" s="9"/>
      <c r="M74" s="10"/>
      <c r="N74" s="10"/>
      <c r="O74" s="10"/>
      <c r="P74" s="10"/>
      <c r="Q74" s="10"/>
      <c r="R74" s="10"/>
      <c r="S74" s="10"/>
      <c r="T74" s="10"/>
      <c r="U74" s="10"/>
    </row>
    <row r="75" spans="1:21" ht="16.5" customHeight="1" x14ac:dyDescent="0.25">
      <c r="A75" s="7"/>
      <c r="B75" s="7"/>
      <c r="C75" s="7" t="s">
        <v>264</v>
      </c>
      <c r="D75" s="7"/>
      <c r="E75" s="7"/>
      <c r="F75" s="7"/>
      <c r="G75" s="7"/>
      <c r="H75" s="7"/>
      <c r="I75" s="7"/>
      <c r="J75" s="7"/>
      <c r="K75" s="7"/>
      <c r="L75" s="9"/>
      <c r="M75" s="10"/>
      <c r="N75" s="10"/>
      <c r="O75" s="10"/>
      <c r="P75" s="10"/>
      <c r="Q75" s="10"/>
      <c r="R75" s="10"/>
      <c r="S75" s="10"/>
      <c r="T75" s="10"/>
      <c r="U75" s="10"/>
    </row>
    <row r="76" spans="1:21" ht="16.5" customHeight="1" x14ac:dyDescent="0.25">
      <c r="A76" s="7"/>
      <c r="B76" s="7"/>
      <c r="C76" s="7"/>
      <c r="D76" s="7" t="s">
        <v>79</v>
      </c>
      <c r="E76" s="7"/>
      <c r="F76" s="7"/>
      <c r="G76" s="7"/>
      <c r="H76" s="7"/>
      <c r="I76" s="7"/>
      <c r="J76" s="7"/>
      <c r="K76" s="7"/>
      <c r="L76" s="9" t="s">
        <v>258</v>
      </c>
      <c r="M76" s="32">
        <v>768308</v>
      </c>
      <c r="N76" s="32">
        <v>672036</v>
      </c>
      <c r="O76" s="32">
        <v>509151</v>
      </c>
      <c r="P76" s="32">
        <v>219466</v>
      </c>
      <c r="Q76" s="32">
        <v>164159</v>
      </c>
      <c r="R76" s="33">
        <v>48215</v>
      </c>
      <c r="S76" s="33">
        <v>34827</v>
      </c>
      <c r="T76" s="33">
        <v>11739</v>
      </c>
      <c r="U76" s="34">
        <v>2427962</v>
      </c>
    </row>
    <row r="77" spans="1:21" ht="16.5" customHeight="1" x14ac:dyDescent="0.25">
      <c r="A77" s="7"/>
      <c r="B77" s="7"/>
      <c r="C77" s="7" t="s">
        <v>260</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265</v>
      </c>
      <c r="E78" s="7"/>
      <c r="F78" s="7"/>
      <c r="G78" s="7"/>
      <c r="H78" s="7"/>
      <c r="I78" s="7"/>
      <c r="J78" s="7"/>
      <c r="K78" s="7"/>
      <c r="L78" s="9" t="s">
        <v>261</v>
      </c>
      <c r="M78" s="16">
        <v>10.1</v>
      </c>
      <c r="N78" s="16">
        <v>11</v>
      </c>
      <c r="O78" s="16">
        <v>10.7</v>
      </c>
      <c r="P78" s="26">
        <v>8.6999999999999993</v>
      </c>
      <c r="Q78" s="26">
        <v>9.9</v>
      </c>
      <c r="R78" s="16">
        <v>10</v>
      </c>
      <c r="S78" s="26">
        <v>8.6</v>
      </c>
      <c r="T78" s="26">
        <v>4.7</v>
      </c>
      <c r="U78" s="16">
        <v>10.199999999999999</v>
      </c>
    </row>
    <row r="79" spans="1:21" ht="16.5" customHeight="1" x14ac:dyDescent="0.25">
      <c r="A79" s="7"/>
      <c r="B79" s="7"/>
      <c r="C79" s="7"/>
      <c r="D79" s="7" t="s">
        <v>266</v>
      </c>
      <c r="E79" s="7"/>
      <c r="F79" s="7"/>
      <c r="G79" s="7"/>
      <c r="H79" s="7"/>
      <c r="I79" s="7"/>
      <c r="J79" s="7"/>
      <c r="K79" s="7"/>
      <c r="L79" s="9" t="s">
        <v>261</v>
      </c>
      <c r="M79" s="26">
        <v>1.7</v>
      </c>
      <c r="N79" s="26">
        <v>1.7</v>
      </c>
      <c r="O79" s="26">
        <v>1.9</v>
      </c>
      <c r="P79" s="26">
        <v>1.3</v>
      </c>
      <c r="Q79" s="26">
        <v>1.7</v>
      </c>
      <c r="R79" s="26">
        <v>1.7</v>
      </c>
      <c r="S79" s="26">
        <v>1</v>
      </c>
      <c r="T79" s="26">
        <v>0.4</v>
      </c>
      <c r="U79" s="26">
        <v>1.7</v>
      </c>
    </row>
    <row r="80" spans="1:21" ht="16.5" customHeight="1" x14ac:dyDescent="0.25">
      <c r="A80" s="7"/>
      <c r="B80" s="7"/>
      <c r="C80" s="7"/>
      <c r="D80" s="7" t="s">
        <v>267</v>
      </c>
      <c r="E80" s="7"/>
      <c r="F80" s="7"/>
      <c r="G80" s="7"/>
      <c r="H80" s="7"/>
      <c r="I80" s="7"/>
      <c r="J80" s="7"/>
      <c r="K80" s="7"/>
      <c r="L80" s="9" t="s">
        <v>261</v>
      </c>
      <c r="M80" s="26">
        <v>1.9</v>
      </c>
      <c r="N80" s="26">
        <v>2.2000000000000002</v>
      </c>
      <c r="O80" s="26">
        <v>2</v>
      </c>
      <c r="P80" s="26">
        <v>2</v>
      </c>
      <c r="Q80" s="26">
        <v>2.8</v>
      </c>
      <c r="R80" s="26">
        <v>3.1</v>
      </c>
      <c r="S80" s="26">
        <v>2.2999999999999998</v>
      </c>
      <c r="T80" s="26">
        <v>0.6</v>
      </c>
      <c r="U80" s="26">
        <v>2.1</v>
      </c>
    </row>
    <row r="81" spans="1:21" ht="16.5" customHeight="1" x14ac:dyDescent="0.25">
      <c r="A81" s="7"/>
      <c r="B81" s="7"/>
      <c r="C81" s="7"/>
      <c r="D81" s="7" t="s">
        <v>268</v>
      </c>
      <c r="E81" s="7"/>
      <c r="F81" s="7"/>
      <c r="G81" s="7"/>
      <c r="H81" s="7"/>
      <c r="I81" s="7"/>
      <c r="J81" s="7"/>
      <c r="K81" s="7"/>
      <c r="L81" s="9" t="s">
        <v>261</v>
      </c>
      <c r="M81" s="26">
        <v>8.3000000000000007</v>
      </c>
      <c r="N81" s="26">
        <v>9</v>
      </c>
      <c r="O81" s="26">
        <v>8.6999999999999993</v>
      </c>
      <c r="P81" s="26">
        <v>7</v>
      </c>
      <c r="Q81" s="26">
        <v>7.8</v>
      </c>
      <c r="R81" s="26">
        <v>7.9</v>
      </c>
      <c r="S81" s="26">
        <v>7</v>
      </c>
      <c r="T81" s="26">
        <v>4.0999999999999996</v>
      </c>
      <c r="U81" s="26">
        <v>8.3000000000000007</v>
      </c>
    </row>
    <row r="82" spans="1:21" ht="16.5" customHeight="1" x14ac:dyDescent="0.25">
      <c r="A82" s="7"/>
      <c r="B82" s="7"/>
      <c r="C82" s="7"/>
      <c r="D82" s="7" t="s">
        <v>269</v>
      </c>
      <c r="E82" s="7"/>
      <c r="F82" s="7"/>
      <c r="G82" s="7"/>
      <c r="H82" s="7"/>
      <c r="I82" s="7"/>
      <c r="J82" s="7"/>
      <c r="K82" s="7"/>
      <c r="L82" s="9" t="s">
        <v>261</v>
      </c>
      <c r="M82" s="26">
        <v>3.1</v>
      </c>
      <c r="N82" s="26">
        <v>3.8</v>
      </c>
      <c r="O82" s="26">
        <v>3.5</v>
      </c>
      <c r="P82" s="26">
        <v>2</v>
      </c>
      <c r="Q82" s="26">
        <v>2.4</v>
      </c>
      <c r="R82" s="26">
        <v>2.7</v>
      </c>
      <c r="S82" s="26">
        <v>2.4</v>
      </c>
      <c r="T82" s="26">
        <v>1</v>
      </c>
      <c r="U82" s="26">
        <v>3.2</v>
      </c>
    </row>
    <row r="83" spans="1:21" ht="16.5" customHeight="1" x14ac:dyDescent="0.25">
      <c r="A83" s="7" t="s">
        <v>88</v>
      </c>
      <c r="B83" s="7"/>
      <c r="C83" s="7"/>
      <c r="D83" s="7"/>
      <c r="E83" s="7"/>
      <c r="F83" s="7"/>
      <c r="G83" s="7"/>
      <c r="H83" s="7"/>
      <c r="I83" s="7"/>
      <c r="J83" s="7"/>
      <c r="K83" s="7"/>
      <c r="L83" s="9"/>
      <c r="M83" s="10"/>
      <c r="N83" s="10"/>
      <c r="O83" s="10"/>
      <c r="P83" s="10"/>
      <c r="Q83" s="10"/>
      <c r="R83" s="10"/>
      <c r="S83" s="10"/>
      <c r="T83" s="10"/>
      <c r="U83" s="10"/>
    </row>
    <row r="84" spans="1:21" ht="16.5" customHeight="1" x14ac:dyDescent="0.25">
      <c r="A84" s="7"/>
      <c r="B84" s="7" t="s">
        <v>256</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257</v>
      </c>
      <c r="D85" s="7"/>
      <c r="E85" s="7"/>
      <c r="F85" s="7"/>
      <c r="G85" s="7"/>
      <c r="H85" s="7"/>
      <c r="I85" s="7"/>
      <c r="J85" s="7"/>
      <c r="K85" s="7"/>
      <c r="L85" s="9" t="s">
        <v>258</v>
      </c>
      <c r="M85" s="32">
        <v>137600</v>
      </c>
      <c r="N85" s="33">
        <v>67571</v>
      </c>
      <c r="O85" s="33">
        <v>96389</v>
      </c>
      <c r="P85" s="33">
        <v>56512</v>
      </c>
      <c r="Q85" s="33">
        <v>41522</v>
      </c>
      <c r="R85" s="33">
        <v>10654</v>
      </c>
      <c r="S85" s="33">
        <v>10643</v>
      </c>
      <c r="T85" s="30">
        <v>7311</v>
      </c>
      <c r="U85" s="32">
        <v>428202</v>
      </c>
    </row>
    <row r="86" spans="1:21" ht="16.5" customHeight="1" x14ac:dyDescent="0.25">
      <c r="A86" s="7"/>
      <c r="B86" s="7"/>
      <c r="C86" s="7" t="s">
        <v>260</v>
      </c>
      <c r="D86" s="7"/>
      <c r="E86" s="7"/>
      <c r="F86" s="7"/>
      <c r="G86" s="7"/>
      <c r="H86" s="7"/>
      <c r="I86" s="7"/>
      <c r="J86" s="7"/>
      <c r="K86" s="7"/>
      <c r="L86" s="9" t="s">
        <v>261</v>
      </c>
      <c r="M86" s="26">
        <v>1.9</v>
      </c>
      <c r="N86" s="26">
        <v>1.1000000000000001</v>
      </c>
      <c r="O86" s="26">
        <v>2.1</v>
      </c>
      <c r="P86" s="26">
        <v>2.2000000000000002</v>
      </c>
      <c r="Q86" s="26">
        <v>2.6</v>
      </c>
      <c r="R86" s="26">
        <v>2.2000000000000002</v>
      </c>
      <c r="S86" s="26">
        <v>2.7</v>
      </c>
      <c r="T86" s="26">
        <v>2.9</v>
      </c>
      <c r="U86" s="26">
        <v>1.8</v>
      </c>
    </row>
    <row r="87" spans="1:21" ht="16.5" customHeight="1" x14ac:dyDescent="0.25">
      <c r="A87" s="7"/>
      <c r="B87" s="7" t="s">
        <v>262</v>
      </c>
      <c r="C87" s="7"/>
      <c r="D87" s="7"/>
      <c r="E87" s="7"/>
      <c r="F87" s="7"/>
      <c r="G87" s="7"/>
      <c r="H87" s="7"/>
      <c r="I87" s="7"/>
      <c r="J87" s="7"/>
      <c r="K87" s="7"/>
      <c r="L87" s="9"/>
      <c r="M87" s="10"/>
      <c r="N87" s="10"/>
      <c r="O87" s="10"/>
      <c r="P87" s="10"/>
      <c r="Q87" s="10"/>
      <c r="R87" s="10"/>
      <c r="S87" s="10"/>
      <c r="T87" s="10"/>
      <c r="U87" s="10"/>
    </row>
    <row r="88" spans="1:21" ht="16.5" customHeight="1" x14ac:dyDescent="0.25">
      <c r="A88" s="7"/>
      <c r="B88" s="7"/>
      <c r="C88" s="7" t="s">
        <v>257</v>
      </c>
      <c r="D88" s="7"/>
      <c r="E88" s="7"/>
      <c r="F88" s="7"/>
      <c r="G88" s="7"/>
      <c r="H88" s="7"/>
      <c r="I88" s="7"/>
      <c r="J88" s="7"/>
      <c r="K88" s="7"/>
      <c r="L88" s="9" t="s">
        <v>258</v>
      </c>
      <c r="M88" s="33">
        <v>12184</v>
      </c>
      <c r="N88" s="33">
        <v>10591</v>
      </c>
      <c r="O88" s="30">
        <v>8066</v>
      </c>
      <c r="P88" s="30">
        <v>4448</v>
      </c>
      <c r="Q88" s="31" t="s">
        <v>270</v>
      </c>
      <c r="R88" s="31" t="s">
        <v>270</v>
      </c>
      <c r="S88" s="31" t="s">
        <v>270</v>
      </c>
      <c r="T88" s="31" t="s">
        <v>270</v>
      </c>
      <c r="U88" s="33">
        <v>37991</v>
      </c>
    </row>
    <row r="89" spans="1:21" ht="16.5" customHeight="1" x14ac:dyDescent="0.25">
      <c r="A89" s="7"/>
      <c r="B89" s="7"/>
      <c r="C89" s="7" t="s">
        <v>260</v>
      </c>
      <c r="D89" s="7"/>
      <c r="E89" s="7"/>
      <c r="F89" s="7"/>
      <c r="G89" s="7"/>
      <c r="H89" s="7"/>
      <c r="I89" s="7"/>
      <c r="J89" s="7"/>
      <c r="K89" s="7"/>
      <c r="L89" s="9" t="s">
        <v>261</v>
      </c>
      <c r="M89" s="26">
        <v>0.2</v>
      </c>
      <c r="N89" s="26">
        <v>0.2</v>
      </c>
      <c r="O89" s="26">
        <v>0.2</v>
      </c>
      <c r="P89" s="26">
        <v>0.2</v>
      </c>
      <c r="Q89" s="25" t="s">
        <v>270</v>
      </c>
      <c r="R89" s="25" t="s">
        <v>270</v>
      </c>
      <c r="S89" s="25" t="s">
        <v>270</v>
      </c>
      <c r="T89" s="25" t="s">
        <v>270</v>
      </c>
      <c r="U89" s="26">
        <v>0.2</v>
      </c>
    </row>
    <row r="90" spans="1:21" ht="16.5" customHeight="1" x14ac:dyDescent="0.25">
      <c r="A90" s="7"/>
      <c r="B90" s="7" t="s">
        <v>263</v>
      </c>
      <c r="C90" s="7"/>
      <c r="D90" s="7"/>
      <c r="E90" s="7"/>
      <c r="F90" s="7"/>
      <c r="G90" s="7"/>
      <c r="H90" s="7"/>
      <c r="I90" s="7"/>
      <c r="J90" s="7"/>
      <c r="K90" s="7"/>
      <c r="L90" s="9"/>
      <c r="M90" s="10"/>
      <c r="N90" s="10"/>
      <c r="O90" s="10"/>
      <c r="P90" s="10"/>
      <c r="Q90" s="10"/>
      <c r="R90" s="10"/>
      <c r="S90" s="10"/>
      <c r="T90" s="10"/>
      <c r="U90" s="10"/>
    </row>
    <row r="91" spans="1:21" ht="16.5" customHeight="1" x14ac:dyDescent="0.25">
      <c r="A91" s="7"/>
      <c r="B91" s="7"/>
      <c r="C91" s="7" t="s">
        <v>264</v>
      </c>
      <c r="D91" s="7"/>
      <c r="E91" s="7"/>
      <c r="F91" s="7"/>
      <c r="G91" s="7"/>
      <c r="H91" s="7"/>
      <c r="I91" s="7"/>
      <c r="J91" s="7"/>
      <c r="K91" s="7"/>
      <c r="L91" s="9"/>
      <c r="M91" s="10"/>
      <c r="N91" s="10"/>
      <c r="O91" s="10"/>
      <c r="P91" s="10"/>
      <c r="Q91" s="10"/>
      <c r="R91" s="10"/>
      <c r="S91" s="10"/>
      <c r="T91" s="10"/>
      <c r="U91" s="10"/>
    </row>
    <row r="92" spans="1:21" ht="16.5" customHeight="1" x14ac:dyDescent="0.25">
      <c r="A92" s="7"/>
      <c r="B92" s="7"/>
      <c r="C92" s="7"/>
      <c r="D92" s="7" t="s">
        <v>79</v>
      </c>
      <c r="E92" s="7"/>
      <c r="F92" s="7"/>
      <c r="G92" s="7"/>
      <c r="H92" s="7"/>
      <c r="I92" s="7"/>
      <c r="J92" s="7"/>
      <c r="K92" s="7"/>
      <c r="L92" s="9" t="s">
        <v>258</v>
      </c>
      <c r="M92" s="32">
        <v>730014</v>
      </c>
      <c r="N92" s="32">
        <v>633946</v>
      </c>
      <c r="O92" s="32">
        <v>475240</v>
      </c>
      <c r="P92" s="32">
        <v>201501</v>
      </c>
      <c r="Q92" s="32">
        <v>157711</v>
      </c>
      <c r="R92" s="33">
        <v>45401</v>
      </c>
      <c r="S92" s="33">
        <v>32447</v>
      </c>
      <c r="T92" s="33">
        <v>10993</v>
      </c>
      <c r="U92" s="34">
        <v>2287280</v>
      </c>
    </row>
    <row r="93" spans="1:21" ht="16.5" customHeight="1" x14ac:dyDescent="0.25">
      <c r="A93" s="7"/>
      <c r="B93" s="7"/>
      <c r="C93" s="7" t="s">
        <v>260</v>
      </c>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265</v>
      </c>
      <c r="E94" s="7"/>
      <c r="F94" s="7"/>
      <c r="G94" s="7"/>
      <c r="H94" s="7"/>
      <c r="I94" s="7"/>
      <c r="J94" s="7"/>
      <c r="K94" s="7"/>
      <c r="L94" s="9" t="s">
        <v>261</v>
      </c>
      <c r="M94" s="26">
        <v>9.6999999999999993</v>
      </c>
      <c r="N94" s="16">
        <v>10.6</v>
      </c>
      <c r="O94" s="16">
        <v>10.1</v>
      </c>
      <c r="P94" s="26">
        <v>8</v>
      </c>
      <c r="Q94" s="26">
        <v>9.5</v>
      </c>
      <c r="R94" s="26">
        <v>9.4</v>
      </c>
      <c r="S94" s="26">
        <v>8.1</v>
      </c>
      <c r="T94" s="26">
        <v>4.4000000000000004</v>
      </c>
      <c r="U94" s="26">
        <v>9.6999999999999993</v>
      </c>
    </row>
    <row r="95" spans="1:21" ht="16.5" customHeight="1" x14ac:dyDescent="0.25">
      <c r="A95" s="7"/>
      <c r="B95" s="7"/>
      <c r="C95" s="7"/>
      <c r="D95" s="7" t="s">
        <v>266</v>
      </c>
      <c r="E95" s="7"/>
      <c r="F95" s="7"/>
      <c r="G95" s="7"/>
      <c r="H95" s="7"/>
      <c r="I95" s="7"/>
      <c r="J95" s="7"/>
      <c r="K95" s="7"/>
      <c r="L95" s="9" t="s">
        <v>261</v>
      </c>
      <c r="M95" s="26">
        <v>1.6</v>
      </c>
      <c r="N95" s="26">
        <v>1.7</v>
      </c>
      <c r="O95" s="26">
        <v>1.8</v>
      </c>
      <c r="P95" s="26">
        <v>1.3</v>
      </c>
      <c r="Q95" s="26">
        <v>1.7</v>
      </c>
      <c r="R95" s="26">
        <v>1.6</v>
      </c>
      <c r="S95" s="26">
        <v>1</v>
      </c>
      <c r="T95" s="26">
        <v>0.4</v>
      </c>
      <c r="U95" s="26">
        <v>1.6</v>
      </c>
    </row>
    <row r="96" spans="1:21" ht="16.5" customHeight="1" x14ac:dyDescent="0.25">
      <c r="A96" s="7"/>
      <c r="B96" s="7"/>
      <c r="C96" s="7"/>
      <c r="D96" s="7" t="s">
        <v>267</v>
      </c>
      <c r="E96" s="7"/>
      <c r="F96" s="7"/>
      <c r="G96" s="7"/>
      <c r="H96" s="7"/>
      <c r="I96" s="7"/>
      <c r="J96" s="7"/>
      <c r="K96" s="7"/>
      <c r="L96" s="9" t="s">
        <v>261</v>
      </c>
      <c r="M96" s="26">
        <v>1.8</v>
      </c>
      <c r="N96" s="26">
        <v>2.1</v>
      </c>
      <c r="O96" s="26">
        <v>1.8</v>
      </c>
      <c r="P96" s="26">
        <v>1.8</v>
      </c>
      <c r="Q96" s="26">
        <v>2.7</v>
      </c>
      <c r="R96" s="26">
        <v>2.8</v>
      </c>
      <c r="S96" s="26">
        <v>2.1</v>
      </c>
      <c r="T96" s="26">
        <v>0.5</v>
      </c>
      <c r="U96" s="26">
        <v>2</v>
      </c>
    </row>
    <row r="97" spans="1:21" ht="16.5" customHeight="1" x14ac:dyDescent="0.25">
      <c r="A97" s="7"/>
      <c r="B97" s="7"/>
      <c r="C97" s="7"/>
      <c r="D97" s="7" t="s">
        <v>268</v>
      </c>
      <c r="E97" s="7"/>
      <c r="F97" s="7"/>
      <c r="G97" s="7"/>
      <c r="H97" s="7"/>
      <c r="I97" s="7"/>
      <c r="J97" s="7"/>
      <c r="K97" s="7"/>
      <c r="L97" s="9" t="s">
        <v>261</v>
      </c>
      <c r="M97" s="26">
        <v>8</v>
      </c>
      <c r="N97" s="26">
        <v>8.6999999999999993</v>
      </c>
      <c r="O97" s="26">
        <v>8.1999999999999993</v>
      </c>
      <c r="P97" s="26">
        <v>6.5</v>
      </c>
      <c r="Q97" s="26">
        <v>7.5</v>
      </c>
      <c r="R97" s="26">
        <v>7.4</v>
      </c>
      <c r="S97" s="26">
        <v>6.6</v>
      </c>
      <c r="T97" s="26">
        <v>3.8</v>
      </c>
      <c r="U97" s="26">
        <v>7.9</v>
      </c>
    </row>
    <row r="98" spans="1:21" ht="16.5" customHeight="1" x14ac:dyDescent="0.25">
      <c r="A98" s="7"/>
      <c r="B98" s="7"/>
      <c r="C98" s="7"/>
      <c r="D98" s="7" t="s">
        <v>269</v>
      </c>
      <c r="E98" s="7"/>
      <c r="F98" s="7"/>
      <c r="G98" s="7"/>
      <c r="H98" s="7"/>
      <c r="I98" s="7"/>
      <c r="J98" s="7"/>
      <c r="K98" s="7"/>
      <c r="L98" s="9" t="s">
        <v>261</v>
      </c>
      <c r="M98" s="26">
        <v>3</v>
      </c>
      <c r="N98" s="26">
        <v>3.6</v>
      </c>
      <c r="O98" s="26">
        <v>3.4</v>
      </c>
      <c r="P98" s="26">
        <v>1.8</v>
      </c>
      <c r="Q98" s="26">
        <v>2.2000000000000002</v>
      </c>
      <c r="R98" s="26">
        <v>2.5</v>
      </c>
      <c r="S98" s="26">
        <v>2.2999999999999998</v>
      </c>
      <c r="T98" s="26">
        <v>1</v>
      </c>
      <c r="U98" s="26">
        <v>3</v>
      </c>
    </row>
    <row r="99" spans="1:21" ht="16.5" customHeight="1" x14ac:dyDescent="0.25">
      <c r="A99" s="7" t="s">
        <v>89</v>
      </c>
      <c r="B99" s="7"/>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t="s">
        <v>256</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5">
      <c r="A101" s="7"/>
      <c r="B101" s="7"/>
      <c r="C101" s="7" t="s">
        <v>257</v>
      </c>
      <c r="D101" s="7"/>
      <c r="E101" s="7"/>
      <c r="F101" s="7"/>
      <c r="G101" s="7"/>
      <c r="H101" s="7"/>
      <c r="I101" s="7"/>
      <c r="J101" s="7"/>
      <c r="K101" s="7"/>
      <c r="L101" s="9" t="s">
        <v>258</v>
      </c>
      <c r="M101" s="32">
        <v>135125</v>
      </c>
      <c r="N101" s="33">
        <v>67033</v>
      </c>
      <c r="O101" s="33">
        <v>91851</v>
      </c>
      <c r="P101" s="33">
        <v>54048</v>
      </c>
      <c r="Q101" s="33">
        <v>39067</v>
      </c>
      <c r="R101" s="33">
        <v>10680</v>
      </c>
      <c r="S101" s="33">
        <v>10003</v>
      </c>
      <c r="T101" s="30">
        <v>7425</v>
      </c>
      <c r="U101" s="32">
        <v>415232</v>
      </c>
    </row>
    <row r="102" spans="1:21" ht="16.5" customHeight="1" x14ac:dyDescent="0.25">
      <c r="A102" s="7"/>
      <c r="B102" s="7"/>
      <c r="C102" s="7" t="s">
        <v>260</v>
      </c>
      <c r="D102" s="7"/>
      <c r="E102" s="7"/>
      <c r="F102" s="7"/>
      <c r="G102" s="7"/>
      <c r="H102" s="7"/>
      <c r="I102" s="7"/>
      <c r="J102" s="7"/>
      <c r="K102" s="7"/>
      <c r="L102" s="9" t="s">
        <v>261</v>
      </c>
      <c r="M102" s="26">
        <v>1.8</v>
      </c>
      <c r="N102" s="26">
        <v>1.1000000000000001</v>
      </c>
      <c r="O102" s="26">
        <v>2</v>
      </c>
      <c r="P102" s="26">
        <v>2.2000000000000002</v>
      </c>
      <c r="Q102" s="26">
        <v>2.4</v>
      </c>
      <c r="R102" s="26">
        <v>2.2000000000000002</v>
      </c>
      <c r="S102" s="26">
        <v>2.6</v>
      </c>
      <c r="T102" s="26">
        <v>3</v>
      </c>
      <c r="U102" s="26">
        <v>1.8</v>
      </c>
    </row>
    <row r="103" spans="1:21" ht="16.5" customHeight="1" x14ac:dyDescent="0.25">
      <c r="A103" s="7"/>
      <c r="B103" s="7" t="s">
        <v>262</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257</v>
      </c>
      <c r="D104" s="7"/>
      <c r="E104" s="7"/>
      <c r="F104" s="7"/>
      <c r="G104" s="7"/>
      <c r="H104" s="7"/>
      <c r="I104" s="7"/>
      <c r="J104" s="7"/>
      <c r="K104" s="7"/>
      <c r="L104" s="9" t="s">
        <v>258</v>
      </c>
      <c r="M104" s="33">
        <v>11641</v>
      </c>
      <c r="N104" s="30">
        <v>9697</v>
      </c>
      <c r="O104" s="30">
        <v>7707</v>
      </c>
      <c r="P104" s="30">
        <v>4090</v>
      </c>
      <c r="Q104" s="31" t="s">
        <v>270</v>
      </c>
      <c r="R104" s="31" t="s">
        <v>270</v>
      </c>
      <c r="S104" s="31" t="s">
        <v>270</v>
      </c>
      <c r="T104" s="31" t="s">
        <v>270</v>
      </c>
      <c r="U104" s="33">
        <v>35908</v>
      </c>
    </row>
    <row r="105" spans="1:21" ht="16.5" customHeight="1" x14ac:dyDescent="0.25">
      <c r="A105" s="7"/>
      <c r="B105" s="7"/>
      <c r="C105" s="7" t="s">
        <v>260</v>
      </c>
      <c r="D105" s="7"/>
      <c r="E105" s="7"/>
      <c r="F105" s="7"/>
      <c r="G105" s="7"/>
      <c r="H105" s="7"/>
      <c r="I105" s="7"/>
      <c r="J105" s="7"/>
      <c r="K105" s="7"/>
      <c r="L105" s="9" t="s">
        <v>261</v>
      </c>
      <c r="M105" s="26">
        <v>0.2</v>
      </c>
      <c r="N105" s="26">
        <v>0.2</v>
      </c>
      <c r="O105" s="26">
        <v>0.2</v>
      </c>
      <c r="P105" s="26">
        <v>0.2</v>
      </c>
      <c r="Q105" s="25" t="s">
        <v>270</v>
      </c>
      <c r="R105" s="25" t="s">
        <v>270</v>
      </c>
      <c r="S105" s="25" t="s">
        <v>270</v>
      </c>
      <c r="T105" s="25" t="s">
        <v>270</v>
      </c>
      <c r="U105" s="26">
        <v>0.2</v>
      </c>
    </row>
    <row r="106" spans="1:21" ht="16.5" customHeight="1" x14ac:dyDescent="0.25">
      <c r="A106" s="7"/>
      <c r="B106" s="7" t="s">
        <v>263</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5">
      <c r="A107" s="7"/>
      <c r="B107" s="7"/>
      <c r="C107" s="7" t="s">
        <v>264</v>
      </c>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c r="C108" s="7"/>
      <c r="D108" s="7" t="s">
        <v>79</v>
      </c>
      <c r="E108" s="7"/>
      <c r="F108" s="7"/>
      <c r="G108" s="7"/>
      <c r="H108" s="7"/>
      <c r="I108" s="7"/>
      <c r="J108" s="7"/>
      <c r="K108" s="7"/>
      <c r="L108" s="9" t="s">
        <v>258</v>
      </c>
      <c r="M108" s="32">
        <v>676361</v>
      </c>
      <c r="N108" s="32">
        <v>579878</v>
      </c>
      <c r="O108" s="32">
        <v>430801</v>
      </c>
      <c r="P108" s="32">
        <v>180347</v>
      </c>
      <c r="Q108" s="32">
        <v>146437</v>
      </c>
      <c r="R108" s="33">
        <v>41139</v>
      </c>
      <c r="S108" s="33">
        <v>29184</v>
      </c>
      <c r="T108" s="30">
        <v>9572</v>
      </c>
      <c r="U108" s="34">
        <v>2093755</v>
      </c>
    </row>
    <row r="109" spans="1:21" ht="16.5" customHeight="1" x14ac:dyDescent="0.25">
      <c r="A109" s="7"/>
      <c r="B109" s="7"/>
      <c r="C109" s="7" t="s">
        <v>260</v>
      </c>
      <c r="D109" s="7"/>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c r="D110" s="7" t="s">
        <v>265</v>
      </c>
      <c r="E110" s="7"/>
      <c r="F110" s="7"/>
      <c r="G110" s="7"/>
      <c r="H110" s="7"/>
      <c r="I110" s="7"/>
      <c r="J110" s="7"/>
      <c r="K110" s="7"/>
      <c r="L110" s="9" t="s">
        <v>261</v>
      </c>
      <c r="M110" s="26">
        <v>9.1</v>
      </c>
      <c r="N110" s="26">
        <v>9.9</v>
      </c>
      <c r="O110" s="26">
        <v>9.1999999999999993</v>
      </c>
      <c r="P110" s="26">
        <v>7.2</v>
      </c>
      <c r="Q110" s="26">
        <v>8.9</v>
      </c>
      <c r="R110" s="26">
        <v>8.5</v>
      </c>
      <c r="S110" s="26">
        <v>7.4</v>
      </c>
      <c r="T110" s="26">
        <v>3.8</v>
      </c>
      <c r="U110" s="26">
        <v>9</v>
      </c>
    </row>
    <row r="111" spans="1:21" ht="16.5" customHeight="1" x14ac:dyDescent="0.25">
      <c r="A111" s="7"/>
      <c r="B111" s="7"/>
      <c r="C111" s="7"/>
      <c r="D111" s="7" t="s">
        <v>266</v>
      </c>
      <c r="E111" s="7"/>
      <c r="F111" s="7"/>
      <c r="G111" s="7"/>
      <c r="H111" s="7"/>
      <c r="I111" s="7"/>
      <c r="J111" s="7"/>
      <c r="K111" s="7"/>
      <c r="L111" s="9" t="s">
        <v>261</v>
      </c>
      <c r="M111" s="26">
        <v>1.6</v>
      </c>
      <c r="N111" s="26">
        <v>1.7</v>
      </c>
      <c r="O111" s="26">
        <v>1.8</v>
      </c>
      <c r="P111" s="26">
        <v>1.2</v>
      </c>
      <c r="Q111" s="26">
        <v>1.7</v>
      </c>
      <c r="R111" s="26">
        <v>1.4</v>
      </c>
      <c r="S111" s="26">
        <v>1</v>
      </c>
      <c r="T111" s="26">
        <v>0.4</v>
      </c>
      <c r="U111" s="26">
        <v>1.6</v>
      </c>
    </row>
    <row r="112" spans="1:21" ht="16.5" customHeight="1" x14ac:dyDescent="0.25">
      <c r="A112" s="7"/>
      <c r="B112" s="7"/>
      <c r="C112" s="7"/>
      <c r="D112" s="7" t="s">
        <v>267</v>
      </c>
      <c r="E112" s="7"/>
      <c r="F112" s="7"/>
      <c r="G112" s="7"/>
      <c r="H112" s="7"/>
      <c r="I112" s="7"/>
      <c r="J112" s="7"/>
      <c r="K112" s="7"/>
      <c r="L112" s="9" t="s">
        <v>261</v>
      </c>
      <c r="M112" s="26">
        <v>1.7</v>
      </c>
      <c r="N112" s="26">
        <v>1.9</v>
      </c>
      <c r="O112" s="26">
        <v>1.6</v>
      </c>
      <c r="P112" s="26">
        <v>1.7</v>
      </c>
      <c r="Q112" s="26">
        <v>2.6</v>
      </c>
      <c r="R112" s="26">
        <v>2.6</v>
      </c>
      <c r="S112" s="26">
        <v>2</v>
      </c>
      <c r="T112" s="26">
        <v>0.4</v>
      </c>
      <c r="U112" s="26">
        <v>1.8</v>
      </c>
    </row>
    <row r="113" spans="1:21" ht="16.5" customHeight="1" x14ac:dyDescent="0.25">
      <c r="A113" s="7"/>
      <c r="B113" s="7"/>
      <c r="C113" s="7"/>
      <c r="D113" s="7" t="s">
        <v>268</v>
      </c>
      <c r="E113" s="7"/>
      <c r="F113" s="7"/>
      <c r="G113" s="7"/>
      <c r="H113" s="7"/>
      <c r="I113" s="7"/>
      <c r="J113" s="7"/>
      <c r="K113" s="7"/>
      <c r="L113" s="9" t="s">
        <v>261</v>
      </c>
      <c r="M113" s="26">
        <v>7.4</v>
      </c>
      <c r="N113" s="26">
        <v>8</v>
      </c>
      <c r="O113" s="26">
        <v>7.4</v>
      </c>
      <c r="P113" s="26">
        <v>5.7</v>
      </c>
      <c r="Q113" s="26">
        <v>6.9</v>
      </c>
      <c r="R113" s="26">
        <v>6.7</v>
      </c>
      <c r="S113" s="26">
        <v>5.9</v>
      </c>
      <c r="T113" s="26">
        <v>3.3</v>
      </c>
      <c r="U113" s="26">
        <v>7.2</v>
      </c>
    </row>
    <row r="114" spans="1:21" ht="16.5" customHeight="1" x14ac:dyDescent="0.25">
      <c r="A114" s="7"/>
      <c r="B114" s="7"/>
      <c r="C114" s="7"/>
      <c r="D114" s="7" t="s">
        <v>269</v>
      </c>
      <c r="E114" s="7"/>
      <c r="F114" s="7"/>
      <c r="G114" s="7"/>
      <c r="H114" s="7"/>
      <c r="I114" s="7"/>
      <c r="J114" s="7"/>
      <c r="K114" s="7"/>
      <c r="L114" s="9" t="s">
        <v>261</v>
      </c>
      <c r="M114" s="26">
        <v>2.8</v>
      </c>
      <c r="N114" s="26">
        <v>3.3</v>
      </c>
      <c r="O114" s="26">
        <v>3</v>
      </c>
      <c r="P114" s="26">
        <v>1.5</v>
      </c>
      <c r="Q114" s="26">
        <v>2</v>
      </c>
      <c r="R114" s="26">
        <v>2.2000000000000002</v>
      </c>
      <c r="S114" s="26">
        <v>2</v>
      </c>
      <c r="T114" s="26">
        <v>0.9</v>
      </c>
      <c r="U114" s="26">
        <v>2.7</v>
      </c>
    </row>
    <row r="115" spans="1:21" ht="16.5" customHeight="1" x14ac:dyDescent="0.25">
      <c r="A115" s="7" t="s">
        <v>90</v>
      </c>
      <c r="B115" s="7"/>
      <c r="C115" s="7"/>
      <c r="D115" s="7"/>
      <c r="E115" s="7"/>
      <c r="F115" s="7"/>
      <c r="G115" s="7"/>
      <c r="H115" s="7"/>
      <c r="I115" s="7"/>
      <c r="J115" s="7"/>
      <c r="K115" s="7"/>
      <c r="L115" s="9"/>
      <c r="M115" s="10"/>
      <c r="N115" s="10"/>
      <c r="O115" s="10"/>
      <c r="P115" s="10"/>
      <c r="Q115" s="10"/>
      <c r="R115" s="10"/>
      <c r="S115" s="10"/>
      <c r="T115" s="10"/>
      <c r="U115" s="10"/>
    </row>
    <row r="116" spans="1:21" ht="16.5" customHeight="1" x14ac:dyDescent="0.25">
      <c r="A116" s="7"/>
      <c r="B116" s="7" t="s">
        <v>256</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t="s">
        <v>257</v>
      </c>
      <c r="D117" s="7"/>
      <c r="E117" s="7"/>
      <c r="F117" s="7"/>
      <c r="G117" s="7"/>
      <c r="H117" s="7"/>
      <c r="I117" s="7"/>
      <c r="J117" s="7"/>
      <c r="K117" s="7"/>
      <c r="L117" s="9" t="s">
        <v>258</v>
      </c>
      <c r="M117" s="32">
        <v>134465</v>
      </c>
      <c r="N117" s="33">
        <v>64978</v>
      </c>
      <c r="O117" s="33">
        <v>89194</v>
      </c>
      <c r="P117" s="33">
        <v>53166</v>
      </c>
      <c r="Q117" s="33">
        <v>37168</v>
      </c>
      <c r="R117" s="33">
        <v>10187</v>
      </c>
      <c r="S117" s="30">
        <v>9825</v>
      </c>
      <c r="T117" s="30">
        <v>7381</v>
      </c>
      <c r="U117" s="32">
        <v>406364</v>
      </c>
    </row>
    <row r="118" spans="1:21" ht="16.5" customHeight="1" x14ac:dyDescent="0.25">
      <c r="A118" s="7"/>
      <c r="B118" s="7"/>
      <c r="C118" s="7" t="s">
        <v>260</v>
      </c>
      <c r="D118" s="7"/>
      <c r="E118" s="7"/>
      <c r="F118" s="7"/>
      <c r="G118" s="7"/>
      <c r="H118" s="7"/>
      <c r="I118" s="7"/>
      <c r="J118" s="7"/>
      <c r="K118" s="7"/>
      <c r="L118" s="9" t="s">
        <v>261</v>
      </c>
      <c r="M118" s="26">
        <v>1.9</v>
      </c>
      <c r="N118" s="26">
        <v>1.1000000000000001</v>
      </c>
      <c r="O118" s="26">
        <v>2</v>
      </c>
      <c r="P118" s="26">
        <v>2.2000000000000002</v>
      </c>
      <c r="Q118" s="26">
        <v>2.2999999999999998</v>
      </c>
      <c r="R118" s="26">
        <v>2.1</v>
      </c>
      <c r="S118" s="26">
        <v>2.5</v>
      </c>
      <c r="T118" s="26">
        <v>2.9</v>
      </c>
      <c r="U118" s="26">
        <v>1.8</v>
      </c>
    </row>
    <row r="119" spans="1:21" ht="16.5" customHeight="1" x14ac:dyDescent="0.25">
      <c r="A119" s="7"/>
      <c r="B119" s="7" t="s">
        <v>262</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t="s">
        <v>257</v>
      </c>
      <c r="D120" s="7"/>
      <c r="E120" s="7"/>
      <c r="F120" s="7"/>
      <c r="G120" s="7"/>
      <c r="H120" s="7"/>
      <c r="I120" s="7"/>
      <c r="J120" s="7"/>
      <c r="K120" s="7"/>
      <c r="L120" s="9" t="s">
        <v>258</v>
      </c>
      <c r="M120" s="33">
        <v>10991</v>
      </c>
      <c r="N120" s="30">
        <v>8988</v>
      </c>
      <c r="O120" s="30">
        <v>7550</v>
      </c>
      <c r="P120" s="30">
        <v>3495</v>
      </c>
      <c r="Q120" s="31" t="s">
        <v>270</v>
      </c>
      <c r="R120" s="31" t="s">
        <v>270</v>
      </c>
      <c r="S120" s="31" t="s">
        <v>270</v>
      </c>
      <c r="T120" s="31" t="s">
        <v>270</v>
      </c>
      <c r="U120" s="33">
        <v>33574</v>
      </c>
    </row>
    <row r="121" spans="1:21" ht="16.5" customHeight="1" x14ac:dyDescent="0.25">
      <c r="A121" s="7"/>
      <c r="B121" s="7"/>
      <c r="C121" s="7" t="s">
        <v>260</v>
      </c>
      <c r="D121" s="7"/>
      <c r="E121" s="7"/>
      <c r="F121" s="7"/>
      <c r="G121" s="7"/>
      <c r="H121" s="7"/>
      <c r="I121" s="7"/>
      <c r="J121" s="7"/>
      <c r="K121" s="7"/>
      <c r="L121" s="9" t="s">
        <v>261</v>
      </c>
      <c r="M121" s="26">
        <v>0.1</v>
      </c>
      <c r="N121" s="26">
        <v>0.2</v>
      </c>
      <c r="O121" s="26">
        <v>0.2</v>
      </c>
      <c r="P121" s="26">
        <v>0.1</v>
      </c>
      <c r="Q121" s="25" t="s">
        <v>270</v>
      </c>
      <c r="R121" s="25" t="s">
        <v>270</v>
      </c>
      <c r="S121" s="25" t="s">
        <v>270</v>
      </c>
      <c r="T121" s="25" t="s">
        <v>270</v>
      </c>
      <c r="U121" s="26">
        <v>0.1</v>
      </c>
    </row>
    <row r="122" spans="1:21" ht="16.5" customHeight="1" x14ac:dyDescent="0.25">
      <c r="A122" s="7"/>
      <c r="B122" s="7" t="s">
        <v>263</v>
      </c>
      <c r="C122" s="7"/>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t="s">
        <v>264</v>
      </c>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c r="C124" s="7"/>
      <c r="D124" s="7" t="s">
        <v>79</v>
      </c>
      <c r="E124" s="7"/>
      <c r="F124" s="7"/>
      <c r="G124" s="7"/>
      <c r="H124" s="7"/>
      <c r="I124" s="7"/>
      <c r="J124" s="7"/>
      <c r="K124" s="7"/>
      <c r="L124" s="9" t="s">
        <v>258</v>
      </c>
      <c r="M124" s="32">
        <v>628834</v>
      </c>
      <c r="N124" s="32">
        <v>538679</v>
      </c>
      <c r="O124" s="32">
        <v>394456</v>
      </c>
      <c r="P124" s="32">
        <v>162357</v>
      </c>
      <c r="Q124" s="32">
        <v>135747</v>
      </c>
      <c r="R124" s="33">
        <v>37995</v>
      </c>
      <c r="S124" s="33">
        <v>26809</v>
      </c>
      <c r="T124" s="30">
        <v>8720</v>
      </c>
      <c r="U124" s="34">
        <v>1933631</v>
      </c>
    </row>
    <row r="125" spans="1:21" ht="16.5" customHeight="1" x14ac:dyDescent="0.25">
      <c r="A125" s="7"/>
      <c r="B125" s="7"/>
      <c r="C125" s="7" t="s">
        <v>260</v>
      </c>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t="s">
        <v>265</v>
      </c>
      <c r="E126" s="7"/>
      <c r="F126" s="7"/>
      <c r="G126" s="7"/>
      <c r="H126" s="7"/>
      <c r="I126" s="7"/>
      <c r="J126" s="7"/>
      <c r="K126" s="7"/>
      <c r="L126" s="9" t="s">
        <v>261</v>
      </c>
      <c r="M126" s="26">
        <v>8.6</v>
      </c>
      <c r="N126" s="26">
        <v>9.4</v>
      </c>
      <c r="O126" s="26">
        <v>8.6</v>
      </c>
      <c r="P126" s="26">
        <v>6.5</v>
      </c>
      <c r="Q126" s="26">
        <v>8.3000000000000007</v>
      </c>
      <c r="R126" s="26">
        <v>7.8</v>
      </c>
      <c r="S126" s="26">
        <v>6.9</v>
      </c>
      <c r="T126" s="26">
        <v>3.6</v>
      </c>
      <c r="U126" s="26">
        <v>8.4</v>
      </c>
    </row>
    <row r="127" spans="1:21" ht="16.5" customHeight="1" x14ac:dyDescent="0.25">
      <c r="A127" s="7"/>
      <c r="B127" s="7"/>
      <c r="C127" s="7"/>
      <c r="D127" s="7" t="s">
        <v>266</v>
      </c>
      <c r="E127" s="7"/>
      <c r="F127" s="7"/>
      <c r="G127" s="7"/>
      <c r="H127" s="7"/>
      <c r="I127" s="7"/>
      <c r="J127" s="7"/>
      <c r="K127" s="7"/>
      <c r="L127" s="9" t="s">
        <v>261</v>
      </c>
      <c r="M127" s="26">
        <v>1.6</v>
      </c>
      <c r="N127" s="26">
        <v>1.7</v>
      </c>
      <c r="O127" s="26">
        <v>1.7</v>
      </c>
      <c r="P127" s="26">
        <v>1.2</v>
      </c>
      <c r="Q127" s="26">
        <v>1.7</v>
      </c>
      <c r="R127" s="26">
        <v>1.3</v>
      </c>
      <c r="S127" s="26">
        <v>0.9</v>
      </c>
      <c r="T127" s="26">
        <v>0.3</v>
      </c>
      <c r="U127" s="26">
        <v>1.5</v>
      </c>
    </row>
    <row r="128" spans="1:21" ht="16.5" customHeight="1" x14ac:dyDescent="0.25">
      <c r="A128" s="7"/>
      <c r="B128" s="7"/>
      <c r="C128" s="7"/>
      <c r="D128" s="7" t="s">
        <v>267</v>
      </c>
      <c r="E128" s="7"/>
      <c r="F128" s="7"/>
      <c r="G128" s="7"/>
      <c r="H128" s="7"/>
      <c r="I128" s="7"/>
      <c r="J128" s="7"/>
      <c r="K128" s="7"/>
      <c r="L128" s="9" t="s">
        <v>261</v>
      </c>
      <c r="M128" s="26">
        <v>1.6</v>
      </c>
      <c r="N128" s="26">
        <v>1.8</v>
      </c>
      <c r="O128" s="26">
        <v>1.5</v>
      </c>
      <c r="P128" s="26">
        <v>1.6</v>
      </c>
      <c r="Q128" s="26">
        <v>2.2999999999999998</v>
      </c>
      <c r="R128" s="26">
        <v>2.2999999999999998</v>
      </c>
      <c r="S128" s="26">
        <v>1.8</v>
      </c>
      <c r="T128" s="26">
        <v>0.4</v>
      </c>
      <c r="U128" s="26">
        <v>1.7</v>
      </c>
    </row>
    <row r="129" spans="1:21" ht="16.5" customHeight="1" x14ac:dyDescent="0.25">
      <c r="A129" s="7"/>
      <c r="B129" s="7"/>
      <c r="C129" s="7"/>
      <c r="D129" s="7" t="s">
        <v>268</v>
      </c>
      <c r="E129" s="7"/>
      <c r="F129" s="7"/>
      <c r="G129" s="7"/>
      <c r="H129" s="7"/>
      <c r="I129" s="7"/>
      <c r="J129" s="7"/>
      <c r="K129" s="7"/>
      <c r="L129" s="9" t="s">
        <v>261</v>
      </c>
      <c r="M129" s="26">
        <v>6.9</v>
      </c>
      <c r="N129" s="26">
        <v>7.5</v>
      </c>
      <c r="O129" s="26">
        <v>6.8</v>
      </c>
      <c r="P129" s="26">
        <v>5.0999999999999996</v>
      </c>
      <c r="Q129" s="26">
        <v>6.4</v>
      </c>
      <c r="R129" s="26">
        <v>6.1</v>
      </c>
      <c r="S129" s="26">
        <v>5.5</v>
      </c>
      <c r="T129" s="26">
        <v>3.1</v>
      </c>
      <c r="U129" s="26">
        <v>6.7</v>
      </c>
    </row>
    <row r="130" spans="1:21" ht="16.5" customHeight="1" x14ac:dyDescent="0.25">
      <c r="A130" s="7"/>
      <c r="B130" s="7"/>
      <c r="C130" s="7"/>
      <c r="D130" s="7" t="s">
        <v>269</v>
      </c>
      <c r="E130" s="7"/>
      <c r="F130" s="7"/>
      <c r="G130" s="7"/>
      <c r="H130" s="7"/>
      <c r="I130" s="7"/>
      <c r="J130" s="7"/>
      <c r="K130" s="7"/>
      <c r="L130" s="9" t="s">
        <v>261</v>
      </c>
      <c r="M130" s="26">
        <v>2.6</v>
      </c>
      <c r="N130" s="26">
        <v>3.1</v>
      </c>
      <c r="O130" s="26">
        <v>2.8</v>
      </c>
      <c r="P130" s="26">
        <v>1.4</v>
      </c>
      <c r="Q130" s="26">
        <v>1.8</v>
      </c>
      <c r="R130" s="26">
        <v>2</v>
      </c>
      <c r="S130" s="26">
        <v>1.9</v>
      </c>
      <c r="T130" s="26">
        <v>0.8</v>
      </c>
      <c r="U130" s="26">
        <v>2.5</v>
      </c>
    </row>
    <row r="131" spans="1:21" ht="16.5" customHeight="1" x14ac:dyDescent="0.25">
      <c r="A131" s="7" t="s">
        <v>91</v>
      </c>
      <c r="B131" s="7"/>
      <c r="C131" s="7"/>
      <c r="D131" s="7"/>
      <c r="E131" s="7"/>
      <c r="F131" s="7"/>
      <c r="G131" s="7"/>
      <c r="H131" s="7"/>
      <c r="I131" s="7"/>
      <c r="J131" s="7"/>
      <c r="K131" s="7"/>
      <c r="L131" s="9"/>
      <c r="M131" s="10"/>
      <c r="N131" s="10"/>
      <c r="O131" s="10"/>
      <c r="P131" s="10"/>
      <c r="Q131" s="10"/>
      <c r="R131" s="10"/>
      <c r="S131" s="10"/>
      <c r="T131" s="10"/>
      <c r="U131" s="10"/>
    </row>
    <row r="132" spans="1:21" ht="16.5" customHeight="1" x14ac:dyDescent="0.25">
      <c r="A132" s="7"/>
      <c r="B132" s="7" t="s">
        <v>256</v>
      </c>
      <c r="C132" s="7"/>
      <c r="D132" s="7"/>
      <c r="E132" s="7"/>
      <c r="F132" s="7"/>
      <c r="G132" s="7"/>
      <c r="H132" s="7"/>
      <c r="I132" s="7"/>
      <c r="J132" s="7"/>
      <c r="K132" s="7"/>
      <c r="L132" s="9"/>
      <c r="M132" s="10"/>
      <c r="N132" s="10"/>
      <c r="O132" s="10"/>
      <c r="P132" s="10"/>
      <c r="Q132" s="10"/>
      <c r="R132" s="10"/>
      <c r="S132" s="10"/>
      <c r="T132" s="10"/>
      <c r="U132" s="10"/>
    </row>
    <row r="133" spans="1:21" ht="16.5" customHeight="1" x14ac:dyDescent="0.25">
      <c r="A133" s="7"/>
      <c r="B133" s="7"/>
      <c r="C133" s="7" t="s">
        <v>257</v>
      </c>
      <c r="D133" s="7"/>
      <c r="E133" s="7"/>
      <c r="F133" s="7"/>
      <c r="G133" s="7"/>
      <c r="H133" s="7"/>
      <c r="I133" s="7"/>
      <c r="J133" s="7"/>
      <c r="K133" s="7"/>
      <c r="L133" s="9" t="s">
        <v>258</v>
      </c>
      <c r="M133" s="32">
        <v>129183</v>
      </c>
      <c r="N133" s="31" t="s">
        <v>259</v>
      </c>
      <c r="O133" s="33">
        <v>86469</v>
      </c>
      <c r="P133" s="33">
        <v>50267</v>
      </c>
      <c r="Q133" s="33">
        <v>35992</v>
      </c>
      <c r="R133" s="30">
        <v>6678</v>
      </c>
      <c r="S133" s="30">
        <v>9058</v>
      </c>
      <c r="T133" s="30">
        <v>7210</v>
      </c>
      <c r="U133" s="32">
        <v>324857</v>
      </c>
    </row>
    <row r="134" spans="1:21" ht="16.5" customHeight="1" x14ac:dyDescent="0.25">
      <c r="A134" s="7"/>
      <c r="B134" s="7"/>
      <c r="C134" s="7" t="s">
        <v>260</v>
      </c>
      <c r="D134" s="7"/>
      <c r="E134" s="7"/>
      <c r="F134" s="7"/>
      <c r="G134" s="7"/>
      <c r="H134" s="7"/>
      <c r="I134" s="7"/>
      <c r="J134" s="7"/>
      <c r="K134" s="7"/>
      <c r="L134" s="9" t="s">
        <v>261</v>
      </c>
      <c r="M134" s="26">
        <v>1.8</v>
      </c>
      <c r="N134" s="25" t="s">
        <v>259</v>
      </c>
      <c r="O134" s="26">
        <v>1.9</v>
      </c>
      <c r="P134" s="26">
        <v>2.1</v>
      </c>
      <c r="Q134" s="26">
        <v>2.2000000000000002</v>
      </c>
      <c r="R134" s="26">
        <v>1.3</v>
      </c>
      <c r="S134" s="26">
        <v>2.4</v>
      </c>
      <c r="T134" s="26">
        <v>2.9</v>
      </c>
      <c r="U134" s="26">
        <v>1.9</v>
      </c>
    </row>
    <row r="135" spans="1:21" ht="16.5" customHeight="1" x14ac:dyDescent="0.25">
      <c r="A135" s="7"/>
      <c r="B135" s="7" t="s">
        <v>262</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t="s">
        <v>257</v>
      </c>
      <c r="D136" s="7"/>
      <c r="E136" s="7"/>
      <c r="F136" s="7"/>
      <c r="G136" s="7"/>
      <c r="H136" s="7"/>
      <c r="I136" s="7"/>
      <c r="J136" s="7"/>
      <c r="K136" s="7"/>
      <c r="L136" s="9" t="s">
        <v>258</v>
      </c>
      <c r="M136" s="33">
        <v>10539</v>
      </c>
      <c r="N136" s="30">
        <v>8642</v>
      </c>
      <c r="O136" s="30">
        <v>7241</v>
      </c>
      <c r="P136" s="30">
        <v>3785</v>
      </c>
      <c r="Q136" s="31" t="s">
        <v>270</v>
      </c>
      <c r="R136" s="31" t="s">
        <v>270</v>
      </c>
      <c r="S136" s="31" t="s">
        <v>270</v>
      </c>
      <c r="T136" s="31" t="s">
        <v>270</v>
      </c>
      <c r="U136" s="33">
        <v>32944</v>
      </c>
    </row>
    <row r="137" spans="1:21" ht="16.5" customHeight="1" x14ac:dyDescent="0.25">
      <c r="A137" s="7"/>
      <c r="B137" s="7"/>
      <c r="C137" s="7" t="s">
        <v>260</v>
      </c>
      <c r="D137" s="7"/>
      <c r="E137" s="7"/>
      <c r="F137" s="7"/>
      <c r="G137" s="7"/>
      <c r="H137" s="7"/>
      <c r="I137" s="7"/>
      <c r="J137" s="7"/>
      <c r="K137" s="7"/>
      <c r="L137" s="9" t="s">
        <v>261</v>
      </c>
      <c r="M137" s="26">
        <v>0.1</v>
      </c>
      <c r="N137" s="26">
        <v>0.1</v>
      </c>
      <c r="O137" s="26">
        <v>0.2</v>
      </c>
      <c r="P137" s="26">
        <v>0.2</v>
      </c>
      <c r="Q137" s="25" t="s">
        <v>270</v>
      </c>
      <c r="R137" s="25" t="s">
        <v>270</v>
      </c>
      <c r="S137" s="25" t="s">
        <v>270</v>
      </c>
      <c r="T137" s="25" t="s">
        <v>270</v>
      </c>
      <c r="U137" s="26">
        <v>0.1</v>
      </c>
    </row>
    <row r="138" spans="1:21" ht="16.5" customHeight="1" x14ac:dyDescent="0.25">
      <c r="A138" s="7"/>
      <c r="B138" s="7" t="s">
        <v>263</v>
      </c>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c r="C139" s="7" t="s">
        <v>264</v>
      </c>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c r="C140" s="7"/>
      <c r="D140" s="7" t="s">
        <v>79</v>
      </c>
      <c r="E140" s="7"/>
      <c r="F140" s="7"/>
      <c r="G140" s="7"/>
      <c r="H140" s="7"/>
      <c r="I140" s="7"/>
      <c r="J140" s="7"/>
      <c r="K140" s="7"/>
      <c r="L140" s="9" t="s">
        <v>258</v>
      </c>
      <c r="M140" s="32">
        <v>580048</v>
      </c>
      <c r="N140" s="32">
        <v>492618</v>
      </c>
      <c r="O140" s="32">
        <v>353147</v>
      </c>
      <c r="P140" s="32">
        <v>143637</v>
      </c>
      <c r="Q140" s="32">
        <v>126345</v>
      </c>
      <c r="R140" s="33">
        <v>34848</v>
      </c>
      <c r="S140" s="33">
        <v>24275</v>
      </c>
      <c r="T140" s="30">
        <v>8097</v>
      </c>
      <c r="U140" s="34">
        <v>1763029</v>
      </c>
    </row>
    <row r="141" spans="1:21" ht="16.5" customHeight="1" x14ac:dyDescent="0.25">
      <c r="A141" s="7"/>
      <c r="B141" s="7"/>
      <c r="C141" s="7" t="s">
        <v>260</v>
      </c>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c r="D142" s="7" t="s">
        <v>265</v>
      </c>
      <c r="E142" s="7"/>
      <c r="F142" s="7"/>
      <c r="G142" s="7"/>
      <c r="H142" s="7"/>
      <c r="I142" s="7"/>
      <c r="J142" s="7"/>
      <c r="K142" s="7"/>
      <c r="L142" s="9" t="s">
        <v>261</v>
      </c>
      <c r="M142" s="26">
        <v>8</v>
      </c>
      <c r="N142" s="26">
        <v>8.8000000000000007</v>
      </c>
      <c r="O142" s="26">
        <v>7.8</v>
      </c>
      <c r="P142" s="26">
        <v>5.9</v>
      </c>
      <c r="Q142" s="26">
        <v>7.7</v>
      </c>
      <c r="R142" s="26">
        <v>7.2</v>
      </c>
      <c r="S142" s="26">
        <v>6.3</v>
      </c>
      <c r="T142" s="26">
        <v>3.4</v>
      </c>
      <c r="U142" s="26">
        <v>7.8</v>
      </c>
    </row>
    <row r="143" spans="1:21" ht="16.5" customHeight="1" x14ac:dyDescent="0.25">
      <c r="A143" s="7"/>
      <c r="B143" s="7"/>
      <c r="C143" s="7"/>
      <c r="D143" s="7" t="s">
        <v>266</v>
      </c>
      <c r="E143" s="7"/>
      <c r="F143" s="7"/>
      <c r="G143" s="7"/>
      <c r="H143" s="7"/>
      <c r="I143" s="7"/>
      <c r="J143" s="7"/>
      <c r="K143" s="7"/>
      <c r="L143" s="9" t="s">
        <v>261</v>
      </c>
      <c r="M143" s="26">
        <v>1.5</v>
      </c>
      <c r="N143" s="26">
        <v>1.6</v>
      </c>
      <c r="O143" s="26">
        <v>1.5</v>
      </c>
      <c r="P143" s="26">
        <v>1.1000000000000001</v>
      </c>
      <c r="Q143" s="26">
        <v>1.7</v>
      </c>
      <c r="R143" s="26">
        <v>1.2</v>
      </c>
      <c r="S143" s="26">
        <v>1</v>
      </c>
      <c r="T143" s="26">
        <v>0.3</v>
      </c>
      <c r="U143" s="26">
        <v>1.5</v>
      </c>
    </row>
    <row r="144" spans="1:21" ht="16.5" customHeight="1" x14ac:dyDescent="0.25">
      <c r="A144" s="7"/>
      <c r="B144" s="7"/>
      <c r="C144" s="7"/>
      <c r="D144" s="7" t="s">
        <v>267</v>
      </c>
      <c r="E144" s="7"/>
      <c r="F144" s="7"/>
      <c r="G144" s="7"/>
      <c r="H144" s="7"/>
      <c r="I144" s="7"/>
      <c r="J144" s="7"/>
      <c r="K144" s="7"/>
      <c r="L144" s="9" t="s">
        <v>261</v>
      </c>
      <c r="M144" s="26">
        <v>1.4</v>
      </c>
      <c r="N144" s="26">
        <v>1.5</v>
      </c>
      <c r="O144" s="26">
        <v>1.2</v>
      </c>
      <c r="P144" s="26">
        <v>1.5</v>
      </c>
      <c r="Q144" s="26">
        <v>2</v>
      </c>
      <c r="R144" s="26">
        <v>1.9</v>
      </c>
      <c r="S144" s="26">
        <v>1.7</v>
      </c>
      <c r="T144" s="26">
        <v>0.4</v>
      </c>
      <c r="U144" s="26">
        <v>1.5</v>
      </c>
    </row>
    <row r="145" spans="1:21" ht="16.5" customHeight="1" x14ac:dyDescent="0.25">
      <c r="A145" s="7"/>
      <c r="B145" s="7"/>
      <c r="C145" s="7"/>
      <c r="D145" s="7" t="s">
        <v>268</v>
      </c>
      <c r="E145" s="7"/>
      <c r="F145" s="7"/>
      <c r="G145" s="7"/>
      <c r="H145" s="7"/>
      <c r="I145" s="7"/>
      <c r="J145" s="7"/>
      <c r="K145" s="7"/>
      <c r="L145" s="9" t="s">
        <v>261</v>
      </c>
      <c r="M145" s="26">
        <v>6.3</v>
      </c>
      <c r="N145" s="26">
        <v>6.9</v>
      </c>
      <c r="O145" s="26">
        <v>6.2</v>
      </c>
      <c r="P145" s="26">
        <v>4.5</v>
      </c>
      <c r="Q145" s="26">
        <v>5.9</v>
      </c>
      <c r="R145" s="26">
        <v>5.6</v>
      </c>
      <c r="S145" s="26">
        <v>4.9000000000000004</v>
      </c>
      <c r="T145" s="26">
        <v>2.9</v>
      </c>
      <c r="U145" s="26">
        <v>6.1</v>
      </c>
    </row>
    <row r="146" spans="1:21" ht="16.5" customHeight="1" x14ac:dyDescent="0.25">
      <c r="A146" s="7"/>
      <c r="B146" s="7"/>
      <c r="C146" s="7"/>
      <c r="D146" s="7" t="s">
        <v>269</v>
      </c>
      <c r="E146" s="7"/>
      <c r="F146" s="7"/>
      <c r="G146" s="7"/>
      <c r="H146" s="7"/>
      <c r="I146" s="7"/>
      <c r="J146" s="7"/>
      <c r="K146" s="7"/>
      <c r="L146" s="9" t="s">
        <v>261</v>
      </c>
      <c r="M146" s="26">
        <v>2.5</v>
      </c>
      <c r="N146" s="26">
        <v>3</v>
      </c>
      <c r="O146" s="26">
        <v>2.6</v>
      </c>
      <c r="P146" s="26">
        <v>1.2</v>
      </c>
      <c r="Q146" s="26">
        <v>1.7</v>
      </c>
      <c r="R146" s="26">
        <v>2</v>
      </c>
      <c r="S146" s="26">
        <v>1.8</v>
      </c>
      <c r="T146" s="26">
        <v>0.8</v>
      </c>
      <c r="U146" s="26">
        <v>2.4</v>
      </c>
    </row>
    <row r="147" spans="1:21" ht="16.5" customHeight="1" x14ac:dyDescent="0.25">
      <c r="A147" s="7" t="s">
        <v>92</v>
      </c>
      <c r="B147" s="7"/>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t="s">
        <v>256</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c r="C149" s="7" t="s">
        <v>257</v>
      </c>
      <c r="D149" s="7"/>
      <c r="E149" s="7"/>
      <c r="F149" s="7"/>
      <c r="G149" s="7"/>
      <c r="H149" s="7"/>
      <c r="I149" s="7"/>
      <c r="J149" s="7"/>
      <c r="K149" s="7"/>
      <c r="L149" s="9" t="s">
        <v>258</v>
      </c>
      <c r="M149" s="32">
        <v>123341</v>
      </c>
      <c r="N149" s="31" t="s">
        <v>259</v>
      </c>
      <c r="O149" s="33">
        <v>82179</v>
      </c>
      <c r="P149" s="33">
        <v>47296</v>
      </c>
      <c r="Q149" s="33">
        <v>34090</v>
      </c>
      <c r="R149" s="30">
        <v>6390</v>
      </c>
      <c r="S149" s="30">
        <v>8427</v>
      </c>
      <c r="T149" s="30">
        <v>6604</v>
      </c>
      <c r="U149" s="32">
        <v>308327</v>
      </c>
    </row>
    <row r="150" spans="1:21" ht="16.5" customHeight="1" x14ac:dyDescent="0.25">
      <c r="A150" s="7"/>
      <c r="B150" s="7"/>
      <c r="C150" s="7" t="s">
        <v>260</v>
      </c>
      <c r="D150" s="7"/>
      <c r="E150" s="7"/>
      <c r="F150" s="7"/>
      <c r="G150" s="7"/>
      <c r="H150" s="7"/>
      <c r="I150" s="7"/>
      <c r="J150" s="7"/>
      <c r="K150" s="7"/>
      <c r="L150" s="9" t="s">
        <v>261</v>
      </c>
      <c r="M150" s="26">
        <v>1.7</v>
      </c>
      <c r="N150" s="25" t="s">
        <v>259</v>
      </c>
      <c r="O150" s="26">
        <v>1.9</v>
      </c>
      <c r="P150" s="26">
        <v>2</v>
      </c>
      <c r="Q150" s="26">
        <v>2.1</v>
      </c>
      <c r="R150" s="26">
        <v>1.3</v>
      </c>
      <c r="S150" s="26">
        <v>2.2999999999999998</v>
      </c>
      <c r="T150" s="26">
        <v>2.6</v>
      </c>
      <c r="U150" s="26">
        <v>1.9</v>
      </c>
    </row>
    <row r="151" spans="1:21" ht="16.5" customHeight="1" x14ac:dyDescent="0.25">
      <c r="A151" s="7"/>
      <c r="B151" s="7" t="s">
        <v>262</v>
      </c>
      <c r="C151" s="7"/>
      <c r="D151" s="7"/>
      <c r="E151" s="7"/>
      <c r="F151" s="7"/>
      <c r="G151" s="7"/>
      <c r="H151" s="7"/>
      <c r="I151" s="7"/>
      <c r="J151" s="7"/>
      <c r="K151" s="7"/>
      <c r="L151" s="9"/>
      <c r="M151" s="10"/>
      <c r="N151" s="10"/>
      <c r="O151" s="10"/>
      <c r="P151" s="10"/>
      <c r="Q151" s="10"/>
      <c r="R151" s="10"/>
      <c r="S151" s="10"/>
      <c r="T151" s="10"/>
      <c r="U151" s="10"/>
    </row>
    <row r="152" spans="1:21" ht="16.5" customHeight="1" x14ac:dyDescent="0.25">
      <c r="A152" s="7"/>
      <c r="B152" s="7"/>
      <c r="C152" s="7" t="s">
        <v>257</v>
      </c>
      <c r="D152" s="7"/>
      <c r="E152" s="7"/>
      <c r="F152" s="7"/>
      <c r="G152" s="7"/>
      <c r="H152" s="7"/>
      <c r="I152" s="7"/>
      <c r="J152" s="7"/>
      <c r="K152" s="7"/>
      <c r="L152" s="9" t="s">
        <v>258</v>
      </c>
      <c r="M152" s="30">
        <v>9537</v>
      </c>
      <c r="N152" s="30">
        <v>8301</v>
      </c>
      <c r="O152" s="30">
        <v>6578</v>
      </c>
      <c r="P152" s="30">
        <v>3616</v>
      </c>
      <c r="Q152" s="31" t="s">
        <v>270</v>
      </c>
      <c r="R152" s="31" t="s">
        <v>270</v>
      </c>
      <c r="S152" s="31" t="s">
        <v>270</v>
      </c>
      <c r="T152" s="31" t="s">
        <v>137</v>
      </c>
      <c r="U152" s="33">
        <v>30640</v>
      </c>
    </row>
    <row r="153" spans="1:21" ht="16.5" customHeight="1" x14ac:dyDescent="0.25">
      <c r="A153" s="7"/>
      <c r="B153" s="7"/>
      <c r="C153" s="7" t="s">
        <v>260</v>
      </c>
      <c r="D153" s="7"/>
      <c r="E153" s="7"/>
      <c r="F153" s="7"/>
      <c r="G153" s="7"/>
      <c r="H153" s="7"/>
      <c r="I153" s="7"/>
      <c r="J153" s="7"/>
      <c r="K153" s="7"/>
      <c r="L153" s="9" t="s">
        <v>261</v>
      </c>
      <c r="M153" s="26">
        <v>0.1</v>
      </c>
      <c r="N153" s="26">
        <v>0.1</v>
      </c>
      <c r="O153" s="26">
        <v>0.1</v>
      </c>
      <c r="P153" s="26">
        <v>0.1</v>
      </c>
      <c r="Q153" s="25" t="s">
        <v>270</v>
      </c>
      <c r="R153" s="25" t="s">
        <v>270</v>
      </c>
      <c r="S153" s="25" t="s">
        <v>270</v>
      </c>
      <c r="T153" s="25" t="s">
        <v>270</v>
      </c>
      <c r="U153" s="26">
        <v>0.1</v>
      </c>
    </row>
    <row r="154" spans="1:21" ht="16.5" customHeight="1" x14ac:dyDescent="0.25">
      <c r="A154" s="7"/>
      <c r="B154" s="7" t="s">
        <v>263</v>
      </c>
      <c r="C154" s="7"/>
      <c r="D154" s="7"/>
      <c r="E154" s="7"/>
      <c r="F154" s="7"/>
      <c r="G154" s="7"/>
      <c r="H154" s="7"/>
      <c r="I154" s="7"/>
      <c r="J154" s="7"/>
      <c r="K154" s="7"/>
      <c r="L154" s="9"/>
      <c r="M154" s="10"/>
      <c r="N154" s="10"/>
      <c r="O154" s="10"/>
      <c r="P154" s="10"/>
      <c r="Q154" s="10"/>
      <c r="R154" s="10"/>
      <c r="S154" s="10"/>
      <c r="T154" s="10"/>
      <c r="U154" s="10"/>
    </row>
    <row r="155" spans="1:21" ht="16.5" customHeight="1" x14ac:dyDescent="0.25">
      <c r="A155" s="7"/>
      <c r="B155" s="7"/>
      <c r="C155" s="7" t="s">
        <v>264</v>
      </c>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c r="D156" s="7" t="s">
        <v>79</v>
      </c>
      <c r="E156" s="7"/>
      <c r="F156" s="7"/>
      <c r="G156" s="7"/>
      <c r="H156" s="7"/>
      <c r="I156" s="7"/>
      <c r="J156" s="7"/>
      <c r="K156" s="7"/>
      <c r="L156" s="9" t="s">
        <v>258</v>
      </c>
      <c r="M156" s="32">
        <v>536353</v>
      </c>
      <c r="N156" s="32">
        <v>453347</v>
      </c>
      <c r="O156" s="32">
        <v>320397</v>
      </c>
      <c r="P156" s="32">
        <v>134105</v>
      </c>
      <c r="Q156" s="32">
        <v>119613</v>
      </c>
      <c r="R156" s="33">
        <v>32031</v>
      </c>
      <c r="S156" s="33">
        <v>21926</v>
      </c>
      <c r="T156" s="30">
        <v>7307</v>
      </c>
      <c r="U156" s="34">
        <v>1625098</v>
      </c>
    </row>
    <row r="157" spans="1:21" ht="16.5" customHeight="1" x14ac:dyDescent="0.25">
      <c r="A157" s="7"/>
      <c r="B157" s="7"/>
      <c r="C157" s="7" t="s">
        <v>260</v>
      </c>
      <c r="D157" s="7"/>
      <c r="E157" s="7"/>
      <c r="F157" s="7"/>
      <c r="G157" s="7"/>
      <c r="H157" s="7"/>
      <c r="I157" s="7"/>
      <c r="J157" s="7"/>
      <c r="K157" s="7"/>
      <c r="L157" s="9"/>
      <c r="M157" s="10"/>
      <c r="N157" s="10"/>
      <c r="O157" s="10"/>
      <c r="P157" s="10"/>
      <c r="Q157" s="10"/>
      <c r="R157" s="10"/>
      <c r="S157" s="10"/>
      <c r="T157" s="10"/>
      <c r="U157" s="10"/>
    </row>
    <row r="158" spans="1:21" ht="16.5" customHeight="1" x14ac:dyDescent="0.25">
      <c r="A158" s="7"/>
      <c r="B158" s="7"/>
      <c r="C158" s="7"/>
      <c r="D158" s="7" t="s">
        <v>265</v>
      </c>
      <c r="E158" s="7"/>
      <c r="F158" s="7"/>
      <c r="G158" s="7"/>
      <c r="H158" s="7"/>
      <c r="I158" s="7"/>
      <c r="J158" s="7"/>
      <c r="K158" s="7"/>
      <c r="L158" s="9" t="s">
        <v>261</v>
      </c>
      <c r="M158" s="26">
        <v>7.5</v>
      </c>
      <c r="N158" s="26">
        <v>8.1999999999999993</v>
      </c>
      <c r="O158" s="26">
        <v>7.2</v>
      </c>
      <c r="P158" s="26">
        <v>5.7</v>
      </c>
      <c r="Q158" s="26">
        <v>7.4</v>
      </c>
      <c r="R158" s="26">
        <v>6.5</v>
      </c>
      <c r="S158" s="26">
        <v>5.8</v>
      </c>
      <c r="T158" s="26">
        <v>3.1</v>
      </c>
      <c r="U158" s="26">
        <v>7.3</v>
      </c>
    </row>
    <row r="159" spans="1:21" ht="16.5" customHeight="1" x14ac:dyDescent="0.25">
      <c r="A159" s="7"/>
      <c r="B159" s="7"/>
      <c r="C159" s="7"/>
      <c r="D159" s="7" t="s">
        <v>266</v>
      </c>
      <c r="E159" s="7"/>
      <c r="F159" s="7"/>
      <c r="G159" s="7"/>
      <c r="H159" s="7"/>
      <c r="I159" s="7"/>
      <c r="J159" s="7"/>
      <c r="K159" s="7"/>
      <c r="L159" s="9" t="s">
        <v>261</v>
      </c>
      <c r="M159" s="26">
        <v>1.5</v>
      </c>
      <c r="N159" s="26">
        <v>1.5</v>
      </c>
      <c r="O159" s="26">
        <v>1.4</v>
      </c>
      <c r="P159" s="26">
        <v>1.1000000000000001</v>
      </c>
      <c r="Q159" s="26">
        <v>1.6</v>
      </c>
      <c r="R159" s="26">
        <v>1.1000000000000001</v>
      </c>
      <c r="S159" s="26">
        <v>1.1000000000000001</v>
      </c>
      <c r="T159" s="26">
        <v>0.4</v>
      </c>
      <c r="U159" s="26">
        <v>1.4</v>
      </c>
    </row>
    <row r="160" spans="1:21" ht="16.5" customHeight="1" x14ac:dyDescent="0.25">
      <c r="A160" s="7"/>
      <c r="B160" s="7"/>
      <c r="C160" s="7"/>
      <c r="D160" s="7" t="s">
        <v>267</v>
      </c>
      <c r="E160" s="7"/>
      <c r="F160" s="7"/>
      <c r="G160" s="7"/>
      <c r="H160" s="7"/>
      <c r="I160" s="7"/>
      <c r="J160" s="7"/>
      <c r="K160" s="7"/>
      <c r="L160" s="9" t="s">
        <v>261</v>
      </c>
      <c r="M160" s="26">
        <v>1.2</v>
      </c>
      <c r="N160" s="26">
        <v>1.3</v>
      </c>
      <c r="O160" s="26">
        <v>1</v>
      </c>
      <c r="P160" s="26">
        <v>1.5</v>
      </c>
      <c r="Q160" s="26">
        <v>1.9</v>
      </c>
      <c r="R160" s="26">
        <v>1.5</v>
      </c>
      <c r="S160" s="26">
        <v>1.5</v>
      </c>
      <c r="T160" s="26">
        <v>0.4</v>
      </c>
      <c r="U160" s="26">
        <v>1.3</v>
      </c>
    </row>
    <row r="161" spans="1:21" ht="16.5" customHeight="1" x14ac:dyDescent="0.25">
      <c r="A161" s="7"/>
      <c r="B161" s="7"/>
      <c r="C161" s="7"/>
      <c r="D161" s="7" t="s">
        <v>268</v>
      </c>
      <c r="E161" s="7"/>
      <c r="F161" s="7"/>
      <c r="G161" s="7"/>
      <c r="H161" s="7"/>
      <c r="I161" s="7"/>
      <c r="J161" s="7"/>
      <c r="K161" s="7"/>
      <c r="L161" s="9" t="s">
        <v>261</v>
      </c>
      <c r="M161" s="26">
        <v>5.8</v>
      </c>
      <c r="N161" s="26">
        <v>6.3</v>
      </c>
      <c r="O161" s="26">
        <v>5.6</v>
      </c>
      <c r="P161" s="26">
        <v>4.3</v>
      </c>
      <c r="Q161" s="26">
        <v>5.6</v>
      </c>
      <c r="R161" s="26">
        <v>5.0999999999999996</v>
      </c>
      <c r="S161" s="26">
        <v>4.4000000000000004</v>
      </c>
      <c r="T161" s="26">
        <v>2.6</v>
      </c>
      <c r="U161" s="26">
        <v>5.7</v>
      </c>
    </row>
    <row r="162" spans="1:21" ht="16.5" customHeight="1" x14ac:dyDescent="0.25">
      <c r="A162" s="14"/>
      <c r="B162" s="14"/>
      <c r="C162" s="14"/>
      <c r="D162" s="14" t="s">
        <v>269</v>
      </c>
      <c r="E162" s="14"/>
      <c r="F162" s="14"/>
      <c r="G162" s="14"/>
      <c r="H162" s="14"/>
      <c r="I162" s="14"/>
      <c r="J162" s="14"/>
      <c r="K162" s="14"/>
      <c r="L162" s="15" t="s">
        <v>261</v>
      </c>
      <c r="M162" s="28">
        <v>2.2999999999999998</v>
      </c>
      <c r="N162" s="28">
        <v>2.9</v>
      </c>
      <c r="O162" s="28">
        <v>2.4</v>
      </c>
      <c r="P162" s="28">
        <v>1.2</v>
      </c>
      <c r="Q162" s="28">
        <v>1.5</v>
      </c>
      <c r="R162" s="28">
        <v>2</v>
      </c>
      <c r="S162" s="28">
        <v>1.6</v>
      </c>
      <c r="T162" s="28">
        <v>0.7</v>
      </c>
      <c r="U162" s="28">
        <v>2.2999999999999998</v>
      </c>
    </row>
    <row r="163" spans="1:21" ht="4.5" customHeight="1" x14ac:dyDescent="0.25">
      <c r="A163" s="23"/>
      <c r="B163" s="23"/>
      <c r="C163" s="2"/>
      <c r="D163" s="2"/>
      <c r="E163" s="2"/>
      <c r="F163" s="2"/>
      <c r="G163" s="2"/>
      <c r="H163" s="2"/>
      <c r="I163" s="2"/>
      <c r="J163" s="2"/>
      <c r="K163" s="2"/>
      <c r="L163" s="2"/>
      <c r="M163" s="2"/>
      <c r="N163" s="2"/>
      <c r="O163" s="2"/>
      <c r="P163" s="2"/>
      <c r="Q163" s="2"/>
      <c r="R163" s="2"/>
      <c r="S163" s="2"/>
      <c r="T163" s="2"/>
      <c r="U163" s="2"/>
    </row>
    <row r="164" spans="1:21" ht="16.5" customHeight="1" x14ac:dyDescent="0.25">
      <c r="A164" s="23"/>
      <c r="B164" s="23"/>
      <c r="C164" s="87" t="s">
        <v>271</v>
      </c>
      <c r="D164" s="87"/>
      <c r="E164" s="87"/>
      <c r="F164" s="87"/>
      <c r="G164" s="87"/>
      <c r="H164" s="87"/>
      <c r="I164" s="87"/>
      <c r="J164" s="87"/>
      <c r="K164" s="87"/>
      <c r="L164" s="87"/>
      <c r="M164" s="87"/>
      <c r="N164" s="87"/>
      <c r="O164" s="87"/>
      <c r="P164" s="87"/>
      <c r="Q164" s="87"/>
      <c r="R164" s="87"/>
      <c r="S164" s="87"/>
      <c r="T164" s="87"/>
      <c r="U164" s="87"/>
    </row>
    <row r="165" spans="1:21" ht="4.5" customHeight="1" x14ac:dyDescent="0.25">
      <c r="A165" s="23"/>
      <c r="B165" s="23"/>
      <c r="C165" s="2"/>
      <c r="D165" s="2"/>
      <c r="E165" s="2"/>
      <c r="F165" s="2"/>
      <c r="G165" s="2"/>
      <c r="H165" s="2"/>
      <c r="I165" s="2"/>
      <c r="J165" s="2"/>
      <c r="K165" s="2"/>
      <c r="L165" s="2"/>
      <c r="M165" s="2"/>
      <c r="N165" s="2"/>
      <c r="O165" s="2"/>
      <c r="P165" s="2"/>
      <c r="Q165" s="2"/>
      <c r="R165" s="2"/>
      <c r="S165" s="2"/>
      <c r="T165" s="2"/>
      <c r="U165" s="2"/>
    </row>
    <row r="166" spans="1:21" ht="16.5" customHeight="1" x14ac:dyDescent="0.25">
      <c r="A166" s="23" t="s">
        <v>99</v>
      </c>
      <c r="B166" s="23"/>
      <c r="C166" s="87" t="s">
        <v>272</v>
      </c>
      <c r="D166" s="87"/>
      <c r="E166" s="87"/>
      <c r="F166" s="87"/>
      <c r="G166" s="87"/>
      <c r="H166" s="87"/>
      <c r="I166" s="87"/>
      <c r="J166" s="87"/>
      <c r="K166" s="87"/>
      <c r="L166" s="87"/>
      <c r="M166" s="87"/>
      <c r="N166" s="87"/>
      <c r="O166" s="87"/>
      <c r="P166" s="87"/>
      <c r="Q166" s="87"/>
      <c r="R166" s="87"/>
      <c r="S166" s="87"/>
      <c r="T166" s="87"/>
      <c r="U166" s="87"/>
    </row>
    <row r="167" spans="1:21" ht="16.5" customHeight="1" x14ac:dyDescent="0.25">
      <c r="A167" s="23" t="s">
        <v>101</v>
      </c>
      <c r="B167" s="23"/>
      <c r="C167" s="87" t="s">
        <v>273</v>
      </c>
      <c r="D167" s="87"/>
      <c r="E167" s="87"/>
      <c r="F167" s="87"/>
      <c r="G167" s="87"/>
      <c r="H167" s="87"/>
      <c r="I167" s="87"/>
      <c r="J167" s="87"/>
      <c r="K167" s="87"/>
      <c r="L167" s="87"/>
      <c r="M167" s="87"/>
      <c r="N167" s="87"/>
      <c r="O167" s="87"/>
      <c r="P167" s="87"/>
      <c r="Q167" s="87"/>
      <c r="R167" s="87"/>
      <c r="S167" s="87"/>
      <c r="T167" s="87"/>
      <c r="U167" s="87"/>
    </row>
    <row r="168" spans="1:21" ht="16.5" customHeight="1" x14ac:dyDescent="0.25">
      <c r="A168" s="23" t="s">
        <v>103</v>
      </c>
      <c r="B168" s="23"/>
      <c r="C168" s="87" t="s">
        <v>274</v>
      </c>
      <c r="D168" s="87"/>
      <c r="E168" s="87"/>
      <c r="F168" s="87"/>
      <c r="G168" s="87"/>
      <c r="H168" s="87"/>
      <c r="I168" s="87"/>
      <c r="J168" s="87"/>
      <c r="K168" s="87"/>
      <c r="L168" s="87"/>
      <c r="M168" s="87"/>
      <c r="N168" s="87"/>
      <c r="O168" s="87"/>
      <c r="P168" s="87"/>
      <c r="Q168" s="87"/>
      <c r="R168" s="87"/>
      <c r="S168" s="87"/>
      <c r="T168" s="87"/>
      <c r="U168" s="87"/>
    </row>
    <row r="169" spans="1:21" ht="16.5" customHeight="1" x14ac:dyDescent="0.25">
      <c r="A169" s="23" t="s">
        <v>105</v>
      </c>
      <c r="B169" s="23"/>
      <c r="C169" s="87" t="s">
        <v>275</v>
      </c>
      <c r="D169" s="87"/>
      <c r="E169" s="87"/>
      <c r="F169" s="87"/>
      <c r="G169" s="87"/>
      <c r="H169" s="87"/>
      <c r="I169" s="87"/>
      <c r="J169" s="87"/>
      <c r="K169" s="87"/>
      <c r="L169" s="87"/>
      <c r="M169" s="87"/>
      <c r="N169" s="87"/>
      <c r="O169" s="87"/>
      <c r="P169" s="87"/>
      <c r="Q169" s="87"/>
      <c r="R169" s="87"/>
      <c r="S169" s="87"/>
      <c r="T169" s="87"/>
      <c r="U169" s="87"/>
    </row>
    <row r="170" spans="1:21" ht="16.5" customHeight="1" x14ac:dyDescent="0.25">
      <c r="A170" s="23" t="s">
        <v>142</v>
      </c>
      <c r="B170" s="23"/>
      <c r="C170" s="87" t="s">
        <v>276</v>
      </c>
      <c r="D170" s="87"/>
      <c r="E170" s="87"/>
      <c r="F170" s="87"/>
      <c r="G170" s="87"/>
      <c r="H170" s="87"/>
      <c r="I170" s="87"/>
      <c r="J170" s="87"/>
      <c r="K170" s="87"/>
      <c r="L170" s="87"/>
      <c r="M170" s="87"/>
      <c r="N170" s="87"/>
      <c r="O170" s="87"/>
      <c r="P170" s="87"/>
      <c r="Q170" s="87"/>
      <c r="R170" s="87"/>
      <c r="S170" s="87"/>
      <c r="T170" s="87"/>
      <c r="U170" s="87"/>
    </row>
    <row r="171" spans="1:21" ht="29.4" customHeight="1" x14ac:dyDescent="0.25">
      <c r="A171" s="23"/>
      <c r="B171" s="23"/>
      <c r="C171" s="87" t="s">
        <v>277</v>
      </c>
      <c r="D171" s="87"/>
      <c r="E171" s="87"/>
      <c r="F171" s="87"/>
      <c r="G171" s="87"/>
      <c r="H171" s="87"/>
      <c r="I171" s="87"/>
      <c r="J171" s="87"/>
      <c r="K171" s="87"/>
      <c r="L171" s="87"/>
      <c r="M171" s="87"/>
      <c r="N171" s="87"/>
      <c r="O171" s="87"/>
      <c r="P171" s="87"/>
      <c r="Q171" s="87"/>
      <c r="R171" s="87"/>
      <c r="S171" s="87"/>
      <c r="T171" s="87"/>
      <c r="U171" s="87"/>
    </row>
    <row r="172" spans="1:21" ht="16.5" customHeight="1" x14ac:dyDescent="0.25">
      <c r="A172" s="23" t="s">
        <v>144</v>
      </c>
      <c r="B172" s="23"/>
      <c r="C172" s="87" t="s">
        <v>278</v>
      </c>
      <c r="D172" s="87"/>
      <c r="E172" s="87"/>
      <c r="F172" s="87"/>
      <c r="G172" s="87"/>
      <c r="H172" s="87"/>
      <c r="I172" s="87"/>
      <c r="J172" s="87"/>
      <c r="K172" s="87"/>
      <c r="L172" s="87"/>
      <c r="M172" s="87"/>
      <c r="N172" s="87"/>
      <c r="O172" s="87"/>
      <c r="P172" s="87"/>
      <c r="Q172" s="87"/>
      <c r="R172" s="87"/>
      <c r="S172" s="87"/>
      <c r="T172" s="87"/>
      <c r="U172" s="87"/>
    </row>
    <row r="173" spans="1:21" ht="16.5" customHeight="1" x14ac:dyDescent="0.25">
      <c r="A173" s="23"/>
      <c r="B173" s="23"/>
      <c r="C173" s="87" t="s">
        <v>279</v>
      </c>
      <c r="D173" s="87"/>
      <c r="E173" s="87"/>
      <c r="F173" s="87"/>
      <c r="G173" s="87"/>
      <c r="H173" s="87"/>
      <c r="I173" s="87"/>
      <c r="J173" s="87"/>
      <c r="K173" s="87"/>
      <c r="L173" s="87"/>
      <c r="M173" s="87"/>
      <c r="N173" s="87"/>
      <c r="O173" s="87"/>
      <c r="P173" s="87"/>
      <c r="Q173" s="87"/>
      <c r="R173" s="87"/>
      <c r="S173" s="87"/>
      <c r="T173" s="87"/>
      <c r="U173" s="87"/>
    </row>
    <row r="174" spans="1:21" ht="16.5" customHeight="1" x14ac:dyDescent="0.25">
      <c r="A174" s="23" t="s">
        <v>146</v>
      </c>
      <c r="B174" s="23"/>
      <c r="C174" s="87" t="s">
        <v>280</v>
      </c>
      <c r="D174" s="87"/>
      <c r="E174" s="87"/>
      <c r="F174" s="87"/>
      <c r="G174" s="87"/>
      <c r="H174" s="87"/>
      <c r="I174" s="87"/>
      <c r="J174" s="87"/>
      <c r="K174" s="87"/>
      <c r="L174" s="87"/>
      <c r="M174" s="87"/>
      <c r="N174" s="87"/>
      <c r="O174" s="87"/>
      <c r="P174" s="87"/>
      <c r="Q174" s="87"/>
      <c r="R174" s="87"/>
      <c r="S174" s="87"/>
      <c r="T174" s="87"/>
      <c r="U174" s="87"/>
    </row>
    <row r="175" spans="1:21" ht="29.4" customHeight="1" x14ac:dyDescent="0.25">
      <c r="A175" s="23" t="s">
        <v>148</v>
      </c>
      <c r="B175" s="23"/>
      <c r="C175" s="87" t="s">
        <v>281</v>
      </c>
      <c r="D175" s="87"/>
      <c r="E175" s="87"/>
      <c r="F175" s="87"/>
      <c r="G175" s="87"/>
      <c r="H175" s="87"/>
      <c r="I175" s="87"/>
      <c r="J175" s="87"/>
      <c r="K175" s="87"/>
      <c r="L175" s="87"/>
      <c r="M175" s="87"/>
      <c r="N175" s="87"/>
      <c r="O175" s="87"/>
      <c r="P175" s="87"/>
      <c r="Q175" s="87"/>
      <c r="R175" s="87"/>
      <c r="S175" s="87"/>
      <c r="T175" s="87"/>
      <c r="U175" s="87"/>
    </row>
    <row r="176" spans="1:21" ht="42.45" customHeight="1" x14ac:dyDescent="0.25">
      <c r="A176" s="23" t="s">
        <v>150</v>
      </c>
      <c r="B176" s="23"/>
      <c r="C176" s="87" t="s">
        <v>282</v>
      </c>
      <c r="D176" s="87"/>
      <c r="E176" s="87"/>
      <c r="F176" s="87"/>
      <c r="G176" s="87"/>
      <c r="H176" s="87"/>
      <c r="I176" s="87"/>
      <c r="J176" s="87"/>
      <c r="K176" s="87"/>
      <c r="L176" s="87"/>
      <c r="M176" s="87"/>
      <c r="N176" s="87"/>
      <c r="O176" s="87"/>
      <c r="P176" s="87"/>
      <c r="Q176" s="87"/>
      <c r="R176" s="87"/>
      <c r="S176" s="87"/>
      <c r="T176" s="87"/>
      <c r="U176" s="87"/>
    </row>
    <row r="177" spans="1:21" ht="29.4" customHeight="1" x14ac:dyDescent="0.25">
      <c r="A177" s="23" t="s">
        <v>152</v>
      </c>
      <c r="B177" s="23"/>
      <c r="C177" s="87" t="s">
        <v>283</v>
      </c>
      <c r="D177" s="87"/>
      <c r="E177" s="87"/>
      <c r="F177" s="87"/>
      <c r="G177" s="87"/>
      <c r="H177" s="87"/>
      <c r="I177" s="87"/>
      <c r="J177" s="87"/>
      <c r="K177" s="87"/>
      <c r="L177" s="87"/>
      <c r="M177" s="87"/>
      <c r="N177" s="87"/>
      <c r="O177" s="87"/>
      <c r="P177" s="87"/>
      <c r="Q177" s="87"/>
      <c r="R177" s="87"/>
      <c r="S177" s="87"/>
      <c r="T177" s="87"/>
      <c r="U177" s="87"/>
    </row>
    <row r="178" spans="1:21" ht="29.4" customHeight="1" x14ac:dyDescent="0.25">
      <c r="A178" s="23" t="s">
        <v>154</v>
      </c>
      <c r="B178" s="23"/>
      <c r="C178" s="87" t="s">
        <v>284</v>
      </c>
      <c r="D178" s="87"/>
      <c r="E178" s="87"/>
      <c r="F178" s="87"/>
      <c r="G178" s="87"/>
      <c r="H178" s="87"/>
      <c r="I178" s="87"/>
      <c r="J178" s="87"/>
      <c r="K178" s="87"/>
      <c r="L178" s="87"/>
      <c r="M178" s="87"/>
      <c r="N178" s="87"/>
      <c r="O178" s="87"/>
      <c r="P178" s="87"/>
      <c r="Q178" s="87"/>
      <c r="R178" s="87"/>
      <c r="S178" s="87"/>
      <c r="T178" s="87"/>
      <c r="U178" s="87"/>
    </row>
    <row r="179" spans="1:21" ht="55.2" customHeight="1" x14ac:dyDescent="0.25">
      <c r="A179" s="23" t="s">
        <v>156</v>
      </c>
      <c r="B179" s="23"/>
      <c r="C179" s="87" t="s">
        <v>285</v>
      </c>
      <c r="D179" s="87"/>
      <c r="E179" s="87"/>
      <c r="F179" s="87"/>
      <c r="G179" s="87"/>
      <c r="H179" s="87"/>
      <c r="I179" s="87"/>
      <c r="J179" s="87"/>
      <c r="K179" s="87"/>
      <c r="L179" s="87"/>
      <c r="M179" s="87"/>
      <c r="N179" s="87"/>
      <c r="O179" s="87"/>
      <c r="P179" s="87"/>
      <c r="Q179" s="87"/>
      <c r="R179" s="87"/>
      <c r="S179" s="87"/>
      <c r="T179" s="87"/>
      <c r="U179" s="87"/>
    </row>
    <row r="180" spans="1:21" ht="4.5" customHeight="1" x14ac:dyDescent="0.25"/>
    <row r="181" spans="1:21" ht="16.5" customHeight="1" x14ac:dyDescent="0.25">
      <c r="A181" s="24" t="s">
        <v>107</v>
      </c>
      <c r="B181" s="23"/>
      <c r="C181" s="23"/>
      <c r="D181" s="23"/>
      <c r="E181" s="87" t="s">
        <v>286</v>
      </c>
      <c r="F181" s="87"/>
      <c r="G181" s="87"/>
      <c r="H181" s="87"/>
      <c r="I181" s="87"/>
      <c r="J181" s="87"/>
      <c r="K181" s="87"/>
      <c r="L181" s="87"/>
      <c r="M181" s="87"/>
      <c r="N181" s="87"/>
      <c r="O181" s="87"/>
      <c r="P181" s="87"/>
      <c r="Q181" s="87"/>
      <c r="R181" s="87"/>
      <c r="S181" s="87"/>
      <c r="T181" s="87"/>
      <c r="U181" s="87"/>
    </row>
  </sheetData>
  <mergeCells count="17">
    <mergeCell ref="C179:U179"/>
    <mergeCell ref="E181:U181"/>
    <mergeCell ref="C174:U174"/>
    <mergeCell ref="C175:U175"/>
    <mergeCell ref="C176:U176"/>
    <mergeCell ref="C177:U177"/>
    <mergeCell ref="C178:U178"/>
    <mergeCell ref="C169:U169"/>
    <mergeCell ref="C170:U170"/>
    <mergeCell ref="C171:U171"/>
    <mergeCell ref="C172:U172"/>
    <mergeCell ref="C173:U173"/>
    <mergeCell ref="K1:U1"/>
    <mergeCell ref="C164:U164"/>
    <mergeCell ref="C166:U166"/>
    <mergeCell ref="C167:U167"/>
    <mergeCell ref="C168:U168"/>
  </mergeCells>
  <pageMargins left="0.7" right="0.7" top="0.75" bottom="0.75" header="0.3" footer="0.3"/>
  <pageSetup paperSize="9" fitToHeight="0" orientation="landscape" horizontalDpi="300" verticalDpi="300"/>
  <headerFooter scaleWithDoc="0" alignWithMargins="0">
    <oddHeader>&amp;C&amp;"Arial"&amp;8TABLE 13A.7</oddHeader>
    <oddFooter>&amp;L&amp;"Arial"&amp;8REPORT ON
GOVERNMENT
SERVICES 2022&amp;R&amp;"Arial"&amp;8SERVICES FOR
MENTAL HEALTH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58"/>
  <sheetViews>
    <sheetView showGridLines="0" workbookViewId="0"/>
  </sheetViews>
  <sheetFormatPr defaultColWidth="11.44140625" defaultRowHeight="13.2" x14ac:dyDescent="0.25"/>
  <cols>
    <col min="1" max="10" width="1.88671875" customWidth="1"/>
    <col min="11" max="11" width="17" customWidth="1"/>
    <col min="12" max="12" width="5.44140625" customWidth="1"/>
    <col min="13" max="21" width="9.33203125" customWidth="1"/>
  </cols>
  <sheetData>
    <row r="1" spans="1:21" ht="33.9" customHeight="1" x14ac:dyDescent="0.25">
      <c r="A1" s="8" t="s">
        <v>287</v>
      </c>
      <c r="B1" s="8"/>
      <c r="C1" s="8"/>
      <c r="D1" s="8"/>
      <c r="E1" s="8"/>
      <c r="F1" s="8"/>
      <c r="G1" s="8"/>
      <c r="H1" s="8"/>
      <c r="I1" s="8"/>
      <c r="J1" s="8"/>
      <c r="K1" s="91" t="s">
        <v>288</v>
      </c>
      <c r="L1" s="92"/>
      <c r="M1" s="92"/>
      <c r="N1" s="92"/>
      <c r="O1" s="92"/>
      <c r="P1" s="92"/>
      <c r="Q1" s="92"/>
      <c r="R1" s="92"/>
      <c r="S1" s="92"/>
      <c r="T1" s="92"/>
      <c r="U1" s="92"/>
    </row>
    <row r="2" spans="1:21" ht="16.5" customHeight="1" x14ac:dyDescent="0.25">
      <c r="A2" s="11"/>
      <c r="B2" s="11"/>
      <c r="C2" s="11"/>
      <c r="D2" s="11"/>
      <c r="E2" s="11"/>
      <c r="F2" s="11"/>
      <c r="G2" s="11"/>
      <c r="H2" s="11"/>
      <c r="I2" s="11"/>
      <c r="J2" s="11"/>
      <c r="K2" s="11"/>
      <c r="L2" s="12" t="s">
        <v>78</v>
      </c>
      <c r="M2" s="13" t="s">
        <v>289</v>
      </c>
      <c r="N2" s="13" t="s">
        <v>290</v>
      </c>
      <c r="O2" s="13" t="s">
        <v>291</v>
      </c>
      <c r="P2" s="13" t="s">
        <v>292</v>
      </c>
      <c r="Q2" s="13" t="s">
        <v>175</v>
      </c>
      <c r="R2" s="13" t="s">
        <v>293</v>
      </c>
      <c r="S2" s="13" t="s">
        <v>177</v>
      </c>
      <c r="T2" s="13" t="s">
        <v>178</v>
      </c>
      <c r="U2" s="13" t="s">
        <v>294</v>
      </c>
    </row>
    <row r="3" spans="1:21" ht="16.5" customHeight="1" x14ac:dyDescent="0.25">
      <c r="A3" s="7" t="s">
        <v>83</v>
      </c>
      <c r="B3" s="7"/>
      <c r="C3" s="7"/>
      <c r="D3" s="7"/>
      <c r="E3" s="7"/>
      <c r="F3" s="7"/>
      <c r="G3" s="7"/>
      <c r="H3" s="7"/>
      <c r="I3" s="7"/>
      <c r="J3" s="7"/>
      <c r="K3" s="7"/>
      <c r="L3" s="9"/>
      <c r="M3" s="10"/>
      <c r="N3" s="10"/>
      <c r="O3" s="10"/>
      <c r="P3" s="10"/>
      <c r="Q3" s="10"/>
      <c r="R3" s="10"/>
      <c r="S3" s="10"/>
      <c r="T3" s="10"/>
      <c r="U3" s="10"/>
    </row>
    <row r="4" spans="1:21" ht="16.5" customHeight="1" x14ac:dyDescent="0.25">
      <c r="A4" s="7"/>
      <c r="B4" s="7" t="s">
        <v>295</v>
      </c>
      <c r="C4" s="7"/>
      <c r="D4" s="7"/>
      <c r="E4" s="7"/>
      <c r="F4" s="7"/>
      <c r="G4" s="7"/>
      <c r="H4" s="7"/>
      <c r="I4" s="7"/>
      <c r="J4" s="7"/>
      <c r="K4" s="7"/>
      <c r="L4" s="9" t="s">
        <v>258</v>
      </c>
      <c r="M4" s="33">
        <v>61681</v>
      </c>
      <c r="N4" s="33">
        <v>27897</v>
      </c>
      <c r="O4" s="33">
        <v>47129</v>
      </c>
      <c r="P4" s="33">
        <v>26223</v>
      </c>
      <c r="Q4" s="33">
        <v>17443</v>
      </c>
      <c r="R4" s="30">
        <v>4794</v>
      </c>
      <c r="S4" s="30">
        <v>4670</v>
      </c>
      <c r="T4" s="30">
        <v>3238</v>
      </c>
      <c r="U4" s="32">
        <v>193075</v>
      </c>
    </row>
    <row r="5" spans="1:21" ht="16.5" customHeight="1" x14ac:dyDescent="0.25">
      <c r="A5" s="7"/>
      <c r="B5" s="7" t="s">
        <v>296</v>
      </c>
      <c r="C5" s="7"/>
      <c r="D5" s="7"/>
      <c r="E5" s="7"/>
      <c r="F5" s="7"/>
      <c r="G5" s="7"/>
      <c r="H5" s="7"/>
      <c r="I5" s="7"/>
      <c r="J5" s="7"/>
      <c r="K5" s="7"/>
      <c r="L5" s="9" t="s">
        <v>258</v>
      </c>
      <c r="M5" s="32">
        <v>142399</v>
      </c>
      <c r="N5" s="33">
        <v>77489</v>
      </c>
      <c r="O5" s="32">
        <v>108427</v>
      </c>
      <c r="P5" s="33">
        <v>66096</v>
      </c>
      <c r="Q5" s="33">
        <v>42107</v>
      </c>
      <c r="R5" s="33">
        <v>11171</v>
      </c>
      <c r="S5" s="33">
        <v>11562</v>
      </c>
      <c r="T5" s="30">
        <v>7811</v>
      </c>
      <c r="U5" s="32">
        <v>467062</v>
      </c>
    </row>
    <row r="6" spans="1:21" ht="16.5" customHeight="1" x14ac:dyDescent="0.25">
      <c r="A6" s="7"/>
      <c r="B6" s="7" t="s">
        <v>297</v>
      </c>
      <c r="C6" s="7"/>
      <c r="D6" s="7"/>
      <c r="E6" s="7"/>
      <c r="F6" s="7"/>
      <c r="G6" s="7"/>
      <c r="H6" s="7"/>
      <c r="I6" s="7"/>
      <c r="J6" s="7"/>
      <c r="K6" s="7"/>
      <c r="L6" s="9" t="s">
        <v>97</v>
      </c>
      <c r="M6" s="16">
        <v>43.3</v>
      </c>
      <c r="N6" s="16">
        <v>36</v>
      </c>
      <c r="O6" s="16">
        <v>43.5</v>
      </c>
      <c r="P6" s="16">
        <v>39.700000000000003</v>
      </c>
      <c r="Q6" s="16">
        <v>41.4</v>
      </c>
      <c r="R6" s="16">
        <v>42.9</v>
      </c>
      <c r="S6" s="16">
        <v>40.4</v>
      </c>
      <c r="T6" s="16">
        <v>41.5</v>
      </c>
      <c r="U6" s="16">
        <v>41.3</v>
      </c>
    </row>
    <row r="7" spans="1:21" ht="16.5" customHeight="1" x14ac:dyDescent="0.25">
      <c r="A7" s="7" t="s">
        <v>85</v>
      </c>
      <c r="B7" s="7"/>
      <c r="C7" s="7"/>
      <c r="D7" s="7"/>
      <c r="E7" s="7"/>
      <c r="F7" s="7"/>
      <c r="G7" s="7"/>
      <c r="H7" s="7"/>
      <c r="I7" s="7"/>
      <c r="J7" s="7"/>
      <c r="K7" s="7"/>
      <c r="L7" s="9"/>
      <c r="M7" s="10"/>
      <c r="N7" s="10"/>
      <c r="O7" s="10"/>
      <c r="P7" s="10"/>
      <c r="Q7" s="10"/>
      <c r="R7" s="10"/>
      <c r="S7" s="10"/>
      <c r="T7" s="10"/>
      <c r="U7" s="10"/>
    </row>
    <row r="8" spans="1:21" ht="16.5" customHeight="1" x14ac:dyDescent="0.25">
      <c r="A8" s="7"/>
      <c r="B8" s="7" t="s">
        <v>295</v>
      </c>
      <c r="C8" s="7"/>
      <c r="D8" s="7"/>
      <c r="E8" s="7"/>
      <c r="F8" s="7"/>
      <c r="G8" s="7"/>
      <c r="H8" s="7"/>
      <c r="I8" s="7"/>
      <c r="J8" s="7"/>
      <c r="K8" s="7"/>
      <c r="L8" s="9" t="s">
        <v>258</v>
      </c>
      <c r="M8" s="33">
        <v>62796</v>
      </c>
      <c r="N8" s="33">
        <v>27930</v>
      </c>
      <c r="O8" s="33">
        <v>46559</v>
      </c>
      <c r="P8" s="33">
        <v>25417</v>
      </c>
      <c r="Q8" s="33">
        <v>16636</v>
      </c>
      <c r="R8" s="30">
        <v>4124</v>
      </c>
      <c r="S8" s="30">
        <v>4501</v>
      </c>
      <c r="T8" s="30">
        <v>3478</v>
      </c>
      <c r="U8" s="32">
        <v>191441</v>
      </c>
    </row>
    <row r="9" spans="1:21" ht="16.5" customHeight="1" x14ac:dyDescent="0.25">
      <c r="A9" s="7"/>
      <c r="B9" s="7" t="s">
        <v>296</v>
      </c>
      <c r="C9" s="7"/>
      <c r="D9" s="7"/>
      <c r="E9" s="7"/>
      <c r="F9" s="7"/>
      <c r="G9" s="7"/>
      <c r="H9" s="7"/>
      <c r="I9" s="7"/>
      <c r="J9" s="7"/>
      <c r="K9" s="7"/>
      <c r="L9" s="9" t="s">
        <v>258</v>
      </c>
      <c r="M9" s="32">
        <v>142426</v>
      </c>
      <c r="N9" s="33">
        <v>75761</v>
      </c>
      <c r="O9" s="32">
        <v>106212</v>
      </c>
      <c r="P9" s="33">
        <v>63415</v>
      </c>
      <c r="Q9" s="33">
        <v>41028</v>
      </c>
      <c r="R9" s="33">
        <v>10803</v>
      </c>
      <c r="S9" s="33">
        <v>11252</v>
      </c>
      <c r="T9" s="30">
        <v>7920</v>
      </c>
      <c r="U9" s="32">
        <v>458817</v>
      </c>
    </row>
    <row r="10" spans="1:21" ht="16.5" customHeight="1" x14ac:dyDescent="0.25">
      <c r="A10" s="7"/>
      <c r="B10" s="7" t="s">
        <v>297</v>
      </c>
      <c r="C10" s="7"/>
      <c r="D10" s="7"/>
      <c r="E10" s="7"/>
      <c r="F10" s="7"/>
      <c r="G10" s="7"/>
      <c r="H10" s="7"/>
      <c r="I10" s="7"/>
      <c r="J10" s="7"/>
      <c r="K10" s="7"/>
      <c r="L10" s="9" t="s">
        <v>97</v>
      </c>
      <c r="M10" s="16">
        <v>44.1</v>
      </c>
      <c r="N10" s="16">
        <v>36.9</v>
      </c>
      <c r="O10" s="16">
        <v>43.8</v>
      </c>
      <c r="P10" s="16">
        <v>40.1</v>
      </c>
      <c r="Q10" s="16">
        <v>40.5</v>
      </c>
      <c r="R10" s="16">
        <v>38.200000000000003</v>
      </c>
      <c r="S10" s="16">
        <v>40</v>
      </c>
      <c r="T10" s="16">
        <v>43.9</v>
      </c>
      <c r="U10" s="16">
        <v>41.7</v>
      </c>
    </row>
    <row r="11" spans="1:21" ht="16.5" customHeight="1" x14ac:dyDescent="0.25">
      <c r="A11" s="7" t="s">
        <v>86</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295</v>
      </c>
      <c r="C12" s="7"/>
      <c r="D12" s="7"/>
      <c r="E12" s="7"/>
      <c r="F12" s="7"/>
      <c r="G12" s="7"/>
      <c r="H12" s="7"/>
      <c r="I12" s="7"/>
      <c r="J12" s="7"/>
      <c r="K12" s="7"/>
      <c r="L12" s="9" t="s">
        <v>258</v>
      </c>
      <c r="M12" s="33">
        <v>59300</v>
      </c>
      <c r="N12" s="33">
        <v>27569</v>
      </c>
      <c r="O12" s="33">
        <v>45535</v>
      </c>
      <c r="P12" s="33">
        <v>24259</v>
      </c>
      <c r="Q12" s="33">
        <v>16810</v>
      </c>
      <c r="R12" s="30">
        <v>4730</v>
      </c>
      <c r="S12" s="30">
        <v>4222</v>
      </c>
      <c r="T12" s="30">
        <v>3283</v>
      </c>
      <c r="U12" s="32">
        <v>185708</v>
      </c>
    </row>
    <row r="13" spans="1:21" ht="16.5" customHeight="1" x14ac:dyDescent="0.25">
      <c r="A13" s="7"/>
      <c r="B13" s="7" t="s">
        <v>296</v>
      </c>
      <c r="C13" s="7"/>
      <c r="D13" s="7"/>
      <c r="E13" s="7"/>
      <c r="F13" s="7"/>
      <c r="G13" s="7"/>
      <c r="H13" s="7"/>
      <c r="I13" s="7"/>
      <c r="J13" s="7"/>
      <c r="K13" s="7"/>
      <c r="L13" s="9" t="s">
        <v>258</v>
      </c>
      <c r="M13" s="32">
        <v>137231</v>
      </c>
      <c r="N13" s="33">
        <v>73201</v>
      </c>
      <c r="O13" s="32">
        <v>102793</v>
      </c>
      <c r="P13" s="33">
        <v>60468</v>
      </c>
      <c r="Q13" s="33">
        <v>41320</v>
      </c>
      <c r="R13" s="33">
        <v>11350</v>
      </c>
      <c r="S13" s="33">
        <v>10914</v>
      </c>
      <c r="T13" s="30">
        <v>7638</v>
      </c>
      <c r="U13" s="32">
        <v>444915</v>
      </c>
    </row>
    <row r="14" spans="1:21" ht="16.5" customHeight="1" x14ac:dyDescent="0.25">
      <c r="A14" s="7"/>
      <c r="B14" s="7" t="s">
        <v>297</v>
      </c>
      <c r="C14" s="7"/>
      <c r="D14" s="7"/>
      <c r="E14" s="7"/>
      <c r="F14" s="7"/>
      <c r="G14" s="7"/>
      <c r="H14" s="7"/>
      <c r="I14" s="7"/>
      <c r="J14" s="7"/>
      <c r="K14" s="7"/>
      <c r="L14" s="9" t="s">
        <v>97</v>
      </c>
      <c r="M14" s="16">
        <v>43.2</v>
      </c>
      <c r="N14" s="16">
        <v>37.700000000000003</v>
      </c>
      <c r="O14" s="16">
        <v>44.3</v>
      </c>
      <c r="P14" s="16">
        <v>40.1</v>
      </c>
      <c r="Q14" s="16">
        <v>40.700000000000003</v>
      </c>
      <c r="R14" s="16">
        <v>41.7</v>
      </c>
      <c r="S14" s="16">
        <v>38.700000000000003</v>
      </c>
      <c r="T14" s="16">
        <v>43</v>
      </c>
      <c r="U14" s="16">
        <v>41.7</v>
      </c>
    </row>
    <row r="15" spans="1:21" ht="16.5" customHeight="1" x14ac:dyDescent="0.25">
      <c r="A15" s="7" t="s">
        <v>87</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295</v>
      </c>
      <c r="C16" s="7"/>
      <c r="D16" s="7"/>
      <c r="E16" s="7"/>
      <c r="F16" s="7"/>
      <c r="G16" s="7"/>
      <c r="H16" s="7"/>
      <c r="I16" s="7"/>
      <c r="J16" s="7"/>
      <c r="K16" s="7"/>
      <c r="L16" s="9" t="s">
        <v>258</v>
      </c>
      <c r="M16" s="33">
        <v>57985</v>
      </c>
      <c r="N16" s="33">
        <v>24924</v>
      </c>
      <c r="O16" s="33">
        <v>43526</v>
      </c>
      <c r="P16" s="33">
        <v>24812</v>
      </c>
      <c r="Q16" s="33">
        <v>16177</v>
      </c>
      <c r="R16" s="30">
        <v>4387</v>
      </c>
      <c r="S16" s="30">
        <v>4409</v>
      </c>
      <c r="T16" s="30">
        <v>3247</v>
      </c>
      <c r="U16" s="32">
        <v>179467</v>
      </c>
    </row>
    <row r="17" spans="1:21" ht="16.5" customHeight="1" x14ac:dyDescent="0.25">
      <c r="A17" s="7"/>
      <c r="B17" s="7" t="s">
        <v>296</v>
      </c>
      <c r="C17" s="7"/>
      <c r="D17" s="7"/>
      <c r="E17" s="7"/>
      <c r="F17" s="7"/>
      <c r="G17" s="7"/>
      <c r="H17" s="7"/>
      <c r="I17" s="7"/>
      <c r="J17" s="7"/>
      <c r="K17" s="7"/>
      <c r="L17" s="9" t="s">
        <v>258</v>
      </c>
      <c r="M17" s="32">
        <v>135671</v>
      </c>
      <c r="N17" s="33">
        <v>66588</v>
      </c>
      <c r="O17" s="33">
        <v>98890</v>
      </c>
      <c r="P17" s="33">
        <v>59854</v>
      </c>
      <c r="Q17" s="33">
        <v>40224</v>
      </c>
      <c r="R17" s="33">
        <v>10906</v>
      </c>
      <c r="S17" s="33">
        <v>11072</v>
      </c>
      <c r="T17" s="30">
        <v>7417</v>
      </c>
      <c r="U17" s="32">
        <v>430622</v>
      </c>
    </row>
    <row r="18" spans="1:21" ht="16.5" customHeight="1" x14ac:dyDescent="0.25">
      <c r="A18" s="7"/>
      <c r="B18" s="7" t="s">
        <v>297</v>
      </c>
      <c r="C18" s="7"/>
      <c r="D18" s="7"/>
      <c r="E18" s="7"/>
      <c r="F18" s="7"/>
      <c r="G18" s="7"/>
      <c r="H18" s="7"/>
      <c r="I18" s="7"/>
      <c r="J18" s="7"/>
      <c r="K18" s="7"/>
      <c r="L18" s="9" t="s">
        <v>97</v>
      </c>
      <c r="M18" s="16">
        <v>42.7</v>
      </c>
      <c r="N18" s="16">
        <v>37.4</v>
      </c>
      <c r="O18" s="16">
        <v>44</v>
      </c>
      <c r="P18" s="16">
        <v>41.5</v>
      </c>
      <c r="Q18" s="16">
        <v>40.200000000000003</v>
      </c>
      <c r="R18" s="16">
        <v>40.200000000000003</v>
      </c>
      <c r="S18" s="16">
        <v>39.799999999999997</v>
      </c>
      <c r="T18" s="16">
        <v>43.8</v>
      </c>
      <c r="U18" s="16">
        <v>41.7</v>
      </c>
    </row>
    <row r="19" spans="1:21" ht="16.5" customHeight="1" x14ac:dyDescent="0.25">
      <c r="A19" s="7" t="s">
        <v>88</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295</v>
      </c>
      <c r="C20" s="7"/>
      <c r="D20" s="7"/>
      <c r="E20" s="7"/>
      <c r="F20" s="7"/>
      <c r="G20" s="7"/>
      <c r="H20" s="7"/>
      <c r="I20" s="7"/>
      <c r="J20" s="7"/>
      <c r="K20" s="7"/>
      <c r="L20" s="9" t="s">
        <v>258</v>
      </c>
      <c r="M20" s="33">
        <v>57097</v>
      </c>
      <c r="N20" s="33">
        <v>24594</v>
      </c>
      <c r="O20" s="33">
        <v>43344</v>
      </c>
      <c r="P20" s="33">
        <v>23607</v>
      </c>
      <c r="Q20" s="33">
        <v>17385</v>
      </c>
      <c r="R20" s="30">
        <v>4352</v>
      </c>
      <c r="S20" s="30">
        <v>4359</v>
      </c>
      <c r="T20" s="30">
        <v>3158</v>
      </c>
      <c r="U20" s="32">
        <v>177896</v>
      </c>
    </row>
    <row r="21" spans="1:21" ht="16.5" customHeight="1" x14ac:dyDescent="0.25">
      <c r="A21" s="7"/>
      <c r="B21" s="7" t="s">
        <v>296</v>
      </c>
      <c r="C21" s="7"/>
      <c r="D21" s="7"/>
      <c r="E21" s="7"/>
      <c r="F21" s="7"/>
      <c r="G21" s="7"/>
      <c r="H21" s="7"/>
      <c r="I21" s="7"/>
      <c r="J21" s="7"/>
      <c r="K21" s="7"/>
      <c r="L21" s="9" t="s">
        <v>258</v>
      </c>
      <c r="M21" s="32">
        <v>136077</v>
      </c>
      <c r="N21" s="33">
        <v>67561</v>
      </c>
      <c r="O21" s="33">
        <v>96415</v>
      </c>
      <c r="P21" s="33">
        <v>56553</v>
      </c>
      <c r="Q21" s="33">
        <v>41662</v>
      </c>
      <c r="R21" s="33">
        <v>10654</v>
      </c>
      <c r="S21" s="33">
        <v>10638</v>
      </c>
      <c r="T21" s="30">
        <v>7308</v>
      </c>
      <c r="U21" s="32">
        <v>426868</v>
      </c>
    </row>
    <row r="22" spans="1:21" ht="16.5" customHeight="1" x14ac:dyDescent="0.25">
      <c r="A22" s="7"/>
      <c r="B22" s="7" t="s">
        <v>297</v>
      </c>
      <c r="C22" s="7"/>
      <c r="D22" s="7"/>
      <c r="E22" s="7"/>
      <c r="F22" s="7"/>
      <c r="G22" s="7"/>
      <c r="H22" s="7"/>
      <c r="I22" s="7"/>
      <c r="J22" s="7"/>
      <c r="K22" s="7"/>
      <c r="L22" s="9" t="s">
        <v>97</v>
      </c>
      <c r="M22" s="16">
        <v>42</v>
      </c>
      <c r="N22" s="16">
        <v>36.4</v>
      </c>
      <c r="O22" s="16">
        <v>45</v>
      </c>
      <c r="P22" s="16">
        <v>41.7</v>
      </c>
      <c r="Q22" s="16">
        <v>41.7</v>
      </c>
      <c r="R22" s="16">
        <v>40.799999999999997</v>
      </c>
      <c r="S22" s="16">
        <v>41</v>
      </c>
      <c r="T22" s="16">
        <v>43.2</v>
      </c>
      <c r="U22" s="16">
        <v>41.7</v>
      </c>
    </row>
    <row r="23" spans="1:21" ht="16.5" customHeight="1" x14ac:dyDescent="0.25">
      <c r="A23" s="7" t="s">
        <v>89</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295</v>
      </c>
      <c r="C24" s="7"/>
      <c r="D24" s="7"/>
      <c r="E24" s="7"/>
      <c r="F24" s="7"/>
      <c r="G24" s="7"/>
      <c r="H24" s="7"/>
      <c r="I24" s="7"/>
      <c r="J24" s="7"/>
      <c r="K24" s="7"/>
      <c r="L24" s="9" t="s">
        <v>258</v>
      </c>
      <c r="M24" s="33">
        <v>55789</v>
      </c>
      <c r="N24" s="33">
        <v>24878</v>
      </c>
      <c r="O24" s="33">
        <v>41543</v>
      </c>
      <c r="P24" s="33">
        <v>23131</v>
      </c>
      <c r="Q24" s="33">
        <v>16840</v>
      </c>
      <c r="R24" s="30">
        <v>4438</v>
      </c>
      <c r="S24" s="30">
        <v>4108</v>
      </c>
      <c r="T24" s="30">
        <v>3383</v>
      </c>
      <c r="U24" s="32">
        <v>174110</v>
      </c>
    </row>
    <row r="25" spans="1:21" ht="16.5" customHeight="1" x14ac:dyDescent="0.25">
      <c r="A25" s="7"/>
      <c r="B25" s="7" t="s">
        <v>296</v>
      </c>
      <c r="C25" s="7"/>
      <c r="D25" s="7"/>
      <c r="E25" s="7"/>
      <c r="F25" s="7"/>
      <c r="G25" s="7"/>
      <c r="H25" s="7"/>
      <c r="I25" s="7"/>
      <c r="J25" s="7"/>
      <c r="K25" s="7"/>
      <c r="L25" s="9" t="s">
        <v>258</v>
      </c>
      <c r="M25" s="32">
        <v>134535</v>
      </c>
      <c r="N25" s="33">
        <v>67020</v>
      </c>
      <c r="O25" s="33">
        <v>91854</v>
      </c>
      <c r="P25" s="33">
        <v>54607</v>
      </c>
      <c r="Q25" s="33">
        <v>40139</v>
      </c>
      <c r="R25" s="33">
        <v>10680</v>
      </c>
      <c r="S25" s="30">
        <v>9996</v>
      </c>
      <c r="T25" s="30">
        <v>7417</v>
      </c>
      <c r="U25" s="32">
        <v>416248</v>
      </c>
    </row>
    <row r="26" spans="1:21" ht="16.5" customHeight="1" x14ac:dyDescent="0.25">
      <c r="A26" s="7"/>
      <c r="B26" s="7" t="s">
        <v>297</v>
      </c>
      <c r="C26" s="7"/>
      <c r="D26" s="7"/>
      <c r="E26" s="7"/>
      <c r="F26" s="7"/>
      <c r="G26" s="7"/>
      <c r="H26" s="7"/>
      <c r="I26" s="7"/>
      <c r="J26" s="7"/>
      <c r="K26" s="7"/>
      <c r="L26" s="9" t="s">
        <v>97</v>
      </c>
      <c r="M26" s="16">
        <v>41.5</v>
      </c>
      <c r="N26" s="16">
        <v>37.1</v>
      </c>
      <c r="O26" s="16">
        <v>45.2</v>
      </c>
      <c r="P26" s="16">
        <v>42.4</v>
      </c>
      <c r="Q26" s="16">
        <v>42</v>
      </c>
      <c r="R26" s="16">
        <v>41.6</v>
      </c>
      <c r="S26" s="16">
        <v>41.1</v>
      </c>
      <c r="T26" s="16">
        <v>45.6</v>
      </c>
      <c r="U26" s="16">
        <v>41.8</v>
      </c>
    </row>
    <row r="27" spans="1:21" ht="16.5" customHeight="1" x14ac:dyDescent="0.25">
      <c r="A27" s="7" t="s">
        <v>90</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295</v>
      </c>
      <c r="C28" s="7"/>
      <c r="D28" s="7"/>
      <c r="E28" s="7"/>
      <c r="F28" s="7"/>
      <c r="G28" s="7"/>
      <c r="H28" s="7"/>
      <c r="I28" s="7"/>
      <c r="J28" s="7"/>
      <c r="K28" s="7"/>
      <c r="L28" s="9" t="s">
        <v>258</v>
      </c>
      <c r="M28" s="33">
        <v>54001</v>
      </c>
      <c r="N28" s="33">
        <v>23882</v>
      </c>
      <c r="O28" s="33">
        <v>40484</v>
      </c>
      <c r="P28" s="33">
        <v>22358</v>
      </c>
      <c r="Q28" s="33">
        <v>15944</v>
      </c>
      <c r="R28" s="30">
        <v>4897</v>
      </c>
      <c r="S28" s="30">
        <v>4020</v>
      </c>
      <c r="T28" s="30">
        <v>3391</v>
      </c>
      <c r="U28" s="32">
        <v>168977</v>
      </c>
    </row>
    <row r="29" spans="1:21" ht="16.5" customHeight="1" x14ac:dyDescent="0.25">
      <c r="A29" s="7"/>
      <c r="B29" s="7" t="s">
        <v>296</v>
      </c>
      <c r="C29" s="7"/>
      <c r="D29" s="7"/>
      <c r="E29" s="7"/>
      <c r="F29" s="7"/>
      <c r="G29" s="7"/>
      <c r="H29" s="7"/>
      <c r="I29" s="7"/>
      <c r="J29" s="7"/>
      <c r="K29" s="7"/>
      <c r="L29" s="9" t="s">
        <v>258</v>
      </c>
      <c r="M29" s="32">
        <v>134308</v>
      </c>
      <c r="N29" s="33">
        <v>64974</v>
      </c>
      <c r="O29" s="33">
        <v>89305</v>
      </c>
      <c r="P29" s="33">
        <v>52660</v>
      </c>
      <c r="Q29" s="33">
        <v>38293</v>
      </c>
      <c r="R29" s="33">
        <v>10187</v>
      </c>
      <c r="S29" s="30">
        <v>9817</v>
      </c>
      <c r="T29" s="30">
        <v>7376</v>
      </c>
      <c r="U29" s="32">
        <v>406920</v>
      </c>
    </row>
    <row r="30" spans="1:21" ht="16.5" customHeight="1" x14ac:dyDescent="0.25">
      <c r="A30" s="7"/>
      <c r="B30" s="7" t="s">
        <v>297</v>
      </c>
      <c r="C30" s="7"/>
      <c r="D30" s="7"/>
      <c r="E30" s="7"/>
      <c r="F30" s="7"/>
      <c r="G30" s="7"/>
      <c r="H30" s="7"/>
      <c r="I30" s="7"/>
      <c r="J30" s="7"/>
      <c r="K30" s="7"/>
      <c r="L30" s="9" t="s">
        <v>97</v>
      </c>
      <c r="M30" s="16">
        <v>40.200000000000003</v>
      </c>
      <c r="N30" s="16">
        <v>36.799999999999997</v>
      </c>
      <c r="O30" s="16">
        <v>45.3</v>
      </c>
      <c r="P30" s="16">
        <v>42.5</v>
      </c>
      <c r="Q30" s="16">
        <v>41.6</v>
      </c>
      <c r="R30" s="16">
        <v>48.1</v>
      </c>
      <c r="S30" s="16">
        <v>40.9</v>
      </c>
      <c r="T30" s="16">
        <v>46</v>
      </c>
      <c r="U30" s="16">
        <v>41.5</v>
      </c>
    </row>
    <row r="31" spans="1:21" ht="16.5" customHeight="1" x14ac:dyDescent="0.25">
      <c r="A31" s="7" t="s">
        <v>91</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295</v>
      </c>
      <c r="C32" s="7"/>
      <c r="D32" s="7"/>
      <c r="E32" s="7"/>
      <c r="F32" s="7"/>
      <c r="G32" s="7"/>
      <c r="H32" s="7"/>
      <c r="I32" s="7"/>
      <c r="J32" s="7"/>
      <c r="K32" s="7"/>
      <c r="L32" s="9" t="s">
        <v>258</v>
      </c>
      <c r="M32" s="33">
        <v>51651</v>
      </c>
      <c r="N32" s="31" t="s">
        <v>259</v>
      </c>
      <c r="O32" s="33">
        <v>39807</v>
      </c>
      <c r="P32" s="33">
        <v>21448</v>
      </c>
      <c r="Q32" s="33">
        <v>15693</v>
      </c>
      <c r="R32" s="30">
        <v>3880</v>
      </c>
      <c r="S32" s="30">
        <v>3751</v>
      </c>
      <c r="T32" s="30">
        <v>3453</v>
      </c>
      <c r="U32" s="32">
        <v>139683</v>
      </c>
    </row>
    <row r="33" spans="1:21" ht="16.5" customHeight="1" x14ac:dyDescent="0.25">
      <c r="A33" s="7"/>
      <c r="B33" s="7" t="s">
        <v>296</v>
      </c>
      <c r="C33" s="7"/>
      <c r="D33" s="7"/>
      <c r="E33" s="7"/>
      <c r="F33" s="7"/>
      <c r="G33" s="7"/>
      <c r="H33" s="7"/>
      <c r="I33" s="7"/>
      <c r="J33" s="7"/>
      <c r="K33" s="7"/>
      <c r="L33" s="9" t="s">
        <v>258</v>
      </c>
      <c r="M33" s="32">
        <v>129183</v>
      </c>
      <c r="N33" s="31" t="s">
        <v>259</v>
      </c>
      <c r="O33" s="33">
        <v>86469</v>
      </c>
      <c r="P33" s="33">
        <v>50267</v>
      </c>
      <c r="Q33" s="33">
        <v>35992</v>
      </c>
      <c r="R33" s="30">
        <v>6678</v>
      </c>
      <c r="S33" s="30">
        <v>9046</v>
      </c>
      <c r="T33" s="30">
        <v>7212</v>
      </c>
      <c r="U33" s="32">
        <v>324847</v>
      </c>
    </row>
    <row r="34" spans="1:21" ht="16.5" customHeight="1" x14ac:dyDescent="0.25">
      <c r="A34" s="7"/>
      <c r="B34" s="7" t="s">
        <v>297</v>
      </c>
      <c r="C34" s="7"/>
      <c r="D34" s="7"/>
      <c r="E34" s="7"/>
      <c r="F34" s="7"/>
      <c r="G34" s="7"/>
      <c r="H34" s="7"/>
      <c r="I34" s="7"/>
      <c r="J34" s="7"/>
      <c r="K34" s="7"/>
      <c r="L34" s="9" t="s">
        <v>97</v>
      </c>
      <c r="M34" s="16">
        <v>40</v>
      </c>
      <c r="N34" s="25" t="s">
        <v>259</v>
      </c>
      <c r="O34" s="16">
        <v>46</v>
      </c>
      <c r="P34" s="16">
        <v>42.7</v>
      </c>
      <c r="Q34" s="16">
        <v>43.6</v>
      </c>
      <c r="R34" s="16">
        <v>58.1</v>
      </c>
      <c r="S34" s="16">
        <v>41.5</v>
      </c>
      <c r="T34" s="16">
        <v>47.9</v>
      </c>
      <c r="U34" s="16">
        <v>43</v>
      </c>
    </row>
    <row r="35" spans="1:21" ht="16.5" customHeight="1" x14ac:dyDescent="0.25">
      <c r="A35" s="7" t="s">
        <v>92</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295</v>
      </c>
      <c r="C36" s="7"/>
      <c r="D36" s="7"/>
      <c r="E36" s="7"/>
      <c r="F36" s="7"/>
      <c r="G36" s="7"/>
      <c r="H36" s="7"/>
      <c r="I36" s="7"/>
      <c r="J36" s="7"/>
      <c r="K36" s="7"/>
      <c r="L36" s="9" t="s">
        <v>258</v>
      </c>
      <c r="M36" s="33">
        <v>49590</v>
      </c>
      <c r="N36" s="31" t="s">
        <v>259</v>
      </c>
      <c r="O36" s="33">
        <v>36655</v>
      </c>
      <c r="P36" s="33">
        <v>19772</v>
      </c>
      <c r="Q36" s="33">
        <v>14557</v>
      </c>
      <c r="R36" s="30">
        <v>1204</v>
      </c>
      <c r="S36" s="30">
        <v>3470</v>
      </c>
      <c r="T36" s="30">
        <v>3263</v>
      </c>
      <c r="U36" s="32">
        <v>128511</v>
      </c>
    </row>
    <row r="37" spans="1:21" ht="16.5" customHeight="1" x14ac:dyDescent="0.25">
      <c r="A37" s="7"/>
      <c r="B37" s="7" t="s">
        <v>296</v>
      </c>
      <c r="C37" s="7"/>
      <c r="D37" s="7"/>
      <c r="E37" s="7"/>
      <c r="F37" s="7"/>
      <c r="G37" s="7"/>
      <c r="H37" s="7"/>
      <c r="I37" s="7"/>
      <c r="J37" s="7"/>
      <c r="K37" s="7"/>
      <c r="L37" s="9" t="s">
        <v>258</v>
      </c>
      <c r="M37" s="32">
        <v>123341</v>
      </c>
      <c r="N37" s="31" t="s">
        <v>259</v>
      </c>
      <c r="O37" s="33">
        <v>82179</v>
      </c>
      <c r="P37" s="33">
        <v>47296</v>
      </c>
      <c r="Q37" s="33">
        <v>34092</v>
      </c>
      <c r="R37" s="30">
        <v>6390</v>
      </c>
      <c r="S37" s="30">
        <v>8412</v>
      </c>
      <c r="T37" s="30">
        <v>6607</v>
      </c>
      <c r="U37" s="32">
        <v>308317</v>
      </c>
    </row>
    <row r="38" spans="1:21" ht="16.5" customHeight="1" x14ac:dyDescent="0.25">
      <c r="A38" s="7"/>
      <c r="B38" s="7" t="s">
        <v>297</v>
      </c>
      <c r="C38" s="7"/>
      <c r="D38" s="7"/>
      <c r="E38" s="7"/>
      <c r="F38" s="7"/>
      <c r="G38" s="7"/>
      <c r="H38" s="7"/>
      <c r="I38" s="7"/>
      <c r="J38" s="7"/>
      <c r="K38" s="7"/>
      <c r="L38" s="9" t="s">
        <v>97</v>
      </c>
      <c r="M38" s="16">
        <v>40.200000000000003</v>
      </c>
      <c r="N38" s="25" t="s">
        <v>259</v>
      </c>
      <c r="O38" s="16">
        <v>44.6</v>
      </c>
      <c r="P38" s="16">
        <v>41.8</v>
      </c>
      <c r="Q38" s="16">
        <v>42.7</v>
      </c>
      <c r="R38" s="16">
        <v>18.8</v>
      </c>
      <c r="S38" s="16">
        <v>41.3</v>
      </c>
      <c r="T38" s="16">
        <v>49.4</v>
      </c>
      <c r="U38" s="16">
        <v>41.7</v>
      </c>
    </row>
    <row r="39" spans="1:21" ht="16.5" customHeight="1" x14ac:dyDescent="0.25">
      <c r="A39" s="7" t="s">
        <v>93</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295</v>
      </c>
      <c r="C40" s="7"/>
      <c r="D40" s="7"/>
      <c r="E40" s="7"/>
      <c r="F40" s="7"/>
      <c r="G40" s="7"/>
      <c r="H40" s="7"/>
      <c r="I40" s="7"/>
      <c r="J40" s="7"/>
      <c r="K40" s="7"/>
      <c r="L40" s="9" t="s">
        <v>258</v>
      </c>
      <c r="M40" s="33">
        <v>48506</v>
      </c>
      <c r="N40" s="33">
        <v>22695</v>
      </c>
      <c r="O40" s="33">
        <v>34440</v>
      </c>
      <c r="P40" s="33">
        <v>18749</v>
      </c>
      <c r="Q40" s="33">
        <v>13302</v>
      </c>
      <c r="R40" s="30">
        <v>1691</v>
      </c>
      <c r="S40" s="30">
        <v>3305</v>
      </c>
      <c r="T40" s="30">
        <v>2815</v>
      </c>
      <c r="U40" s="32">
        <v>145503</v>
      </c>
    </row>
    <row r="41" spans="1:21" ht="16.5" customHeight="1" x14ac:dyDescent="0.25">
      <c r="A41" s="7"/>
      <c r="B41" s="7" t="s">
        <v>296</v>
      </c>
      <c r="C41" s="7"/>
      <c r="D41" s="7"/>
      <c r="E41" s="7"/>
      <c r="F41" s="7"/>
      <c r="G41" s="7"/>
      <c r="H41" s="7"/>
      <c r="I41" s="7"/>
      <c r="J41" s="7"/>
      <c r="K41" s="7"/>
      <c r="L41" s="9" t="s">
        <v>258</v>
      </c>
      <c r="M41" s="32">
        <v>119380</v>
      </c>
      <c r="N41" s="33">
        <v>61686</v>
      </c>
      <c r="O41" s="33">
        <v>78129</v>
      </c>
      <c r="P41" s="33">
        <v>44980</v>
      </c>
      <c r="Q41" s="33">
        <v>31689</v>
      </c>
      <c r="R41" s="30">
        <v>7845</v>
      </c>
      <c r="S41" s="30">
        <v>8093</v>
      </c>
      <c r="T41" s="30">
        <v>5834</v>
      </c>
      <c r="U41" s="32">
        <v>357636</v>
      </c>
    </row>
    <row r="42" spans="1:21" ht="16.5" customHeight="1" x14ac:dyDescent="0.25">
      <c r="A42" s="14"/>
      <c r="B42" s="14" t="s">
        <v>297</v>
      </c>
      <c r="C42" s="14"/>
      <c r="D42" s="14"/>
      <c r="E42" s="14"/>
      <c r="F42" s="14"/>
      <c r="G42" s="14"/>
      <c r="H42" s="14"/>
      <c r="I42" s="14"/>
      <c r="J42" s="14"/>
      <c r="K42" s="14"/>
      <c r="L42" s="15" t="s">
        <v>97</v>
      </c>
      <c r="M42" s="17">
        <v>40.6</v>
      </c>
      <c r="N42" s="17">
        <v>36.799999999999997</v>
      </c>
      <c r="O42" s="17">
        <v>44.1</v>
      </c>
      <c r="P42" s="17">
        <v>41.7</v>
      </c>
      <c r="Q42" s="17">
        <v>42</v>
      </c>
      <c r="R42" s="17">
        <v>21.6</v>
      </c>
      <c r="S42" s="17">
        <v>40.799999999999997</v>
      </c>
      <c r="T42" s="17">
        <v>48.3</v>
      </c>
      <c r="U42" s="17">
        <v>40.700000000000003</v>
      </c>
    </row>
    <row r="43" spans="1:21" ht="4.5" customHeight="1" x14ac:dyDescent="0.25">
      <c r="A43" s="23"/>
      <c r="B43" s="23"/>
      <c r="C43" s="2"/>
      <c r="D43" s="2"/>
      <c r="E43" s="2"/>
      <c r="F43" s="2"/>
      <c r="G43" s="2"/>
      <c r="H43" s="2"/>
      <c r="I43" s="2"/>
      <c r="J43" s="2"/>
      <c r="K43" s="2"/>
      <c r="L43" s="2"/>
      <c r="M43" s="2"/>
      <c r="N43" s="2"/>
      <c r="O43" s="2"/>
      <c r="P43" s="2"/>
      <c r="Q43" s="2"/>
      <c r="R43" s="2"/>
      <c r="S43" s="2"/>
      <c r="T43" s="2"/>
      <c r="U43" s="2"/>
    </row>
    <row r="44" spans="1:21" ht="16.5" customHeight="1" x14ac:dyDescent="0.25">
      <c r="A44" s="23"/>
      <c r="B44" s="23"/>
      <c r="C44" s="87" t="s">
        <v>298</v>
      </c>
      <c r="D44" s="87"/>
      <c r="E44" s="87"/>
      <c r="F44" s="87"/>
      <c r="G44" s="87"/>
      <c r="H44" s="87"/>
      <c r="I44" s="87"/>
      <c r="J44" s="87"/>
      <c r="K44" s="87"/>
      <c r="L44" s="87"/>
      <c r="M44" s="87"/>
      <c r="N44" s="87"/>
      <c r="O44" s="87"/>
      <c r="P44" s="87"/>
      <c r="Q44" s="87"/>
      <c r="R44" s="87"/>
      <c r="S44" s="87"/>
      <c r="T44" s="87"/>
      <c r="U44" s="87"/>
    </row>
    <row r="45" spans="1:21" ht="4.5" customHeight="1" x14ac:dyDescent="0.25">
      <c r="A45" s="23"/>
      <c r="B45" s="23"/>
      <c r="C45" s="2"/>
      <c r="D45" s="2"/>
      <c r="E45" s="2"/>
      <c r="F45" s="2"/>
      <c r="G45" s="2"/>
      <c r="H45" s="2"/>
      <c r="I45" s="2"/>
      <c r="J45" s="2"/>
      <c r="K45" s="2"/>
      <c r="L45" s="2"/>
      <c r="M45" s="2"/>
      <c r="N45" s="2"/>
      <c r="O45" s="2"/>
      <c r="P45" s="2"/>
      <c r="Q45" s="2"/>
      <c r="R45" s="2"/>
      <c r="S45" s="2"/>
      <c r="T45" s="2"/>
      <c r="U45" s="2"/>
    </row>
    <row r="46" spans="1:21" ht="16.5" customHeight="1" x14ac:dyDescent="0.25">
      <c r="A46" s="23" t="s">
        <v>99</v>
      </c>
      <c r="B46" s="23"/>
      <c r="C46" s="87" t="s">
        <v>278</v>
      </c>
      <c r="D46" s="87"/>
      <c r="E46" s="87"/>
      <c r="F46" s="87"/>
      <c r="G46" s="87"/>
      <c r="H46" s="87"/>
      <c r="I46" s="87"/>
      <c r="J46" s="87"/>
      <c r="K46" s="87"/>
      <c r="L46" s="87"/>
      <c r="M46" s="87"/>
      <c r="N46" s="87"/>
      <c r="O46" s="87"/>
      <c r="P46" s="87"/>
      <c r="Q46" s="87"/>
      <c r="R46" s="87"/>
      <c r="S46" s="87"/>
      <c r="T46" s="87"/>
      <c r="U46" s="87"/>
    </row>
    <row r="47" spans="1:21" ht="29.4" customHeight="1" x14ac:dyDescent="0.25">
      <c r="A47" s="23" t="s">
        <v>101</v>
      </c>
      <c r="B47" s="23"/>
      <c r="C47" s="87" t="s">
        <v>299</v>
      </c>
      <c r="D47" s="87"/>
      <c r="E47" s="87"/>
      <c r="F47" s="87"/>
      <c r="G47" s="87"/>
      <c r="H47" s="87"/>
      <c r="I47" s="87"/>
      <c r="J47" s="87"/>
      <c r="K47" s="87"/>
      <c r="L47" s="87"/>
      <c r="M47" s="87"/>
      <c r="N47" s="87"/>
      <c r="O47" s="87"/>
      <c r="P47" s="87"/>
      <c r="Q47" s="87"/>
      <c r="R47" s="87"/>
      <c r="S47" s="87"/>
      <c r="T47" s="87"/>
      <c r="U47" s="87"/>
    </row>
    <row r="48" spans="1:21" ht="29.4" customHeight="1" x14ac:dyDescent="0.25">
      <c r="A48" s="23" t="s">
        <v>103</v>
      </c>
      <c r="B48" s="23"/>
      <c r="C48" s="87" t="s">
        <v>300</v>
      </c>
      <c r="D48" s="87"/>
      <c r="E48" s="87"/>
      <c r="F48" s="87"/>
      <c r="G48" s="87"/>
      <c r="H48" s="87"/>
      <c r="I48" s="87"/>
      <c r="J48" s="87"/>
      <c r="K48" s="87"/>
      <c r="L48" s="87"/>
      <c r="M48" s="87"/>
      <c r="N48" s="87"/>
      <c r="O48" s="87"/>
      <c r="P48" s="87"/>
      <c r="Q48" s="87"/>
      <c r="R48" s="87"/>
      <c r="S48" s="87"/>
      <c r="T48" s="87"/>
      <c r="U48" s="87"/>
    </row>
    <row r="49" spans="1:21" ht="81" customHeight="1" x14ac:dyDescent="0.25">
      <c r="A49" s="23" t="s">
        <v>105</v>
      </c>
      <c r="B49" s="23"/>
      <c r="C49" s="87" t="s">
        <v>301</v>
      </c>
      <c r="D49" s="87"/>
      <c r="E49" s="87"/>
      <c r="F49" s="87"/>
      <c r="G49" s="87"/>
      <c r="H49" s="87"/>
      <c r="I49" s="87"/>
      <c r="J49" s="87"/>
      <c r="K49" s="87"/>
      <c r="L49" s="87"/>
      <c r="M49" s="87"/>
      <c r="N49" s="87"/>
      <c r="O49" s="87"/>
      <c r="P49" s="87"/>
      <c r="Q49" s="87"/>
      <c r="R49" s="87"/>
      <c r="S49" s="87"/>
      <c r="T49" s="87"/>
      <c r="U49" s="87"/>
    </row>
    <row r="50" spans="1:21" ht="81" customHeight="1" x14ac:dyDescent="0.25">
      <c r="A50" s="23"/>
      <c r="B50" s="23"/>
      <c r="C50" s="87" t="s">
        <v>302</v>
      </c>
      <c r="D50" s="87"/>
      <c r="E50" s="87"/>
      <c r="F50" s="87"/>
      <c r="G50" s="87"/>
      <c r="H50" s="87"/>
      <c r="I50" s="87"/>
      <c r="J50" s="87"/>
      <c r="K50" s="87"/>
      <c r="L50" s="87"/>
      <c r="M50" s="87"/>
      <c r="N50" s="87"/>
      <c r="O50" s="87"/>
      <c r="P50" s="87"/>
      <c r="Q50" s="87"/>
      <c r="R50" s="87"/>
      <c r="S50" s="87"/>
      <c r="T50" s="87"/>
      <c r="U50" s="87"/>
    </row>
    <row r="51" spans="1:21" ht="29.4" customHeight="1" x14ac:dyDescent="0.25">
      <c r="A51" s="23" t="s">
        <v>142</v>
      </c>
      <c r="B51" s="23"/>
      <c r="C51" s="87" t="s">
        <v>303</v>
      </c>
      <c r="D51" s="87"/>
      <c r="E51" s="87"/>
      <c r="F51" s="87"/>
      <c r="G51" s="87"/>
      <c r="H51" s="87"/>
      <c r="I51" s="87"/>
      <c r="J51" s="87"/>
      <c r="K51" s="87"/>
      <c r="L51" s="87"/>
      <c r="M51" s="87"/>
      <c r="N51" s="87"/>
      <c r="O51" s="87"/>
      <c r="P51" s="87"/>
      <c r="Q51" s="87"/>
      <c r="R51" s="87"/>
      <c r="S51" s="87"/>
      <c r="T51" s="87"/>
      <c r="U51" s="87"/>
    </row>
    <row r="52" spans="1:21" ht="42.45" customHeight="1" x14ac:dyDescent="0.25">
      <c r="A52" s="23"/>
      <c r="B52" s="23"/>
      <c r="C52" s="87" t="s">
        <v>304</v>
      </c>
      <c r="D52" s="87"/>
      <c r="E52" s="87"/>
      <c r="F52" s="87"/>
      <c r="G52" s="87"/>
      <c r="H52" s="87"/>
      <c r="I52" s="87"/>
      <c r="J52" s="87"/>
      <c r="K52" s="87"/>
      <c r="L52" s="87"/>
      <c r="M52" s="87"/>
      <c r="N52" s="87"/>
      <c r="O52" s="87"/>
      <c r="P52" s="87"/>
      <c r="Q52" s="87"/>
      <c r="R52" s="87"/>
      <c r="S52" s="87"/>
      <c r="T52" s="87"/>
      <c r="U52" s="87"/>
    </row>
    <row r="53" spans="1:21" ht="16.5" customHeight="1" x14ac:dyDescent="0.25">
      <c r="A53" s="23" t="s">
        <v>144</v>
      </c>
      <c r="B53" s="23"/>
      <c r="C53" s="87" t="s">
        <v>305</v>
      </c>
      <c r="D53" s="87"/>
      <c r="E53" s="87"/>
      <c r="F53" s="87"/>
      <c r="G53" s="87"/>
      <c r="H53" s="87"/>
      <c r="I53" s="87"/>
      <c r="J53" s="87"/>
      <c r="K53" s="87"/>
      <c r="L53" s="87"/>
      <c r="M53" s="87"/>
      <c r="N53" s="87"/>
      <c r="O53" s="87"/>
      <c r="P53" s="87"/>
      <c r="Q53" s="87"/>
      <c r="R53" s="87"/>
      <c r="S53" s="87"/>
      <c r="T53" s="87"/>
      <c r="U53" s="87"/>
    </row>
    <row r="54" spans="1:21" ht="81" customHeight="1" x14ac:dyDescent="0.25">
      <c r="A54" s="23" t="s">
        <v>146</v>
      </c>
      <c r="B54" s="23"/>
      <c r="C54" s="87" t="s">
        <v>306</v>
      </c>
      <c r="D54" s="87"/>
      <c r="E54" s="87"/>
      <c r="F54" s="87"/>
      <c r="G54" s="87"/>
      <c r="H54" s="87"/>
      <c r="I54" s="87"/>
      <c r="J54" s="87"/>
      <c r="K54" s="87"/>
      <c r="L54" s="87"/>
      <c r="M54" s="87"/>
      <c r="N54" s="87"/>
      <c r="O54" s="87"/>
      <c r="P54" s="87"/>
      <c r="Q54" s="87"/>
      <c r="R54" s="87"/>
      <c r="S54" s="87"/>
      <c r="T54" s="87"/>
      <c r="U54" s="87"/>
    </row>
    <row r="55" spans="1:21" ht="42.45" customHeight="1" x14ac:dyDescent="0.25">
      <c r="A55" s="23" t="s">
        <v>148</v>
      </c>
      <c r="B55" s="23"/>
      <c r="C55" s="87" t="s">
        <v>307</v>
      </c>
      <c r="D55" s="87"/>
      <c r="E55" s="87"/>
      <c r="F55" s="87"/>
      <c r="G55" s="87"/>
      <c r="H55" s="87"/>
      <c r="I55" s="87"/>
      <c r="J55" s="87"/>
      <c r="K55" s="87"/>
      <c r="L55" s="87"/>
      <c r="M55" s="87"/>
      <c r="N55" s="87"/>
      <c r="O55" s="87"/>
      <c r="P55" s="87"/>
      <c r="Q55" s="87"/>
      <c r="R55" s="87"/>
      <c r="S55" s="87"/>
      <c r="T55" s="87"/>
      <c r="U55" s="87"/>
    </row>
    <row r="56" spans="1:21" ht="93.9" customHeight="1" x14ac:dyDescent="0.25">
      <c r="A56" s="23" t="s">
        <v>150</v>
      </c>
      <c r="B56" s="23"/>
      <c r="C56" s="87" t="s">
        <v>308</v>
      </c>
      <c r="D56" s="87"/>
      <c r="E56" s="87"/>
      <c r="F56" s="87"/>
      <c r="G56" s="87"/>
      <c r="H56" s="87"/>
      <c r="I56" s="87"/>
      <c r="J56" s="87"/>
      <c r="K56" s="87"/>
      <c r="L56" s="87"/>
      <c r="M56" s="87"/>
      <c r="N56" s="87"/>
      <c r="O56" s="87"/>
      <c r="P56" s="87"/>
      <c r="Q56" s="87"/>
      <c r="R56" s="87"/>
      <c r="S56" s="87"/>
      <c r="T56" s="87"/>
      <c r="U56" s="87"/>
    </row>
    <row r="57" spans="1:21" ht="4.5" customHeight="1" x14ac:dyDescent="0.25"/>
    <row r="58" spans="1:21" ht="16.5" customHeight="1" x14ac:dyDescent="0.25">
      <c r="A58" s="24" t="s">
        <v>107</v>
      </c>
      <c r="B58" s="23"/>
      <c r="C58" s="23"/>
      <c r="D58" s="23"/>
      <c r="E58" s="87" t="s">
        <v>309</v>
      </c>
      <c r="F58" s="87"/>
      <c r="G58" s="87"/>
      <c r="H58" s="87"/>
      <c r="I58" s="87"/>
      <c r="J58" s="87"/>
      <c r="K58" s="87"/>
      <c r="L58" s="87"/>
      <c r="M58" s="87"/>
      <c r="N58" s="87"/>
      <c r="O58" s="87"/>
      <c r="P58" s="87"/>
      <c r="Q58" s="87"/>
      <c r="R58" s="87"/>
      <c r="S58" s="87"/>
      <c r="T58" s="87"/>
      <c r="U58" s="87"/>
    </row>
  </sheetData>
  <mergeCells count="14">
    <mergeCell ref="C54:U54"/>
    <mergeCell ref="C55:U55"/>
    <mergeCell ref="C56:U56"/>
    <mergeCell ref="E58:U58"/>
    <mergeCell ref="C49:U49"/>
    <mergeCell ref="C50:U50"/>
    <mergeCell ref="C51:U51"/>
    <mergeCell ref="C52:U52"/>
    <mergeCell ref="C53:U53"/>
    <mergeCell ref="K1:U1"/>
    <mergeCell ref="C44:U44"/>
    <mergeCell ref="C46:U46"/>
    <mergeCell ref="C47:U47"/>
    <mergeCell ref="C48:U48"/>
  </mergeCells>
  <pageMargins left="0.7" right="0.7" top="0.75" bottom="0.75" header="0.3" footer="0.3"/>
  <pageSetup paperSize="9" fitToHeight="0" orientation="landscape" horizontalDpi="300" verticalDpi="300"/>
  <headerFooter scaleWithDoc="0" alignWithMargins="0">
    <oddHeader>&amp;C&amp;"Arial"&amp;8TABLE 13A.8</oddHeader>
    <oddFooter>&amp;L&amp;"Arial"&amp;8REPORT ON
GOVERNMENT
SERVICES 2022&amp;R&amp;"Arial"&amp;8SERVICES FOR
MENTAL HEALTH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3ca1aa244fb6917f5f73afb47a9b28ea">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6d08f0d49af53e5dbc8bb4f44d4038ea"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SharedWithUsers xmlns="ec209c46-b8ed-41b5-8e9e-10b5253a02de">
      <UserInfo>
        <DisplayName/>
        <AccountId xsi:nil="true"/>
        <AccountType/>
      </UserInfo>
    </SharedWithUsers>
  </documentManagement>
</p:properties>
</file>

<file path=customXml/itemProps1.xml><?xml version="1.0" encoding="utf-8"?>
<ds:datastoreItem xmlns:ds="http://schemas.openxmlformats.org/officeDocument/2006/customXml" ds:itemID="{20848A92-FE78-4623-8E10-44E2B76C9942}"/>
</file>

<file path=customXml/itemProps2.xml><?xml version="1.0" encoding="utf-8"?>
<ds:datastoreItem xmlns:ds="http://schemas.openxmlformats.org/officeDocument/2006/customXml" ds:itemID="{73C66394-14DF-4B93-BE0C-5A99D384D0AA}">
  <ds:schemaRefs>
    <ds:schemaRef ds:uri="http://schemas.microsoft.com/sharepoint/v3/contenttype/forms"/>
  </ds:schemaRefs>
</ds:datastoreItem>
</file>

<file path=customXml/itemProps3.xml><?xml version="1.0" encoding="utf-8"?>
<ds:datastoreItem xmlns:ds="http://schemas.openxmlformats.org/officeDocument/2006/customXml" ds:itemID="{06C729C7-79AC-4D9E-9A88-48BB2A45AE91}">
  <ds:schemaRefs>
    <ds:schemaRef ds:uri="http://schemas.microsoft.com/office/infopath/2007/PartnerControls"/>
    <ds:schemaRef ds:uri="http://purl.org/dc/dcmitype/"/>
    <ds:schemaRef ds:uri="ec209c46-b8ed-41b5-8e9e-10b5253a02de"/>
    <ds:schemaRef ds:uri="http://www.w3.org/XML/1998/namespace"/>
    <ds:schemaRef ds:uri="http://schemas.microsoft.com/office/2006/documentManagement/types"/>
    <ds:schemaRef ds:uri="http://purl.org/dc/elements/1.1/"/>
    <ds:schemaRef ds:uri="b6b04b89-cd0c-413f-813b-22de46186900"/>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66</vt:i4>
      </vt:variant>
    </vt:vector>
  </HeadingPairs>
  <TitlesOfParts>
    <vt:vector size="133" baseType="lpstr">
      <vt:lpstr>Contents</vt:lpstr>
      <vt:lpstr>Table 13A.1</vt:lpstr>
      <vt:lpstr>Table 13A.2</vt:lpstr>
      <vt:lpstr>Table 13A.3</vt:lpstr>
      <vt:lpstr>Table 13A.4</vt:lpstr>
      <vt:lpstr>Table 13A.5</vt:lpstr>
      <vt:lpstr>Table 13A.6</vt:lpstr>
      <vt:lpstr>Table 13A.7</vt:lpstr>
      <vt:lpstr>Table 13A.8</vt:lpstr>
      <vt:lpstr>Table 13A.9</vt:lpstr>
      <vt:lpstr>Table 13A.10</vt:lpstr>
      <vt:lpstr>Table 13A.11</vt:lpstr>
      <vt:lpstr>Table 13A.12</vt:lpstr>
      <vt:lpstr>Table 13A.13</vt:lpstr>
      <vt:lpstr>Table 13A.14</vt:lpstr>
      <vt:lpstr>Table 13A.15</vt:lpstr>
      <vt:lpstr>Table 13A.16</vt:lpstr>
      <vt:lpstr>Table 13A.17</vt:lpstr>
      <vt:lpstr>Table 13A.18</vt:lpstr>
      <vt:lpstr>Table 13A.19</vt:lpstr>
      <vt:lpstr>Table 13A.20</vt:lpstr>
      <vt:lpstr>Table 13A.21</vt:lpstr>
      <vt:lpstr>Table 13A.22</vt:lpstr>
      <vt:lpstr>Table 13A.23</vt:lpstr>
      <vt:lpstr>Table 13A.24</vt:lpstr>
      <vt:lpstr>Table 13A.25</vt:lpstr>
      <vt:lpstr>Table 13A.26</vt:lpstr>
      <vt:lpstr>Table 13A.27</vt:lpstr>
      <vt:lpstr>Table 13A.28</vt:lpstr>
      <vt:lpstr>Table 13A.29</vt:lpstr>
      <vt:lpstr>Table 13A.30</vt:lpstr>
      <vt:lpstr>Table 13A.31</vt:lpstr>
      <vt:lpstr>Table 13A.32</vt:lpstr>
      <vt:lpstr>Table 13A.33</vt:lpstr>
      <vt:lpstr>Table 13A.34</vt:lpstr>
      <vt:lpstr>Table 13A.35</vt:lpstr>
      <vt:lpstr>Table 13A.36</vt:lpstr>
      <vt:lpstr>Table 13A.37</vt:lpstr>
      <vt:lpstr>Table 13A.38</vt:lpstr>
      <vt:lpstr>Table 13A.39</vt:lpstr>
      <vt:lpstr>Table 13A.40</vt:lpstr>
      <vt:lpstr>Table 13A.41</vt:lpstr>
      <vt:lpstr>Table 13A.42</vt:lpstr>
      <vt:lpstr>Table 13A.43</vt:lpstr>
      <vt:lpstr>Table 13A.44</vt:lpstr>
      <vt:lpstr>Table 13A.45</vt:lpstr>
      <vt:lpstr>Table 13A.46</vt:lpstr>
      <vt:lpstr>Table 13A.47</vt:lpstr>
      <vt:lpstr>Table 13A.48</vt:lpstr>
      <vt:lpstr>Table 13A.49</vt:lpstr>
      <vt:lpstr>Table 13A.50</vt:lpstr>
      <vt:lpstr>Table 13A.51</vt:lpstr>
      <vt:lpstr>Table 13A.52</vt:lpstr>
      <vt:lpstr>Table 13A.53</vt:lpstr>
      <vt:lpstr>Table 13A.54</vt:lpstr>
      <vt:lpstr>Table 13A.55</vt:lpstr>
      <vt:lpstr>Table 13A.56</vt:lpstr>
      <vt:lpstr>Table 13A.57</vt:lpstr>
      <vt:lpstr>Table 13A.58</vt:lpstr>
      <vt:lpstr>Table 13A.59</vt:lpstr>
      <vt:lpstr>Table 13A.60</vt:lpstr>
      <vt:lpstr>Table 13A.61</vt:lpstr>
      <vt:lpstr>Table 13A.62</vt:lpstr>
      <vt:lpstr>Table 13A.63</vt:lpstr>
      <vt:lpstr>Table 13A.64</vt:lpstr>
      <vt:lpstr>Table 13A.65</vt:lpstr>
      <vt:lpstr>Table 13A.66</vt:lpstr>
      <vt:lpstr>'Table 13A.1'!Print_Titles</vt:lpstr>
      <vt:lpstr>'Table 13A.10'!Print_Titles</vt:lpstr>
      <vt:lpstr>'Table 13A.11'!Print_Titles</vt:lpstr>
      <vt:lpstr>'Table 13A.12'!Print_Titles</vt:lpstr>
      <vt:lpstr>'Table 13A.13'!Print_Titles</vt:lpstr>
      <vt:lpstr>'Table 13A.14'!Print_Titles</vt:lpstr>
      <vt:lpstr>'Table 13A.15'!Print_Titles</vt:lpstr>
      <vt:lpstr>'Table 13A.16'!Print_Titles</vt:lpstr>
      <vt:lpstr>'Table 13A.17'!Print_Titles</vt:lpstr>
      <vt:lpstr>'Table 13A.18'!Print_Titles</vt:lpstr>
      <vt:lpstr>'Table 13A.19'!Print_Titles</vt:lpstr>
      <vt:lpstr>'Table 13A.2'!Print_Titles</vt:lpstr>
      <vt:lpstr>'Table 13A.20'!Print_Titles</vt:lpstr>
      <vt:lpstr>'Table 13A.21'!Print_Titles</vt:lpstr>
      <vt:lpstr>'Table 13A.22'!Print_Titles</vt:lpstr>
      <vt:lpstr>'Table 13A.23'!Print_Titles</vt:lpstr>
      <vt:lpstr>'Table 13A.24'!Print_Titles</vt:lpstr>
      <vt:lpstr>'Table 13A.25'!Print_Titles</vt:lpstr>
      <vt:lpstr>'Table 13A.26'!Print_Titles</vt:lpstr>
      <vt:lpstr>'Table 13A.27'!Print_Titles</vt:lpstr>
      <vt:lpstr>'Table 13A.28'!Print_Titles</vt:lpstr>
      <vt:lpstr>'Table 13A.29'!Print_Titles</vt:lpstr>
      <vt:lpstr>'Table 13A.3'!Print_Titles</vt:lpstr>
      <vt:lpstr>'Table 13A.30'!Print_Titles</vt:lpstr>
      <vt:lpstr>'Table 13A.31'!Print_Titles</vt:lpstr>
      <vt:lpstr>'Table 13A.32'!Print_Titles</vt:lpstr>
      <vt:lpstr>'Table 13A.33'!Print_Titles</vt:lpstr>
      <vt:lpstr>'Table 13A.34'!Print_Titles</vt:lpstr>
      <vt:lpstr>'Table 13A.35'!Print_Titles</vt:lpstr>
      <vt:lpstr>'Table 13A.36'!Print_Titles</vt:lpstr>
      <vt:lpstr>'Table 13A.37'!Print_Titles</vt:lpstr>
      <vt:lpstr>'Table 13A.38'!Print_Titles</vt:lpstr>
      <vt:lpstr>'Table 13A.39'!Print_Titles</vt:lpstr>
      <vt:lpstr>'Table 13A.4'!Print_Titles</vt:lpstr>
      <vt:lpstr>'Table 13A.40'!Print_Titles</vt:lpstr>
      <vt:lpstr>'Table 13A.41'!Print_Titles</vt:lpstr>
      <vt:lpstr>'Table 13A.42'!Print_Titles</vt:lpstr>
      <vt:lpstr>'Table 13A.43'!Print_Titles</vt:lpstr>
      <vt:lpstr>'Table 13A.44'!Print_Titles</vt:lpstr>
      <vt:lpstr>'Table 13A.45'!Print_Titles</vt:lpstr>
      <vt:lpstr>'Table 13A.46'!Print_Titles</vt:lpstr>
      <vt:lpstr>'Table 13A.47'!Print_Titles</vt:lpstr>
      <vt:lpstr>'Table 13A.48'!Print_Titles</vt:lpstr>
      <vt:lpstr>'Table 13A.49'!Print_Titles</vt:lpstr>
      <vt:lpstr>'Table 13A.5'!Print_Titles</vt:lpstr>
      <vt:lpstr>'Table 13A.50'!Print_Titles</vt:lpstr>
      <vt:lpstr>'Table 13A.51'!Print_Titles</vt:lpstr>
      <vt:lpstr>'Table 13A.52'!Print_Titles</vt:lpstr>
      <vt:lpstr>'Table 13A.53'!Print_Titles</vt:lpstr>
      <vt:lpstr>'Table 13A.54'!Print_Titles</vt:lpstr>
      <vt:lpstr>'Table 13A.55'!Print_Titles</vt:lpstr>
      <vt:lpstr>'Table 13A.56'!Print_Titles</vt:lpstr>
      <vt:lpstr>'Table 13A.57'!Print_Titles</vt:lpstr>
      <vt:lpstr>'Table 13A.58'!Print_Titles</vt:lpstr>
      <vt:lpstr>'Table 13A.59'!Print_Titles</vt:lpstr>
      <vt:lpstr>'Table 13A.6'!Print_Titles</vt:lpstr>
      <vt:lpstr>'Table 13A.60'!Print_Titles</vt:lpstr>
      <vt:lpstr>'Table 13A.61'!Print_Titles</vt:lpstr>
      <vt:lpstr>'Table 13A.62'!Print_Titles</vt:lpstr>
      <vt:lpstr>'Table 13A.63'!Print_Titles</vt:lpstr>
      <vt:lpstr>'Table 13A.64'!Print_Titles</vt:lpstr>
      <vt:lpstr>'Table 13A.65'!Print_Titles</vt:lpstr>
      <vt:lpstr>'Table 13A.66'!Print_Titles</vt:lpstr>
      <vt:lpstr>'Table 13A.7'!Print_Titles</vt:lpstr>
      <vt:lpstr>'Table 13A.8'!Print_Titles</vt:lpstr>
      <vt:lpstr>'Table 13A.9'!Print_Titles</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13 Services for mental health - data tables - Report on Government Services 2022</dc:title>
  <dc:subject/>
  <dc:creator>Steering Committee for the Review of Government Service Provision</dc:creator>
  <cp:keywords/>
  <dc:description/>
  <cp:lastModifiedBy>Munce, Melissa</cp:lastModifiedBy>
  <cp:revision/>
  <dcterms:created xsi:type="dcterms:W3CDTF">2021-12-16T12:33:19Z</dcterms:created>
  <dcterms:modified xsi:type="dcterms:W3CDTF">2021-12-21T00:45:27Z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y fmtid="{D5CDD505-2E9C-101B-9397-08002B2CF9AE}" pid="4" name="Order">
    <vt:r8>420800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ies>
</file>