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ttps://pcgov.sharepoint.com/teams/gprateam/Sync files/01 Report on Government Services/2022 01/04 Final R - Public R/02 Data outputs Public R/02 Public Excel/Admin finalised/"/>
    </mc:Choice>
  </mc:AlternateContent>
  <xr:revisionPtr revIDLastSave="4" documentId="11_666AEF83689DA643DD96EC9EEF499DC34E241389" xr6:coauthVersionLast="47" xr6:coauthVersionMax="47" xr10:uidLastSave="{C2DC5447-5C32-43BA-BD54-0E528B958959}"/>
  <bookViews>
    <workbookView xWindow="-108" yWindow="-108" windowWidth="23256" windowHeight="10272" xr2:uid="{00000000-000D-0000-FFFF-FFFF00000000}"/>
  </bookViews>
  <sheets>
    <sheet name="Contents" sheetId="1" r:id="rId1"/>
    <sheet name="Table 14A.1" sheetId="2" r:id="rId2"/>
    <sheet name="Table 14A.2" sheetId="3" r:id="rId3"/>
    <sheet name="Table 14A.3" sheetId="4" r:id="rId4"/>
    <sheet name="Table 14A.4" sheetId="5" r:id="rId5"/>
    <sheet name="Table 14A.5" sheetId="6" r:id="rId6"/>
    <sheet name="Table 14A.6" sheetId="7" r:id="rId7"/>
    <sheet name="Table 14A.7" sheetId="8" r:id="rId8"/>
    <sheet name="Table 14A.8" sheetId="9" r:id="rId9"/>
    <sheet name="Table 14A.9" sheetId="10" r:id="rId10"/>
    <sheet name="Table 14A.10" sheetId="11" r:id="rId11"/>
    <sheet name="Table 14A.11" sheetId="12" r:id="rId12"/>
    <sheet name="Table 14A.12" sheetId="13" r:id="rId13"/>
    <sheet name="Table 14A.13" sheetId="14" r:id="rId14"/>
    <sheet name="Table 14A.14" sheetId="15" r:id="rId15"/>
    <sheet name="Table 14A.15" sheetId="16" r:id="rId16"/>
    <sheet name="Table 14A.16" sheetId="17" r:id="rId17"/>
    <sheet name="Table 14A.17" sheetId="18" r:id="rId18"/>
    <sheet name="Table 14A.18" sheetId="19" r:id="rId19"/>
    <sheet name="Table 14A.19" sheetId="20" r:id="rId20"/>
    <sheet name="Table 14A.20" sheetId="21" r:id="rId21"/>
    <sheet name="Table 14A.21" sheetId="22" r:id="rId22"/>
    <sheet name="Table 14A.22" sheetId="23" r:id="rId23"/>
    <sheet name="Table 14A.23" sheetId="24" r:id="rId24"/>
    <sheet name="Table 14A.24" sheetId="25" r:id="rId25"/>
    <sheet name="Table 14A.25" sheetId="26" r:id="rId26"/>
    <sheet name="Table 14A.26" sheetId="27" r:id="rId27"/>
    <sheet name="Table 14A.27" sheetId="28" r:id="rId28"/>
    <sheet name="Table 14A.28" sheetId="29" r:id="rId29"/>
    <sheet name="Table 14A.29" sheetId="30" r:id="rId30"/>
    <sheet name="Table 14A.30" sheetId="31" r:id="rId31"/>
    <sheet name="Table 14A.31" sheetId="32" r:id="rId32"/>
    <sheet name="Table 14A.32" sheetId="33" r:id="rId33"/>
    <sheet name="Table 14A.33" sheetId="34" r:id="rId34"/>
    <sheet name="Table 14A.34" sheetId="35" r:id="rId35"/>
    <sheet name="Table 14A.35" sheetId="36" r:id="rId36"/>
    <sheet name="Table 14A.36" sheetId="37" r:id="rId37"/>
    <sheet name="Table 14A.37" sheetId="38" r:id="rId38"/>
    <sheet name="Table 14A.38" sheetId="39" r:id="rId39"/>
    <sheet name="Table 14A.39" sheetId="40" r:id="rId40"/>
    <sheet name="Table 14A.40" sheetId="41" r:id="rId41"/>
    <sheet name="Table 14A.41" sheetId="42" r:id="rId42"/>
    <sheet name="Table 14A.42" sheetId="43" r:id="rId43"/>
    <sheet name="Table 14A.43" sheetId="44" r:id="rId44"/>
    <sheet name="Table 14A.44" sheetId="45" r:id="rId45"/>
    <sheet name="Table 14A.45" sheetId="46" r:id="rId46"/>
    <sheet name="Table 14A.46" sheetId="47" r:id="rId47"/>
    <sheet name="Table 14A.47" sheetId="48" r:id="rId48"/>
    <sheet name="Table 14A.48" sheetId="49" r:id="rId49"/>
    <sheet name="Table 14A.49" sheetId="50" r:id="rId50"/>
    <sheet name="Table 14A.50" sheetId="51" r:id="rId51"/>
    <sheet name="Table 14A.51" sheetId="52" r:id="rId52"/>
    <sheet name="Table 14A.52" sheetId="53" r:id="rId53"/>
  </sheets>
  <definedNames>
    <definedName name="_xlnm.Print_Titles" localSheetId="1">'Table 14A.1'!$1:$2</definedName>
    <definedName name="_xlnm.Print_Titles" localSheetId="10">'Table 14A.10'!$1:$2</definedName>
    <definedName name="_xlnm.Print_Titles" localSheetId="11">'Table 14A.11'!$1:$2</definedName>
    <definedName name="_xlnm.Print_Titles" localSheetId="12">'Table 14A.12'!$1:$2</definedName>
    <definedName name="_xlnm.Print_Titles" localSheetId="13">'Table 14A.13'!$1:$2</definedName>
    <definedName name="_xlnm.Print_Titles" localSheetId="14">'Table 14A.14'!$1:$2</definedName>
    <definedName name="_xlnm.Print_Titles" localSheetId="15">'Table 14A.15'!$1:$2</definedName>
    <definedName name="_xlnm.Print_Titles" localSheetId="16">'Table 14A.16'!$1:$2</definedName>
    <definedName name="_xlnm.Print_Titles" localSheetId="17">'Table 14A.17'!$1:$2</definedName>
    <definedName name="_xlnm.Print_Titles" localSheetId="18">'Table 14A.18'!$1:$2</definedName>
    <definedName name="_xlnm.Print_Titles" localSheetId="19">'Table 14A.19'!$1:$2</definedName>
    <definedName name="_xlnm.Print_Titles" localSheetId="2">'Table 14A.2'!$1:$2</definedName>
    <definedName name="_xlnm.Print_Titles" localSheetId="20">'Table 14A.20'!$1:$2</definedName>
    <definedName name="_xlnm.Print_Titles" localSheetId="21">'Table 14A.21'!$1:$2</definedName>
    <definedName name="_xlnm.Print_Titles" localSheetId="22">'Table 14A.22'!$1:$2</definedName>
    <definedName name="_xlnm.Print_Titles" localSheetId="23">'Table 14A.23'!$1:$2</definedName>
    <definedName name="_xlnm.Print_Titles" localSheetId="24">'Table 14A.24'!$1:$2</definedName>
    <definedName name="_xlnm.Print_Titles" localSheetId="25">'Table 14A.25'!$1:$2</definedName>
    <definedName name="_xlnm.Print_Titles" localSheetId="26">'Table 14A.26'!$1:$2</definedName>
    <definedName name="_xlnm.Print_Titles" localSheetId="27">'Table 14A.27'!$1:$2</definedName>
    <definedName name="_xlnm.Print_Titles" localSheetId="28">'Table 14A.28'!$1:$2</definedName>
    <definedName name="_xlnm.Print_Titles" localSheetId="29">'Table 14A.29'!$1:$2</definedName>
    <definedName name="_xlnm.Print_Titles" localSheetId="3">'Table 14A.3'!$1:$2</definedName>
    <definedName name="_xlnm.Print_Titles" localSheetId="30">'Table 14A.30'!$1:$2</definedName>
    <definedName name="_xlnm.Print_Titles" localSheetId="31">'Table 14A.31'!$1:$2</definedName>
    <definedName name="_xlnm.Print_Titles" localSheetId="32">'Table 14A.32'!$1:$2</definedName>
    <definedName name="_xlnm.Print_Titles" localSheetId="33">'Table 14A.33'!$1:$2</definedName>
    <definedName name="_xlnm.Print_Titles" localSheetId="34">'Table 14A.34'!$1:$2</definedName>
    <definedName name="_xlnm.Print_Titles" localSheetId="35">'Table 14A.35'!$1:$2</definedName>
    <definedName name="_xlnm.Print_Titles" localSheetId="36">'Table 14A.36'!$1:$2</definedName>
    <definedName name="_xlnm.Print_Titles" localSheetId="37">'Table 14A.37'!$1:$2</definedName>
    <definedName name="_xlnm.Print_Titles" localSheetId="38">'Table 14A.38'!$1:$2</definedName>
    <definedName name="_xlnm.Print_Titles" localSheetId="39">'Table 14A.39'!$1:$2</definedName>
    <definedName name="_xlnm.Print_Titles" localSheetId="4">'Table 14A.4'!$1:$2</definedName>
    <definedName name="_xlnm.Print_Titles" localSheetId="40">'Table 14A.40'!$1:$2</definedName>
    <definedName name="_xlnm.Print_Titles" localSheetId="41">'Table 14A.41'!$1:$2</definedName>
    <definedName name="_xlnm.Print_Titles" localSheetId="42">'Table 14A.42'!$1:$2</definedName>
    <definedName name="_xlnm.Print_Titles" localSheetId="43">'Table 14A.43'!$1:$2</definedName>
    <definedName name="_xlnm.Print_Titles" localSheetId="44">'Table 14A.44'!$1:$2</definedName>
    <definedName name="_xlnm.Print_Titles" localSheetId="45">'Table 14A.45'!$1:$2</definedName>
    <definedName name="_xlnm.Print_Titles" localSheetId="46">'Table 14A.46'!$1:$2</definedName>
    <definedName name="_xlnm.Print_Titles" localSheetId="47">'Table 14A.47'!$1:$2</definedName>
    <definedName name="_xlnm.Print_Titles" localSheetId="48">'Table 14A.48'!$1:$2</definedName>
    <definedName name="_xlnm.Print_Titles" localSheetId="49">'Table 14A.49'!$1:$2</definedName>
    <definedName name="_xlnm.Print_Titles" localSheetId="5">'Table 14A.5'!$1:$2</definedName>
    <definedName name="_xlnm.Print_Titles" localSheetId="50">'Table 14A.50'!$1:$2</definedName>
    <definedName name="_xlnm.Print_Titles" localSheetId="51">'Table 14A.51'!$1:$2</definedName>
    <definedName name="_xlnm.Print_Titles" localSheetId="52">'Table 14A.52'!$1:$2</definedName>
    <definedName name="_xlnm.Print_Titles" localSheetId="6">'Table 14A.6'!$1:$2</definedName>
    <definedName name="_xlnm.Print_Titles" localSheetId="7">'Table 14A.7'!$1:$2</definedName>
    <definedName name="_xlnm.Print_Titles" localSheetId="8">'Table 14A.8'!$1:$2</definedName>
    <definedName name="_xlnm.Print_Titles" localSheetId="9">'Table 14A.9'!$1:$2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4" i="1" l="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alcChain>
</file>

<file path=xl/sharedStrings.xml><?xml version="1.0" encoding="utf-8"?>
<sst xmlns="http://schemas.openxmlformats.org/spreadsheetml/2006/main" count="9717" uniqueCount="1270">
  <si>
    <t>14A</t>
  </si>
  <si>
    <t>Aged care services — Data tables contents</t>
  </si>
  <si>
    <t/>
  </si>
  <si>
    <t>Definitions for the indicators and descriptors in these data tables are in the interpretative material and/or on the Indicator results tab. Unsourced information was obtained from the Australian, State and Territory governments. Information on the comparability and completeness of the data for the performance indicators and measures is in the interpretative material and/or on the Indicator results tab.</t>
  </si>
  <si>
    <t>Data in this Report are examined by the Disability and Aged Care Services Working Group, but have not been formally audited by the Secretariat.</t>
  </si>
  <si>
    <t>Data reported in the data tables are the most accurate available at the time of data collection. Historical data may have been updated since the last edition of the Report on Government Services.</t>
  </si>
  <si>
    <t>This file is available on the Review web page (https://www.pc.gov.au/research/ongoing/report-on-government-services).</t>
  </si>
  <si>
    <t>Impact of COVID-19 on data for the Aged care services section</t>
  </si>
  <si>
    <t>COVID-19 may affect data in this Report in a number of ways. This includes in respect of actual performance (that is, the impact of COVID-19 on service delivery during 2020 and 2021 which is reflected in the data results), and the collection and processing of data (that is, the ability of data providers to undertake data collection and process results for inclusion in the Report).</t>
  </si>
  <si>
    <t>For the Aged care services section, there has been some impact on the data that is attributable to COVID-19, but this has not affected either the comparability or completeness of any indicators. The data affected relate to the measurement of compliance with aged care quality standards.</t>
  </si>
  <si>
    <t>Aged care target and planning populations, by remoteness area, 30 June</t>
  </si>
  <si>
    <t>People receiving aged care services</t>
  </si>
  <si>
    <t>Government expenditure on aged care services</t>
  </si>
  <si>
    <t>Government real expenditure on aged care services, by program type</t>
  </si>
  <si>
    <t>Real expenditure on aged care services</t>
  </si>
  <si>
    <t>Real capital expenditure on aged care services</t>
  </si>
  <si>
    <t>Australian Government (DVA) Veterans' Home Care (VHC) and Community Nursing programs</t>
  </si>
  <si>
    <t>Australian Government (DVA) residential aged care (summary information)</t>
  </si>
  <si>
    <t>Home Care Packages operational places/recipients, by package level, 30 June</t>
  </si>
  <si>
    <t>Ownership of operational residential aged care places, 30 June</t>
  </si>
  <si>
    <t>Home Care Packages places or recipients, by ownership status of providers, 30 June</t>
  </si>
  <si>
    <t>Average annual Australian Government basic subsidy amount, including Conditional Adjustment Payment, per occupied place and the dependency level of aged care residents</t>
  </si>
  <si>
    <t>Operational places, occupancy rates and size and distribution of residential aged care services at 30 June, by remoteness area</t>
  </si>
  <si>
    <t>Rate of operational aged care places per 1000 people aged 70 years or over, at 30 June</t>
  </si>
  <si>
    <t>Rate of operational aged care places per 1000 people aged 70 years or over and Aboriginal and Torres Strait Islander people aged 50-69 years, at 30 June</t>
  </si>
  <si>
    <t>Residential and community aged care places/recipients per 1000 people aged 70 years or over and Aboriginal and Torres Strait Islander people aged 50-69 years, by remoteness area, 30 June</t>
  </si>
  <si>
    <t>Representation of older people from Culturally and Linguistically Diverse (CALD) backgrounds in the aged care target population and in aged care recipients</t>
  </si>
  <si>
    <t>Representation of older Aboriginal and Torres Strait Islander people in the aged care target population and in aged care recipients</t>
  </si>
  <si>
    <t>Representation of older people receiving services from providers located in rural and remote areas in the aged care target population and in aged care recipients</t>
  </si>
  <si>
    <t>Aged care recipients at 30 June by program: age-sex specific usage rates per 1000 people</t>
  </si>
  <si>
    <t>Proportion of permanent new residents or all resident care days classified as concessional, assisted, supported or low means</t>
  </si>
  <si>
    <t>Commonwealth Home Support Programme services received per 1000 people aged 65 years or over and Aboriginal and Torres Strait Islander people aged 50-64 years old</t>
  </si>
  <si>
    <t>Aged care assessments</t>
  </si>
  <si>
    <t>Age-specific rates for ACAT approvals of eligibility, by age (no. per 1000 people)</t>
  </si>
  <si>
    <t>Elapsed time between Aged Care Assessment Team (ACAT) approval and entry into aged care services</t>
  </si>
  <si>
    <t>Elapsed times for residential aged care, by remoteness area</t>
  </si>
  <si>
    <t>Elapsed times for residential aged care, by Socio-Economic Indexes for Areas (SEIFA) Index of Relative Socio-Economic Disadvantage (IRSD) quintiles</t>
  </si>
  <si>
    <t>Elapsed times for residential aged care, by Indigenous status</t>
  </si>
  <si>
    <t>Recommended location of longer term living arrangements of Aged Care Assessment Program clients</t>
  </si>
  <si>
    <t>Older people needing assistance with at least one everyday activity: extent to which need was met, by disability status</t>
  </si>
  <si>
    <t>Public hospital separations for care type 'maintenance' for older people aged 65 years or over and Aboriginal and Torres Strait Islander people aged 50-64 years</t>
  </si>
  <si>
    <t>Hospital patient days used by those eligible and waiting for residential aged care, by remoteness area</t>
  </si>
  <si>
    <t>Residential aged care services re-accredited in the past year, re-accreditation period in effect, as at 30 June</t>
  </si>
  <si>
    <t>Proportion of residential aged care services that are three year re-accredited, by remoteness area</t>
  </si>
  <si>
    <t>Proportion of residential aged care services that are three year re-accredited, by size of facility (places)</t>
  </si>
  <si>
    <t>All re-accredited residential aged care services, re-accreditation period in effect, as at 30 June</t>
  </si>
  <si>
    <t>Complaints about aged care services</t>
  </si>
  <si>
    <t>Compliance with service standards for Australian Government residential aged care, home care and support service providers</t>
  </si>
  <si>
    <t>People aged 65 years or over who are satisfied with the quality of assistance received from organised and formal services in the last six months, by sex, by State and Territory</t>
  </si>
  <si>
    <t>People aged 65 years or over who are satisfied with the range of organised and formal service options available, by sex, by State and Territory</t>
  </si>
  <si>
    <t>Primary carers (carers of people aged 65 years or over) who are satisfied with the quality of formal services received to help in their caring role, by carer sex, by State and Territory</t>
  </si>
  <si>
    <t>Primary carers (carers of people aged 65 years or over) who are satisfied with the range of formal services available to help in their caring role, by carer sex, by State and Territory</t>
  </si>
  <si>
    <t>People aged 65 years or over who are satisfied with the quality of assistance received from organised and formal services in the last six months, by remoteness area, by State and Territory</t>
  </si>
  <si>
    <t>People aged 65 years or over who are satisfied with the range of organised and formal service options available, by remoteness area, by State and Territory</t>
  </si>
  <si>
    <t>Primary carers (carers of people aged 65 years or over) who are satisfied with the quality of formal services received to help in their caring role, by remoteness area, by State and Territory</t>
  </si>
  <si>
    <t>Primary carers (carers of people aged 65 years or over) who are satisfied with the range of formal services available to help in their caring role, by remoteness area, by State and Territory</t>
  </si>
  <si>
    <t>Participation of people aged 65 years or over in any social and community activities away from home in the last three months, by disability status</t>
  </si>
  <si>
    <t>People aged 65 years or over who had face-to-face contact with family or friends not living in the same household in last three months, by frequency of contact and disability status</t>
  </si>
  <si>
    <t>People aged 65 years or over and whether they leave home as often as they would like, by disability status</t>
  </si>
  <si>
    <t>Transition Care Program, summary measures</t>
  </si>
  <si>
    <t>Table 14A.1</t>
  </si>
  <si>
    <t>Aged care target and planning populations, by remoteness area, 30 June (a), (b), (c)</t>
  </si>
  <si>
    <t>Unit</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</si>
  <si>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</si>
  <si>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</si>
  <si>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</si>
  <si>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</si>
  <si>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</si>
  <si>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</si>
  <si>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</si>
  <si>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</si>
  <si>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</si>
  <si>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All people</t>
  </si>
  <si>
    <t>65+ years old</t>
  </si>
  <si>
    <t>2021</t>
  </si>
  <si>
    <t>Major Cities</t>
  </si>
  <si>
    <t>'000</t>
  </si>
  <si>
    <t>..</t>
  </si>
  <si>
    <t>Inner Regional</t>
  </si>
  <si>
    <t>–</t>
  </si>
  <si>
    <t>Outer Regional</t>
  </si>
  <si>
    <t>Remote</t>
  </si>
  <si>
    <t>Very Remote</t>
  </si>
  <si>
    <t>All areas</t>
  </si>
  <si>
    <t>2020</t>
  </si>
  <si>
    <t>2019</t>
  </si>
  <si>
    <t>2018</t>
  </si>
  <si>
    <t>2017</t>
  </si>
  <si>
    <t>2016</t>
  </si>
  <si>
    <t>2015</t>
  </si>
  <si>
    <t>2014</t>
  </si>
  <si>
    <t>70+ years old</t>
  </si>
  <si>
    <t>2013</t>
  </si>
  <si>
    <t>2012</t>
  </si>
  <si>
    <t>2011</t>
  </si>
  <si>
    <t>Aboriginal and Torres Strait Islander people (d), (e), (f)</t>
  </si>
  <si>
    <t>50+ years old</t>
  </si>
  <si>
    <t>50-64 years old</t>
  </si>
  <si>
    <t>50-69 years old</t>
  </si>
  <si>
    <t>50+ (Aboriginal and Torres Strait Islander) and 65+ years old (Non-Indigenous)</t>
  </si>
  <si>
    <t>50+ (Aboriginal and Torres Strait Islander) and 70+ years old (Non-Indigenous)</t>
  </si>
  <si>
    <t>Total</t>
  </si>
  <si>
    <t>(a)</t>
  </si>
  <si>
    <t>(b)</t>
  </si>
  <si>
    <t>(c)</t>
  </si>
  <si>
    <t>(d)</t>
  </si>
  <si>
    <t>(e)</t>
  </si>
  <si>
    <t>(f)</t>
  </si>
  <si>
    <t>.. Not applicable. – Nil or rounded to zero.</t>
  </si>
  <si>
    <t>Data in this table are the target and planning populations used for reporting in this chapter.</t>
  </si>
  <si>
    <t>Data are based on Statistical Local Area (SLA) (for 2012 and 2013) or Statistical Area 2 (SA2) (from 2014) population projections prepared by the Australian Bureau of Statistics (ABS) for the Department of Health according to assumptions agreed to by the Department of Health. Data for June 2012 are 2006 Census-based population projections. Data from June 2013 are 2011 Census-based population projections.</t>
  </si>
  <si>
    <t>Prior to 30 June 2013, remoteness areas are based on the ABS Australian Standard Geographic Classification (ASGC) (refer to Cat. no. 1216.0 for more information). From 30 June 2013, remoteness areas are based on the ABS Australian Statistical Geographic Standard (ASGS) (refer to Cat. no. 1270.0.55.001 for more information).</t>
  </si>
  <si>
    <t>Prior to June 2014, Aboriginal and Torres Strait Islander population projections were prepared from 2006 Census based Aboriginal and Torres Strait Islander Experimental ERP data (at SLA level) projected forward, so as to align with published ABS Aboriginal and Torres Strait Islander Experimental Estimates and Projections (ABS Cat. no. 3238.0, series B) at the state level.</t>
  </si>
  <si>
    <t>From June 2014 to June 2018, Aboriginal and Torres Strait Islander projections align closely to ABS Cat. no. 3238.0 - Estimates and Projections, Aboriginal and Torres Strait Islander Australians, 2001 to 2026 (which are 2011 Census-based). These projections have been adjusted slightly by the Department of Health to include Other Territories.</t>
  </si>
  <si>
    <t>For June 2019 onwards, Aboriginal and Torres Strait Islander population is based is based on projections prepared using the 2016 Census and published in ABS Estimates and Projections, Aboriginal and Torres Strait Islander Australians, 2006 to 2031 (ABS Cat. no. 3238.0, series B).</t>
  </si>
  <si>
    <t>Source:</t>
  </si>
  <si>
    <r>
      <t xml:space="preserve">Australian Government Department of Health (unpublished); Australian Government Department of Health 2021 (and previous issues), </t>
    </r>
    <r>
      <rPr>
        <i/>
        <sz val="10"/>
        <color rgb="FF000000"/>
        <rFont val="Arial"/>
        <family val="2"/>
      </rPr>
      <t>Aged Care data Snapshot, 2021</t>
    </r>
    <r>
      <rPr>
        <sz val="10"/>
        <color rgb="FF000000"/>
        <rFont val="Arial"/>
        <family val="2"/>
      </rPr>
      <t xml:space="preserve"> (and previous years); Australian Bureau of Statistics (ABS) 2019, </t>
    </r>
    <r>
      <rPr>
        <i/>
        <sz val="10"/>
        <color rgb="FF000000"/>
        <rFont val="Arial"/>
        <family val="2"/>
      </rPr>
      <t>Estimates and Projections, Aboriginal and Torres Strait Islander Australians, 2006 to 2031,</t>
    </r>
    <r>
      <rPr>
        <sz val="10"/>
        <color rgb="FF000000"/>
        <rFont val="Arial"/>
        <family val="2"/>
      </rPr>
      <t xml:space="preserve"> Cat. no. 3238.0, Canberra; ABS 2021, 'Projected population' [ABS.Stats table],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accessed 3 August 2021.</t>
    </r>
  </si>
  <si>
    <t>Table 14A.2</t>
  </si>
  <si>
    <t>People receiving aged care services (a), (b), (c)</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</si>
  <si>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</si>
  <si>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</si>
  <si>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</si>
  <si>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</si>
  <si>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</si>
  <si>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</si>
  <si>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</si>
  <si>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</si>
  <si>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</si>
  <si>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2020-21</t>
  </si>
  <si>
    <t>Number of clients</t>
  </si>
  <si>
    <t>Residential care — permanent</t>
  </si>
  <si>
    <t>no.</t>
  </si>
  <si>
    <t>Residential care — respite</t>
  </si>
  <si>
    <t>Home Care Levels 1-2</t>
  </si>
  <si>
    <t>Home Care Levels 3-4</t>
  </si>
  <si>
    <t>Transition Care</t>
  </si>
  <si>
    <t>Commonwealth Home Support Program</t>
  </si>
  <si>
    <t>50+ (Aboriginal and Torres Strait Islander) and 65+ years old (Non-Indigenous) (d)</t>
  </si>
  <si>
    <t>Home Care Levels 1-4</t>
  </si>
  <si>
    <t>Rate of clients (per 1000 people Aged 65 years or over and Aboriginal and Torres Strait Islander people aged 50-64 years)</t>
  </si>
  <si>
    <t>rate</t>
  </si>
  <si>
    <t>Age Group</t>
  </si>
  <si>
    <t>50-64 years old (Aboriginal and Torres Strait Islander clients only) (d)</t>
  </si>
  <si>
    <t>65-69 years old</t>
  </si>
  <si>
    <t>70-74 years old</t>
  </si>
  <si>
    <t>75-79 years old</t>
  </si>
  <si>
    <t>80-84 years old</t>
  </si>
  <si>
    <t>85-89 years old</t>
  </si>
  <si>
    <t>90+ years old</t>
  </si>
  <si>
    <t>Indigenous Status (d)</t>
  </si>
  <si>
    <t>Aboriginal and Torres Strait Islander</t>
  </si>
  <si>
    <t>Non-Indigenous</t>
  </si>
  <si>
    <t>Not Stated</t>
  </si>
  <si>
    <t>Home Care levels 1-4</t>
  </si>
  <si>
    <t>Age group</t>
  </si>
  <si>
    <t>Indigenous status (d)</t>
  </si>
  <si>
    <t>Aboriginal and Torres Strait Islander people 50+ years old</t>
  </si>
  <si>
    <t>Non-Indigenous people 65+ years old</t>
  </si>
  <si>
    <t>– Nil or rounded to zero.</t>
  </si>
  <si>
    <t>Includes people who received services at any time in the 12 month period to 30 June. Clients may receive care from multiple services, hence the unique number of individuals accessing aged care cannot be determined. Clients may receive services in more than one state or territory so the Australia totals may be less than the sum of the states and territories.</t>
  </si>
  <si>
    <t>For more information on data quality, including collection methodologies and data limitations, see the AIHW website (www.aihw.gov.au/reports/aged-care/national-aged-care-data-clearinghouse-data-dictionary-version-1-0/contents/table-of-contents).</t>
  </si>
  <si>
    <t>The State or Territory of people receiving services is derived from the location of the service provider outlet.</t>
  </si>
  <si>
    <t>Data by Indigenous status exclude clients whose Indigenous status has not been identified/stated. For service areas with a high proportion of Indigenous status 'not identified/stated', the non-Indigenous rate will be understated because it is likely that a large number of people aged 65+ years with unknown Indigenous status are non-Indigenous. See table 14A.1 for information on population data used.</t>
  </si>
  <si>
    <r>
      <t xml:space="preserve">Australian Government Department of Health 2021, </t>
    </r>
    <r>
      <rPr>
        <i/>
        <sz val="10"/>
        <color rgb="FF000000"/>
        <rFont val="Arial"/>
        <family val="2"/>
      </rPr>
      <t>Aged Care data Snapshot, 2021;</t>
    </r>
    <r>
      <rPr>
        <sz val="10"/>
        <color rgb="FF000000"/>
        <rFont val="Arial"/>
        <family val="2"/>
      </rPr>
      <t xml:space="preserve"> ABS 2021, 'Table 5' [data set],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accessed 3 August 2021.</t>
    </r>
  </si>
  <si>
    <t>Table 14A.3</t>
  </si>
  <si>
    <t>Government expenditure on aged care services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</si>
  <si>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</si>
  <si>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</si>
  <si>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</si>
  <si>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</si>
  <si>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</si>
  <si>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</si>
  <si>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</si>
  <si>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(b)</t>
    </r>
  </si>
  <si>
    <r>
      <rPr>
        <i/>
        <sz val="10"/>
        <color rgb="FF000000"/>
        <rFont val="Arial"/>
        <family val="2"/>
      </rPr>
      <t>Aust</t>
    </r>
    <r>
      <rPr>
        <sz val="10"/>
        <color rgb="FF000000"/>
        <rFont val="Arial"/>
        <family val="2"/>
      </rPr>
      <t xml:space="preserve"> (c)</t>
    </r>
  </si>
  <si>
    <t>Assessment and Information Services</t>
  </si>
  <si>
    <t>Australian Government (Department of Health)</t>
  </si>
  <si>
    <t>Aged Care Assessment Program (d)</t>
  </si>
  <si>
    <t>$m</t>
  </si>
  <si>
    <t>Other access and information services</t>
  </si>
  <si>
    <t>Total (e)</t>
  </si>
  <si>
    <t>Home Care and Support Services</t>
  </si>
  <si>
    <t>Home Care</t>
  </si>
  <si>
    <t>Home Care levels 1-2</t>
  </si>
  <si>
    <t>Home Care levels 3-4</t>
  </si>
  <si>
    <t>Other home care and support</t>
  </si>
  <si>
    <t>Home Support</t>
  </si>
  <si>
    <t>State and Territory Government</t>
  </si>
  <si>
    <t>Funding for younger people with disability</t>
  </si>
  <si>
    <t>Australian Government (Department of Veterans Affairs [DVA])</t>
  </si>
  <si>
    <t>DVA Community Nursing (f)</t>
  </si>
  <si>
    <t>Veterans' Home Care (VHC) (g)</t>
  </si>
  <si>
    <t>Residential and Flexible Care Services</t>
  </si>
  <si>
    <t>Residential care (h)</t>
  </si>
  <si>
    <t>Australian Government (Department of Health) (i)</t>
  </si>
  <si>
    <t>Australian Government (Department of Veterans Affairs [DVA]) (j), (k)</t>
  </si>
  <si>
    <t>Supplements (l)</t>
  </si>
  <si>
    <t>Flexible care</t>
  </si>
  <si>
    <t>Multi-purpose Service Program</t>
  </si>
  <si>
    <t>National Aboriginal and Torres Strait Islander Flexible Aged Care Program</t>
  </si>
  <si>
    <t>Restorative Care (includes Transition Care Program and Short-Term Restorative Care)</t>
  </si>
  <si>
    <t>Other flexible and residential aged care (m)</t>
  </si>
  <si>
    <t>Transition Care Program</t>
  </si>
  <si>
    <t>Workforce and Quality, and Ageing and Service Improvement (e), (n)</t>
  </si>
  <si>
    <t>All Aged Care Services (e), (o)</t>
  </si>
  <si>
    <t>(g)</t>
  </si>
  <si>
    <t>(h)</t>
  </si>
  <si>
    <t>(i)</t>
  </si>
  <si>
    <t>(j)</t>
  </si>
  <si>
    <t>(k)</t>
  </si>
  <si>
    <t>(l)</t>
  </si>
  <si>
    <t>(m)</t>
  </si>
  <si>
    <t>(n)</t>
  </si>
  <si>
    <t>(o)</t>
  </si>
  <si>
    <t>$m = Millions of dollars. .. Not applicable. – Nil or rounded to zero.</t>
  </si>
  <si>
    <t>See table 14A.3 for footnotes related to latest year data.</t>
  </si>
  <si>
    <t>The high cost for ACAT assessment in the NT is influenced by assessments of clients in remote locations necessitating additional costs including travel and accommodation for ACAT assessors.</t>
  </si>
  <si>
    <t>The Australian totals can include other expenditure that cannot be attributed to individual states or territories.</t>
  </si>
  <si>
    <t>Aged care assessment expenditure is Australian Government spending only.</t>
  </si>
  <si>
    <t>See table 14A.5 for data on the sub-categories of service expenditure.</t>
  </si>
  <si>
    <t>DVA community nursing expenditure data are subject to significant claiming lag and may therefore be subject to revision. These figures may also differ slightly from the figures published in the DVA annual report for this reason. Community nursing program expenditure does not include wound management consumables.</t>
  </si>
  <si>
    <t>The VHC service provision expenditure does not include fees for respite care services, as these are paid under separate appropriations. Social Assistance is also not included. Residential respite is funded under the aged care appropriation and separate figures are not available.</t>
  </si>
  <si>
    <t>Recurrent funding to residential care providers is derived using accrual based reporting (except for DVA clients which is derived using cash based reporting). Due to accrual adjustments, for smaller jurisdictions in particular, this can lead to significant year on year variation.</t>
  </si>
  <si>
    <t>Australian Government (Department of Health) expenditure on residential aged care and home care includes State and Territory governments' funding of younger people with disability using residential aged care and home care. The State and Territory governments' funding of these services is identified separately (but is not double counted in the totals).</t>
  </si>
  <si>
    <t>The figures are subject to lag and may therefore be subject to revision. All figures on the number of, and expenditure on, veterans in residential aged care are sourced by DVA from the Department of Health. For DVA expenditure by state or territory, Department of Health calculations are based on data at state or territory level supplied by DVA, adjusted to sum to the total accrual amount for Australia. Recurrent funding to residential care providers is derived using cash based reporting.</t>
  </si>
  <si>
    <t>DVA expenditure on residential aged care are subject to lag and may therefore be subject to revision. For data on expenditure per client, see table 14A.8.</t>
  </si>
  <si>
    <t>State and Territory governments' supplements are for adjusted subsidy reduction, Enterprise Bargaining Agreement and rural small nursing homes.</t>
  </si>
  <si>
    <t>The category 'Other flexible and residential aged care' includes expenditure on Innovative Pool, Zero Real Interest Loans and other residential care and flexible care.</t>
  </si>
  <si>
    <t>Includes Aged Care Quality expenditure and Aged Care Continuity of Workforce expenditure. The latter comprises workforce support, retention, and additional funding payments specific to 2020-21.</t>
  </si>
  <si>
    <t>In 2020-21, various aged care programs were supported through COVID-19 with additional top-up, emergency and other supplementation funding. This funding where applicable is grouped within the specific programs to which they related. Data may be grouped by state based on where the funding were directed or otherwise where it was administered (significantly, in ACT). Data should be interpreted with this factor in mind.</t>
  </si>
  <si>
    <r>
      <t xml:space="preserve">State and Territory governments (unpublished); Australian Government Department of Veterans' Affairs (unpublished); Australian Government Department of Health 2021, </t>
    </r>
    <r>
      <rPr>
        <i/>
        <sz val="10"/>
        <color rgb="FF000000"/>
        <rFont val="Arial"/>
        <family val="2"/>
      </rPr>
      <t>Aged Care data Snapshot, 2021.</t>
    </r>
    <r>
      <rPr>
        <sz val="10"/>
        <color rgb="FF000000"/>
        <rFont val="Arial"/>
        <family val="2"/>
      </rPr>
      <t/>
    </r>
  </si>
  <si>
    <t>Table 14A.4</t>
  </si>
  <si>
    <t>Government real expenditure on aged care services, by program type, 2020-21 dollars (a), (b), (c)</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</si>
  <si>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</si>
  <si>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</si>
  <si>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</si>
  <si>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</si>
  <si>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</si>
  <si>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</si>
  <si>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</si>
  <si>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</si>
  <si>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(d)</t>
    </r>
  </si>
  <si>
    <t>Real expenditure</t>
  </si>
  <si>
    <t>2020-21 (e)</t>
  </si>
  <si>
    <t>2019-20 (e)</t>
  </si>
  <si>
    <t>2018-19</t>
  </si>
  <si>
    <t>2017-18</t>
  </si>
  <si>
    <t>2016-17</t>
  </si>
  <si>
    <t>2015-16</t>
  </si>
  <si>
    <t>2014-15</t>
  </si>
  <si>
    <t>2019-20</t>
  </si>
  <si>
    <t>Workforce and Quality, and Ageing and Service Improvement (f)</t>
  </si>
  <si>
    <t>All Aged Care Services</t>
  </si>
  <si>
    <t>Real Expenditure per person aged 50+ (Aboriginal and Torres Strait Islander) and 65+ years old (Non-Indigenous)</t>
  </si>
  <si>
    <t>$</t>
  </si>
  <si>
    <t>Workforce and Quality, and Ageing and Service Improvement</t>
  </si>
  <si>
    <t>$m = Millions of dollars.</t>
  </si>
  <si>
    <t>Time series financial data are adjusted to 2020-21 dollars (i.e. 2020-21=100) using the General Government Final Consumption Expenditure (GGFCE) chain price deflator (table 2A.26).</t>
  </si>
  <si>
    <t>See table 14A.3 for footnotes related to latest year data. Table 14A.5 contains footnotes for earlier years.</t>
  </si>
  <si>
    <t>Investment amounts in My Aged Care which are counted in 'Other Access and Information' are distributed by state and territory from 2019-20, based on where that investment occurred or was allocated to (primarly NSW, Queensland and the ACT), whereas in previous years data were only available as a national figure.</t>
  </si>
  <si>
    <t>Data for 2019-20 and prior years consists of Aged Care Quality expenditure. 2020-21 data comprises Aged Care Quality expenditure and Aged Care Continuity of Workforce expenditure.</t>
  </si>
  <si>
    <r>
      <t xml:space="preserve">State and Territory governments (unpublished); Australian Government Department of Veterans' Affairs (unpublished); Australian Government Department of Health (unpublished); Australian Government Department of Health 2021 (and previous issues), </t>
    </r>
    <r>
      <rPr>
        <i/>
        <sz val="10"/>
        <color rgb="FF000000"/>
        <rFont val="Arial"/>
        <family val="2"/>
      </rPr>
      <t>Aged Care data Snapshot, 2021</t>
    </r>
    <r>
      <rPr>
        <sz val="10"/>
        <color rgb="FF000000"/>
        <rFont val="Arial"/>
        <family val="2"/>
      </rPr>
      <t xml:space="preserve"> (and previous years); ABS 2019, </t>
    </r>
    <r>
      <rPr>
        <i/>
        <sz val="10"/>
        <color rgb="FF000000"/>
        <rFont val="Arial"/>
        <family val="2"/>
      </rPr>
      <t>Estimates and Projections, Aboriginal and Torres Strait Islander Australians, 2006 to 2031,</t>
    </r>
    <r>
      <rPr>
        <sz val="10"/>
        <color rgb="FF000000"/>
        <rFont val="Arial"/>
        <family val="2"/>
      </rPr>
      <t xml:space="preserve"> Cat. no. 3238.0, Canberra;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 ABS 2021, 'Projected population' [ABS.Stats table],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accessed 3 August 2021.</t>
    </r>
  </si>
  <si>
    <t>Table 14A.5</t>
  </si>
  <si>
    <t>Real expenditure on aged care services, 2020-21 dollars (a), (b), (c), (d), (e)</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</si>
  <si>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</si>
  <si>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</si>
  <si>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</si>
  <si>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</si>
  <si>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</si>
  <si>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</si>
  <si>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</si>
  <si>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</si>
  <si>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(f)</t>
    </r>
  </si>
  <si>
    <t>Aged Care Assessment Program (g)</t>
  </si>
  <si>
    <t>2020-21 (h)</t>
  </si>
  <si>
    <t>2019-20 (h)</t>
  </si>
  <si>
    <t>na</t>
  </si>
  <si>
    <t>Home Care (i)</t>
  </si>
  <si>
    <t>Home and Community Care Program</t>
  </si>
  <si>
    <t>Home and Community Care Program — Victoria and WA</t>
  </si>
  <si>
    <t>DVA Community Nursing (j)</t>
  </si>
  <si>
    <t>Veterans' Home Care (VHC) (k)</t>
  </si>
  <si>
    <t>Residential care (l)</t>
  </si>
  <si>
    <t>Australian Government (Department of Veterans Affairs [DVA]) (m)</t>
  </si>
  <si>
    <t>Supplements (n)</t>
  </si>
  <si>
    <t>2016-17 (o)</t>
  </si>
  <si>
    <t>Other flexible and residential aged care (p)</t>
  </si>
  <si>
    <t>State and Territory Government (q)</t>
  </si>
  <si>
    <t>Workforce and Quality, and Ageing and Service Improvement (r)</t>
  </si>
  <si>
    <t>(p)</t>
  </si>
  <si>
    <t>(q)</t>
  </si>
  <si>
    <t>(r)</t>
  </si>
  <si>
    <r>
      <t xml:space="preserve">$m = Millions of dollars. </t>
    </r>
    <r>
      <rPr>
        <b/>
        <sz val="10"/>
        <color rgb="FF000000"/>
        <rFont val="Arial"/>
        <family val="2"/>
      </rPr>
      <t>na</t>
    </r>
    <r>
      <rPr>
        <sz val="10"/>
        <color rgb="FF000000"/>
        <rFont val="Arial"/>
        <family val="2"/>
      </rPr>
      <t xml:space="preserve"> Not available. .. Not applicable. – Nil or rounded to zero.</t>
    </r>
  </si>
  <si>
    <t>On 1 August 2013, the Home Care Packages Program replaced the former community packaged care programs — Community Aged Care Package (CACP), Extended Aged Care At Home (EACH) packages and Extended Aged Care At Home – Dementia (EACHD) packages. Australian Government expenditure on Home Care includes State and Territory governments' funding of younger people with disability using home care. The State and Territory governments' funding of these services is identified separately (but is not double counted in the totals).</t>
  </si>
  <si>
    <t>The CHSP officially replaced four separate home care and support programs from 1 July 2015 (except in Victoria and WA): Commonwealth HACC, Day Therapy Centres (DTC), the planned respite component of the NRCP and ACHA (Assistance with Care and Housing for Aged) programs. However, Commonwealth HACC, DTC, NRCP and ACHA programs were extended from 1 July 2015 to 31 October 2015 to allow organisations to transition to the CHSP from 1 November 2015. Expenditure on home support for 2015-16 is combined expenditure from the former Commonwealth HACC, DTC, NRCP and ACHA programs together with CHSP and also includes additional expenditure on My Aged Care and Regional Assessment Service. WA transitioned to the CHSP on 1 July 2018. For Victoria, the transition to CHSP occurred on 1 July 2016 and this is reflected in the expenditure from 2016-17.</t>
  </si>
  <si>
    <t>Due to delays in finalising the 2013-14 and 2014-15 Schedule B of the National Partnership Agreement for Transitioning Responsibilities for Aged Care and Disability Services, State and Territory funding for young people with disability was not expended in 2013-14 or 2014-15.</t>
  </si>
  <si>
    <t>Data in this table include complete assessments only for all years and exclude assessments which were withdrawn or cancelled.</t>
  </si>
  <si>
    <t>The increase in expenditure for the residential aged care supplement for Tasmania in 2016-17 is related to an increase in the Small Rural Nursing Home Supplement. The increase is attributable to staff costs associated with the transfer of the James Scott Wing to the non-government sector. The decrease in the rural small nursing home supplement in 2017-18 for Tasmania is attributable to the transfer of James Scott Wing to the non-government sector in May 2017.</t>
  </si>
  <si>
    <t>Includes direct funding and in-kind contributions.</t>
  </si>
  <si>
    <r>
      <t xml:space="preserve">State and Territory governments (unpublished); Australian Government Department of Veterans' Affairs (unpublished); Australian Government Department of Health (unpublished); Australian Government Department of Health 2021 (and previous issues), </t>
    </r>
    <r>
      <rPr>
        <i/>
        <sz val="10"/>
        <color rgb="FF000000"/>
        <rFont val="Arial"/>
        <family val="2"/>
      </rPr>
      <t>Aged Care data Snapshot, 2021</t>
    </r>
    <r>
      <rPr>
        <sz val="10"/>
        <color rgb="FF000000"/>
        <rFont val="Arial"/>
        <family val="2"/>
      </rPr>
      <t xml:space="preserve"> (and previous years);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</si>
  <si>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14A.6</t>
  </si>
  <si>
    <t>Real capital expenditure on aged care services, 2020-21 dollars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</si>
  <si>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</si>
  <si>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</si>
  <si>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(c)</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</si>
  <si>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</si>
  <si>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</si>
  <si>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xml:space="preserve"> (c)</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</si>
  <si>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</si>
  <si>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</si>
  <si>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</si>
  <si>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Australian Government (Department of Health) (d), (e)</t>
  </si>
  <si>
    <t>Rural and Remote Building Fund</t>
  </si>
  <si>
    <t>State and Territory Government (f)</t>
  </si>
  <si>
    <t>Capital expenditure</t>
  </si>
  <si>
    <t>2013-14</t>
  </si>
  <si>
    <t>2012-13</t>
  </si>
  <si>
    <t>Australian Government (Department of Health) (d), (g)</t>
  </si>
  <si>
    <t>2011-12</t>
  </si>
  <si>
    <r>
      <t xml:space="preserve">$m = Millions of dollars. </t>
    </r>
    <r>
      <rPr>
        <b/>
        <sz val="10"/>
        <color rgb="FF000000"/>
        <rFont val="Arial"/>
        <family val="2"/>
      </rPr>
      <t>na</t>
    </r>
    <r>
      <rPr>
        <sz val="10"/>
        <color rgb="FF000000"/>
        <rFont val="Arial"/>
        <family val="2"/>
      </rPr>
      <t xml:space="preserve"> Not available. .. Not applicable. – Nil or rounded to zero.</t>
    </r>
  </si>
  <si>
    <t>These expenditure data are not included in calculations of government expenditure reported in tables 14A.3 to 14A.5.</t>
  </si>
  <si>
    <t>For Queensland and Tasmania, while regular maintenance and capital renewal programs for all facilities are in place, it is not always possible to separate or quantify captial expenditure that is for aged care services only from expenditure in the general health capital program.</t>
  </si>
  <si>
    <t>Rural and Regional Building Fund/Rural and Remote Building Fund expenditure is to assist aged care residential services in rural or remote locations that are unable to meet the cost of necessary capital works from the income they receive through resident accommodation payments (accommodation bonds and accommodation charges, and the capital component of Australian Government recurrent funding).</t>
  </si>
  <si>
    <t>Capital Infrastructure expenditure (Remote and Indigenous Services) is not included, but is in expenditure on Workforce and Quality, and Ageing and Service Improvement in table 14A.5.</t>
  </si>
  <si>
    <t>NSW data include expenditure on State Government Residential Aged Care Facilities and Multipurpose Services (includes capital projects for MPSs that contain aged care and acute health care services).</t>
  </si>
  <si>
    <t>Includes Capital Infrastructure (Remote and Indigenous services) expenditure that is used to assist services providing aged care to Indigenous people and remote communities.</t>
  </si>
  <si>
    <r>
      <t xml:space="preserve">State and Territory governments (unpublished); Australian Government Department of Health (unpublished); Australian Government Department of Health 2021 (and previous issues), </t>
    </r>
    <r>
      <rPr>
        <i/>
        <sz val="10"/>
        <color rgb="FF000000"/>
        <rFont val="Arial"/>
        <family val="2"/>
      </rPr>
      <t>Aged Care data Snapshot, 2021</t>
    </r>
    <r>
      <rPr>
        <sz val="10"/>
        <color rgb="FF000000"/>
        <rFont val="Arial"/>
        <family val="2"/>
      </rPr>
      <t xml:space="preserve"> (and previous years);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</si>
  <si>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14A.7</t>
  </si>
  <si>
    <t xml:space="preserve">Australian Government (DVA) Veterans' Home Care (VHC) and Community Nursing programs </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</si>
  <si>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</si>
  <si>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</si>
  <si>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</si>
  <si>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</si>
  <si>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</si>
  <si>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</si>
  <si>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</si>
  <si>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</si>
  <si>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</si>
  <si>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Australian Government (DVA) Veterans' Home Care (VHC) (a)</t>
  </si>
  <si>
    <t>Veterans approved for VHC services</t>
  </si>
  <si>
    <t>Domestic assistance</t>
  </si>
  <si>
    <t>Home and garden maintenance</t>
  </si>
  <si>
    <t>Personal care</t>
  </si>
  <si>
    <t>Respite</t>
  </si>
  <si>
    <t>All services (b)</t>
  </si>
  <si>
    <t>Average number of hours approved per year for non-transitional veterans (c)</t>
  </si>
  <si>
    <t>hr/year</t>
  </si>
  <si>
    <t>All services</t>
  </si>
  <si>
    <t>Veterans approved for VHC services (d)</t>
  </si>
  <si>
    <t>&lt;65 years old</t>
  </si>
  <si>
    <t>Service provision (e)</t>
  </si>
  <si>
    <t>$'000</t>
  </si>
  <si>
    <t>Assessment/Coordination</t>
  </si>
  <si>
    <t>per client (f)</t>
  </si>
  <si>
    <t>Australian Government (DVA) Community Nursing program</t>
  </si>
  <si>
    <t>Veterans receiving Community Nursing services</t>
  </si>
  <si>
    <t>Clinical care</t>
  </si>
  <si>
    <t>Personal Care</t>
  </si>
  <si>
    <t>Palliative Care</t>
  </si>
  <si>
    <t>Other</t>
  </si>
  <si>
    <t>Average number of hours provided per client per 28 day claiming period (g)</t>
  </si>
  <si>
    <t>Real expenditure (h)</t>
  </si>
  <si>
    <t>per client</t>
  </si>
  <si>
    <t>'Veterans approved for VHC Services' and the 'Average number of hours approved per year for non-transitional veterans' relate to services that were approved to occur but not necessarily provided in the reference year.</t>
  </si>
  <si>
    <t>Individual service totals will not add to the all services total because veterans may be approved for more than one service. In addition, state/territory totals may slightly exceed total Australia figure as some veterans move state during the year and are counted in each state of residence.</t>
  </si>
  <si>
    <t>Transitional veterans are those veterans who transferred to the VHC program from the HACC program, often with grandfathered service and/or fee levels, and so may have been approved for higher hours of service than other VHC clients. Veterans who did not transfer from the HACC program are referred to as 'non-transitional'.</t>
  </si>
  <si>
    <t>These figures are approximations only, the data has been derived from percentage age distributions sourced from a separate data set.</t>
  </si>
  <si>
    <t>The Service Provision expense figures do not include fees for respite care services, as these are paid under separate appropriations. Social Assistance is also not included. Residential respite is funded under the aged care appropriation and separate figures are not available.</t>
  </si>
  <si>
    <t>Average expense per client figures are for core VHC services only, that is, they exclude Respite Services (in-home, emergency and residential) as these are paid under separate appropriations. They also exclude Social Assistance.</t>
  </si>
  <si>
    <t>DVA Community Nursing services are provided under a casemix model using a 28-day claiming cycle, with clients classified into categories based on care interventions. As a substantial proportion of clients receive services for well under 12 months, the average hours per 28-day claim period more accurately reflects the average service levels received by clients. 'Average number of hours provided per client per 28 day claiming period' are estimated as some data on hours provided are not available.</t>
  </si>
  <si>
    <t>Total Program Expense data are subject to significant claiming lag and may therefore be subject to revision. These figures may differ slightly from the figures published in the DVA annual report for this reason. Total program expenses reported does not include expenditure on wound management consumables.</t>
  </si>
  <si>
    <t>Australian Government Department of Veterans' Affairs (unpublished).</t>
  </si>
  <si>
    <t>Table 14A.8</t>
  </si>
  <si>
    <t>Australian Government (DVA) residential aged care (summary information)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</si>
  <si>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</si>
  <si>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</si>
  <si>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</si>
  <si>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</si>
  <si>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</si>
  <si>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</si>
  <si>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</si>
  <si>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</si>
  <si>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</si>
  <si>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Real expenditure (b)</t>
  </si>
  <si>
    <t>including payroll tax supplement</t>
  </si>
  <si>
    <t>Total clients (at 30 June) (c)</t>
  </si>
  <si>
    <t>Real expenditure per client (b)</t>
  </si>
  <si>
    <t>Total eligible veterans (at 30 June) (d)</t>
  </si>
  <si>
    <t>Real expenditure per eligible veterans aged 65+ years old (at 30 June) (b)</t>
  </si>
  <si>
    <t>Veterans in residential care per 1000 eligible veterans aged 65+ years old (at 30 June)</t>
  </si>
  <si>
    <t>$m = Millions of dollars.</t>
  </si>
  <si>
    <t>The Australian client number includes overseas clients.</t>
  </si>
  <si>
    <t>The category 'Veterans 65 years or over' includes those whose age is unknown. The Australian total for eligible veterans is the treatment population (both veterans and dependants) and does not include those clients residing overseas.</t>
  </si>
  <si>
    <r>
      <t xml:space="preserve">Australian Government Department of Veterans' Affairs (unpublished); Australian Government Department of Health (unpublished); Australian Government Department of Health 2021 (and previous issues), </t>
    </r>
    <r>
      <rPr>
        <i/>
        <sz val="10"/>
        <color rgb="FF000000"/>
        <rFont val="Arial"/>
        <family val="2"/>
      </rPr>
      <t>Aged Care data Snapshot, 2021</t>
    </r>
    <r>
      <rPr>
        <sz val="10"/>
        <color rgb="FF000000"/>
        <rFont val="Arial"/>
        <family val="2"/>
      </rPr>
      <t xml:space="preserve"> (and previous years);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</si>
  <si>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14A.9</t>
  </si>
  <si>
    <t>Home Care Packages operational places/recipients, by package level, 30 June (a), (b)</t>
  </si>
  <si>
    <t>NSW</t>
  </si>
  <si>
    <t>Vic</t>
  </si>
  <si>
    <t>Qld</t>
  </si>
  <si>
    <t>WA</t>
  </si>
  <si>
    <t>SA</t>
  </si>
  <si>
    <t>Tas</t>
  </si>
  <si>
    <t>ACT</t>
  </si>
  <si>
    <t>NT</t>
  </si>
  <si>
    <t>Aust</t>
  </si>
  <si>
    <t>Proportion of recipients at 30 June</t>
  </si>
  <si>
    <t>Home Care level 1</t>
  </si>
  <si>
    <t>%</t>
  </si>
  <si>
    <t>Home Care level 2</t>
  </si>
  <si>
    <t>Home Care level 3</t>
  </si>
  <si>
    <t>Home Care level 4</t>
  </si>
  <si>
    <t>Number of recipients at 30 June</t>
  </si>
  <si>
    <t>Proportion of operational places at 30 June</t>
  </si>
  <si>
    <t>Number of operational places at 30 June</t>
  </si>
  <si>
    <t>From 27 February 2017, all home care packages have been provided to individual consumers. Previously home care packages were awarded to approved providers. As a result, places are no longer allocated by state/territory.</t>
  </si>
  <si>
    <r>
      <t xml:space="preserve">Australian Government Department of Health (unpublished); Australian Government Department of Health 2021 (and previous issues), </t>
    </r>
    <r>
      <rPr>
        <i/>
        <sz val="10"/>
        <color rgb="FF000000"/>
        <rFont val="Arial"/>
        <family val="2"/>
      </rPr>
      <t>Aged Care data Snapshot, 2021</t>
    </r>
    <r>
      <rPr>
        <sz val="10"/>
        <color rgb="FF000000"/>
        <rFont val="Arial"/>
        <family val="2"/>
      </rPr>
      <t xml:space="preserve"> (and previous years).</t>
    </r>
  </si>
  <si>
    <t>Table 14A.10</t>
  </si>
  <si>
    <t>Ownership of operational residential aged care places, 30 June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</si>
  <si>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</si>
  <si>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</si>
  <si>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</si>
  <si>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</si>
  <si>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</si>
  <si>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</si>
  <si>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</si>
  <si>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(c)</t>
    </r>
  </si>
  <si>
    <r>
      <rPr>
        <i/>
        <sz val="10"/>
        <color rgb="FF000000"/>
        <rFont val="Arial"/>
        <family val="2"/>
      </rPr>
      <t>Aust</t>
    </r>
    <r>
      <rPr>
        <sz val="10"/>
        <color rgb="FF000000"/>
        <rFont val="Arial"/>
        <family val="2"/>
      </rPr>
      <t/>
    </r>
  </si>
  <si>
    <t>Private for-profit</t>
  </si>
  <si>
    <t>Religious</t>
  </si>
  <si>
    <t>Community-based (d)</t>
  </si>
  <si>
    <t>Charitable (e)</t>
  </si>
  <si>
    <t>State or Territory government</t>
  </si>
  <si>
    <t>Local government</t>
  </si>
  <si>
    <t>.. Not applicable. – Nil or rounded to zero.</t>
  </si>
  <si>
    <t>Data from June 2015 to June 2017 (inclusive) include flexible residential places under the National Aboriginal and Torres Strait Islander Flexible Aged Care Program, Innovative Pool Program and Multi-Purpose Service Program.</t>
  </si>
  <si>
    <t>In 2014-15, in the NT, there was a large transition of places from particular provider types to other provider types.</t>
  </si>
  <si>
    <t>Services to an identifiable community based on location or ethnicity, not for financial gain.</t>
  </si>
  <si>
    <t>Services to the general community or an appreciable section of the public, not for financial gain.</t>
  </si>
  <si>
    <r>
      <t xml:space="preserve">Australian Government Department of Health (unpublished); Australian Government Department of Health 2021 (and previous issues), </t>
    </r>
    <r>
      <rPr>
        <i/>
        <sz val="10"/>
        <color rgb="FF000000"/>
        <rFont val="Arial"/>
        <family val="2"/>
      </rPr>
      <t>Aged Care data Snapshot, 2021</t>
    </r>
    <r>
      <rPr>
        <sz val="10"/>
        <color rgb="FF000000"/>
        <rFont val="Arial"/>
        <family val="2"/>
      </rPr>
      <t xml:space="preserve"> (and previous years).</t>
    </r>
  </si>
  <si>
    <t>Table 14A.11</t>
  </si>
  <si>
    <t>Home Care Packages places or recipients, by ownership status of providers, 30 June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</si>
  <si>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</si>
  <si>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</si>
  <si>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</si>
  <si>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</si>
  <si>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</si>
  <si>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</si>
  <si>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</si>
  <si>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</si>
  <si>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</si>
  <si>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Proportion of operational places/recipients at 30 June</t>
  </si>
  <si>
    <t>Community-based (b)</t>
  </si>
  <si>
    <t>Charitable (c)</t>
  </si>
  <si>
    <t>State and Territory government</t>
  </si>
  <si>
    <t>Number of operational places/recipients at 30 June</t>
  </si>
  <si>
    <t>– Nil or rounded to zero.</t>
  </si>
  <si>
    <r>
      <t xml:space="preserve">Australian Government Department of Health (unpublished); Australian Government Department of Health 2021 (and previous issues), </t>
    </r>
    <r>
      <rPr>
        <i/>
        <sz val="10"/>
        <color rgb="FF000000"/>
        <rFont val="Arial"/>
        <family val="2"/>
      </rPr>
      <t>Aged Care data Snapshot, 2021</t>
    </r>
    <r>
      <rPr>
        <sz val="10"/>
        <color rgb="FF000000"/>
        <rFont val="Arial"/>
        <family val="2"/>
      </rPr>
      <t xml:space="preserve"> (and previous years).</t>
    </r>
  </si>
  <si>
    <t>Table 14A.12</t>
  </si>
  <si>
    <t>Average annual Australian Government basic subsidy amount, including Conditional Adjustment Payment, per occupied place and the dependency level of aged care residents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</si>
  <si>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</si>
  <si>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</si>
  <si>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</si>
  <si>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</si>
  <si>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</si>
  <si>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</si>
  <si>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</si>
  <si>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</si>
  <si>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</si>
  <si>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Average annual Australian Government subsidy (c), (d)</t>
  </si>
  <si>
    <t>All levels of care</t>
  </si>
  <si>
    <t>Proportion of permanent residents at 30 June</t>
  </si>
  <si>
    <t>that have an Aged Care Funding Instrument (ACFI) classification</t>
  </si>
  <si>
    <t>Activities of Daily Living</t>
  </si>
  <si>
    <t>High</t>
  </si>
  <si>
    <t>Medium</t>
  </si>
  <si>
    <t>Low</t>
  </si>
  <si>
    <t>Nil</t>
  </si>
  <si>
    <t>Behaviours</t>
  </si>
  <si>
    <t>Complex Health Care</t>
  </si>
  <si>
    <t>Number of permanent residents at 30 June (e)</t>
  </si>
  <si>
    <t>Number of residents at 30 June</t>
  </si>
  <si>
    <t>– Nil or rounded to zero.</t>
  </si>
  <si>
    <t>Data exclude flexible residential places under the National Aboriginal and Torres Strait Islander Flexible Aged Care Program, Innovative Pool program and Multi-Purpose Service Program. For more information on data quality, including collection methodologies and data limitations, see the AIHW website (www.aihw.gov.au/reports/aged-care/national-aged-care-data-clearinghouse-data-dictionary-version-1-0/contents/table-of-contents).</t>
  </si>
  <si>
    <t>The Aged Care Funding Instrument (ACFI) proportions are for permanent residents that have an ACFI classification.</t>
  </si>
  <si>
    <t>'Average annual Australian Government subsid' is the Subsidy plus Conditional Adjustment Payment (CAP), divided by the number of recipient days, multiplied by 365. Differences in average annual subsidies reflect differences in the dependency of residents.</t>
  </si>
  <si>
    <t>Numbers of permanent residents are 'all permanent residents' at 30 June (whether they have an ACFI or not).</t>
  </si>
  <si>
    <r>
      <t xml:space="preserve">Australian Government Department of Health (unpublished); Australian Government Department of Health 2021 (and previous issues), </t>
    </r>
    <r>
      <rPr>
        <i/>
        <sz val="10"/>
        <color rgb="FF000000"/>
        <rFont val="Arial"/>
        <family val="2"/>
      </rPr>
      <t>Aged Care data Snapshot, 2021</t>
    </r>
    <r>
      <rPr>
        <sz val="10"/>
        <color rgb="FF000000"/>
        <rFont val="Arial"/>
        <family val="2"/>
      </rPr>
      <t xml:space="preserve"> (and previous years);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</si>
  <si>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14A.13</t>
  </si>
  <si>
    <t>Operational places, occupancy rates and size and distribution of residential aged care services at 30 June, by remoteness area (a), (b), (c), (d)</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</si>
  <si>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</si>
  <si>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</si>
  <si>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</si>
  <si>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</si>
  <si>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</si>
  <si>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</si>
  <si>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</si>
  <si>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</si>
  <si>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</si>
  <si>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Number of operational places at 30 June (e), (f)</t>
  </si>
  <si>
    <t>Occupancy rate at 30 June</t>
  </si>
  <si>
    <t>Remoteness area</t>
  </si>
  <si>
    <t>np</t>
  </si>
  <si>
    <t>Size of residential aged care facility (places)</t>
  </si>
  <si>
    <t>1-20 places</t>
  </si>
  <si>
    <t>21-40 places</t>
  </si>
  <si>
    <t>41-60 places</t>
  </si>
  <si>
    <t>61+ places</t>
  </si>
  <si>
    <r>
      <rPr>
        <b/>
        <sz val="10"/>
        <color rgb="FF000000"/>
        <rFont val="Arial"/>
        <family val="2"/>
      </rPr>
      <t>np</t>
    </r>
    <r>
      <rPr>
        <sz val="10"/>
        <color rgb="FF000000"/>
        <rFont val="Arial"/>
        <family val="2"/>
      </rPr>
      <t xml:space="preserve"> Not published. .. Not applicable. – Nil or rounded to zero.</t>
    </r>
  </si>
  <si>
    <t>The occupancy rate is defined as the proportion of available bed days that were used for residential care. Occupancy is measured over the financial year however places are reported at 30 June.</t>
  </si>
  <si>
    <t>See footnotes to table 14A.1 for detail on regional data classifications.</t>
  </si>
  <si>
    <t>The data on the number of operational places from June 2015 to June 2017 (inclusive) are not comparable to the equivalent data in table 14A.10, which include flexible places.</t>
  </si>
  <si>
    <r>
      <t xml:space="preserve">Australian Government Department of Health (unpublished); Australian Government Department of Health 2021 (and previous issues), </t>
    </r>
    <r>
      <rPr>
        <i/>
        <sz val="10"/>
        <color rgb="FF000000"/>
        <rFont val="Arial"/>
        <family val="2"/>
      </rPr>
      <t>Aged Care data Snapshot, 2021</t>
    </r>
    <r>
      <rPr>
        <sz val="10"/>
        <color rgb="FF000000"/>
        <rFont val="Arial"/>
        <family val="2"/>
      </rPr>
      <t xml:space="preserve"> (and previous years).</t>
    </r>
  </si>
  <si>
    <t>Table 14A.14</t>
  </si>
  <si>
    <t>Rate of operational aged care places per 1000 people aged 70 years or over, at 30 June (a), (b), (c), (d)</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</si>
  <si>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</si>
  <si>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</si>
  <si>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</si>
  <si>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</si>
  <si>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</si>
  <si>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</si>
  <si>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</si>
  <si>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</si>
  <si>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</si>
  <si>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Residential care</t>
  </si>
  <si>
    <t>2017 (e)</t>
  </si>
  <si>
    <t>Places do not include those that have been approved, but are not yet operational. For more information on data quality, including collection methodologies and data limitations, see the AIHW website (www.aihw.gov.au/reports/aged-care/national-aged-care-data-clearinghouse-data-dictionary-version-1-0/contents/table-of-contents).</t>
  </si>
  <si>
    <t>Government planning targets are based on people aged 70 years or over. However, in recognition of poorer health among Aboriginal and Torres Strait Islander communities, planning in some cases also takes account of the Aboriginal and Torres Strait Islander population aged 50–69 years. This means that the provision ratio based on the population aged 70 years and over may appear high in areas with a high Aboriginal and Torres Strait Islander population (such as the NT).</t>
  </si>
  <si>
    <t>Population data are calculated on a different basis across years. See table 14A.1 for notes and sources of population data.</t>
  </si>
  <si>
    <t>Data include flexible care places under the National Aboriginal and Torres Strait Islander Flexible Aged Care Program, MPS Program and Innovative Pool Program.</t>
  </si>
  <si>
    <t>Transition care ratios for 2017 include places for transition care and short term restorative care (STRC).</t>
  </si>
  <si>
    <r>
      <t xml:space="preserve">Australian Government Department of Health (unpublished); Australian Government Department of Health 2021 (and previous issues), </t>
    </r>
    <r>
      <rPr>
        <i/>
        <sz val="10"/>
        <color rgb="FF000000"/>
        <rFont val="Arial"/>
        <family val="2"/>
      </rPr>
      <t>Aged Care data Snapshot, 2021</t>
    </r>
    <r>
      <rPr>
        <sz val="10"/>
        <color rgb="FF000000"/>
        <rFont val="Arial"/>
        <family val="2"/>
      </rPr>
      <t xml:space="preserve"> (and previous years); ABS 2021, 'Table 5' [data set],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accessed 3 August 2021; ABS 2019, </t>
    </r>
    <r>
      <rPr>
        <i/>
        <sz val="10"/>
        <color rgb="FF000000"/>
        <rFont val="Arial"/>
        <family val="2"/>
      </rPr>
      <t>Estimates and Projections, Aboriginal and Torres Strait Islander Australians, 2006 to 2031,</t>
    </r>
    <r>
      <rPr>
        <sz val="10"/>
        <color rgb="FF000000"/>
        <rFont val="Arial"/>
        <family val="2"/>
      </rPr>
      <t xml:space="preserve"> Cat. no. 3238.0, Canberra.</t>
    </r>
  </si>
  <si>
    <t>Table 14A.15</t>
  </si>
  <si>
    <t>Rate of operational aged care places per 1000 people aged 70 years or over and Aboriginal and Torres Strait Islander people aged 50-69 years, at 30 June (a), (b), (c), (d)</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</si>
  <si>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</si>
  <si>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</si>
  <si>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</si>
  <si>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</si>
  <si>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</si>
  <si>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</si>
  <si>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</si>
  <si>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</si>
  <si>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</si>
  <si>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Data for the numerators are all operational places (by service type). Data for the denominators are people aged 70 years or over and Aboriginal and Torres Strait Islander Australians aged 50–69 years.</t>
  </si>
  <si>
    <t>Transition Care ratios for 2017 include places for transition care and short term restorative care (STRC).</t>
  </si>
  <si>
    <r>
      <t xml:space="preserve">Australian Government Department of Health (unpublished); Australian Government Department of Health 2021 (and previous issues), </t>
    </r>
    <r>
      <rPr>
        <i/>
        <sz val="10"/>
        <color rgb="FF000000"/>
        <rFont val="Arial"/>
        <family val="2"/>
      </rPr>
      <t>Aged Care data Snapshot, 2021</t>
    </r>
    <r>
      <rPr>
        <sz val="10"/>
        <color rgb="FF000000"/>
        <rFont val="Arial"/>
        <family val="2"/>
      </rPr>
      <t xml:space="preserve"> (and previous years); ABS 2021, 'Table 5' [data set],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accessed 3 August 2021; ABS 2019, </t>
    </r>
    <r>
      <rPr>
        <i/>
        <sz val="10"/>
        <color rgb="FF000000"/>
        <rFont val="Arial"/>
        <family val="2"/>
      </rPr>
      <t>Estimates and Projections, Aboriginal and Torres Strait Islander Australians, 2006 to 2031,</t>
    </r>
    <r>
      <rPr>
        <sz val="10"/>
        <color rgb="FF000000"/>
        <rFont val="Arial"/>
        <family val="2"/>
      </rPr>
      <t xml:space="preserve"> Cat. no. 3238.0, Canberra.</t>
    </r>
  </si>
  <si>
    <t>Table 14A.16</t>
  </si>
  <si>
    <t>Residential and community aged care places/recipients per 1000 people aged 70 years or over and Aboriginal and Torres Strait Islander people aged 50-69 years, by remoteness area, 30 June (a), (b)</t>
  </si>
  <si>
    <t>Community care</t>
  </si>
  <si>
    <t>Inner and Outer Regional</t>
  </si>
  <si>
    <t>Remote and Very Remote</t>
  </si>
  <si>
    <t>Count is of operational residential places delivered in Australian Government subsidised residential aged care facilities at 30 June, and includes places in the MPS program and places delivered under the National Aboriginal and Torres Strait Islander Flexible Aged Care and Innovative Care Pool programs delivered in a residential aged care facility.</t>
  </si>
  <si>
    <t>Count is of operational home care recipients at 30 June, and includes: Home Care Packages 1-4, Transition Care Program, Short Term Restoartive Care, and Multi-Purpose Services and places delivered under the National Aboriginal and Torres Strait Islander Flexible Aged Care and Innovative Care Programs provided in the community.</t>
  </si>
  <si>
    <r>
      <t xml:space="preserve">Australian Government Department of Health 2021 and 2020, </t>
    </r>
    <r>
      <rPr>
        <i/>
        <sz val="10"/>
        <color rgb="FF000000"/>
        <rFont val="Arial"/>
        <family val="2"/>
      </rPr>
      <t>Aged Care data Snapshot, 2021</t>
    </r>
    <r>
      <rPr>
        <sz val="10"/>
        <color rgb="FF000000"/>
        <rFont val="Arial"/>
        <family val="2"/>
      </rPr>
      <t xml:space="preserve"> and </t>
    </r>
    <r>
      <rPr>
        <i/>
        <sz val="10"/>
        <color rgb="FF000000"/>
        <rFont val="Arial"/>
        <family val="2"/>
      </rPr>
      <t>2020;</t>
    </r>
    <r>
      <rPr>
        <sz val="10"/>
        <color rgb="FF000000"/>
        <rFont val="Arial"/>
        <family val="2"/>
      </rPr>
      <t xml:space="preserve"> ABS 2021, 'Table 5' [data set],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accessed 3 August 2021; ABS 2019, </t>
    </r>
    <r>
      <rPr>
        <i/>
        <sz val="10"/>
        <color rgb="FF000000"/>
        <rFont val="Arial"/>
        <family val="2"/>
      </rPr>
      <t>Estimates and Projections, Aboriginal and Torres Strait Islander Australians, 2006 to 2031,</t>
    </r>
    <r>
      <rPr>
        <sz val="10"/>
        <color rgb="FF000000"/>
        <rFont val="Arial"/>
        <family val="2"/>
      </rPr>
      <t xml:space="preserve"> Cat. no. 3238.0, Canberra.</t>
    </r>
  </si>
  <si>
    <t>Table 14A.17</t>
  </si>
  <si>
    <t>Representation of older people from Culturally and Linguistically Diverse (CALD) backgrounds in the aged care target population and in aged care recipients (a), (b), (c)</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</si>
  <si>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</si>
  <si>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</si>
  <si>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</si>
  <si>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</si>
  <si>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</si>
  <si>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</si>
  <si>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</si>
  <si>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</si>
  <si>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</si>
  <si>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Aged care target and planning population at 30 June (d)</t>
  </si>
  <si>
    <t>Aged care recipients</t>
  </si>
  <si>
    <t>Aged Care Assessment Program</t>
  </si>
  <si>
    <t>Commonwealth Home Support Programme</t>
  </si>
  <si>
    <t>Aged care recipients at 30 June</t>
  </si>
  <si>
    <t>Home care</t>
  </si>
  <si>
    <t>Transition care</t>
  </si>
  <si>
    <t>Data are comparable (subject to caveats) across jurisdictions and over time.</t>
  </si>
  <si>
    <t>Data are complete (subject to caveats) for the current reporting period.</t>
  </si>
  <si>
    <t>The proportion of people from CALD backgrounds in the population of service clients is the number of clients aged 65 years or over from CALD backgrounds divided by the number of clients aged 65 years or over.</t>
  </si>
  <si>
    <t>People from CALD backgrounds are defined as those who were born overseas in countries other than UK, Ireland, NZ, Canada, South Africa and USA.</t>
  </si>
  <si>
    <t>The proportion of people from CALD backgrounds in the aged care target population is the number of people aged 65 years or over from CALD backgrounds divided by the total number of people aged 65 years or over.</t>
  </si>
  <si>
    <r>
      <t xml:space="preserve">Australian Government Department of Health 2021 (and previous issues), </t>
    </r>
    <r>
      <rPr>
        <i/>
        <sz val="10"/>
        <color rgb="FF000000"/>
        <rFont val="Arial"/>
        <family val="2"/>
      </rPr>
      <t>Aged Care data Snapshot, 2021</t>
    </r>
    <r>
      <rPr>
        <sz val="10"/>
        <color rgb="FF000000"/>
        <rFont val="Arial"/>
        <family val="2"/>
      </rPr>
      <t xml:space="preserve"> (and previous years); ABS 2018, 'Estimated resident population, Country of birth, State/territory, Age and sex' [ABS.Stats table], </t>
    </r>
    <r>
      <rPr>
        <i/>
        <sz val="10"/>
        <color rgb="FF000000"/>
        <rFont val="Arial"/>
        <family val="2"/>
      </rPr>
      <t>Migration, Australia, 2016-17,</t>
    </r>
    <r>
      <rPr>
        <sz val="10"/>
        <color rgb="FF000000"/>
        <rFont val="Arial"/>
        <family val="2"/>
      </rPr>
      <t xml:space="preserve"> Cat. no. 3412.0, Canberra, accessed 9 November 2018.</t>
    </r>
  </si>
  <si>
    <t>Table 14A.18</t>
  </si>
  <si>
    <t>Representation of older Aboriginal and Torres Strait Islander people in the aged care target population and in aged care recipients (a), (b), (c), (d), (e)</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</si>
  <si>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</si>
  <si>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</si>
  <si>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</si>
  <si>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</si>
  <si>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</si>
  <si>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</si>
  <si>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</si>
  <si>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</si>
  <si>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</si>
  <si>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Aged care target and planning population at 30 June (f)</t>
  </si>
  <si>
    <t>– Nil or rounded to zero.</t>
  </si>
  <si>
    <t>The proportion of people from Aboriginal and Torres Strait Islander backgrounds in the population of service clients is the number of Aboriginal and Torres Strait Islander clients aged 50 years or over divided by the sum of the number of clients aged 65 years or over and clients who are Aboriginal and Torres Strait Islander aged 50-64 years.</t>
  </si>
  <si>
    <t>See table 14A.1 for notes and sources of population data.</t>
  </si>
  <si>
    <t>Includes National Aboriginal and Torres Strait Islander Flexible Aged Care Program residential aged care places attributed as residents. Flexible Home Care places under the National Aboriginal and Torres Strait Islander Flexible Aged Care Program are included in Home Care Levels 1–2. Excludes Multi-Purpose Services.</t>
  </si>
  <si>
    <t>Results for this table may have been derived using small numbers, in particular where the rate/proportion is for a small program or smaller jurisdiction.</t>
  </si>
  <si>
    <t>The proportion of people from Aboriginal and Torres Strait Islander backgrounds in the aged care target population is the number of Aboriginal and Torres Strait Islander people aged 50 years or over divided by the sum of the number of people who are Aboriginal and Torres Strait Islander aged 50-64 years and all people aged 65 years or over.</t>
  </si>
  <si>
    <r>
      <t xml:space="preserve">Australian Government Department of Health 2021 (and previous issues), </t>
    </r>
    <r>
      <rPr>
        <i/>
        <sz val="10"/>
        <color rgb="FF000000"/>
        <rFont val="Arial"/>
        <family val="2"/>
      </rPr>
      <t>Aged Care data Snapshot, 2021</t>
    </r>
    <r>
      <rPr>
        <sz val="10"/>
        <color rgb="FF000000"/>
        <rFont val="Arial"/>
        <family val="2"/>
      </rPr>
      <t xml:space="preserve"> (and previous years); ABS 2021, 'Table 5' [data set],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accessed 3 August 2021; ABS 2019, </t>
    </r>
    <r>
      <rPr>
        <i/>
        <sz val="10"/>
        <color rgb="FF000000"/>
        <rFont val="Arial"/>
        <family val="2"/>
      </rPr>
      <t>Estimates and Projections, Aboriginal and Torres Strait Islander Australians, 2006 to 2031,</t>
    </r>
    <r>
      <rPr>
        <sz val="10"/>
        <color rgb="FF000000"/>
        <rFont val="Arial"/>
        <family val="2"/>
      </rPr>
      <t xml:space="preserve"> Cat. no. 3238.0, Canberra.</t>
    </r>
  </si>
  <si>
    <t>Table 14A.19</t>
  </si>
  <si>
    <t>Representation of older people receiving services from providers located in rural and remote areas in the aged care target population and in aged care recipients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</si>
  <si>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</si>
  <si>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</si>
  <si>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</si>
  <si>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</si>
  <si>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</si>
  <si>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</si>
  <si>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</si>
  <si>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</si>
  <si>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</si>
  <si>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Aged care target and planning population at 30 June (c)</t>
  </si>
  <si>
    <t>.. Not applicable. – Nil or rounded to zero.</t>
  </si>
  <si>
    <t>The proportion of people in rural and remote areas in the population of service clients is the number of people aged 65 years or over receiving aged care services in outer regional, remote/very remote areas (location of the service provider outlet, except Commonwealth Home Support Programme which is based on the location of the client according to the most recent client record in the DSS Data Exchange), divided by the number of clients aged 65 years or over.</t>
  </si>
  <si>
    <t>The proportion of people in rural and remote areas in the aged care target population is the number of people aged 65 years or over receiving aged care services in outer regional, remote/very remote areas (location of the service provider outlet, except Commonwealth Home Support Programme which is based on the location of the client according to the most recent client record in the DSS Data Exchange), divided by the total number of people aged 65 years or over residing in outer regional, remote/very remote areas.</t>
  </si>
  <si>
    <r>
      <t xml:space="preserve">Australian Government Department of Health 2021, </t>
    </r>
    <r>
      <rPr>
        <i/>
        <sz val="10"/>
        <color rgb="FF000000"/>
        <rFont val="Arial"/>
        <family val="2"/>
      </rPr>
      <t>Aged Care data Snapshot, 2021.</t>
    </r>
    <r>
      <rPr>
        <sz val="10"/>
        <color rgb="FF000000"/>
        <rFont val="Arial"/>
        <family val="2"/>
      </rPr>
      <t/>
    </r>
  </si>
  <si>
    <t>Table 14A.20</t>
  </si>
  <si>
    <t>Aged care recipients at 30 June by program: age-sex specific usage rates per 1000 people (a), (b)</t>
  </si>
  <si>
    <t>Permanent residents at 30 June</t>
  </si>
  <si>
    <t>Females</t>
  </si>
  <si>
    <t>85+ years old</t>
  </si>
  <si>
    <t>Males</t>
  </si>
  <si>
    <t>All Permanent residents and Home Care recipients at 30 June</t>
  </si>
  <si>
    <t>– Nil or rounded to zero.</t>
  </si>
  <si>
    <t>Results for this table may have been derived using small numbers, in particular where the rates are for a small program or smaller jurisdictions. For more information on data quality, including collection methodologies and data limitations, see the AIHW website (https://www.aihw.gov.au/reports/aged-care/national-aged-care-data-clearinghouse-data-dictionary-version-1-0/contents/table-of-contents).</t>
  </si>
  <si>
    <r>
      <t xml:space="preserve">Australian Government Department of Health 2021, </t>
    </r>
    <r>
      <rPr>
        <i/>
        <sz val="10"/>
        <color rgb="FF000000"/>
        <rFont val="Arial"/>
        <family val="2"/>
      </rPr>
      <t>Aged Care data Snapshot, 2021.</t>
    </r>
    <r>
      <rPr>
        <sz val="10"/>
        <color rgb="FF000000"/>
        <rFont val="Arial"/>
        <family val="2"/>
      </rPr>
      <t/>
    </r>
  </si>
  <si>
    <t>Table 14A.21</t>
  </si>
  <si>
    <t>Proportion of permanent new residents or all resident care days classified as concessional, assisted, supported or low means (a), (b), (c), (d), (e)</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</si>
  <si>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</si>
  <si>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</si>
  <si>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</si>
  <si>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</si>
  <si>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</si>
  <si>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</si>
  <si>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</si>
  <si>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</si>
  <si>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</si>
  <si>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New permanent residents</t>
  </si>
  <si>
    <t>2014-15 (f)</t>
  </si>
  <si>
    <t>Permanent residents care days</t>
  </si>
  <si>
    <r>
      <rPr>
        <b/>
        <sz val="10"/>
        <color rgb="FF000000"/>
        <rFont val="Arial"/>
        <family val="2"/>
      </rPr>
      <t>na</t>
    </r>
    <r>
      <rPr>
        <sz val="10"/>
        <color rgb="FF000000"/>
        <rFont val="Arial"/>
        <family val="2"/>
      </rPr>
      <t xml:space="preserve"> Not available.</t>
    </r>
  </si>
  <si>
    <t>Concessional residents are those who entered care prior to 20 March 2008, and who at the date they entered care, received an income support payment and had not owned a home for the last two years (or whose home was occupied by a 'protected' person, for example, the care recipient's partner) and had assets of less than 2.5 times the annual single basic age pension (or for a transfer from 20 September 2009 less than 2.25).</t>
  </si>
  <si>
    <t>Assisted residents are those meeting the above criteria, but with assets between 2.5 and 4.0 times the annual single basic age pension (or for a transfer from 20 September 2009 between 2.25 and 3.61).</t>
  </si>
  <si>
    <t>Supported residents are those who entered permanent residential care on or after 20 March 2008 (or who re-enter care on or after 20 March 2008 after a break in care of more than 28 days) and have assets below a set amount.</t>
  </si>
  <si>
    <t>Low means residents are those who have entered permanent residential care on or after 1 July 2014 (or who re-enter care on or after 1 July 2014 after a break in care of more than 28 days, or who re-enter care on or after 1 July 2014 and choose to 'opt in' to the new means testing arrangements) and have a daily means tested amount (assessed under the combined assets and income means test) at the date they enter care that is less than the maximum daily rate of accommodation supplement.</t>
  </si>
  <si>
    <t>These data refer to permanent residents only, at their first admission. For more information on data quality, including collection methodologies and data limitations, see the AIHW website (https://www.aihw.gov.au/reports/aged-care/national-aged-care-data-clearinghouse-data-dictionary-version-1-0/contents/table-of-contents).</t>
  </si>
  <si>
    <t>Low means residents data were not available for 2014-15. Therefore, the 2014-15 data for new residents are not available and the data for all permanent residents care days are not comparable with other years.</t>
  </si>
  <si>
    <r>
      <t xml:space="preserve">Australian Government Department of Health (unpublished); Australian Government Department of Health 2021 (and previous issues), </t>
    </r>
    <r>
      <rPr>
        <i/>
        <sz val="10"/>
        <color rgb="FF000000"/>
        <rFont val="Arial"/>
        <family val="2"/>
      </rPr>
      <t>Aged Care data Snapshot, 2021</t>
    </r>
    <r>
      <rPr>
        <sz val="10"/>
        <color rgb="FF000000"/>
        <rFont val="Arial"/>
        <family val="2"/>
      </rPr>
      <t xml:space="preserve"> (and previous years).</t>
    </r>
  </si>
  <si>
    <t>Table 14A.22</t>
  </si>
  <si>
    <t xml:space="preserve">Commonwealth Home Support Programme services received per 1000 people aged 65 years or over and Aboriginal and Torres Strait Islander people aged 50-64 years old </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</si>
  <si>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</si>
  <si>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</si>
  <si>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</si>
  <si>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</si>
  <si>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</si>
  <si>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</si>
  <si>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</si>
  <si>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</si>
  <si>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</si>
  <si>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Commonwealth Home Support Programme services</t>
  </si>
  <si>
    <t>Hours of services per 1000 people aged 50+ (Aboriginal and Torres Strait Islander) and 65+ years old (Non-Indigenous)</t>
  </si>
  <si>
    <t>Allied Health Care (a)</t>
  </si>
  <si>
    <t>Specialised Support Services</t>
  </si>
  <si>
    <t>Centre-based Respite</t>
  </si>
  <si>
    <t>Assistance with Care and Housing</t>
  </si>
  <si>
    <t>Domestic Assistance</t>
  </si>
  <si>
    <t>Home Maintenance</t>
  </si>
  <si>
    <t>Nursing Care (b)</t>
  </si>
  <si>
    <t>Other Food Services</t>
  </si>
  <si>
    <t>Respite Care (flexible)</t>
  </si>
  <si>
    <t>Respite Care (cottage)</t>
  </si>
  <si>
    <t>Social Support - group</t>
  </si>
  <si>
    <t>Social Support - individual</t>
  </si>
  <si>
    <t>Dollars per 1000 people aged 50+ (Aboriginal and Torres Strait Islander) and 65+ years old (Non-Indigenous)</t>
  </si>
  <si>
    <t>Home Modification</t>
  </si>
  <si>
    <t>Number of services per 1000 people aged 50+ (Aboriginal and Torres Strait Islander) and 65+ years old (Non-Indigenous)</t>
  </si>
  <si>
    <t>Meals - Home and Centre</t>
  </si>
  <si>
    <t>Goods and Equipment</t>
  </si>
  <si>
    <t>Transport (One-way trips)</t>
  </si>
  <si>
    <t>– Nil or rounded to zero.</t>
  </si>
  <si>
    <t>Allied Health Care includes at home and at centre.</t>
  </si>
  <si>
    <t>Nursing Care includes at home and at centre.</t>
  </si>
  <si>
    <r>
      <t xml:space="preserve">Australian Government Department of Health 2021, </t>
    </r>
    <r>
      <rPr>
        <i/>
        <sz val="10"/>
        <color rgb="FF000000"/>
        <rFont val="Arial"/>
        <family val="2"/>
      </rPr>
      <t>Aged Care data Snapshot, 2021.</t>
    </r>
    <r>
      <rPr>
        <sz val="10"/>
        <color rgb="FF000000"/>
        <rFont val="Arial"/>
        <family val="2"/>
      </rPr>
      <t/>
    </r>
  </si>
  <si>
    <t>Table 14A.23</t>
  </si>
  <si>
    <t>Aged care assessments (a), (b), (c), (d)</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</si>
  <si>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</si>
  <si>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</si>
  <si>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</si>
  <si>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</si>
  <si>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</si>
  <si>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</si>
  <si>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</si>
  <si>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</si>
  <si>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</si>
  <si>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50+ years old (Indigenous)</t>
  </si>
  <si>
    <t>Number of assessments</t>
  </si>
  <si>
    <t>2015-16 (e)</t>
  </si>
  <si>
    <t>2010-11</t>
  </si>
  <si>
    <t>Rate of assessments per 1000 Aboriginal and Torres Strait Islander people aged 50+ years old</t>
  </si>
  <si>
    <t>Rate of assessments per 1000 people aged 50+ (Aboriginal and Torres Strait Islander) and 65+ years old (Non-Indigenous)</t>
  </si>
  <si>
    <t>The number of Aboriginal and Torres Strait Islander assessments is based on self-identification of Aboriginal and Torres Strait Islander status. Therefore these figures may not accurately represent the number of assessment for Aboriginal and Torres Strait Islander persons.</t>
  </si>
  <si>
    <t>Results for this table may have been derived using small numbers, in particular where the rates are for a smaller jurisdiction. For more information on data quality, including collection methodologies and data limitations, see the AIHW website (https://www.aihw.gov.au/reports/aged-care/national-aged-care-data-clearinghouse-data-dictionary-version-1-0/contents/table-of-contents).</t>
  </si>
  <si>
    <t>See footnotes to table 14A.1 for information on population projections.</t>
  </si>
  <si>
    <t>Data for 2015-16 were extracted from the Ageing and Aged Care Data Warehouse in October 2017. ACATs transitioned to use My Aged Care systems in early 2016. My Aged Care assessment data contained an additional 37 473 assessments nationwide that could not be attributed to a state or territory.</t>
  </si>
  <si>
    <r>
      <t xml:space="preserve">Australian Government Department of Health (unpublished); Australian Government Department of Health 2021 (and previous issues), </t>
    </r>
    <r>
      <rPr>
        <i/>
        <sz val="10"/>
        <color rgb="FF000000"/>
        <rFont val="Arial"/>
        <family val="2"/>
      </rPr>
      <t>Aged Care data Snapshot, 2021</t>
    </r>
    <r>
      <rPr>
        <sz val="10"/>
        <color rgb="FF000000"/>
        <rFont val="Arial"/>
        <family val="2"/>
      </rPr>
      <t xml:space="preserve"> (and previous years); ABS 2021, 'Table 5' [data set],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accessed 3 August 2021; ABS 2019, </t>
    </r>
    <r>
      <rPr>
        <i/>
        <sz val="10"/>
        <color rgb="FF000000"/>
        <rFont val="Arial"/>
        <family val="2"/>
      </rPr>
      <t>Estimates and Projections, Aboriginal and Torres Strait Islander Australians, 2006 to 2031,</t>
    </r>
    <r>
      <rPr>
        <sz val="10"/>
        <color rgb="FF000000"/>
        <rFont val="Arial"/>
        <family val="2"/>
      </rPr>
      <t xml:space="preserve"> Cat. no. 3238.0, Canberra.</t>
    </r>
  </si>
  <si>
    <t>Table 14A.24</t>
  </si>
  <si>
    <t>Age-specific rates for ACAT approvals of eligibility, by age (no. per 1000 people)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</si>
  <si>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</si>
  <si>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</si>
  <si>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</si>
  <si>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</si>
  <si>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</si>
  <si>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</si>
  <si>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</si>
  <si>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</si>
  <si>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</si>
  <si>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Approvals of eligibility</t>
  </si>
  <si>
    <t>Permanent residential care</t>
  </si>
  <si>
    <t>Total number</t>
  </si>
  <si>
    <t>2015-16 (b)</t>
  </si>
  <si>
    <t>Age-specific rate per 1000 people (c)</t>
  </si>
  <si>
    <t>– Nil or rounded to zero.</t>
  </si>
  <si>
    <t>For 2015-16, there were 694 Home Care and 979 residential aged care assessment approvals excluded as state/territory was not identified.</t>
  </si>
  <si>
    <t>The population data used to calculate rates are for 31 December and are available in table 2A.2 of the Section 2, Statistical Context data tables.</t>
  </si>
  <si>
    <r>
      <t xml:space="preserve">Australian Government Department of Health (unpublished); Australian Government Department of Health 2021 (and previous issues), </t>
    </r>
    <r>
      <rPr>
        <i/>
        <sz val="10"/>
        <color rgb="FF000000"/>
        <rFont val="Arial"/>
        <family val="2"/>
      </rPr>
      <t>Aged Care data Snapshot, 2021</t>
    </r>
    <r>
      <rPr>
        <sz val="10"/>
        <color rgb="FF000000"/>
        <rFont val="Arial"/>
        <family val="2"/>
      </rPr>
      <t xml:space="preserve"> (and previous years);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t>
    </r>
  </si>
  <si>
    <t>Table 14A.25</t>
  </si>
  <si>
    <t>Elapsed time between Aged Care Assessment Team (ACAT) approval and entry into aged care services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</si>
  <si>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</si>
  <si>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</si>
  <si>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</si>
  <si>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</si>
  <si>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</si>
  <si>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</si>
  <si>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</si>
  <si>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</si>
  <si>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</si>
  <si>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All permanent residents (b)</t>
  </si>
  <si>
    <t>2 days or less</t>
  </si>
  <si>
    <t>7 days or less</t>
  </si>
  <si>
    <t>&lt; 1 month</t>
  </si>
  <si>
    <t>&lt; 3 months</t>
  </si>
  <si>
    <t>&lt; 9 months</t>
  </si>
  <si>
    <t>Median elapsed time</t>
  </si>
  <si>
    <t>days</t>
  </si>
  <si>
    <t>Total admissions</t>
  </si>
  <si>
    <t>Home Care (c), (d), (e), (f), (g)</t>
  </si>
  <si>
    <t>All priority groups (i)</t>
  </si>
  <si>
    <t>Level 1</t>
  </si>
  <si>
    <t>50th percentile</t>
  </si>
  <si>
    <t>months</t>
  </si>
  <si>
    <t>90th percentile</t>
  </si>
  <si>
    <t>Level 2</t>
  </si>
  <si>
    <t>Level 3</t>
  </si>
  <si>
    <t>Level 4</t>
  </si>
  <si>
    <t>Medium priority</t>
  </si>
  <si>
    <t>High priority</t>
  </si>
  <si>
    <t>Levels 1-2</t>
  </si>
  <si>
    <t>Levels 3-4</t>
  </si>
  <si>
    <t>Levels 1-4</t>
  </si>
  <si>
    <r>
      <rPr>
        <b/>
        <sz val="10"/>
        <color rgb="FF000000"/>
        <rFont val="Arial"/>
        <family val="2"/>
      </rPr>
      <t>np</t>
    </r>
    <r>
      <rPr>
        <sz val="10"/>
        <color rgb="FF000000"/>
        <rFont val="Arial"/>
        <family val="2"/>
      </rPr>
      <t xml:space="preserve"> Not published. .. Not applicable. – Nil or rounded to zero.</t>
    </r>
  </si>
  <si>
    <t>The measure of 'elapsed time' is utilised because the period of time between the ACAT approval and entry into residential care and assignment of Home Care may be due to factors which cannot be categorised as 'waiting time'.</t>
  </si>
  <si>
    <t>Data only include records where ACAT approval is before admission date. Data only include first admissions in the financial year. Data are based on location of the service. Data with unknown elapsed time are excluded.</t>
  </si>
  <si>
    <t>Prior to 27 February 2017, consumers were approved at broad-banded package levels (1-2 or 3-4), without priority. Consumers are now approved at individual package levels (1, 2, 3 or 4) and have their priority considered in a nationally consistent way. People are also assigned packages directly, which allows them more opportunity to engage a provider of their choice.</t>
  </si>
  <si>
    <t>Elapsed time refers to the time between ACAT approval and the assignment of a Home Care Package to a client, as distinct from the actual receipt or delivery of services.</t>
  </si>
  <si>
    <t>Results are rounded to the nearest month. For example, an elapsed time of precisely 4 months and 23 days would be rounded up to be presented as 5 months of elapsed time. Similarly, an elapsed time of precisely 8 months and 3 days would be represented as an elapsed time of 8 months.</t>
  </si>
  <si>
    <t>The emphasis is on package level assigned as opposed to approved level. As such, the data do not differentiate between whether the package being assigned was at a person's approved level or not. For instance, the data shown for level 2 refer to the time a person has waited to get their level 2, and can be for a person who has been approved for a level, 2, 3 or 4, dependent on their Minimum Package Threshold. (For example, a person with a level 4 approval, with their Minimum Package Threshold set at level 2, will have their elapsed time accounted at their level 2, 3, and 4 package offers). Elapsed times for a specific package level will be the same irrespective of whether that package represents a person's interim package or their approved package.</t>
  </si>
  <si>
    <t>Results reflect the number of package assignments made, not the number of people who were assigned a package, as a person may have been assigned multiple packages in one financial year.</t>
  </si>
  <si>
    <t>In 2020-21, 177,450 Home Care Packages were assigned to people in the Home Care National Priority System (NPS). Of these Packages, 28,971 were assigned to people who were not actively waiting for the entire time between their approval and their assignment. Later assignments (or 'opt-in afters') have therefore been excluded from the published results as their inclusion would not lead to an accurate representation of elapsed times experienced due to a mix of both over- and under-counting of actual elapsed times for this group. The number of opt-in afters for each package level in 2020-21 were: level 1 — 4,196, level 2 — 12,344, level 3 — 7,281, level 4 — 5,150.</t>
  </si>
  <si>
    <t>Assignments made to both the high priority service NPS and medium priority service NPS are consolidated to derive the results.</t>
  </si>
  <si>
    <r>
      <t xml:space="preserve">Australian Government Department of Health (unpublished); Australian Government Department of Health 2021 (and previous issues), </t>
    </r>
    <r>
      <rPr>
        <i/>
        <sz val="10"/>
        <color rgb="FF000000"/>
        <rFont val="Arial"/>
        <family val="2"/>
      </rPr>
      <t>Aged Care data Snapshot, 2021</t>
    </r>
    <r>
      <rPr>
        <sz val="10"/>
        <color rgb="FF000000"/>
        <rFont val="Arial"/>
        <family val="2"/>
      </rPr>
      <t xml:space="preserve"> (and previous years).</t>
    </r>
  </si>
  <si>
    <t>Table 14A.26</t>
  </si>
  <si>
    <t>Elapsed times for residential aged care, by remoteness area (a), (b), (c), (d), (e), (f)</t>
  </si>
  <si>
    <t>All permanent residents</t>
  </si>
  <si>
    <t>– Nil or rounded to zero.</t>
  </si>
  <si>
    <t>Data only includes records where ACAT approval is before admission date. Data only includes first admissions in the financial year.</t>
  </si>
  <si>
    <t>A small number of recipient postcodes are invalid and not able to be reported by remoteness area. Postcodes that span more than one remoteness area are apportioned as per ABS Cat. no. 1270.0.55.006 - Australian Statistical Geography Standard (ASGS): Correspondences, 2016.</t>
  </si>
  <si>
    <t>Data with unknown elapsed time are excluded.</t>
  </si>
  <si>
    <t>Remoteness area is the area of the recipient of care at the time of their approval to receive aged care services. State and territory is the state or territory in which the service was provided. Some recipients are counted in remoteness categories that do not exist in the state or territory they are counted in, as they are receiving care in a state or territory other than that in which they received their approval for care.</t>
  </si>
  <si>
    <t>Data for residential care only includes permanent residents.</t>
  </si>
  <si>
    <t>The proportion of recipients who experienced elapsed times of nine months and over are not shown in this table. However, recipients who experienced elapsed times below nine months, and nine months and above, are included in the total admissions data.</t>
  </si>
  <si>
    <r>
      <t xml:space="preserve">Australian Government Department of Health 2021, </t>
    </r>
    <r>
      <rPr>
        <i/>
        <sz val="10"/>
        <color rgb="FF000000"/>
        <rFont val="Arial"/>
        <family val="2"/>
      </rPr>
      <t>Aged Care data Snapshot, 2021.</t>
    </r>
    <r>
      <rPr>
        <sz val="10"/>
        <color rgb="FF000000"/>
        <rFont val="Arial"/>
        <family val="2"/>
      </rPr>
      <t/>
    </r>
  </si>
  <si>
    <t>Table 14A.27</t>
  </si>
  <si>
    <t>Elapsed times for residential aged care, by Socio-Economic Indexes for Areas (SEIFA) Index of Relative Socio-Economic Disadvantage (IRSD) quintiles (a), (b), (c), (d), (e), (f), (g)</t>
  </si>
  <si>
    <t>SEIFA IRSD quintile 1</t>
  </si>
  <si>
    <t>SEIFA IRSD quintile 2</t>
  </si>
  <si>
    <t>SEIFA IRSD quintile 3</t>
  </si>
  <si>
    <t>SEIFA IRSD quintile 4</t>
  </si>
  <si>
    <t>SEIFA IRSD quintile 5</t>
  </si>
  <si>
    <t>– Nil or rounded to zero.</t>
  </si>
  <si>
    <t>Socio-Economic Indexes for Areas (SEIFA) quintiles are based on the ABS Index of Relative Socio-Economic Disadvantage (IRSD), with quintile 1 being the most disadvantaged and quintile 5 being the least disadvantaged. Each SEIFA quintile represents approximately 20 per cent of the national population, but does not necessarily represent 20 per cent of the population in each state or territory.</t>
  </si>
  <si>
    <t>Data are based on the postcode of the recipient's residence.</t>
  </si>
  <si>
    <t>Elapsed time by SEIFA are determined from the recipient's residential postcode at time of assessment using ABS Cat. no. 2033.0.55.001 — Census of Population and Housing: Socio-Economic Indexes for Areas (SEIFA), Australia, 2016. Recipient's postcodes not found in the ABS's SEIFA data are excluded.</t>
  </si>
  <si>
    <r>
      <t xml:space="preserve">Australian Government Department of Health 2021, </t>
    </r>
    <r>
      <rPr>
        <i/>
        <sz val="10"/>
        <color rgb="FF000000"/>
        <rFont val="Arial"/>
        <family val="2"/>
      </rPr>
      <t>Aged Care data Snapshot, 2021.</t>
    </r>
    <r>
      <rPr>
        <sz val="10"/>
        <color rgb="FF000000"/>
        <rFont val="Arial"/>
        <family val="2"/>
      </rPr>
      <t/>
    </r>
  </si>
  <si>
    <t>Table 14A.28</t>
  </si>
  <si>
    <t>Elapsed times for residential aged care, by Indigenous status (a), (b), (c), (d), (e), (f)</t>
  </si>
  <si>
    <t>Aboriginal and Torres Strait Islander people</t>
  </si>
  <si>
    <t>Non-Indigenous people</t>
  </si>
  <si>
    <t>– Nil or rounded to zero.</t>
  </si>
  <si>
    <t>Data with Indigenous status 'unknown' are excluded.</t>
  </si>
  <si>
    <t>Data are based on location of aged care service.</t>
  </si>
  <si>
    <r>
      <t xml:space="preserve">Australian Government Department of Health 2021, </t>
    </r>
    <r>
      <rPr>
        <i/>
        <sz val="10"/>
        <color rgb="FF000000"/>
        <rFont val="Arial"/>
        <family val="2"/>
      </rPr>
      <t>Aged Care data Snapshot, 2021.</t>
    </r>
    <r>
      <rPr>
        <sz val="10"/>
        <color rgb="FF000000"/>
        <rFont val="Arial"/>
        <family val="2"/>
      </rPr>
      <t/>
    </r>
  </si>
  <si>
    <t>Table 14A.29</t>
  </si>
  <si>
    <t>Recommended location of longer term living arrangements of Aged Care Assessment Program clients (a), (b), (c)</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</si>
  <si>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</si>
  <si>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</si>
  <si>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</si>
  <si>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</si>
  <si>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</si>
  <si>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</si>
  <si>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</si>
  <si>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</si>
  <si>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</si>
  <si>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Private residence</t>
  </si>
  <si>
    <t>Other community (d)</t>
  </si>
  <si>
    <t>Total community</t>
  </si>
  <si>
    <t>Total residential</t>
  </si>
  <si>
    <t>Other aged care living arrangements (e)</t>
  </si>
  <si>
    <t>Total clients</t>
  </si>
  <si>
    <t>No long term plan made (f)</t>
  </si>
  <si>
    <t>2009-10</t>
  </si>
  <si>
    <t>– Nil or rounded to zero.</t>
  </si>
  <si>
    <t>Data include completed assessments and assessments which were withdrawn or cancelled, and exclude assessments that were ongoing at the end of the year.</t>
  </si>
  <si>
    <t>The most recent assessment for an individual client is counted (if the client had more than one assessment in the financial year).</t>
  </si>
  <si>
    <t>Results for this table may have been derived using small numbers, in particular where the rates are for a small program, smaller jurisdictions or remote/very remote areas. For more information on data quality, including collection methodologies and data limitations, see the AIHW website (https://www.aihw.gov.au/reports/aged-care/national-aged-care-data-clearinghouse-data-dictionary-version-1-0/contents/table-of-contents).</t>
  </si>
  <si>
    <t>Includes independent living in retirement villages, supported community accommodation and boarding houses.</t>
  </si>
  <si>
    <t>Includes hospital, other institutional care and other.</t>
  </si>
  <si>
    <t>No long term plan made includes the following categories: died, cancelled, transferred, other incomplete assessments and unknown.</t>
  </si>
  <si>
    <r>
      <t xml:space="preserve">Australian Government Department of Health (unpublished); Australian Government Department of Health 2021 (and previous issues), </t>
    </r>
    <r>
      <rPr>
        <i/>
        <sz val="10"/>
        <color rgb="FF000000"/>
        <rFont val="Arial"/>
        <family val="2"/>
      </rPr>
      <t>Aged Care data Snapshot, 2021</t>
    </r>
    <r>
      <rPr>
        <sz val="10"/>
        <color rgb="FF000000"/>
        <rFont val="Arial"/>
        <family val="2"/>
      </rPr>
      <t xml:space="preserve"> (and previous years).</t>
    </r>
  </si>
  <si>
    <t>Table 14A.30</t>
  </si>
  <si>
    <t>Older people needing assistance with at least one everyday activity: extent to which need was met, by disability status (a), (b), (c), (d)</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</si>
  <si>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</si>
  <si>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</si>
  <si>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</si>
  <si>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</si>
  <si>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</si>
  <si>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</si>
  <si>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</si>
  <si>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(e)</t>
    </r>
  </si>
  <si>
    <r>
      <rPr>
        <i/>
        <sz val="10"/>
        <color rgb="FF000000"/>
        <rFont val="Arial"/>
        <family val="2"/>
      </rPr>
      <t>Aust</t>
    </r>
    <r>
      <rPr>
        <sz val="10"/>
        <color rgb="FF000000"/>
        <rFont val="Arial"/>
        <family val="2"/>
      </rPr>
      <t/>
    </r>
  </si>
  <si>
    <t>Need not fully met</t>
  </si>
  <si>
    <t>Profound or severe disability (f)</t>
  </si>
  <si>
    <t>Other disability (g)</t>
  </si>
  <si>
    <t>All disability types (h)</t>
  </si>
  <si>
    <t>Without disability</t>
  </si>
  <si>
    <t>All older people</t>
  </si>
  <si>
    <t>Need fully met</t>
  </si>
  <si>
    <t>*</t>
  </si>
  <si>
    <t>**</t>
  </si>
  <si>
    <r>
      <rPr>
        <b/>
        <sz val="10"/>
        <color rgb="FF000000"/>
        <rFont val="Arial"/>
        <family val="2"/>
      </rPr>
      <t>np</t>
    </r>
    <r>
      <rPr>
        <sz val="10"/>
        <color rgb="FF000000"/>
        <rFont val="Arial"/>
        <family val="2"/>
      </rPr>
      <t xml:space="preserve"> Not published. – Nil or rounded to zero.</t>
    </r>
  </si>
  <si>
    <t>Data are for persons aged 65 years or over, living in households.</t>
  </si>
  <si>
    <t>Cells in the table have been randomly adjusted to avoid the release of confidential data. Discrepancies may occur between sums of the component items and totals. Refer to the SDAC Summary of Findings Publication (ABS cat. no. 4430.0) for more details.</t>
  </si>
  <si>
    <t>Measures need for assistance with the following activities: cognitive or emotional tasks, communication, health care, household chores, meal preparation, mobility, property maintenance, reading or writing, self-care and transport.</t>
  </si>
  <si>
    <t>The 95 per cent confidence interval (a reliability estimate) associated with each estimate is reported (for example, 80.0 per cent ± 2.7 percentage points). Refer to the Statistical context (section 2) for more information on confidence intervals.</t>
  </si>
  <si>
    <t>Data for the NT should be interpreted with caution as the Survey of Disability, Ageing and Carers excludes very remote areas which comprises more than 20 per cent of the estimated resident population in the NT living in private dwellings.</t>
  </si>
  <si>
    <t>Profound or severe core activity limitation refers to always or sometimes needing assistance with one or more of the core activities. Core activities comprise communication, mobility and self care.</t>
  </si>
  <si>
    <t>Includes those with moderate or mild core activity limitations, schooling or employment restrictions and those who do not have a specific limitation or restriction.</t>
  </si>
  <si>
    <t>Includes those who do not have a specific limitation or restriction.</t>
  </si>
  <si>
    <t>Estimate has a relative standard error (RSE) between 25 per cent and 50 per cent and should be used with caution.</t>
  </si>
  <si>
    <t>Estimate has a relative standard error (RSE) of 50 per cent or more and is considered too unreliable for general use.</t>
  </si>
  <si>
    <r>
      <t xml:space="preserve">ABS (unpublished) </t>
    </r>
    <r>
      <rPr>
        <i/>
        <sz val="10"/>
        <color rgb="FF000000"/>
        <rFont val="Arial"/>
        <family val="2"/>
      </rPr>
      <t>Survey of Disability, Ageing and Carers, Australia, 2018</t>
    </r>
    <r>
      <rPr>
        <sz val="10"/>
        <color rgb="FF000000"/>
        <rFont val="Arial"/>
        <family val="2"/>
      </rPr>
      <t xml:space="preserve"> and </t>
    </r>
    <r>
      <rPr>
        <i/>
        <sz val="10"/>
        <color rgb="FF000000"/>
        <rFont val="Arial"/>
        <family val="2"/>
      </rPr>
      <t>2015.</t>
    </r>
    <r>
      <rPr>
        <sz val="10"/>
        <color rgb="FF000000"/>
        <rFont val="Arial"/>
        <family val="2"/>
      </rPr>
      <t/>
    </r>
  </si>
  <si>
    <t>Table 14A.31</t>
  </si>
  <si>
    <t>Public hospital separations for care type 'maintenance' for older people aged 65 years or over and Aboriginal and Torres Strait Islander people aged 50-64 years (a), (b), (c), (d), (e), (f)</t>
  </si>
  <si>
    <t>Number of public hospital separations for older people</t>
  </si>
  <si>
    <t>Length of stay in separation with diagnosis Z75.11 or Z74.2</t>
  </si>
  <si>
    <t>35 days or more</t>
  </si>
  <si>
    <t>less than 35 days</t>
  </si>
  <si>
    <t>Proportion of public hospital separations for older people</t>
  </si>
  <si>
    <t>Data include completed hospital separations with a care type of maintenance care for people aged 65 years or over and Aboriginal and Torres Strait Islander persons aged 50–64 years, with a principal or additional diagnosis of Z75.11 or Z74.2. The code Z75.11 is defined as 'person awaiting admission to residential aged care'. The code Z74.2 is defined as 'need for assistance at home and no other household member able to render care'.</t>
  </si>
  <si>
    <t>These data only account for completed unlinked separations — that is, if a change in the type of care occurs during a patient's hospital stay, these data do not combine these separations to reflect the full length of hospital stay for a patient.</t>
  </si>
  <si>
    <t>Diagnosis codes may not be applied consistently across jurisdictions, or over time. For more information on data quality, including collection methodologies and data limitations, see the AIHW website (www.aihw.gov.au).</t>
  </si>
  <si>
    <t>Although the diagnosis codes reflect a care type, they do not determine a person's appropriate requirement for residential aged care (this is determined by an ACAT assessment).</t>
  </si>
  <si>
    <t>The code 'need for assistance at home and no other household member able to render care' may also be used for respite care for aged care residents or those receiving community care and some jurisdictions may have a high proportion of this type of use. This is particularly relevant in some rural areas where there are few alternative options for these clients.</t>
  </si>
  <si>
    <t>Excludes separations with a care type of Newborn without qualified days, and records for Hospital boarders and for Posthumous organ procurement.</t>
  </si>
  <si>
    <r>
      <t xml:space="preserve">Australian Institute of Health and Welfare (AIHW) (unpublished) </t>
    </r>
    <r>
      <rPr>
        <i/>
        <sz val="10"/>
        <color rgb="FF000000"/>
        <rFont val="Arial"/>
        <family val="2"/>
      </rPr>
      <t>National Hospital Morbidity Database.</t>
    </r>
    <r>
      <rPr>
        <sz val="10"/>
        <color rgb="FF000000"/>
        <rFont val="Arial"/>
        <family val="2"/>
      </rPr>
      <t/>
    </r>
  </si>
  <si>
    <t>Table 14A.32</t>
  </si>
  <si>
    <t>Hospital patient days used by those eligible and waiting for residential aged care, by remoteness area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</si>
  <si>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</si>
  <si>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(b)</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</si>
  <si>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</si>
  <si>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</si>
  <si>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xml:space="preserve"> (c)</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</si>
  <si>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</si>
  <si>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</si>
  <si>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</si>
  <si>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</si>
  <si>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Number</t>
  </si>
  <si>
    <t>Indigenous status</t>
  </si>
  <si>
    <t>Other Australians (d)</t>
  </si>
  <si>
    <t>Remoteness area of residence (e)</t>
  </si>
  <si>
    <t>SEIFA of residence (f), (g)</t>
  </si>
  <si>
    <t>Quintile 1</t>
  </si>
  <si>
    <t>Quintile 2</t>
  </si>
  <si>
    <t>Quintile 3</t>
  </si>
  <si>
    <t>Quintile 4</t>
  </si>
  <si>
    <t>Quintile 5</t>
  </si>
  <si>
    <t>Total (h)</t>
  </si>
  <si>
    <t>Rate per 1000 patient days</t>
  </si>
  <si>
    <r>
      <rPr>
        <b/>
        <sz val="10"/>
        <color rgb="FF000000"/>
        <rFont val="Arial"/>
        <family val="2"/>
      </rPr>
      <t>np</t>
    </r>
    <r>
      <rPr>
        <sz val="10"/>
        <color rgb="FF000000"/>
        <rFont val="Arial"/>
        <family val="2"/>
      </rPr>
      <t xml:space="preserve"> Not published. .. Not applicable. – Nil or rounded to zero.</t>
    </r>
  </si>
  <si>
    <t>Cells have been suppressed to protect confidentiality where the presentation could identify a patient or service provider or where rates are likely to be highly volatile, for example, where the denominator is very small. For more information on data quality, including collection methodologies and data limitations, see the AIHW website (www.aihw.gov.au).</t>
  </si>
  <si>
    <t>Victoria has developed alternative care pathways for older people waiting for residential aged care to be supported outside the acute hospital system. These alternative care pathways impact on the data reporting the number of hospital patient days by those eligible and waiting for residential aged care.</t>
  </si>
  <si>
    <t>Due to specific state-based attributes relating to the administration of residential aged care in SA, data relating to the rate per 1000 patient days should be interpreted with care.</t>
  </si>
  <si>
    <t>Includes non-Indigenous Australians and those for whom Indigenous status was not stated.</t>
  </si>
  <si>
    <t>Disaggregation by remoteness is by the patient's usual residence, not the location of the hospital. Patient days are reported by jurisdiction of hospitalisation, regardless of the jurisdiction of residence. Hence, rates represent the number of patient days for patients living in each remoteness area (regardless of their jurisdiction of usual residence) divided by the total number of patient days for patients living in that remoteness area and hospitalised in the reporting jurisdiction.</t>
  </si>
  <si>
    <t>Disaggregation by SEIFA is by the patient's usual residence, not the location of the hospital. Patient days are reported by jurisdiction of hospitalisation, regardless of the jurisdiction of residence. Hence, rates represent the number of patient days for patients living in each SEIFA quintile (regardless of their jurisdiction of usual residence) divided by the total number of patient days for patients living in that SEIFA quintile and hospitalised in the reporting jurisdiction.</t>
  </si>
  <si>
    <t>Total includes separations for which place of residence was not known, not stated or could not be mapped to a SEIFA index.</t>
  </si>
  <si>
    <r>
      <t xml:space="preserve">AIHW (unpublished) </t>
    </r>
    <r>
      <rPr>
        <i/>
        <sz val="10"/>
        <color rgb="FF000000"/>
        <rFont val="Arial"/>
        <family val="2"/>
      </rPr>
      <t>National Hospital Morbidity Database.</t>
    </r>
    <r>
      <rPr>
        <sz val="10"/>
        <color rgb="FF000000"/>
        <rFont val="Arial"/>
        <family val="2"/>
      </rPr>
      <t/>
    </r>
  </si>
  <si>
    <t>Table 14A.33</t>
  </si>
  <si>
    <t>Residential aged care services re-accredited in the past year, re-accreditation period in effect, as at 30 June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</si>
  <si>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</si>
  <si>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</si>
  <si>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</si>
  <si>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</si>
  <si>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</si>
  <si>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</si>
  <si>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</si>
  <si>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</si>
  <si>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</si>
  <si>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2020-21 (b)</t>
  </si>
  <si>
    <t>Re-accreditation period in effect as at 30 June</t>
  </si>
  <si>
    <t>less than 2 years</t>
  </si>
  <si>
    <t>between 2 and 3 years</t>
  </si>
  <si>
    <t>3 years</t>
  </si>
  <si>
    <t>– Nil or rounded to zero.</t>
  </si>
  <si>
    <t>Data as at 30 June relates only to decisions made during the relevant financial year following a re-accreditation site audit or a review audit activity. Excludes Commencing Home decisions on 28 commencing or re-commencing services in 2020-21, 31 commencing services during 2019-20, and 33 commencing services in 2018-19.</t>
  </si>
  <si>
    <t>Data for 2020-21 reflects adjustments made to the Commission's regulatory program in response to the COVID-19 pandemic from 16 March 2020. Adjustments were made to minimise infection risks and focus additional effort on areas of risk to ensure that providers were doing everything possible to keep aged care consumers safe. The Commission's modified regulatory program increased the frequency of assessment contacts with providers by deferring re-accreditation audits and reprioritising home services quality audits. Short notice site visits temporarily replaced unannounced visits based on public health advice and other clinical advice, including from the Commission's Chief Clinical Advisor. Unannounced visits resumed in June 2020 once protocols were put in place for these visits to occur safely and re-accreditation audits resumed in August 2020. Further information about the Commission's regulatory activities are available at www.agedcarequality.gov.au.</t>
  </si>
  <si>
    <t>Aged Care Quality and Safety Commission (unpublished).</t>
  </si>
  <si>
    <t>Table 14A.34</t>
  </si>
  <si>
    <t>Proportion of residential aged care services that are three year re-accredited, by remoteness area (a), (b), (c)</t>
  </si>
  <si>
    <t>less than 3 years</t>
  </si>
  <si>
    <t>.. Not applicable. – Nil or rounded to zero.</t>
  </si>
  <si>
    <t>Includes decisions made during 2020-21 following a re-accreditation site audit or a review audit activity.</t>
  </si>
  <si>
    <t>Excludes decisions on 28 commencing services during 2020-21.</t>
  </si>
  <si>
    <t>Data for the '3 years' period includes 312 services with a reaccreditation period of more than 3 years. The majority of these were own motion reconsideration decisions made by the Commission where appropriate to ensure continuity of accreditation during the COVID-19 pandemic.</t>
  </si>
  <si>
    <t>Table 14A.35</t>
  </si>
  <si>
    <t>Proportion of residential aged care services that are three year re-accredited, by size of facility (places) (a), (b), (c)</t>
  </si>
  <si>
    <t>61-80 places</t>
  </si>
  <si>
    <t>81-100 places</t>
  </si>
  <si>
    <t>101+ places</t>
  </si>
  <si>
    <t>.. Not applicable. – Nil or rounded to zero.</t>
  </si>
  <si>
    <t>Table 14A.36</t>
  </si>
  <si>
    <t xml:space="preserve">All re-accredited residential aged care services, re-accreditation period in effect, as at 30 June </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</si>
  <si>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</si>
  <si>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</si>
  <si>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</si>
  <si>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</si>
  <si>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</si>
  <si>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</si>
  <si>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</si>
  <si>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</si>
  <si>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</si>
  <si>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2021 (a)</t>
  </si>
  <si>
    <t>2020 (b), (c)</t>
  </si>
  <si>
    <t>2019 (d)</t>
  </si>
  <si>
    <t>– Nil or rounded to zero.</t>
  </si>
  <si>
    <t>Data as at 30 June 2021 relate to all re-accredited services, but does not include accreditation periods for 28 commencing services.</t>
  </si>
  <si>
    <t>Data as at 30 June 2020 relate to all re-accredited services, but does not include accreditation periods for 34 commencing services, 31 of which were commencing during 2019-20 and 3 which were commencing in 2018-19, but for which site audits were not possible due to COVID-19.</t>
  </si>
  <si>
    <t>Data excludes 61 services which were due a re-accreditation site audit in 2019-20, but for which an audit could not be conducted due to COVID-19.</t>
  </si>
  <si>
    <t>Data as at 30 June 2019 do not include 33 commencing services.</t>
  </si>
  <si>
    <t>Table 14A.37</t>
  </si>
  <si>
    <t>Complaints about aged care services (a)</t>
  </si>
  <si>
    <t>Received in-scope complaints</t>
  </si>
  <si>
    <t>Residential aged care (permanent and respite)</t>
  </si>
  <si>
    <t>Home Care Packages</t>
  </si>
  <si>
    <t>Home Support (Commonwealth Home Support Programme)</t>
  </si>
  <si>
    <t>All other (including Flexible / Community Care)</t>
  </si>
  <si>
    <t>Rate per 1000 residential aged care residents (permanent and respite)</t>
  </si>
  <si>
    <t>– Nil or rounded to zero.</t>
  </si>
  <si>
    <t>Flexible / Community Care includes National Aboriginal and Torres Strait Islander Flexible Aged Care Program (NATSIFACP), Short-Term Restorative Care Programme (STRCP), Multi-Purpose Services (MPS) and Transition Care.</t>
  </si>
  <si>
    <r>
      <t xml:space="preserve">Aged Care Quality and Safety Commission (unpublished); Australian Government Department of Health 2021 (and previous issues), </t>
    </r>
    <r>
      <rPr>
        <i/>
        <sz val="10"/>
        <color rgb="FF000000"/>
        <rFont val="Arial"/>
        <family val="2"/>
      </rPr>
      <t>Aged Care data Snapshot, 2021</t>
    </r>
    <r>
      <rPr>
        <sz val="10"/>
        <color rgb="FF000000"/>
        <rFont val="Arial"/>
        <family val="2"/>
      </rPr>
      <t xml:space="preserve"> (and previous years).</t>
    </r>
  </si>
  <si>
    <t>Table 14A.38</t>
  </si>
  <si>
    <t>Compliance with service standards for Australian Government residential aged care, home care and support service providers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</si>
  <si>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</si>
  <si>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</si>
  <si>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</si>
  <si>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</si>
  <si>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</si>
  <si>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</si>
  <si>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</si>
  <si>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</si>
  <si>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</si>
  <si>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Residential aged care site audits</t>
  </si>
  <si>
    <t>Reviews conducted within the reference financial year</t>
  </si>
  <si>
    <t>Progress toward number of reviews to be conducted during the 3-year accreditation cycle (2019 - 2022)</t>
  </si>
  <si>
    <t>Home care and support service providers quality audits</t>
  </si>
  <si>
    <t>Proportion of audits where the provider met all requirements</t>
  </si>
  <si>
    <t>Standard 1 Consumer dignity and choice (c)</t>
  </si>
  <si>
    <t>Standard 2 Ongoing assessment and planning with consumers (d)</t>
  </si>
  <si>
    <t>Standard 3 Personal care and clinical care (e)</t>
  </si>
  <si>
    <t>Standard 4 Services and supports for daily living (f)</t>
  </si>
  <si>
    <t>Standard 5 Organisation's service environment (g)</t>
  </si>
  <si>
    <t>Standard 6 Feedback and complaints (h)</t>
  </si>
  <si>
    <t>Standard 7 Human resources (i)</t>
  </si>
  <si>
    <t>Standard 8 Organisational governance (j)</t>
  </si>
  <si>
    <t>.. Not applicable. – Nil or rounded to zero.</t>
  </si>
  <si>
    <t>Each standard consists of a number of requirements. Details on requirements can be found at www.agedcarequality.gov.au.</t>
  </si>
  <si>
    <t>Data for 2020-21 reflects adjustments made to the Commission's regulatory program in response to the COVID-19 pandemic from 16 March 2020. Adjustments were made to minimise infection risks and focus additional effort on areas of risk to ensure that providers were doing everything possible to keep aged care consumers safe. The Commission's modified regulatory program increased the frequency of assessment contacts with providers by deferring re-accreditation audits and reprioritising home services quality audits. Short notice site visits temporarily replaced unannounced visits based on public health advice and other clinical advice, including from the Commission's Chief Clinical Advisor. Unannounced visits resumed in June 2020 once protocols were put in place for these visits to occur safely and re-accreditation audits resumed in August 2020. Further information about the Commission's regulatory activities are available at www.agedcarequality.gov.au. Noting the significant disruption to the Commission's regulatory program as a result of COVID-19, measures of reviews as a proportion of those to be conducted have been calculated using the number of active services at 30 June 2021 as the denominator.</t>
  </si>
  <si>
    <t>The organisation: (a) has a culture of inclusion and respect for consumers, and (b) supports consumers to exercise choice and independence, and (c) respects consumers' privacy. Consists of six requirements.</t>
  </si>
  <si>
    <t>The organisation undertakes initial and ongoing assessment and planning for care and services in partnership with the consumer. Assessment and planning has a focus on optimising health and well-being in accordance with the consumer's needs, goals and preferences. Consists of five requirements.</t>
  </si>
  <si>
    <t>The organisation delivers safe and effective personal care, clinical care, or both personal care and clinical care, in accordance with the consumer's needs, goals and preferences to optimise health and well-being. Consists of seven requirements.</t>
  </si>
  <si>
    <t>The organisation provides safe and effective services and supports for daily living that optimise the consumer's independence, health, well-being and quality of life. Consists of seven requirements.</t>
  </si>
  <si>
    <t>The organisation provides a safe and comfortable service environment that promotes the consumer's independence, function and enjoyment. Consists of three requirements. Not applicable for home care and support services.</t>
  </si>
  <si>
    <t>The organisation regularly seeks input and feedback from consumers, carers, the workforce and others and uses the input and feedback to inform continuous improvements for individual consumers and the whole organisation. Consists of four requirements.</t>
  </si>
  <si>
    <t>The organisation has a workforce that is sufficient, and is skilled and qualified to provide safe, respectful and quality care and services. Consists of five requirements.</t>
  </si>
  <si>
    <t>The organisations' governing body is accountable for the delivery of safe and quality care and services. Consists of five requirements.</t>
  </si>
  <si>
    <t>Table 14A.39</t>
  </si>
  <si>
    <t>People aged 65 years or over who are satisfied with the quality of assistance received from organised and formal services in the last six months, by sex, by State and Territory (a), (b), (c), (d), (e), (f)</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</si>
  <si>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</si>
  <si>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</si>
  <si>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</si>
  <si>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</si>
  <si>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</si>
  <si>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</si>
  <si>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</si>
  <si>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(g)</t>
    </r>
  </si>
  <si>
    <r>
      <rPr>
        <i/>
        <sz val="10"/>
        <color rgb="FF000000"/>
        <rFont val="Arial"/>
        <family val="2"/>
      </rPr>
      <t>Aust</t>
    </r>
    <r>
      <rPr>
        <sz val="10"/>
        <color rgb="FF000000"/>
        <rFont val="Arial"/>
        <family val="2"/>
      </rPr>
      <t/>
    </r>
  </si>
  <si>
    <t>People who received formal assistance from organised and formal services with at least one activity in the last 6 months</t>
  </si>
  <si>
    <t>Number of people</t>
  </si>
  <si>
    <t>who are satisfied with the quality of assistance</t>
  </si>
  <si>
    <t>All people (h)</t>
  </si>
  <si>
    <t>Total in the population</t>
  </si>
  <si>
    <t>Proportion of people</t>
  </si>
  <si>
    <r>
      <rPr>
        <b/>
        <sz val="10"/>
        <color rgb="FF000000"/>
        <rFont val="Arial"/>
        <family val="2"/>
      </rPr>
      <t>np</t>
    </r>
    <r>
      <rPr>
        <sz val="10"/>
        <color rgb="FF000000"/>
        <rFont val="Arial"/>
        <family val="2"/>
      </rPr>
      <t xml:space="preserve"> Not published.</t>
    </r>
  </si>
  <si>
    <t>Excludes people who are residents of cared accommodation.</t>
  </si>
  <si>
    <t>Data includes only those persons living in households who undertook a personal interview, and does not include proxy interviews.</t>
  </si>
  <si>
    <t>Only persons who reported receiving assistance from at least one organised service in the last 6 months.</t>
  </si>
  <si>
    <t>Satisfaction with quality of assistance received from organised services includes assistance with cognitive or emotional tasks, health care, household chores, meal preparation, mobility, property maintenance, reading and writing, self-care tasks and transport. Data excludes assistance received with communication tasks.</t>
  </si>
  <si>
    <t>Cells in the table have been randomly adjusted to avoid the release of confidential data. Discrepancies may occur between sums of the component items and totals. Refer to the SDAC Summary of Findings Publication (ABS Cat. no. 4430.0) for more details.</t>
  </si>
  <si>
    <t>Satisfaction questions only asked of persons who reported receiving assistance from at least one organised service in the last 6 months.</t>
  </si>
  <si>
    <r>
      <t xml:space="preserve">ABS (unpublished) </t>
    </r>
    <r>
      <rPr>
        <i/>
        <sz val="10"/>
        <color rgb="FF000000"/>
        <rFont val="Arial"/>
        <family val="2"/>
      </rPr>
      <t>Survey of Disability, Ageing and Carers, Australia, 2015</t>
    </r>
    <r>
      <rPr>
        <sz val="10"/>
        <color rgb="FF000000"/>
        <rFont val="Arial"/>
        <family val="2"/>
      </rPr>
      <t xml:space="preserve"> and </t>
    </r>
    <r>
      <rPr>
        <i/>
        <sz val="10"/>
        <color rgb="FF000000"/>
        <rFont val="Arial"/>
        <family val="2"/>
      </rPr>
      <t>2012.</t>
    </r>
    <r>
      <rPr>
        <sz val="10"/>
        <color rgb="FF000000"/>
        <rFont val="Arial"/>
        <family val="2"/>
      </rPr>
      <t/>
    </r>
  </si>
  <si>
    <t>Table 14A.40</t>
  </si>
  <si>
    <t>People aged 65 years or over who are satisfied with the range of organised and formal service options available, by sex, by State and Territory (a), (b), (c), (d), (e), (f)</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</si>
  <si>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</si>
  <si>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</si>
  <si>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</si>
  <si>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</si>
  <si>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</si>
  <si>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</si>
  <si>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</si>
  <si>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(g)</t>
    </r>
  </si>
  <si>
    <r>
      <rPr>
        <i/>
        <sz val="10"/>
        <color rgb="FF000000"/>
        <rFont val="Arial"/>
        <family val="2"/>
      </rPr>
      <t>Aust</t>
    </r>
    <r>
      <rPr>
        <sz val="10"/>
        <color rgb="FF000000"/>
        <rFont val="Arial"/>
        <family val="2"/>
      </rPr>
      <t/>
    </r>
  </si>
  <si>
    <t>who are satisfied with the range of organised services available</t>
  </si>
  <si>
    <t>People who received formal assistance from organised and formal services with at least one activity in the last 6 months or have an unmet need for assistance from organised services</t>
  </si>
  <si>
    <r>
      <rPr>
        <b/>
        <sz val="10"/>
        <color rgb="FF000000"/>
        <rFont val="Arial"/>
        <family val="2"/>
      </rPr>
      <t>np</t>
    </r>
    <r>
      <rPr>
        <sz val="10"/>
        <color rgb="FF000000"/>
        <rFont val="Arial"/>
        <family val="2"/>
      </rPr>
      <t xml:space="preserve"> Not published.</t>
    </r>
  </si>
  <si>
    <t>Includes persons who reported receiving assistance from at least one organised service in the last six months and persons who have an unmet need for assistance from organised services.</t>
  </si>
  <si>
    <t>Satisfaction with range of organised services available includes assistance with cognitive or emotional tasks, health care, household chores, meal preparation, mobility tasks, property maintenance, reading and writing, self-care tasks and transport. Data excludes satisfaction with the range of organised communication services available.</t>
  </si>
  <si>
    <r>
      <t xml:space="preserve">ABS (unpublished) </t>
    </r>
    <r>
      <rPr>
        <i/>
        <sz val="10"/>
        <color rgb="FF000000"/>
        <rFont val="Arial"/>
        <family val="2"/>
      </rPr>
      <t>Survey of Disability, Ageing and Carers, Australia, 2015</t>
    </r>
    <r>
      <rPr>
        <sz val="10"/>
        <color rgb="FF000000"/>
        <rFont val="Arial"/>
        <family val="2"/>
      </rPr>
      <t xml:space="preserve"> and </t>
    </r>
    <r>
      <rPr>
        <i/>
        <sz val="10"/>
        <color rgb="FF000000"/>
        <rFont val="Arial"/>
        <family val="2"/>
      </rPr>
      <t>2012.</t>
    </r>
    <r>
      <rPr>
        <sz val="10"/>
        <color rgb="FF000000"/>
        <rFont val="Arial"/>
        <family val="2"/>
      </rPr>
      <t/>
    </r>
  </si>
  <si>
    <t>Table 14A.41</t>
  </si>
  <si>
    <t>Primary carers (carers of people aged 65 years or over) who are satisfied with the quality of formal services received to help in their caring role, by carer sex, by State and Territory (a), (b), (c), (d), (e), (f)</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</si>
  <si>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</si>
  <si>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</si>
  <si>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</si>
  <si>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</si>
  <si>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</si>
  <si>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</si>
  <si>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</si>
  <si>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(g)</t>
    </r>
  </si>
  <si>
    <r>
      <rPr>
        <i/>
        <sz val="10"/>
        <color rgb="FF000000"/>
        <rFont val="Arial"/>
        <family val="2"/>
      </rPr>
      <t>Aust</t>
    </r>
    <r>
      <rPr>
        <sz val="10"/>
        <color rgb="FF000000"/>
        <rFont val="Arial"/>
        <family val="2"/>
      </rPr>
      <t/>
    </r>
  </si>
  <si>
    <t>Primary carers (carers of people aged 65 years or over) who received formal assistance in their caring role from organised services in the last 6 months</t>
  </si>
  <si>
    <r>
      <rPr>
        <b/>
        <sz val="10"/>
        <color rgb="FF000000"/>
        <rFont val="Arial"/>
        <family val="2"/>
      </rPr>
      <t>np</t>
    </r>
    <r>
      <rPr>
        <sz val="10"/>
        <color rgb="FF000000"/>
        <rFont val="Arial"/>
        <family val="2"/>
      </rPr>
      <t xml:space="preserve"> Not published. – Nil or rounded to zero.</t>
    </r>
  </si>
  <si>
    <t>Data includes only those persons who undertook a personal interview, and does not include proxy interviews.</t>
  </si>
  <si>
    <t>Includes primary carers (aged 15 years or over) with a main recipient of care aged 65 years or more, or a non-main recipient aged 65 years or more. Recipients of primary carers are people living with a profound or severe core activity limitation. See section 15.4 for more details.</t>
  </si>
  <si>
    <t>Organised services to help in caring role may include services which are not directly related to a carer's recipient but which the primary carer perceives as helping them in their caring role.</t>
  </si>
  <si>
    <t>Primary carers who did not state their receipt and satisfaction with the quality of organised services have been excluded from both the numerator and the denominator. Proportions have been calculated excluding these 'not stated' responses. It should be noted that in 2015 this represents 32 per cent of all Primary Carers of persons aged 65 years or over who used services. In 2012, 48 per cent of Primary Carers of persons aged 65 years or over did not state their receipt and satisfaction with the quality of organised services.</t>
  </si>
  <si>
    <r>
      <t xml:space="preserve">ABS (unpublished) </t>
    </r>
    <r>
      <rPr>
        <i/>
        <sz val="10"/>
        <color rgb="FF000000"/>
        <rFont val="Arial"/>
        <family val="2"/>
      </rPr>
      <t>Survey of Disability, Ageing and Carers, Australia, 2015</t>
    </r>
    <r>
      <rPr>
        <sz val="10"/>
        <color rgb="FF000000"/>
        <rFont val="Arial"/>
        <family val="2"/>
      </rPr>
      <t xml:space="preserve"> and </t>
    </r>
    <r>
      <rPr>
        <i/>
        <sz val="10"/>
        <color rgb="FF000000"/>
        <rFont val="Arial"/>
        <family val="2"/>
      </rPr>
      <t>2012.</t>
    </r>
    <r>
      <rPr>
        <sz val="10"/>
        <color rgb="FF000000"/>
        <rFont val="Arial"/>
        <family val="2"/>
      </rPr>
      <t/>
    </r>
  </si>
  <si>
    <t>Table 14A.42</t>
  </si>
  <si>
    <t>Primary carers (carers of people aged 65 years or over) who are satisfied with the range of formal services available to help in their caring role, by carer sex, by State and Territory (a), (b), (c), (d), (e), (f)</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</si>
  <si>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</si>
  <si>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</si>
  <si>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</si>
  <si>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</si>
  <si>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</si>
  <si>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</si>
  <si>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</si>
  <si>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(g)</t>
    </r>
  </si>
  <si>
    <r>
      <rPr>
        <i/>
        <sz val="10"/>
        <color rgb="FF000000"/>
        <rFont val="Arial"/>
        <family val="2"/>
      </rPr>
      <t>Aust</t>
    </r>
    <r>
      <rPr>
        <sz val="10"/>
        <color rgb="FF000000"/>
        <rFont val="Arial"/>
        <family val="2"/>
      </rPr>
      <t/>
    </r>
  </si>
  <si>
    <t>Primary carers (carers of people aged 65 years or over)</t>
  </si>
  <si>
    <r>
      <rPr>
        <b/>
        <sz val="10"/>
        <color rgb="FF000000"/>
        <rFont val="Arial"/>
        <family val="2"/>
      </rPr>
      <t>np</t>
    </r>
    <r>
      <rPr>
        <sz val="10"/>
        <color rgb="FF000000"/>
        <rFont val="Arial"/>
        <family val="2"/>
      </rPr>
      <t xml:space="preserve"> Not published. – Nil or rounded to zero.</t>
    </r>
  </si>
  <si>
    <t>Primary carers who did not state their satisfaction with the range of organised services have been excluded from both the numerator and the denominator. Proportions have been calculated excluding these 'not stated' responses. It should be noted that in 2015 this represents 17 per cent of Primary Carers of persons aged 65 years or over. In 2012, 28 per cent of Primary Carers of persons aged 65 years or over did not state their satisfaction with the range of organised services available.</t>
  </si>
  <si>
    <t>Includes those who do not currently receive any assistance.</t>
  </si>
  <si>
    <r>
      <t xml:space="preserve">ABS (unpublished) </t>
    </r>
    <r>
      <rPr>
        <i/>
        <sz val="10"/>
        <color rgb="FF000000"/>
        <rFont val="Arial"/>
        <family val="2"/>
      </rPr>
      <t>Survey of Disability, Ageing and Carers, Australia, 2015</t>
    </r>
    <r>
      <rPr>
        <sz val="10"/>
        <color rgb="FF000000"/>
        <rFont val="Arial"/>
        <family val="2"/>
      </rPr>
      <t xml:space="preserve"> and </t>
    </r>
    <r>
      <rPr>
        <i/>
        <sz val="10"/>
        <color rgb="FF000000"/>
        <rFont val="Arial"/>
        <family val="2"/>
      </rPr>
      <t>2012.</t>
    </r>
    <r>
      <rPr>
        <sz val="10"/>
        <color rgb="FF000000"/>
        <rFont val="Arial"/>
        <family val="2"/>
      </rPr>
      <t/>
    </r>
  </si>
  <si>
    <t>Table 14A.43</t>
  </si>
  <si>
    <t>People aged 65 years or over who are satisfied with the quality of assistance received from organised and formal services in the last six months, by remoteness area, by State and Territory (a), (b), (c), (d), (e), (f), (g)</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</si>
  <si>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</si>
  <si>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</si>
  <si>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</si>
  <si>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</si>
  <si>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</si>
  <si>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</si>
  <si>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</si>
  <si>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(h)</t>
    </r>
  </si>
  <si>
    <r>
      <rPr>
        <i/>
        <sz val="10"/>
        <color rgb="FF000000"/>
        <rFont val="Arial"/>
        <family val="2"/>
      </rPr>
      <t>Aust</t>
    </r>
    <r>
      <rPr>
        <sz val="10"/>
        <color rgb="FF000000"/>
        <rFont val="Arial"/>
        <family val="2"/>
      </rPr>
      <t/>
    </r>
  </si>
  <si>
    <t>Major cities</t>
  </si>
  <si>
    <t>Regional and remote areas (i)</t>
  </si>
  <si>
    <t>Regional and remote areas</t>
  </si>
  <si>
    <r>
      <rPr>
        <b/>
        <sz val="10"/>
        <color rgb="FF000000"/>
        <rFont val="Arial"/>
        <family val="2"/>
      </rPr>
      <t>np</t>
    </r>
    <r>
      <rPr>
        <sz val="10"/>
        <color rgb="FF000000"/>
        <rFont val="Arial"/>
        <family val="2"/>
      </rPr>
      <t xml:space="preserve"> Not published. .. Not applicable.</t>
    </r>
  </si>
  <si>
    <t>Includes inner regional, outer regional and remote. Excludes very remote and migratory areas. Refer to the SDAC Summary of Findings publication (ABS Cat. no. 4430.0) for further details.</t>
  </si>
  <si>
    <r>
      <t xml:space="preserve">ABS (unpublished) </t>
    </r>
    <r>
      <rPr>
        <i/>
        <sz val="10"/>
        <color rgb="FF000000"/>
        <rFont val="Arial"/>
        <family val="2"/>
      </rPr>
      <t>Survey of Disability, Ageing and Carers, Australia, 2018</t>
    </r>
    <r>
      <rPr>
        <sz val="10"/>
        <color rgb="FF000000"/>
        <rFont val="Arial"/>
        <family val="2"/>
      </rPr>
      <t xml:space="preserve"> (and previous years).</t>
    </r>
  </si>
  <si>
    <t>Table 14A.44</t>
  </si>
  <si>
    <t>People aged 65 years or over who are satisfied with the range of organised and formal service options available, by remoteness area, by State and Territory (a), (b), (c), (d), (e), (f)</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</si>
  <si>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</si>
  <si>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</si>
  <si>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</si>
  <si>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</si>
  <si>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</si>
  <si>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</si>
  <si>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</si>
  <si>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(g)</t>
    </r>
  </si>
  <si>
    <r>
      <rPr>
        <i/>
        <sz val="10"/>
        <color rgb="FF000000"/>
        <rFont val="Arial"/>
        <family val="2"/>
      </rPr>
      <t>Aust</t>
    </r>
    <r>
      <rPr>
        <sz val="10"/>
        <color rgb="FF000000"/>
        <rFont val="Arial"/>
        <family val="2"/>
      </rPr>
      <t/>
    </r>
  </si>
  <si>
    <t>Regional and remote areas (h)</t>
  </si>
  <si>
    <r>
      <rPr>
        <b/>
        <sz val="10"/>
        <color rgb="FF000000"/>
        <rFont val="Arial"/>
        <family val="2"/>
      </rPr>
      <t>np</t>
    </r>
    <r>
      <rPr>
        <sz val="10"/>
        <color rgb="FF000000"/>
        <rFont val="Arial"/>
        <family val="2"/>
      </rPr>
      <t xml:space="preserve"> Not published. .. Not applicable.</t>
    </r>
  </si>
  <si>
    <r>
      <t xml:space="preserve">ABS (unpublished) </t>
    </r>
    <r>
      <rPr>
        <i/>
        <sz val="10"/>
        <color rgb="FF000000"/>
        <rFont val="Arial"/>
        <family val="2"/>
      </rPr>
      <t>Survey of Disability, Ageing and Carers, Australia, 2018</t>
    </r>
    <r>
      <rPr>
        <sz val="10"/>
        <color rgb="FF000000"/>
        <rFont val="Arial"/>
        <family val="2"/>
      </rPr>
      <t xml:space="preserve"> (and previous years).</t>
    </r>
  </si>
  <si>
    <t>Table 14A.45</t>
  </si>
  <si>
    <t>Primary carers (carers of people aged 65 years or over) who are satisfied with the quality of formal services received to help in their caring role, by remoteness area, by State and Territory (a), (b), (c), (d), (e), (f)</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</si>
  <si>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</si>
  <si>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</si>
  <si>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</si>
  <si>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</si>
  <si>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</si>
  <si>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</si>
  <si>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</si>
  <si>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(g)</t>
    </r>
  </si>
  <si>
    <r>
      <rPr>
        <i/>
        <sz val="10"/>
        <color rgb="FF000000"/>
        <rFont val="Arial"/>
        <family val="2"/>
      </rPr>
      <t>Aust</t>
    </r>
    <r>
      <rPr>
        <sz val="10"/>
        <color rgb="FF000000"/>
        <rFont val="Arial"/>
        <family val="2"/>
      </rPr>
      <t/>
    </r>
  </si>
  <si>
    <r>
      <rPr>
        <b/>
        <sz val="10"/>
        <color rgb="FF000000"/>
        <rFont val="Arial"/>
        <family val="2"/>
      </rPr>
      <t>np</t>
    </r>
    <r>
      <rPr>
        <sz val="10"/>
        <color rgb="FF000000"/>
        <rFont val="Arial"/>
        <family val="2"/>
      </rPr>
      <t xml:space="preserve"> Not published. .. Not applicable. – Nil or rounded to zero.</t>
    </r>
  </si>
  <si>
    <t>Primary carers who did not state their receipt and satisfaction with the quality of organised services have been excluded from both the numerator and the denominator. Proportions have been calculated excluding these 'not stated' responses. It should be noted that in 2018 this represents 24 per cent of all Primary Carers of persons aged 65 years or over who used organised services in the previous 6 months and 32 per cent and 48 per cent of the same population in 2015 and 2012 respectively. Refer to SDAC Summary of Findings Publication (ABS Cat. no. 4430.0) for further information about the 'not stated' responses for these data items.</t>
  </si>
  <si>
    <r>
      <t xml:space="preserve">ABS (unpublished) </t>
    </r>
    <r>
      <rPr>
        <i/>
        <sz val="10"/>
        <color rgb="FF000000"/>
        <rFont val="Arial"/>
        <family val="2"/>
      </rPr>
      <t>Survey of Disability, Ageing and Carers, Australia, 2018</t>
    </r>
    <r>
      <rPr>
        <sz val="10"/>
        <color rgb="FF000000"/>
        <rFont val="Arial"/>
        <family val="2"/>
      </rPr>
      <t xml:space="preserve"> (and previous years).</t>
    </r>
  </si>
  <si>
    <t>Table 14A.46</t>
  </si>
  <si>
    <t>Primary carers (carers of people aged 65 years or over) who are satisfied with the range of formal services available to help in their caring role, by remoteness area, by State and Territory (a), (b), (c), (d), (e), (f), (g)</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</si>
  <si>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</si>
  <si>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</si>
  <si>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</si>
  <si>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</si>
  <si>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</si>
  <si>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</si>
  <si>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</si>
  <si>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(h)</t>
    </r>
  </si>
  <si>
    <r>
      <rPr>
        <i/>
        <sz val="10"/>
        <color rgb="FF000000"/>
        <rFont val="Arial"/>
        <family val="2"/>
      </rPr>
      <t>Aust</t>
    </r>
    <r>
      <rPr>
        <sz val="10"/>
        <color rgb="FF000000"/>
        <rFont val="Arial"/>
        <family val="2"/>
      </rPr>
      <t/>
    </r>
  </si>
  <si>
    <r>
      <rPr>
        <b/>
        <sz val="10"/>
        <color rgb="FF000000"/>
        <rFont val="Arial"/>
        <family val="2"/>
      </rPr>
      <t>np</t>
    </r>
    <r>
      <rPr>
        <sz val="10"/>
        <color rgb="FF000000"/>
        <rFont val="Arial"/>
        <family val="2"/>
      </rPr>
      <t xml:space="preserve"> Not published. .. Not applicable.</t>
    </r>
  </si>
  <si>
    <t>Primary carers who did not state their satisfaction with the range of organised services have been excluded from both the numerator and the denominator. Proportions have been calculated excluding these 'not stated' responses. It should be noted that in 2018 this represents 24 per cent of all Primary Carers of persons aged 65 years or over, 32 per cent of the same population in 2015, and 28% 2012. Refer to SDAC Summary of Findings Publication (ABS Cat. no. 4430.0) for further information about the 'not stated' responses for these data items.</t>
  </si>
  <si>
    <r>
      <t xml:space="preserve">ABS (unpublished) </t>
    </r>
    <r>
      <rPr>
        <i/>
        <sz val="10"/>
        <color rgb="FF000000"/>
        <rFont val="Arial"/>
        <family val="2"/>
      </rPr>
      <t>Survey of Disability, Ageing and Carers, Australia, 2018</t>
    </r>
    <r>
      <rPr>
        <sz val="10"/>
        <color rgb="FF000000"/>
        <rFont val="Arial"/>
        <family val="2"/>
      </rPr>
      <t xml:space="preserve"> (and previous years).</t>
    </r>
  </si>
  <si>
    <t>Table 14A.47</t>
  </si>
  <si>
    <t>Aged care assessment program — activity and costs, 2020-21 dollars (a), (b), (c)</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</si>
  <si>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</si>
  <si>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</si>
  <si>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</si>
  <si>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</si>
  <si>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</si>
  <si>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</si>
  <si>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</si>
  <si>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(d)</t>
    </r>
  </si>
  <si>
    <r>
      <rPr>
        <i/>
        <sz val="10"/>
        <color rgb="FF000000"/>
        <rFont val="Arial"/>
        <family val="2"/>
      </rPr>
      <t>Aust</t>
    </r>
    <r>
      <rPr>
        <sz val="10"/>
        <color rgb="FF000000"/>
        <rFont val="Arial"/>
        <family val="2"/>
      </rPr>
      <t xml:space="preserve"> (e)</t>
    </r>
  </si>
  <si>
    <t>Total number of assessments</t>
  </si>
  <si>
    <t>Real expenditure per assessment (f)</t>
  </si>
  <si>
    <t>2015-16 (g)</t>
  </si>
  <si>
    <t>$m = Millions of dollars.</t>
  </si>
  <si>
    <t>Cost per assessment includes clients aged less than 65 years.</t>
  </si>
  <si>
    <r>
      <t xml:space="preserve">Australian Government Department of Health (unpublished); Australian Government Department of Health 2021 (and previous issues), </t>
    </r>
    <r>
      <rPr>
        <i/>
        <sz val="10"/>
        <color rgb="FF000000"/>
        <rFont val="Arial"/>
        <family val="2"/>
      </rPr>
      <t>Aged Care data Snapshot, 2021</t>
    </r>
    <r>
      <rPr>
        <sz val="10"/>
        <color rgb="FF000000"/>
        <rFont val="Arial"/>
        <family val="2"/>
      </rPr>
      <t xml:space="preserve"> (and previous years);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</si>
  <si>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14A.48</t>
  </si>
  <si>
    <t>Commonwealth Home Support Programme — cost per hour of service, 2020-21 dollars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</si>
  <si>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</si>
  <si>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</si>
  <si>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</si>
  <si>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xml:space="preserve"> (c)</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</si>
  <si>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</si>
  <si>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</si>
  <si>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</si>
  <si>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(d)</t>
    </r>
  </si>
  <si>
    <r>
      <rPr>
        <i/>
        <sz val="10"/>
        <color rgb="FF000000"/>
        <rFont val="Arial"/>
        <family val="2"/>
      </rPr>
      <t>Aust</t>
    </r>
    <r>
      <rPr>
        <sz val="10"/>
        <color rgb="FF000000"/>
        <rFont val="Arial"/>
        <family val="2"/>
      </rPr>
      <t/>
    </r>
  </si>
  <si>
    <t>Real expenditure per hour of service</t>
  </si>
  <si>
    <t>$/hr</t>
  </si>
  <si>
    <t>Allied Health</t>
  </si>
  <si>
    <t>Nursing</t>
  </si>
  <si>
    <t>Data are not comparable across jurisdictions, but are comparable (subject to caveats) within jurisdictions over time.</t>
  </si>
  <si>
    <t>There is no commonly agreed methodology for calculating unit costs and therefore unit costs across jurisdictions are not comparable.</t>
  </si>
  <si>
    <t>WA contract by service group. Unit costs reported are an average across all services in the group.</t>
  </si>
  <si>
    <t>Unit costings are not available for the NT for some years or for some services in some years due to remote services and other factors.</t>
  </si>
  <si>
    <r>
      <t xml:space="preserve">Australian Government Department of Health 2021 (and previous issues), </t>
    </r>
    <r>
      <rPr>
        <i/>
        <sz val="10"/>
        <color rgb="FF000000"/>
        <rFont val="Arial"/>
        <family val="2"/>
      </rPr>
      <t>Aged Care data Snapshot, 2021</t>
    </r>
    <r>
      <rPr>
        <sz val="10"/>
        <color rgb="FF000000"/>
        <rFont val="Arial"/>
        <family val="2"/>
      </rPr>
      <t xml:space="preserve"> (and previous years);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</si>
  <si>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14A.49</t>
  </si>
  <si>
    <t>Participation of people aged 65 years or over in any social and community activities away from home in the last three months, by disability status (a), (b), (c), (d)</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</si>
  <si>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</si>
  <si>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</si>
  <si>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</si>
  <si>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</si>
  <si>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</si>
  <si>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</si>
  <si>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</si>
  <si>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(e)</t>
    </r>
  </si>
  <si>
    <r>
      <rPr>
        <i/>
        <sz val="10"/>
        <color rgb="FF000000"/>
        <rFont val="Arial"/>
        <family val="2"/>
      </rPr>
      <t>Aust</t>
    </r>
    <r>
      <rPr>
        <sz val="10"/>
        <color rgb="FF000000"/>
        <rFont val="Arial"/>
        <family val="2"/>
      </rPr>
      <t/>
    </r>
  </si>
  <si>
    <t>Participated in social or community activities away from home</t>
  </si>
  <si>
    <t>Did not participate in any social or community activities away from home</t>
  </si>
  <si>
    <r>
      <rPr>
        <b/>
        <sz val="10"/>
        <color rgb="FF000000"/>
        <rFont val="Arial"/>
        <family val="2"/>
      </rPr>
      <t>np</t>
    </r>
    <r>
      <rPr>
        <sz val="10"/>
        <color rgb="FF000000"/>
        <rFont val="Arial"/>
        <family val="2"/>
      </rPr>
      <t xml:space="preserve"> Not published. – Nil or rounded to zero.</t>
    </r>
  </si>
  <si>
    <t>Persons aged 65 years or over, living in households.</t>
  </si>
  <si>
    <t>The social and community activities participated in away from home in the last 3 months are: visited relatives or friends, went out with friends or relatives, religious or spiritual group activities, voluntary or community service activities, performing arts group activity, art or craft, or practical hobby group activities, went on holidays or camping with others, sport or physical recreation with others, other recreational or special interest group activities, support groups and other activities not specified elsewhere.</t>
  </si>
  <si>
    <r>
      <t xml:space="preserve">ABS (unpublished) </t>
    </r>
    <r>
      <rPr>
        <i/>
        <sz val="10"/>
        <color rgb="FF000000"/>
        <rFont val="Arial"/>
        <family val="2"/>
      </rPr>
      <t>Survey of Disability, Ageing and Carers, Australia, 2018</t>
    </r>
    <r>
      <rPr>
        <sz val="10"/>
        <color rgb="FF000000"/>
        <rFont val="Arial"/>
        <family val="2"/>
      </rPr>
      <t xml:space="preserve"> and </t>
    </r>
    <r>
      <rPr>
        <i/>
        <sz val="10"/>
        <color rgb="FF000000"/>
        <rFont val="Arial"/>
        <family val="2"/>
      </rPr>
      <t>2015.</t>
    </r>
    <r>
      <rPr>
        <sz val="10"/>
        <color rgb="FF000000"/>
        <rFont val="Arial"/>
        <family val="2"/>
      </rPr>
      <t/>
    </r>
  </si>
  <si>
    <t>Table 14A.50</t>
  </si>
  <si>
    <t>People aged 65 years or over who had face-to-face contact with family or friends not living in the same household in last three months, by frequency of contact and disability status (a), (b), (c)</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</si>
  <si>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</si>
  <si>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</si>
  <si>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</si>
  <si>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</si>
  <si>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</si>
  <si>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</si>
  <si>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</si>
  <si>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(d)</t>
    </r>
  </si>
  <si>
    <r>
      <rPr>
        <i/>
        <sz val="10"/>
        <color rgb="FF000000"/>
        <rFont val="Arial"/>
        <family val="2"/>
      </rPr>
      <t>Aust</t>
    </r>
    <r>
      <rPr>
        <sz val="10"/>
        <color rgb="FF000000"/>
        <rFont val="Arial"/>
        <family val="2"/>
      </rPr>
      <t/>
    </r>
  </si>
  <si>
    <t>Had face-to-face contact with family or friends not living in the same household</t>
  </si>
  <si>
    <t>in the last week (e)</t>
  </si>
  <si>
    <t>in the last month (i)</t>
  </si>
  <si>
    <t>in the last three months (j)</t>
  </si>
  <si>
    <r>
      <rPr>
        <b/>
        <sz val="10"/>
        <color rgb="FF000000"/>
        <rFont val="Arial"/>
        <family val="2"/>
      </rPr>
      <t>np</t>
    </r>
    <r>
      <rPr>
        <sz val="10"/>
        <color rgb="FF000000"/>
        <rFont val="Arial"/>
        <family val="2"/>
      </rPr>
      <t xml:space="preserve"> Not published.</t>
    </r>
  </si>
  <si>
    <t>Includes people who had face-to-face contact with family or friends not living in the same household every day or at least once in the last week.</t>
  </si>
  <si>
    <t>Includes people who had face-to-face contact with family or friends not living in the same household every day, at least once in last month including every day or last week.</t>
  </si>
  <si>
    <t>Includes people who had face-to-face contact with family or friends not living in the same household every day, at least once in last three months including every day or last week or last month.</t>
  </si>
  <si>
    <r>
      <t xml:space="preserve">ABS (unpublished) </t>
    </r>
    <r>
      <rPr>
        <i/>
        <sz val="10"/>
        <color rgb="FF000000"/>
        <rFont val="Arial"/>
        <family val="2"/>
      </rPr>
      <t>Survey of Disability, Ageing and Carers, Australia, 2018</t>
    </r>
    <r>
      <rPr>
        <sz val="10"/>
        <color rgb="FF000000"/>
        <rFont val="Arial"/>
        <family val="2"/>
      </rPr>
      <t xml:space="preserve"> and </t>
    </r>
    <r>
      <rPr>
        <i/>
        <sz val="10"/>
        <color rgb="FF000000"/>
        <rFont val="Arial"/>
        <family val="2"/>
      </rPr>
      <t>2015.</t>
    </r>
    <r>
      <rPr>
        <sz val="10"/>
        <color rgb="FF000000"/>
        <rFont val="Arial"/>
        <family val="2"/>
      </rPr>
      <t/>
    </r>
  </si>
  <si>
    <t>Table 14A.51</t>
  </si>
  <si>
    <t>People aged 65 years or over and whether they leave home as often as they would like, by disability status (a), (b), (c)</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</si>
  <si>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</si>
  <si>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</si>
  <si>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</si>
  <si>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</si>
  <si>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</si>
  <si>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</si>
  <si>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</si>
  <si>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(d)</t>
    </r>
  </si>
  <si>
    <r>
      <rPr>
        <i/>
        <sz val="10"/>
        <color rgb="FF000000"/>
        <rFont val="Arial"/>
        <family val="2"/>
      </rPr>
      <t>Aust</t>
    </r>
    <r>
      <rPr>
        <sz val="10"/>
        <color rgb="FF000000"/>
        <rFont val="Arial"/>
        <family val="2"/>
      </rPr>
      <t/>
    </r>
  </si>
  <si>
    <t>Left home as often as liked</t>
  </si>
  <si>
    <t>Profound or severe disability (e)</t>
  </si>
  <si>
    <t>Other disability (f)</t>
  </si>
  <si>
    <t>All disability types (g)</t>
  </si>
  <si>
    <t>Did not leave home or did not leave home as often as they would like</t>
  </si>
  <si>
    <t>Did not leave home as often as they would like</t>
  </si>
  <si>
    <t>Reasons</t>
  </si>
  <si>
    <t>Own disability/condition</t>
  </si>
  <si>
    <t>Another person's disability/condition</t>
  </si>
  <si>
    <t>Could not be bothered/nowhere to go</t>
  </si>
  <si>
    <t>Other reasons</t>
  </si>
  <si>
    <t>All reasons</t>
  </si>
  <si>
    <r>
      <rPr>
        <b/>
        <sz val="10"/>
        <color rgb="FF000000"/>
        <rFont val="Arial"/>
        <family val="2"/>
      </rPr>
      <t>np</t>
    </r>
    <r>
      <rPr>
        <sz val="10"/>
        <color rgb="FF000000"/>
        <rFont val="Arial"/>
        <family val="2"/>
      </rPr>
      <t xml:space="preserve"> Not published. – Nil or rounded to zero.</t>
    </r>
  </si>
  <si>
    <r>
      <t xml:space="preserve">ABS (unpublished) </t>
    </r>
    <r>
      <rPr>
        <i/>
        <sz val="10"/>
        <color rgb="FF000000"/>
        <rFont val="Arial"/>
        <family val="2"/>
      </rPr>
      <t>Survey of Disability, Ageing and Carers, Australia, 2018</t>
    </r>
    <r>
      <rPr>
        <sz val="10"/>
        <color rgb="FF000000"/>
        <rFont val="Arial"/>
        <family val="2"/>
      </rPr>
      <t xml:space="preserve"> and </t>
    </r>
    <r>
      <rPr>
        <i/>
        <sz val="10"/>
        <color rgb="FF000000"/>
        <rFont val="Arial"/>
        <family val="2"/>
      </rPr>
      <t>2015.</t>
    </r>
    <r>
      <rPr>
        <sz val="10"/>
        <color rgb="FF000000"/>
        <rFont val="Arial"/>
        <family val="2"/>
      </rPr>
      <t/>
    </r>
  </si>
  <si>
    <t>Table 14A.52</t>
  </si>
  <si>
    <t xml:space="preserve">Transition Care Program, summary measures </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</si>
  <si>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</si>
  <si>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</si>
  <si>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</si>
  <si>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</si>
  <si>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</si>
  <si>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</si>
  <si>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</si>
  <si>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</si>
  <si>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(a)</t>
    </r>
  </si>
  <si>
    <t>Admissions (b)</t>
  </si>
  <si>
    <t>Discharges (b)</t>
  </si>
  <si>
    <t>Average length of stay (b)</t>
  </si>
  <si>
    <t>Allocated places at 30 June (c)</t>
  </si>
  <si>
    <t>Operational places at 30 June</t>
  </si>
  <si>
    <t>Services at 30 June</t>
  </si>
  <si>
    <t>Real expenditure (d)</t>
  </si>
  <si>
    <t>Australian Government (Department of Health) (e)</t>
  </si>
  <si>
    <t>State and territory governments (f)</t>
  </si>
  <si>
    <t>Average Modified Barthel Index (g), (h), (i), (j)</t>
  </si>
  <si>
    <t>on entry</t>
  </si>
  <si>
    <t>Index</t>
  </si>
  <si>
    <t>on exit</t>
  </si>
  <si>
    <t>$m = Millions of dollars.</t>
  </si>
  <si>
    <t>Average length of stay and the Modified Barthel Index data only include recipients who completed a transition care episode, while admissions and discharges are totals for the financial year (that is, not restricted to those who completed transition care episode).</t>
  </si>
  <si>
    <t>Allocated places include places that will not be funded and therefore cannot become operational until the next financial year. For more information on data quality, including collection methodologies and data limitations, see the AIHW website (https://www.aihw.gov.au/reports/aged-care/national-aged-care-data-clearinghouse-data-dictionary-version-1-0/contents/table-of-contents).</t>
  </si>
  <si>
    <t>Includes direct funding only.</t>
  </si>
  <si>
    <t>Includes direct funding and in-kind contributions. See table 14A.3 for footnotes regarding State and Territory expenditure on the Transition Care Program.</t>
  </si>
  <si>
    <t>The Modified Barthel Index is a measure of functioning in the activities of daily living reported for Transition Care Program recipients who completed a transition care episode with zero being fully dependent and 100 being fully independent.</t>
  </si>
  <si>
    <t>Different health and aged care service systems, local operating procedures and client groups can have an effect on the outcomes of the Transition Care Program across jurisdictions.</t>
  </si>
  <si>
    <t>Average Functional Capacity Scores on Entry and on Exit are for Transition Care completed episodes only.</t>
  </si>
  <si>
    <t>Incomplete episodes of Transition Care are excluded from calculations for the Modified Barthel Index. During 2019-20, 25 per cent of Transition Care episodes were incomplete. The majority of early discharges from the program were due to the client returning to hospital (90 per cent of all incomplete episodes), or transferring to another aged care service (3 per cent). An individual may have multiple episodes of Transition Care during a year, and hence, some clients who had an incomplete episode of care may have also had a complete episode of care within the year.</t>
  </si>
  <si>
    <r>
      <t xml:space="preserve">State and Territory governments (unpublished); Australian Government Department of Health (unpublished); Australian Government Department of Health 2021 (and previous issues), </t>
    </r>
    <r>
      <rPr>
        <i/>
        <sz val="10"/>
        <color rgb="FF000000"/>
        <rFont val="Arial"/>
        <family val="2"/>
      </rPr>
      <t>Aged Care data Snapshot, 2021</t>
    </r>
    <r>
      <rPr>
        <sz val="10"/>
        <color rgb="FF000000"/>
        <rFont val="Arial"/>
        <family val="2"/>
      </rPr>
      <t xml:space="preserve"> (and previous years);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</si>
  <si>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r>
      <t xml:space="preserve">Aged care assessment program </t>
    </r>
    <r>
      <rPr>
        <sz val="10"/>
        <color rgb="FF000000"/>
        <rFont val="Calibri"/>
        <family val="2"/>
      </rPr>
      <t>—</t>
    </r>
    <r>
      <rPr>
        <sz val="10"/>
        <color rgb="FF000000"/>
        <rFont val="Arial"/>
      </rPr>
      <t xml:space="preserve"> activity and costs</t>
    </r>
  </si>
  <si>
    <r>
      <t xml:space="preserve">Commonwealth Home Support Programme </t>
    </r>
    <r>
      <rPr>
        <sz val="10"/>
        <color rgb="FF000000"/>
        <rFont val="Calibri"/>
        <family val="2"/>
      </rPr>
      <t>—</t>
    </r>
    <r>
      <rPr>
        <sz val="10"/>
        <color rgb="FF000000"/>
        <rFont val="Arial"/>
      </rPr>
      <t xml:space="preserve"> cost per hour of service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</si>
</sst>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164" formatCode="###\ ###\ ###\ ##0.0;###\ ###\ ###\ ##0.0;###\ ###\ ###\ ##0.0"/>
    <numFmt numFmtId="165" formatCode="0.0;\-0.0;0.0"/>
    <numFmt numFmtId="166" formatCode="##0.0;\-##0.0;##0.0"/>
    <numFmt numFmtId="167" formatCode="#0.0;\-#0.0;#0.0"/>
    <numFmt numFmtId="168" formatCode="#\ ##0.0;\-#\ ##0.0;#\ ##0.0"/>
    <numFmt numFmtId="169" formatCode="##\ ##0.0;\-##\ ##0.0;##\ ##0.0"/>
    <numFmt numFmtId="170" formatCode="0;\-0;0"/>
    <numFmt numFmtId="171" formatCode="#0;\-#0;#0"/>
    <numFmt numFmtId="172" formatCode="##0;\-##0;##0"/>
    <numFmt numFmtId="173" formatCode="#\ ##0;\-#\ ##0;#\ ##0"/>
    <numFmt numFmtId="174" formatCode="###\ ##0;\-###\ ##0;###\ ##0"/>
    <numFmt numFmtId="175" formatCode="##\ ##0;\-##\ ##0;##\ ##0"/>
    <numFmt numFmtId="176" formatCode="0.00;\-0.00;0.00"/>
    <numFmt numFmtId="177" formatCode="##0.00;\-##0.00;##0.00"/>
    <numFmt numFmtId="178" formatCode="#0.00;\-#0.00;#0.00"/>
    <numFmt numFmtId="179" formatCode="#\ ##0.00;\-#\ ##0.00;#\ ##0.00"/>
    <numFmt numFmtId="180" formatCode="###\ ###\ ###\ ##0.00;###\ ###\ ###\ ##0.00;###\ ###\ ###\ ##0.00"/>
    <numFmt numFmtId="181" formatCode="##\ ##0.00;\-##\ ##0.00;##\ ##0.00"/>
    <numFmt numFmtId="182" formatCode="###\ ##0.00;\-###\ ##0.00;###\ ##0.00"/>
    <numFmt numFmtId="183" formatCode="###\ ###\ ###\ ##0;###\ ###\ ###\ ##0;###\ ###\ ###\ ##0"/>
    <numFmt numFmtId="184" formatCode="&quot;*&quot;##0.0;&quot;*&quot;\-##0.0;&quot;*&quot;##0.0;&quot;*&quot;General"/>
    <numFmt numFmtId="185" formatCode="\±\ ##0.0;\±\ ##0.0;\±\ ##0.0;\±\ General"/>
    <numFmt numFmtId="186" formatCode="&quot;*&quot;#0.0;&quot;*&quot;\-#0.0;&quot;*&quot;#0.0;&quot;*&quot;General"/>
    <numFmt numFmtId="187" formatCode="&quot;**&quot;#0.0;&quot;**&quot;\-#0.0;&quot;**&quot;#0.0;&quot;**&quot;General"/>
    <numFmt numFmtId="188" formatCode="\±\ .0;\±\ .0;\±\ .0;\±\ General"/>
    <numFmt numFmtId="189" formatCode="\±\ #0.0;\±\ #0.0;\±\ #0.0;\±\ General"/>
    <numFmt numFmtId="190" formatCode="\±\ 0.0;\±\ 0.0;\±\ 0.0;\±\ General"/>
    <numFmt numFmtId="191" formatCode="#\ ###\ ##0;\-#\ ###\ ##0;#\ ###\ ##0"/>
    <numFmt numFmtId="192" formatCode="&quot;**&quot;0.0;&quot;**&quot;\-0.0;&quot;**&quot;0.0;&quot;**&quot;General"/>
    <numFmt numFmtId="193" formatCode="&quot;*&quot;0.0;&quot;*&quot;\-0.0;&quot;*&quot;0.0;&quot;*&quot;General"/>
    <numFmt numFmtId="194" formatCode="&quot;**&quot;##0.0;&quot;**&quot;\-##0.0;&quot;**&quot;##0.0;&quot;**&quot;General"/>
  </numFmts>
  <fonts count="13" x14ac:knownFonts="1">
    <font>
      <sz val="10"/>
      <color rgb="FF000000"/>
      <name val="Arial"/>
    </font>
    <font>
      <sz val="26"/>
      <color rgb="FF000000"/>
      <name val="Times New Roman"/>
      <family val="1"/>
    </font>
    <font>
      <b/>
      <sz val="10"/>
      <color rgb="FF000000"/>
      <name val="Arial"/>
      <family val="2"/>
    </font>
    <font>
      <b/>
      <sz val="16"/>
      <color rgb="FFFF0000"/>
      <name val="Arial"/>
      <family val="2"/>
    </font>
    <font>
      <sz val="9"/>
      <color rgb="FF000000"/>
      <name val="Arial"/>
      <family val="2"/>
    </font>
    <font>
      <b/>
      <sz val="9"/>
      <color rgb="FF0000FF"/>
      <name val="Arial"/>
      <family val="2"/>
    </font>
    <font>
      <b/>
      <u/>
      <sz val="10"/>
      <color theme="10"/>
      <name val="Arial"/>
      <family val="2"/>
    </font>
    <font>
      <sz val="10"/>
      <color rgb="FF0000FF"/>
      <name val="Arial"/>
      <family val="2"/>
    </font>
    <font>
      <sz val="12"/>
      <color rgb="FF000000"/>
      <name val="Arial"/>
      <family val="2"/>
    </font>
    <font>
      <i/>
      <sz val="10"/>
      <color rgb="FF000000"/>
      <name val="Arial"/>
      <family val="2"/>
    </font>
    <font>
      <b/>
      <sz val="12"/>
      <color rgb="FF000000"/>
      <name val="Arial"/>
      <family val="2"/>
    </font>
    <font>
      <sz val="10"/>
      <color rgb="FF000000"/>
      <name val="Arial"/>
      <family val="2"/>
    </font>
    <font>
      <sz val="10"/>
      <color rgb="FF000000"/>
      <name val="Calibri"/>
      <family val="2"/>
    </font>
  </fonts>
  <fills count="5">
    <fill>
      <patternFill patternType="none"/>
    </fill>
    <fill>
      <patternFill patternType="gray125"/>
    </fill>
    <fill>
      <patternFill patternType="solid">
        <fgColor rgb="FFEEEEEE"/>
      </patternFill>
    </fill>
    <fill>
      <patternFill patternType="solid">
        <fgColor rgb="FFF15B25"/>
      </patternFill>
    </fill>
    <fill>
      <patternFill patternType="solid">
        <fgColor rgb="FFFCDED3"/>
      </patternFill>
    </fill>
  </fills>
  <borders count="2">
    <border>
      <left/>
      <right/>
      <top/>
      <bottom/>
      <diagonal/>
    </border>
    <border>
      <left/>
      <right/>
      <top/>
      <bottom style="thin">
        <color rgb="FF000000"/>
      </bottom>
      <diagonal/>
    </border>
  </borders>
  <cellStyleXfs count="1">
    <xf numFmtId="0" fontId="0" fillId="0" borderId="0"/>
  </cellStyleXfs>
  <cellXfs count="526">
    <xf numFmtId="0" fontId="0" fillId="0" borderId="0" xfId="0"/>
    <xf numFmtId="0" fontId="1" fillId="0" borderId="0" xfId="0" applyFont="1" applyAlignment="1">
      <alignment horizontal="left" vertical="top" wrapText="1"/>
    </xf>
    <xf numFmtId="0" fontId="0" fillId="0" borderId="0" xfId="0" applyFont="1" applyAlignment="1">
      <alignment horizontal="justify" vertical="top" wrapText="1"/>
    </xf>
    <xf numFmtId="0" fontId="4" fillId="0" borderId="1" xfId="0" applyFont="1" applyBorder="1" applyAlignment="1">
      <alignment horizontal="left"/>
    </xf>
    <xf numFmtId="0" fontId="5" fillId="0" borderId="1" xfId="0" applyFont="1" applyBorder="1" applyAlignment="1">
      <alignment horizontal="left"/>
    </xf>
    <xf numFmtId="0" fontId="6" fillId="0" borderId="0" xfId="0" applyFont="1" applyAlignment="1">
      <alignment horizontal="left" vertical="top"/>
    </xf>
    <xf numFmtId="49" fontId="7" fillId="0" borderId="0" xfId="0" applyNumberFormat="1" applyFont="1" applyAlignment="1">
      <alignment horizontal="left" vertical="top"/>
    </xf>
    <xf numFmtId="0" fontId="0" fillId="0" borderId="0" xfId="0" applyFont="1" applyAlignment="1">
      <alignment horizontal="left" vertical="center"/>
    </xf>
    <xf numFmtId="0" fontId="8" fillId="0" borderId="1" xfId="0" applyFont="1" applyBorder="1" applyAlignment="1">
      <alignment horizontal="left" vertical="top"/>
    </xf>
    <xf numFmtId="0" fontId="0" fillId="0" borderId="0" xfId="0" applyFont="1" applyAlignment="1">
      <alignment horizontal="center" vertical="center"/>
    </xf>
    <xf numFmtId="0" fontId="0" fillId="0" borderId="0" xfId="0" applyFont="1" applyAlignment="1">
      <alignment horizontal="right"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right"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164" fontId="0" fillId="0" borderId="0" xfId="0" applyNumberFormat="1" applyFont="1" applyAlignment="1">
      <alignment horizontal="right" vertical="center"/>
    </xf>
    <xf numFmtId="165" fontId="0" fillId="0" borderId="0" xfId="0" applyNumberFormat="1" applyFont="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0" fontId="0" fillId="0" borderId="0" xfId="0" applyFont="1" applyAlignment="1">
      <alignment horizontal="left" vertical="top"/>
    </xf>
    <xf numFmtId="0" fontId="9" fillId="0" borderId="0" xfId="0" applyFont="1" applyAlignment="1">
      <alignment horizontal="left" vertical="top"/>
    </xf>
    <xf numFmtId="170" fontId="0" fillId="0" borderId="0" xfId="0" applyNumberFormat="1" applyFont="1" applyAlignment="1">
      <alignment horizontal="right" vertical="center"/>
    </xf>
    <xf numFmtId="171" fontId="0" fillId="0" borderId="0" xfId="0" applyNumberFormat="1" applyFont="1" applyAlignment="1">
      <alignment horizontal="right" vertical="center"/>
    </xf>
    <xf numFmtId="172" fontId="0" fillId="0" borderId="0" xfId="0" applyNumberFormat="1" applyFont="1" applyAlignment="1">
      <alignment horizontal="right" vertical="center"/>
    </xf>
    <xf numFmtId="173" fontId="0" fillId="0" borderId="0" xfId="0" applyNumberFormat="1" applyFont="1" applyAlignment="1">
      <alignment horizontal="right" vertical="center"/>
    </xf>
    <xf numFmtId="174" fontId="0" fillId="0" borderId="0" xfId="0" applyNumberFormat="1" applyFont="1" applyAlignment="1">
      <alignment horizontal="right" vertical="center"/>
    </xf>
    <xf numFmtId="175" fontId="0" fillId="0" borderId="0" xfId="0" applyNumberFormat="1" applyFont="1" applyAlignment="1">
      <alignment horizontal="right" vertical="center"/>
    </xf>
    <xf numFmtId="165" fontId="0" fillId="0" borderId="0" xfId="0" applyNumberFormat="1" applyFont="1" applyAlignment="1">
      <alignment horizontal="right" vertical="center"/>
    </xf>
    <xf numFmtId="167" fontId="0" fillId="0" borderId="0" xfId="0" applyNumberFormat="1" applyFont="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7" fontId="0" fillId="0" borderId="0" xfId="0" applyNumberFormat="1" applyFont="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176" fontId="0" fillId="0" borderId="0" xfId="0" applyNumberFormat="1" applyFont="1" applyAlignment="1">
      <alignment horizontal="right" vertical="center"/>
    </xf>
    <xf numFmtId="165" fontId="0" fillId="0" borderId="0" xfId="0" applyNumberFormat="1" applyFont="1" applyAlignment="1">
      <alignment horizontal="right" vertical="center"/>
    </xf>
    <xf numFmtId="167" fontId="0" fillId="0" borderId="0" xfId="0" applyNumberFormat="1" applyFont="1" applyAlignment="1">
      <alignment horizontal="right" vertical="center"/>
    </xf>
    <xf numFmtId="168" fontId="0" fillId="0" borderId="0" xfId="0" applyNumberFormat="1" applyFont="1" applyAlignment="1">
      <alignment horizontal="right" vertical="center"/>
    </xf>
    <xf numFmtId="166" fontId="0" fillId="0" borderId="0" xfId="0" applyNumberFormat="1" applyFont="1" applyAlignment="1">
      <alignment horizontal="right" vertical="center"/>
    </xf>
    <xf numFmtId="169" fontId="0" fillId="0" borderId="0" xfId="0" applyNumberFormat="1" applyFont="1" applyAlignment="1">
      <alignment horizontal="right" vertical="center"/>
    </xf>
    <xf numFmtId="177" fontId="0" fillId="0" borderId="0" xfId="0" applyNumberFormat="1" applyFont="1" applyAlignment="1">
      <alignment horizontal="right" vertical="center"/>
    </xf>
    <xf numFmtId="178" fontId="0" fillId="0" borderId="0" xfId="0" applyNumberFormat="1" applyFont="1" applyAlignment="1">
      <alignment horizontal="right" vertical="center"/>
    </xf>
    <xf numFmtId="179" fontId="0" fillId="0" borderId="0" xfId="0" applyNumberFormat="1" applyFont="1" applyAlignment="1">
      <alignment horizontal="right" vertical="center"/>
    </xf>
    <xf numFmtId="179" fontId="0" fillId="0" borderId="1" xfId="0" applyNumberFormat="1" applyFont="1" applyBorder="1" applyAlignment="1">
      <alignment horizontal="right" vertical="center"/>
    </xf>
    <xf numFmtId="180" fontId="0" fillId="0" borderId="0" xfId="0" applyNumberFormat="1" applyFont="1" applyAlignment="1">
      <alignment horizontal="right" vertical="center"/>
    </xf>
    <xf numFmtId="179" fontId="0" fillId="0" borderId="0" xfId="0" applyNumberFormat="1" applyFont="1" applyAlignment="1">
      <alignment horizontal="right" vertical="center"/>
    </xf>
    <xf numFmtId="179" fontId="0" fillId="0" borderId="1" xfId="0" applyNumberFormat="1" applyFont="1" applyBorder="1" applyAlignment="1">
      <alignment horizontal="right" vertical="center"/>
    </xf>
    <xf numFmtId="178" fontId="0" fillId="0" borderId="0" xfId="0" applyNumberFormat="1" applyFont="1" applyAlignment="1">
      <alignment horizontal="right" vertical="center"/>
    </xf>
    <xf numFmtId="176" fontId="0" fillId="0" borderId="0" xfId="0" applyNumberFormat="1" applyFont="1" applyAlignment="1">
      <alignment horizontal="right" vertical="center"/>
    </xf>
    <xf numFmtId="177" fontId="0" fillId="0" borderId="0" xfId="0" applyNumberFormat="1" applyFont="1" applyAlignment="1">
      <alignment horizontal="right" vertical="center"/>
    </xf>
    <xf numFmtId="177" fontId="0" fillId="0" borderId="1" xfId="0" applyNumberFormat="1" applyFont="1" applyBorder="1" applyAlignment="1">
      <alignment horizontal="right" vertical="center"/>
    </xf>
    <xf numFmtId="181" fontId="0" fillId="0" borderId="0" xfId="0" applyNumberFormat="1" applyFont="1" applyAlignment="1">
      <alignment horizontal="right" vertical="center"/>
    </xf>
    <xf numFmtId="181"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64"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70" fontId="0" fillId="0" borderId="0" xfId="0" applyNumberFormat="1" applyFont="1" applyAlignment="1">
      <alignment horizontal="right" vertical="center"/>
    </xf>
    <xf numFmtId="171" fontId="0" fillId="0" borderId="0" xfId="0" applyNumberFormat="1" applyFont="1" applyAlignment="1">
      <alignment horizontal="right" vertical="center"/>
    </xf>
    <xf numFmtId="173" fontId="0" fillId="0" borderId="0" xfId="0" applyNumberFormat="1" applyFont="1" applyAlignment="1">
      <alignment horizontal="right" vertical="center"/>
    </xf>
    <xf numFmtId="175" fontId="0" fillId="0" borderId="0" xfId="0" applyNumberFormat="1" applyFont="1" applyAlignment="1">
      <alignment horizontal="right" vertical="center"/>
    </xf>
    <xf numFmtId="167" fontId="0" fillId="0" borderId="0" xfId="0" applyNumberFormat="1" applyFont="1" applyAlignment="1">
      <alignment horizontal="right" vertical="center"/>
    </xf>
    <xf numFmtId="174" fontId="0" fillId="0" borderId="0" xfId="0" applyNumberFormat="1" applyFont="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71" fontId="0" fillId="0" borderId="0" xfId="0" applyNumberFormat="1" applyFont="1" applyAlignment="1">
      <alignment horizontal="right" vertical="center"/>
    </xf>
    <xf numFmtId="182" fontId="0" fillId="0" borderId="0" xfId="0" applyNumberFormat="1" applyFont="1" applyAlignment="1">
      <alignment horizontal="right" vertical="center"/>
    </xf>
    <xf numFmtId="173" fontId="0" fillId="0" borderId="0" xfId="0" applyNumberFormat="1" applyFont="1" applyAlignment="1">
      <alignment horizontal="right" vertical="center"/>
    </xf>
    <xf numFmtId="172" fontId="0" fillId="0" borderId="0" xfId="0" applyNumberFormat="1" applyFont="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8" fontId="0" fillId="0" borderId="0" xfId="0" applyNumberFormat="1" applyFont="1" applyAlignment="1">
      <alignment horizontal="right" vertical="center"/>
    </xf>
    <xf numFmtId="181" fontId="0" fillId="0" borderId="0" xfId="0" applyNumberFormat="1" applyFont="1" applyAlignment="1">
      <alignment horizontal="right" vertical="center"/>
    </xf>
    <xf numFmtId="175" fontId="0" fillId="0" borderId="0" xfId="0" applyNumberFormat="1" applyFont="1" applyAlignment="1">
      <alignment horizontal="right" vertical="center"/>
    </xf>
    <xf numFmtId="174" fontId="0" fillId="0" borderId="0" xfId="0" applyNumberFormat="1" applyFont="1" applyAlignment="1">
      <alignment horizontal="right" vertical="center"/>
    </xf>
    <xf numFmtId="179" fontId="0" fillId="0" borderId="0" xfId="0" applyNumberFormat="1" applyFont="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4" fontId="0" fillId="0" borderId="0" xfId="0" applyNumberFormat="1" applyFont="1" applyAlignment="1">
      <alignment horizontal="right" vertical="center"/>
    </xf>
    <xf numFmtId="165" fontId="0" fillId="0" borderId="0" xfId="0" applyNumberFormat="1" applyFont="1" applyAlignment="1">
      <alignment horizontal="right" vertical="center"/>
    </xf>
    <xf numFmtId="167" fontId="0" fillId="0" borderId="0" xfId="0" applyNumberFormat="1" applyFont="1" applyAlignment="1">
      <alignment horizontal="right" vertical="center"/>
    </xf>
    <xf numFmtId="175" fontId="0" fillId="0" borderId="0" xfId="0" applyNumberFormat="1" applyFont="1" applyAlignment="1">
      <alignment horizontal="right" vertical="center"/>
    </xf>
    <xf numFmtId="175" fontId="0" fillId="0" borderId="1" xfId="0" applyNumberFormat="1" applyFont="1" applyBorder="1" applyAlignment="1">
      <alignment horizontal="right" vertical="center"/>
    </xf>
    <xf numFmtId="175" fontId="0" fillId="0" borderId="0" xfId="0" applyNumberFormat="1" applyFont="1" applyAlignment="1">
      <alignment horizontal="right" vertical="center"/>
    </xf>
    <xf numFmtId="175"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5" fontId="0" fillId="0" borderId="0" xfId="0" applyNumberFormat="1" applyFont="1" applyAlignment="1">
      <alignment horizontal="right" vertical="center"/>
    </xf>
    <xf numFmtId="174" fontId="0" fillId="0" borderId="0" xfId="0" applyNumberFormat="1" applyFont="1" applyAlignment="1">
      <alignment horizontal="right" vertical="center"/>
    </xf>
    <xf numFmtId="174"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5" fontId="0" fillId="0" borderId="0" xfId="0" applyNumberFormat="1" applyFont="1" applyAlignment="1">
      <alignment horizontal="right" vertical="center"/>
    </xf>
    <xf numFmtId="174" fontId="0" fillId="0" borderId="0" xfId="0" applyNumberFormat="1" applyFont="1" applyAlignment="1">
      <alignment horizontal="right" vertical="center"/>
    </xf>
    <xf numFmtId="175" fontId="0" fillId="0" borderId="0" xfId="0" applyNumberFormat="1" applyFont="1" applyAlignment="1">
      <alignment horizontal="right" vertical="center"/>
    </xf>
    <xf numFmtId="175"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75" fontId="0" fillId="0" borderId="0" xfId="0" applyNumberFormat="1" applyFont="1" applyAlignment="1">
      <alignment horizontal="right" vertical="center"/>
    </xf>
    <xf numFmtId="175"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5" fontId="0" fillId="0" borderId="0" xfId="0" applyNumberFormat="1" applyFont="1" applyAlignment="1">
      <alignment horizontal="right" vertical="center"/>
    </xf>
    <xf numFmtId="166" fontId="0" fillId="0" borderId="0" xfId="0" applyNumberFormat="1" applyFont="1" applyAlignment="1">
      <alignment horizontal="right" vertical="center"/>
    </xf>
    <xf numFmtId="174" fontId="0" fillId="0" borderId="0" xfId="0" applyNumberFormat="1" applyFont="1" applyAlignment="1">
      <alignment horizontal="right" vertical="center"/>
    </xf>
    <xf numFmtId="174" fontId="0" fillId="0" borderId="1" xfId="0" applyNumberFormat="1" applyFont="1" applyBorder="1" applyAlignment="1">
      <alignment horizontal="right" vertical="center"/>
    </xf>
    <xf numFmtId="175" fontId="0" fillId="0" borderId="0" xfId="0" applyNumberFormat="1" applyFont="1" applyAlignment="1">
      <alignment horizontal="right" vertical="center"/>
    </xf>
    <xf numFmtId="173" fontId="0" fillId="0" borderId="0" xfId="0" applyNumberFormat="1" applyFont="1" applyAlignment="1">
      <alignment horizontal="right" vertical="center"/>
    </xf>
    <xf numFmtId="166" fontId="0" fillId="0" borderId="0" xfId="0" applyNumberFormat="1" applyFont="1" applyAlignment="1">
      <alignment horizontal="right" vertical="center"/>
    </xf>
    <xf numFmtId="172" fontId="0" fillId="0" borderId="0" xfId="0" applyNumberFormat="1" applyFont="1" applyAlignment="1">
      <alignment horizontal="right" vertical="center"/>
    </xf>
    <xf numFmtId="164" fontId="0" fillId="0" borderId="0" xfId="0" applyNumberFormat="1" applyFont="1" applyAlignment="1">
      <alignment horizontal="right" vertical="center"/>
    </xf>
    <xf numFmtId="174" fontId="0" fillId="0" borderId="0" xfId="0" applyNumberFormat="1" applyFont="1" applyAlignment="1">
      <alignment horizontal="right" vertical="center"/>
    </xf>
    <xf numFmtId="165" fontId="0" fillId="0" borderId="0" xfId="0" applyNumberFormat="1" applyFont="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0" fontId="0" fillId="3" borderId="0" xfId="0" applyFont="1" applyFill="1" applyAlignment="1">
      <alignment horizontal="left" vertical="top"/>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7" fontId="0" fillId="0" borderId="0" xfId="0" applyNumberFormat="1" applyFont="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75"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75" fontId="0" fillId="0" borderId="0" xfId="0" applyNumberFormat="1" applyFont="1" applyAlignment="1">
      <alignment horizontal="right" vertical="center"/>
    </xf>
    <xf numFmtId="165" fontId="0" fillId="0" borderId="0" xfId="0" applyNumberFormat="1" applyFont="1" applyAlignment="1">
      <alignment horizontal="right" vertical="center"/>
    </xf>
    <xf numFmtId="171" fontId="0" fillId="0" borderId="0" xfId="0" applyNumberFormat="1" applyFont="1" applyAlignment="1">
      <alignment horizontal="right" vertical="center"/>
    </xf>
    <xf numFmtId="172" fontId="0" fillId="0" borderId="0" xfId="0" applyNumberFormat="1" applyFont="1" applyAlignment="1">
      <alignment horizontal="right" vertical="center"/>
    </xf>
    <xf numFmtId="173" fontId="0" fillId="0" borderId="0" xfId="0" applyNumberFormat="1" applyFont="1" applyAlignment="1">
      <alignment horizontal="right" vertical="center"/>
    </xf>
    <xf numFmtId="174" fontId="0" fillId="0" borderId="0" xfId="0" applyNumberFormat="1" applyFont="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72" fontId="0" fillId="0" borderId="0" xfId="0" applyNumberFormat="1" applyFont="1" applyAlignment="1">
      <alignment horizontal="right" vertical="center"/>
    </xf>
    <xf numFmtId="171" fontId="0" fillId="0" borderId="0" xfId="0" applyNumberFormat="1" applyFont="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5" fontId="0" fillId="0" borderId="0" xfId="0" applyNumberFormat="1" applyFont="1" applyAlignment="1">
      <alignment horizontal="right" vertical="center"/>
    </xf>
    <xf numFmtId="165" fontId="0" fillId="0" borderId="0" xfId="0" applyNumberFormat="1" applyFont="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83" fontId="0" fillId="0" borderId="0" xfId="0" applyNumberFormat="1" applyFont="1" applyAlignment="1">
      <alignment horizontal="right" vertical="center"/>
    </xf>
    <xf numFmtId="170" fontId="0" fillId="0" borderId="0" xfId="0" applyNumberFormat="1" applyFont="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7" fontId="0" fillId="0" borderId="0" xfId="0" applyNumberFormat="1" applyFont="1" applyAlignment="1">
      <alignment horizontal="right" vertical="center"/>
    </xf>
    <xf numFmtId="171" fontId="0" fillId="0" borderId="0" xfId="0" applyNumberFormat="1" applyFont="1" applyAlignment="1">
      <alignment horizontal="right" vertical="center"/>
    </xf>
    <xf numFmtId="175" fontId="0" fillId="0" borderId="0" xfId="0" applyNumberFormat="1" applyFont="1" applyAlignment="1">
      <alignment horizontal="right" vertical="center"/>
    </xf>
    <xf numFmtId="175"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70" fontId="0" fillId="0" borderId="0" xfId="0" applyNumberFormat="1" applyFont="1" applyAlignment="1">
      <alignment horizontal="right" vertical="center"/>
    </xf>
    <xf numFmtId="170"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75" fontId="0" fillId="0" borderId="0" xfId="0" applyNumberFormat="1" applyFont="1" applyAlignment="1">
      <alignment horizontal="right" vertical="center"/>
    </xf>
    <xf numFmtId="173" fontId="0" fillId="0" borderId="0" xfId="0" applyNumberFormat="1" applyFont="1" applyAlignment="1">
      <alignment horizontal="right" vertical="center"/>
    </xf>
    <xf numFmtId="165" fontId="0" fillId="0" borderId="0" xfId="0" applyNumberFormat="1" applyFont="1" applyAlignment="1">
      <alignment horizontal="right" vertical="center"/>
    </xf>
    <xf numFmtId="167" fontId="0" fillId="0" borderId="0" xfId="0" applyNumberFormat="1" applyFont="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7" fontId="0" fillId="0" borderId="0" xfId="0" applyNumberFormat="1" applyFont="1" applyAlignment="1">
      <alignment horizontal="right" vertical="center"/>
    </xf>
    <xf numFmtId="175" fontId="0" fillId="0" borderId="0" xfId="0" applyNumberFormat="1" applyFont="1" applyAlignment="1">
      <alignment horizontal="right" vertical="center"/>
    </xf>
    <xf numFmtId="175" fontId="0" fillId="0" borderId="1" xfId="0" applyNumberFormat="1" applyFont="1" applyBorder="1" applyAlignment="1">
      <alignment horizontal="right" vertical="center"/>
    </xf>
    <xf numFmtId="173"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70" fontId="0" fillId="0" borderId="0" xfId="0" applyNumberFormat="1" applyFont="1" applyAlignment="1">
      <alignment horizontal="right" vertical="center"/>
    </xf>
    <xf numFmtId="171" fontId="0" fillId="0" borderId="0" xfId="0" applyNumberFormat="1" applyFont="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7" fontId="0" fillId="0" borderId="0" xfId="0" applyNumberFormat="1" applyFont="1" applyAlignment="1">
      <alignment horizontal="right" vertical="center"/>
    </xf>
    <xf numFmtId="175" fontId="0" fillId="0" borderId="1" xfId="0" applyNumberFormat="1" applyFont="1" applyBorder="1" applyAlignment="1">
      <alignment horizontal="right" vertical="center"/>
    </xf>
    <xf numFmtId="175" fontId="0" fillId="0" borderId="0" xfId="0" applyNumberFormat="1" applyFont="1" applyAlignment="1">
      <alignment horizontal="right" vertical="center"/>
    </xf>
    <xf numFmtId="175"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7" fontId="0" fillId="0" borderId="0" xfId="0" applyNumberFormat="1" applyFont="1" applyAlignment="1">
      <alignment horizontal="right" vertical="center"/>
    </xf>
    <xf numFmtId="174" fontId="0" fillId="0" borderId="0" xfId="0" applyNumberFormat="1" applyFont="1" applyAlignment="1">
      <alignment horizontal="right" vertical="center"/>
    </xf>
    <xf numFmtId="174" fontId="0" fillId="0" borderId="1" xfId="0" applyNumberFormat="1" applyFont="1" applyBorder="1" applyAlignment="1">
      <alignment horizontal="right" vertical="center"/>
    </xf>
    <xf numFmtId="184" fontId="0" fillId="0" borderId="0" xfId="0" applyNumberFormat="1" applyFont="1" applyAlignment="1">
      <alignment horizontal="right" vertical="center"/>
    </xf>
    <xf numFmtId="185" fontId="0" fillId="0" borderId="0" xfId="0" applyNumberFormat="1" applyFont="1" applyAlignment="1">
      <alignment horizontal="left" vertical="center"/>
    </xf>
    <xf numFmtId="186" fontId="0" fillId="0" borderId="0" xfId="0" applyNumberFormat="1" applyFont="1" applyAlignment="1">
      <alignment horizontal="right" vertical="center"/>
    </xf>
    <xf numFmtId="165" fontId="0" fillId="0" borderId="0" xfId="0" applyNumberFormat="1" applyFont="1" applyAlignment="1">
      <alignment horizontal="right" vertical="center"/>
    </xf>
    <xf numFmtId="187" fontId="0" fillId="0" borderId="0" xfId="0" applyNumberFormat="1" applyFont="1" applyAlignment="1">
      <alignment horizontal="right" vertical="center"/>
    </xf>
    <xf numFmtId="164" fontId="0" fillId="0" borderId="0" xfId="0" applyNumberFormat="1" applyFont="1" applyAlignment="1">
      <alignment horizontal="right" vertical="center"/>
    </xf>
    <xf numFmtId="188" fontId="0" fillId="0" borderId="0" xfId="0" applyNumberFormat="1" applyFont="1" applyAlignment="1">
      <alignment horizontal="left" vertical="center"/>
    </xf>
    <xf numFmtId="189" fontId="0" fillId="0" borderId="0" xfId="0" applyNumberFormat="1" applyFont="1" applyAlignment="1">
      <alignment horizontal="left" vertical="center"/>
    </xf>
    <xf numFmtId="189" fontId="0" fillId="0" borderId="1" xfId="0" applyNumberFormat="1" applyFont="1" applyBorder="1" applyAlignment="1">
      <alignment horizontal="lef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90" fontId="0" fillId="0" borderId="0" xfId="0" applyNumberFormat="1" applyFont="1" applyAlignment="1">
      <alignment horizontal="left" vertical="center"/>
    </xf>
    <xf numFmtId="190" fontId="0" fillId="0" borderId="1" xfId="0" applyNumberFormat="1" applyFont="1" applyBorder="1" applyAlignment="1">
      <alignment horizontal="left" vertical="center"/>
    </xf>
    <xf numFmtId="170" fontId="0" fillId="0" borderId="0" xfId="0" applyNumberFormat="1" applyFont="1" applyAlignment="1">
      <alignment horizontal="right" vertical="center"/>
    </xf>
    <xf numFmtId="174" fontId="0" fillId="0" borderId="0" xfId="0" applyNumberFormat="1" applyFont="1" applyAlignment="1">
      <alignment horizontal="right" vertical="center"/>
    </xf>
    <xf numFmtId="174"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1" fontId="0" fillId="0" borderId="0" xfId="0" applyNumberFormat="1" applyFont="1" applyAlignment="1">
      <alignment horizontal="right" vertical="center"/>
    </xf>
    <xf numFmtId="165" fontId="0" fillId="0" borderId="0" xfId="0" applyNumberFormat="1" applyFont="1" applyAlignment="1">
      <alignment horizontal="right" vertical="center"/>
    </xf>
    <xf numFmtId="173" fontId="0" fillId="0" borderId="0" xfId="0" applyNumberFormat="1" applyFont="1" applyAlignment="1">
      <alignment horizontal="right" vertical="center"/>
    </xf>
    <xf numFmtId="175" fontId="0" fillId="0" borderId="0" xfId="0" applyNumberFormat="1" applyFont="1" applyAlignment="1">
      <alignment horizontal="right" vertical="center"/>
    </xf>
    <xf numFmtId="175"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91" fontId="0" fillId="0" borderId="0" xfId="0" applyNumberFormat="1" applyFont="1" applyAlignment="1">
      <alignment horizontal="right" vertical="center"/>
    </xf>
    <xf numFmtId="191"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71" fontId="0" fillId="0" borderId="0" xfId="0" applyNumberFormat="1" applyFont="1" applyAlignment="1">
      <alignment horizontal="right" vertical="center"/>
    </xf>
    <xf numFmtId="170" fontId="0" fillId="0" borderId="0" xfId="0" applyNumberFormat="1" applyFont="1" applyAlignment="1">
      <alignment horizontal="right" vertical="center"/>
    </xf>
    <xf numFmtId="183" fontId="0" fillId="0" borderId="0" xfId="0" applyNumberFormat="1" applyFont="1" applyAlignment="1">
      <alignment horizontal="right" vertical="center"/>
    </xf>
    <xf numFmtId="172" fontId="0" fillId="0" borderId="0" xfId="0" applyNumberFormat="1" applyFont="1" applyAlignment="1">
      <alignment horizontal="right" vertical="center"/>
    </xf>
    <xf numFmtId="164" fontId="0" fillId="0" borderId="0" xfId="0" applyNumberFormat="1" applyFont="1" applyAlignment="1">
      <alignment horizontal="right" vertical="center"/>
    </xf>
    <xf numFmtId="173" fontId="0" fillId="0" borderId="0" xfId="0" applyNumberFormat="1" applyFont="1" applyAlignment="1">
      <alignment horizontal="right" vertical="center"/>
    </xf>
    <xf numFmtId="175" fontId="0" fillId="0" borderId="0" xfId="0" applyNumberFormat="1" applyFont="1" applyAlignment="1">
      <alignment horizontal="right" vertical="center"/>
    </xf>
    <xf numFmtId="174" fontId="0" fillId="0" borderId="0" xfId="0" applyNumberFormat="1" applyFont="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72" fontId="0" fillId="0" borderId="0" xfId="0" applyNumberFormat="1" applyFont="1" applyAlignment="1">
      <alignment horizontal="right" vertical="center"/>
    </xf>
    <xf numFmtId="171" fontId="0" fillId="0" borderId="0" xfId="0" applyNumberFormat="1" applyFont="1" applyAlignment="1">
      <alignment horizontal="right" vertical="center"/>
    </xf>
    <xf numFmtId="173" fontId="0" fillId="0" borderId="0" xfId="0" applyNumberFormat="1" applyFont="1" applyAlignment="1">
      <alignment horizontal="right" vertical="center"/>
    </xf>
    <xf numFmtId="165" fontId="0" fillId="0" borderId="0" xfId="0" applyNumberFormat="1" applyFont="1" applyAlignment="1">
      <alignment horizontal="right" vertical="center"/>
    </xf>
    <xf numFmtId="167" fontId="0" fillId="0" borderId="0" xfId="0" applyNumberFormat="1" applyFont="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83" fontId="0" fillId="0" borderId="0" xfId="0" applyNumberFormat="1" applyFont="1" applyAlignment="1">
      <alignment horizontal="right" vertical="center"/>
    </xf>
    <xf numFmtId="165" fontId="0" fillId="0" borderId="0" xfId="0" applyNumberFormat="1" applyFont="1" applyAlignment="1">
      <alignment horizontal="right" vertical="center"/>
    </xf>
    <xf numFmtId="164" fontId="0" fillId="0" borderId="0" xfId="0" applyNumberFormat="1" applyFont="1" applyAlignment="1">
      <alignment horizontal="right" vertical="center"/>
    </xf>
    <xf numFmtId="164"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1" fontId="0" fillId="0" borderId="0" xfId="0" applyNumberFormat="1" applyFont="1" applyAlignment="1">
      <alignment horizontal="right" vertical="center"/>
    </xf>
    <xf numFmtId="170" fontId="0" fillId="0" borderId="0" xfId="0" applyNumberFormat="1" applyFont="1" applyAlignment="1">
      <alignment horizontal="right" vertical="center"/>
    </xf>
    <xf numFmtId="167" fontId="0" fillId="0" borderId="0" xfId="0" applyNumberFormat="1" applyFont="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4" fontId="0" fillId="0" borderId="0" xfId="0" applyNumberFormat="1" applyFont="1" applyAlignment="1">
      <alignment horizontal="right" vertical="center"/>
    </xf>
    <xf numFmtId="164"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71" fontId="0" fillId="0" borderId="0" xfId="0" applyNumberFormat="1" applyFont="1" applyAlignment="1">
      <alignment horizontal="right" vertical="center"/>
    </xf>
    <xf numFmtId="172" fontId="0" fillId="0" borderId="0" xfId="0" applyNumberFormat="1" applyFont="1" applyAlignment="1">
      <alignment horizontal="right" vertical="center"/>
    </xf>
    <xf numFmtId="167" fontId="0" fillId="0" borderId="0" xfId="0" applyNumberFormat="1" applyFont="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65" fontId="0" fillId="0" borderId="0" xfId="0" applyNumberFormat="1" applyFont="1" applyAlignment="1">
      <alignment horizontal="right" vertical="center"/>
    </xf>
    <xf numFmtId="167"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72" fontId="0" fillId="0" borderId="0" xfId="0" applyNumberFormat="1" applyFont="1" applyAlignment="1">
      <alignment horizontal="right" vertical="center"/>
    </xf>
    <xf numFmtId="171" fontId="0" fillId="0" borderId="0" xfId="0" applyNumberFormat="1" applyFont="1" applyAlignment="1">
      <alignment horizontal="right" vertical="center"/>
    </xf>
    <xf numFmtId="173" fontId="0" fillId="0" borderId="0" xfId="0" applyNumberFormat="1" applyFont="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70" fontId="0" fillId="0" borderId="0" xfId="0" applyNumberFormat="1" applyFont="1" applyAlignment="1">
      <alignment horizontal="right" vertical="center"/>
    </xf>
    <xf numFmtId="172" fontId="0" fillId="0" borderId="0" xfId="0" applyNumberFormat="1" applyFont="1" applyAlignment="1">
      <alignment horizontal="right" vertical="center"/>
    </xf>
    <xf numFmtId="171" fontId="0" fillId="0" borderId="0" xfId="0" applyNumberFormat="1" applyFont="1" applyAlignment="1">
      <alignment horizontal="right" vertical="center"/>
    </xf>
    <xf numFmtId="165" fontId="0" fillId="0" borderId="0" xfId="0" applyNumberFormat="1" applyFont="1" applyAlignment="1">
      <alignment horizontal="right" vertical="center"/>
    </xf>
    <xf numFmtId="164" fontId="0" fillId="0" borderId="0" xfId="0" applyNumberFormat="1" applyFont="1" applyAlignment="1">
      <alignment horizontal="right" vertical="center"/>
    </xf>
    <xf numFmtId="164"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4" fontId="0" fillId="0" borderId="0" xfId="0" applyNumberFormat="1" applyFont="1" applyAlignment="1">
      <alignment horizontal="right" vertical="center"/>
    </xf>
    <xf numFmtId="192" fontId="0" fillId="0" borderId="0" xfId="0" applyNumberFormat="1" applyFont="1" applyAlignment="1">
      <alignment horizontal="right" vertical="center"/>
    </xf>
    <xf numFmtId="186" fontId="0" fillId="0" borderId="0" xfId="0" applyNumberFormat="1" applyFont="1" applyAlignment="1">
      <alignment horizontal="right" vertical="center"/>
    </xf>
    <xf numFmtId="193" fontId="0" fillId="0" borderId="0" xfId="0" applyNumberFormat="1" applyFont="1" applyAlignment="1">
      <alignment horizontal="right" vertical="center"/>
    </xf>
    <xf numFmtId="165" fontId="0" fillId="0" borderId="0" xfId="0" applyNumberFormat="1" applyFont="1" applyAlignment="1">
      <alignment horizontal="right" vertical="center"/>
    </xf>
    <xf numFmtId="166" fontId="0" fillId="0" borderId="0" xfId="0" applyNumberFormat="1" applyFont="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89" fontId="0" fillId="0" borderId="0" xfId="0" applyNumberFormat="1" applyFont="1" applyAlignment="1">
      <alignment horizontal="left" vertical="center"/>
    </xf>
    <xf numFmtId="189" fontId="0" fillId="0" borderId="1" xfId="0" applyNumberFormat="1" applyFont="1" applyBorder="1" applyAlignment="1">
      <alignment horizontal="left" vertical="center"/>
    </xf>
    <xf numFmtId="190" fontId="0" fillId="0" borderId="0" xfId="0" applyNumberFormat="1" applyFont="1" applyAlignment="1">
      <alignment horizontal="left" vertical="center"/>
    </xf>
    <xf numFmtId="190" fontId="0" fillId="0" borderId="1" xfId="0" applyNumberFormat="1" applyFont="1" applyBorder="1" applyAlignment="1">
      <alignment horizontal="left" vertical="center"/>
    </xf>
    <xf numFmtId="164" fontId="0" fillId="0" borderId="0" xfId="0" applyNumberFormat="1" applyFont="1" applyAlignment="1">
      <alignment horizontal="right" vertical="center"/>
    </xf>
    <xf numFmtId="192" fontId="0" fillId="0" borderId="0" xfId="0" applyNumberFormat="1" applyFont="1" applyAlignment="1">
      <alignment horizontal="right" vertical="center"/>
    </xf>
    <xf numFmtId="193" fontId="0" fillId="0" borderId="0" xfId="0" applyNumberFormat="1" applyFont="1" applyAlignment="1">
      <alignment horizontal="right" vertical="center"/>
    </xf>
    <xf numFmtId="165" fontId="0" fillId="0" borderId="0" xfId="0" applyNumberFormat="1" applyFont="1" applyAlignment="1">
      <alignment horizontal="right" vertical="center"/>
    </xf>
    <xf numFmtId="186" fontId="0" fillId="0" borderId="0" xfId="0" applyNumberFormat="1" applyFont="1" applyAlignment="1">
      <alignment horizontal="right" vertical="center"/>
    </xf>
    <xf numFmtId="166" fontId="0" fillId="0" borderId="0" xfId="0" applyNumberFormat="1" applyFont="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89" fontId="0" fillId="0" borderId="0" xfId="0" applyNumberFormat="1" applyFont="1" applyAlignment="1">
      <alignment horizontal="left" vertical="center"/>
    </xf>
    <xf numFmtId="189" fontId="0" fillId="0" borderId="1" xfId="0" applyNumberFormat="1" applyFont="1" applyBorder="1" applyAlignment="1">
      <alignment horizontal="left" vertical="center"/>
    </xf>
    <xf numFmtId="190" fontId="0" fillId="0" borderId="0" xfId="0" applyNumberFormat="1" applyFont="1" applyAlignment="1">
      <alignment horizontal="left" vertical="center"/>
    </xf>
    <xf numFmtId="190" fontId="0" fillId="0" borderId="1" xfId="0" applyNumberFormat="1" applyFont="1" applyBorder="1" applyAlignment="1">
      <alignment horizontal="left" vertical="center"/>
    </xf>
    <xf numFmtId="184" fontId="0" fillId="0" borderId="0" xfId="0" applyNumberFormat="1" applyFont="1" applyAlignment="1">
      <alignment horizontal="right" vertical="center"/>
    </xf>
    <xf numFmtId="187" fontId="0" fillId="0" borderId="0" xfId="0" applyNumberFormat="1" applyFont="1" applyAlignment="1">
      <alignment horizontal="right" vertical="center"/>
    </xf>
    <xf numFmtId="186" fontId="0" fillId="0" borderId="0" xfId="0" applyNumberFormat="1" applyFont="1" applyAlignment="1">
      <alignment horizontal="right" vertical="center"/>
    </xf>
    <xf numFmtId="186" fontId="0" fillId="0" borderId="1" xfId="0" applyNumberFormat="1" applyFont="1" applyBorder="1" applyAlignment="1">
      <alignment horizontal="right" vertical="center"/>
    </xf>
    <xf numFmtId="188" fontId="0" fillId="0" borderId="0" xfId="0" applyNumberFormat="1" applyFont="1" applyAlignment="1">
      <alignment horizontal="left" vertical="center"/>
    </xf>
    <xf numFmtId="193" fontId="0" fillId="0" borderId="0" xfId="0" applyNumberFormat="1" applyFont="1" applyAlignment="1">
      <alignment horizontal="right" vertical="center"/>
    </xf>
    <xf numFmtId="164" fontId="0" fillId="0" borderId="0" xfId="0" applyNumberFormat="1" applyFont="1" applyAlignment="1">
      <alignment horizontal="right" vertical="center"/>
    </xf>
    <xf numFmtId="165" fontId="0" fillId="0" borderId="0" xfId="0" applyNumberFormat="1" applyFont="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89" fontId="0" fillId="0" borderId="0" xfId="0" applyNumberFormat="1" applyFont="1" applyAlignment="1">
      <alignment horizontal="left" vertical="center"/>
    </xf>
    <xf numFmtId="189" fontId="0" fillId="0" borderId="1" xfId="0" applyNumberFormat="1" applyFont="1" applyBorder="1" applyAlignment="1">
      <alignment horizontal="left" vertical="center"/>
    </xf>
    <xf numFmtId="190" fontId="0" fillId="0" borderId="0" xfId="0" applyNumberFormat="1" applyFont="1" applyAlignment="1">
      <alignment horizontal="left" vertical="center"/>
    </xf>
    <xf numFmtId="190" fontId="0" fillId="0" borderId="1" xfId="0" applyNumberFormat="1" applyFont="1" applyBorder="1" applyAlignment="1">
      <alignment horizontal="left" vertical="center"/>
    </xf>
    <xf numFmtId="164" fontId="0" fillId="0" borderId="0" xfId="0" applyNumberFormat="1" applyFont="1" applyAlignment="1">
      <alignment horizontal="right" vertical="center"/>
    </xf>
    <xf numFmtId="192" fontId="0" fillId="0" borderId="0" xfId="0" applyNumberFormat="1" applyFont="1" applyAlignment="1">
      <alignment horizontal="right" vertical="center"/>
    </xf>
    <xf numFmtId="193" fontId="0" fillId="0" borderId="0" xfId="0" applyNumberFormat="1" applyFont="1" applyAlignment="1">
      <alignment horizontal="right" vertical="center"/>
    </xf>
    <xf numFmtId="165" fontId="0" fillId="0" borderId="0" xfId="0" applyNumberFormat="1" applyFont="1" applyAlignment="1">
      <alignment horizontal="right" vertical="center"/>
    </xf>
    <xf numFmtId="186" fontId="0" fillId="0" borderId="0" xfId="0" applyNumberFormat="1" applyFont="1" applyAlignment="1">
      <alignment horizontal="right" vertical="center"/>
    </xf>
    <xf numFmtId="188" fontId="0" fillId="0" borderId="0" xfId="0" applyNumberFormat="1" applyFont="1" applyAlignment="1">
      <alignment horizontal="left" vertical="center"/>
    </xf>
    <xf numFmtId="166" fontId="0" fillId="0" borderId="0" xfId="0" applyNumberFormat="1" applyFont="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89" fontId="0" fillId="0" borderId="0" xfId="0" applyNumberFormat="1" applyFont="1" applyAlignment="1">
      <alignment horizontal="left" vertical="center"/>
    </xf>
    <xf numFmtId="189" fontId="0" fillId="0" borderId="1" xfId="0" applyNumberFormat="1" applyFont="1" applyBorder="1" applyAlignment="1">
      <alignment horizontal="left" vertical="center"/>
    </xf>
    <xf numFmtId="190" fontId="0" fillId="0" borderId="0" xfId="0" applyNumberFormat="1" applyFont="1" applyAlignment="1">
      <alignment horizontal="left" vertical="center"/>
    </xf>
    <xf numFmtId="190" fontId="0" fillId="0" borderId="1" xfId="0" applyNumberFormat="1" applyFont="1" applyBorder="1" applyAlignment="1">
      <alignment horizontal="left" vertical="center"/>
    </xf>
    <xf numFmtId="194" fontId="0" fillId="0" borderId="0" xfId="0" applyNumberFormat="1" applyFont="1" applyAlignment="1">
      <alignment horizontal="right" vertical="center"/>
    </xf>
    <xf numFmtId="192" fontId="0" fillId="0" borderId="0" xfId="0" applyNumberFormat="1" applyFont="1" applyAlignment="1">
      <alignment horizontal="right" vertical="center"/>
    </xf>
    <xf numFmtId="193" fontId="0" fillId="0" borderId="0" xfId="0" applyNumberFormat="1" applyFont="1" applyAlignment="1">
      <alignment horizontal="right" vertical="center"/>
    </xf>
    <xf numFmtId="186" fontId="0" fillId="0" borderId="0" xfId="0" applyNumberFormat="1" applyFont="1" applyAlignment="1">
      <alignment horizontal="right" vertical="center"/>
    </xf>
    <xf numFmtId="165" fontId="0" fillId="0" borderId="0" xfId="0" applyNumberFormat="1" applyFont="1" applyAlignment="1">
      <alignment horizontal="right" vertical="center"/>
    </xf>
    <xf numFmtId="164" fontId="0" fillId="0" borderId="0" xfId="0" applyNumberFormat="1" applyFont="1" applyAlignment="1">
      <alignment horizontal="right" vertical="center"/>
    </xf>
    <xf numFmtId="188" fontId="0" fillId="0" borderId="0" xfId="0" applyNumberFormat="1" applyFont="1" applyAlignment="1">
      <alignment horizontal="left" vertical="center"/>
    </xf>
    <xf numFmtId="166" fontId="0" fillId="0" borderId="0" xfId="0" applyNumberFormat="1" applyFont="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89" fontId="0" fillId="0" borderId="0" xfId="0" applyNumberFormat="1" applyFont="1" applyAlignment="1">
      <alignment horizontal="left" vertical="center"/>
    </xf>
    <xf numFmtId="189" fontId="0" fillId="0" borderId="1" xfId="0" applyNumberFormat="1" applyFont="1" applyBorder="1" applyAlignment="1">
      <alignment horizontal="left" vertical="center"/>
    </xf>
    <xf numFmtId="190" fontId="0" fillId="0" borderId="0" xfId="0" applyNumberFormat="1" applyFont="1" applyAlignment="1">
      <alignment horizontal="left" vertical="center"/>
    </xf>
    <xf numFmtId="190" fontId="0" fillId="0" borderId="1" xfId="0" applyNumberFormat="1" applyFont="1" applyBorder="1" applyAlignment="1">
      <alignment horizontal="left" vertical="center"/>
    </xf>
    <xf numFmtId="192" fontId="0" fillId="0" borderId="0" xfId="0" applyNumberFormat="1" applyFont="1" applyAlignment="1">
      <alignment horizontal="right" vertical="center"/>
    </xf>
    <xf numFmtId="186" fontId="0" fillId="0" borderId="0" xfId="0" applyNumberFormat="1" applyFont="1" applyAlignment="1">
      <alignment horizontal="right" vertical="center"/>
    </xf>
    <xf numFmtId="193" fontId="0" fillId="0" borderId="0" xfId="0" applyNumberFormat="1" applyFont="1" applyAlignment="1">
      <alignment horizontal="right" vertical="center"/>
    </xf>
    <xf numFmtId="165" fontId="0" fillId="0" borderId="0" xfId="0" applyNumberFormat="1" applyFont="1" applyAlignment="1">
      <alignment horizontal="right" vertical="center"/>
    </xf>
    <xf numFmtId="164" fontId="0" fillId="0" borderId="0" xfId="0" applyNumberFormat="1" applyFont="1" applyAlignment="1">
      <alignment horizontal="right" vertical="center"/>
    </xf>
    <xf numFmtId="188" fontId="0" fillId="0" borderId="0" xfId="0" applyNumberFormat="1" applyFont="1" applyAlignment="1">
      <alignment horizontal="left" vertical="center"/>
    </xf>
    <xf numFmtId="166" fontId="0" fillId="0" borderId="0" xfId="0" applyNumberFormat="1" applyFont="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89" fontId="0" fillId="0" borderId="0" xfId="0" applyNumberFormat="1" applyFont="1" applyAlignment="1">
      <alignment horizontal="left" vertical="center"/>
    </xf>
    <xf numFmtId="189" fontId="0" fillId="0" borderId="1" xfId="0" applyNumberFormat="1" applyFont="1" applyBorder="1" applyAlignment="1">
      <alignment horizontal="left" vertical="center"/>
    </xf>
    <xf numFmtId="190" fontId="0" fillId="0" borderId="0" xfId="0" applyNumberFormat="1" applyFont="1" applyAlignment="1">
      <alignment horizontal="left" vertical="center"/>
    </xf>
    <xf numFmtId="190" fontId="0" fillId="0" borderId="1" xfId="0" applyNumberFormat="1" applyFont="1" applyBorder="1" applyAlignment="1">
      <alignment horizontal="left" vertical="center"/>
    </xf>
    <xf numFmtId="194" fontId="0" fillId="0" borderId="0" xfId="0" applyNumberFormat="1" applyFont="1" applyAlignment="1">
      <alignment horizontal="right" vertical="center"/>
    </xf>
    <xf numFmtId="186" fontId="0" fillId="0" borderId="0" xfId="0" applyNumberFormat="1" applyFont="1" applyAlignment="1">
      <alignment horizontal="right" vertical="center"/>
    </xf>
    <xf numFmtId="186" fontId="0" fillId="0" borderId="1" xfId="0" applyNumberFormat="1" applyFont="1" applyBorder="1" applyAlignment="1">
      <alignment horizontal="right" vertical="center"/>
    </xf>
    <xf numFmtId="192" fontId="0" fillId="0" borderId="0" xfId="0" applyNumberFormat="1" applyFont="1" applyAlignment="1">
      <alignment horizontal="right" vertical="center"/>
    </xf>
    <xf numFmtId="165" fontId="0" fillId="0" borderId="0" xfId="0" applyNumberFormat="1" applyFont="1" applyAlignment="1">
      <alignment horizontal="right" vertical="center"/>
    </xf>
    <xf numFmtId="193" fontId="0" fillId="0" borderId="0" xfId="0" applyNumberFormat="1" applyFont="1" applyAlignment="1">
      <alignment horizontal="right" vertical="center"/>
    </xf>
    <xf numFmtId="164" fontId="0" fillId="0" borderId="0" xfId="0" applyNumberFormat="1" applyFont="1" applyAlignment="1">
      <alignment horizontal="right" vertical="center"/>
    </xf>
    <xf numFmtId="188" fontId="0" fillId="0" borderId="0" xfId="0" applyNumberFormat="1" applyFont="1" applyAlignment="1">
      <alignment horizontal="lef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89" fontId="0" fillId="0" borderId="0" xfId="0" applyNumberFormat="1" applyFont="1" applyAlignment="1">
      <alignment horizontal="left" vertical="center"/>
    </xf>
    <xf numFmtId="189" fontId="0" fillId="0" borderId="1" xfId="0" applyNumberFormat="1" applyFont="1" applyBorder="1" applyAlignment="1">
      <alignment horizontal="left" vertical="center"/>
    </xf>
    <xf numFmtId="190" fontId="0" fillId="0" borderId="0" xfId="0" applyNumberFormat="1" applyFont="1" applyAlignment="1">
      <alignment horizontal="left" vertical="center"/>
    </xf>
    <xf numFmtId="190" fontId="0" fillId="0" borderId="1" xfId="0" applyNumberFormat="1" applyFont="1" applyBorder="1" applyAlignment="1">
      <alignment horizontal="left" vertical="center"/>
    </xf>
    <xf numFmtId="186" fontId="0" fillId="0" borderId="0" xfId="0" applyNumberFormat="1" applyFont="1" applyAlignment="1">
      <alignment horizontal="right" vertical="center"/>
    </xf>
    <xf numFmtId="165" fontId="0" fillId="0" borderId="0" xfId="0" applyNumberFormat="1" applyFont="1" applyAlignment="1">
      <alignment horizontal="right" vertical="center"/>
    </xf>
    <xf numFmtId="187" fontId="0" fillId="0" borderId="0" xfId="0" applyNumberFormat="1" applyFont="1" applyAlignment="1">
      <alignment horizontal="right" vertical="center"/>
    </xf>
    <xf numFmtId="192" fontId="0" fillId="0" borderId="0" xfId="0" applyNumberFormat="1" applyFont="1" applyAlignment="1">
      <alignment horizontal="right" vertical="center"/>
    </xf>
    <xf numFmtId="193" fontId="0" fillId="0" borderId="0" xfId="0" applyNumberFormat="1" applyFont="1" applyAlignment="1">
      <alignment horizontal="right" vertical="center"/>
    </xf>
    <xf numFmtId="164" fontId="0" fillId="0" borderId="0" xfId="0" applyNumberFormat="1" applyFont="1" applyAlignment="1">
      <alignment horizontal="right" vertical="center"/>
    </xf>
    <xf numFmtId="188" fontId="0" fillId="0" borderId="0" xfId="0" applyNumberFormat="1" applyFont="1" applyAlignment="1">
      <alignment horizontal="left" vertical="center"/>
    </xf>
    <xf numFmtId="166" fontId="0" fillId="0" borderId="0" xfId="0" applyNumberFormat="1" applyFont="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89" fontId="0" fillId="0" borderId="0" xfId="0" applyNumberFormat="1" applyFont="1" applyAlignment="1">
      <alignment horizontal="left" vertical="center"/>
    </xf>
    <xf numFmtId="189" fontId="0" fillId="0" borderId="1" xfId="0" applyNumberFormat="1" applyFont="1" applyBorder="1" applyAlignment="1">
      <alignment horizontal="left" vertical="center"/>
    </xf>
    <xf numFmtId="190" fontId="0" fillId="0" borderId="0" xfId="0" applyNumberFormat="1" applyFont="1" applyAlignment="1">
      <alignment horizontal="left" vertical="center"/>
    </xf>
    <xf numFmtId="190" fontId="0" fillId="0" borderId="1" xfId="0" applyNumberFormat="1" applyFont="1" applyBorder="1" applyAlignment="1">
      <alignment horizontal="left" vertical="center"/>
    </xf>
    <xf numFmtId="175" fontId="0" fillId="0" borderId="0" xfId="0" applyNumberFormat="1" applyFont="1" applyAlignment="1">
      <alignment horizontal="right" vertical="center"/>
    </xf>
    <xf numFmtId="167" fontId="0" fillId="0" borderId="0" xfId="0" applyNumberFormat="1" applyFont="1" applyAlignment="1">
      <alignment horizontal="right" vertical="center"/>
    </xf>
    <xf numFmtId="172" fontId="0" fillId="0" borderId="0" xfId="0" applyNumberFormat="1" applyFont="1" applyAlignment="1">
      <alignment horizontal="right" vertical="center"/>
    </xf>
    <xf numFmtId="173" fontId="0" fillId="0" borderId="0" xfId="0" applyNumberFormat="1" applyFont="1" applyAlignment="1">
      <alignment horizontal="right" vertical="center"/>
    </xf>
    <xf numFmtId="165" fontId="0" fillId="0" borderId="0" xfId="0" applyNumberFormat="1" applyFont="1" applyAlignment="1">
      <alignment horizontal="right" vertical="center"/>
    </xf>
    <xf numFmtId="179" fontId="0" fillId="0" borderId="0" xfId="0" applyNumberFormat="1" applyFont="1" applyAlignment="1">
      <alignment horizontal="right" vertical="center"/>
    </xf>
    <xf numFmtId="179" fontId="0" fillId="0" borderId="1" xfId="0" applyNumberFormat="1" applyFont="1" applyBorder="1" applyAlignment="1">
      <alignment horizontal="right" vertical="center"/>
    </xf>
    <xf numFmtId="174" fontId="0" fillId="0" borderId="0" xfId="0" applyNumberFormat="1" applyFont="1" applyAlignment="1">
      <alignment horizontal="right" vertical="center"/>
    </xf>
    <xf numFmtId="166" fontId="0" fillId="0" borderId="0" xfId="0" applyNumberFormat="1" applyFont="1" applyAlignment="1">
      <alignment horizontal="right" vertical="center"/>
    </xf>
    <xf numFmtId="177" fontId="0" fillId="0" borderId="0" xfId="0" applyNumberFormat="1" applyFont="1" applyAlignment="1">
      <alignment horizontal="right" vertical="center"/>
    </xf>
    <xf numFmtId="177" fontId="0" fillId="0" borderId="1" xfId="0" applyNumberFormat="1" applyFont="1" applyBorder="1" applyAlignment="1">
      <alignment horizontal="right" vertical="center"/>
    </xf>
    <xf numFmtId="179" fontId="0" fillId="0" borderId="0" xfId="0" applyNumberFormat="1" applyFont="1" applyAlignment="1">
      <alignment horizontal="right" vertical="center"/>
    </xf>
    <xf numFmtId="178" fontId="0" fillId="0" borderId="0" xfId="0" applyNumberFormat="1" applyFont="1" applyAlignment="1">
      <alignment horizontal="right" vertical="center"/>
    </xf>
    <xf numFmtId="178" fontId="0" fillId="0" borderId="1" xfId="0" applyNumberFormat="1" applyFont="1" applyBorder="1" applyAlignment="1">
      <alignment horizontal="right" vertical="center"/>
    </xf>
    <xf numFmtId="177" fontId="0" fillId="0" borderId="0" xfId="0" applyNumberFormat="1" applyFont="1" applyAlignment="1">
      <alignment horizontal="right" vertical="center"/>
    </xf>
    <xf numFmtId="177" fontId="0" fillId="0" borderId="1" xfId="0" applyNumberFormat="1" applyFont="1" applyBorder="1" applyAlignment="1">
      <alignment horizontal="right" vertical="center"/>
    </xf>
    <xf numFmtId="0" fontId="0" fillId="4" borderId="0" xfId="0" applyFont="1" applyFill="1" applyAlignment="1">
      <alignment horizontal="left" vertical="top"/>
    </xf>
    <xf numFmtId="186" fontId="0" fillId="0" borderId="0" xfId="0" applyNumberFormat="1" applyFont="1" applyAlignment="1">
      <alignment horizontal="right" vertical="center"/>
    </xf>
    <xf numFmtId="187" fontId="0" fillId="0" borderId="0" xfId="0" applyNumberFormat="1" applyFont="1" applyAlignment="1">
      <alignment horizontal="right" vertical="center"/>
    </xf>
    <xf numFmtId="192" fontId="0" fillId="0" borderId="0" xfId="0" applyNumberFormat="1" applyFont="1" applyAlignment="1">
      <alignment horizontal="right" vertical="center"/>
    </xf>
    <xf numFmtId="164" fontId="0" fillId="0" borderId="0" xfId="0" applyNumberFormat="1" applyFont="1" applyAlignment="1">
      <alignment horizontal="right" vertical="center"/>
    </xf>
    <xf numFmtId="193" fontId="0" fillId="0" borderId="0" xfId="0" applyNumberFormat="1" applyFont="1" applyAlignment="1">
      <alignment horizontal="right" vertical="center"/>
    </xf>
    <xf numFmtId="193" fontId="0" fillId="0" borderId="1" xfId="0" applyNumberFormat="1" applyFont="1" applyBorder="1" applyAlignment="1">
      <alignment horizontal="right" vertical="center"/>
    </xf>
    <xf numFmtId="188" fontId="0" fillId="0" borderId="0" xfId="0" applyNumberFormat="1" applyFont="1" applyAlignment="1">
      <alignment horizontal="left" vertical="center"/>
    </xf>
    <xf numFmtId="189" fontId="0" fillId="0" borderId="0" xfId="0" applyNumberFormat="1" applyFont="1" applyAlignment="1">
      <alignment horizontal="left" vertical="center"/>
    </xf>
    <xf numFmtId="167" fontId="0" fillId="0" borderId="0" xfId="0" applyNumberFormat="1" applyFont="1" applyAlignment="1">
      <alignment horizontal="right" vertical="center"/>
    </xf>
    <xf numFmtId="165" fontId="0" fillId="0" borderId="0" xfId="0" applyNumberFormat="1" applyFont="1" applyAlignment="1">
      <alignment horizontal="right" vertical="center"/>
    </xf>
    <xf numFmtId="165" fontId="0" fillId="0" borderId="1" xfId="0" applyNumberFormat="1" applyFont="1" applyBorder="1" applyAlignment="1">
      <alignment horizontal="right" vertical="center"/>
    </xf>
    <xf numFmtId="190" fontId="0" fillId="0" borderId="0" xfId="0" applyNumberFormat="1" applyFont="1" applyAlignment="1">
      <alignment horizontal="left" vertical="center"/>
    </xf>
    <xf numFmtId="190" fontId="0" fillId="0" borderId="1" xfId="0" applyNumberFormat="1" applyFont="1" applyBorder="1" applyAlignment="1">
      <alignment horizontal="left" vertical="center"/>
    </xf>
    <xf numFmtId="187" fontId="0" fillId="0" borderId="0" xfId="0" applyNumberFormat="1" applyFont="1" applyAlignment="1">
      <alignment horizontal="right" vertical="center"/>
    </xf>
    <xf numFmtId="186" fontId="0" fillId="0" borderId="0" xfId="0" applyNumberFormat="1" applyFont="1" applyAlignment="1">
      <alignment horizontal="right" vertical="center"/>
    </xf>
    <xf numFmtId="166" fontId="0" fillId="0" borderId="0" xfId="0" applyNumberFormat="1" applyFont="1" applyAlignment="1">
      <alignment horizontal="right" vertical="center"/>
    </xf>
    <xf numFmtId="188" fontId="0" fillId="0" borderId="0" xfId="0" applyNumberFormat="1" applyFont="1" applyAlignment="1">
      <alignment horizontal="left" vertical="center"/>
    </xf>
    <xf numFmtId="189" fontId="0" fillId="0" borderId="0" xfId="0" applyNumberFormat="1" applyFont="1" applyAlignment="1">
      <alignment horizontal="lef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90" fontId="0" fillId="0" borderId="0" xfId="0" applyNumberFormat="1" applyFont="1" applyAlignment="1">
      <alignment horizontal="left" vertical="center"/>
    </xf>
    <xf numFmtId="190" fontId="0" fillId="0" borderId="1" xfId="0" applyNumberFormat="1" applyFont="1" applyBorder="1" applyAlignment="1">
      <alignment horizontal="left" vertical="center"/>
    </xf>
    <xf numFmtId="192" fontId="0" fillId="0" borderId="0" xfId="0" applyNumberFormat="1" applyFont="1" applyAlignment="1">
      <alignment horizontal="right" vertical="center"/>
    </xf>
    <xf numFmtId="194" fontId="0" fillId="0" borderId="0" xfId="0" applyNumberFormat="1" applyFont="1" applyAlignment="1">
      <alignment horizontal="right" vertical="center"/>
    </xf>
    <xf numFmtId="187" fontId="0" fillId="0" borderId="0" xfId="0" applyNumberFormat="1" applyFont="1" applyAlignment="1">
      <alignment horizontal="right" vertical="center"/>
    </xf>
    <xf numFmtId="193" fontId="0" fillId="0" borderId="0" xfId="0" applyNumberFormat="1" applyFont="1" applyAlignment="1">
      <alignment horizontal="right" vertical="center"/>
    </xf>
    <xf numFmtId="164" fontId="0" fillId="0" borderId="0" xfId="0" applyNumberFormat="1" applyFont="1" applyAlignment="1">
      <alignment horizontal="right" vertical="center"/>
    </xf>
    <xf numFmtId="186" fontId="0" fillId="0" borderId="0" xfId="0" applyNumberFormat="1" applyFont="1" applyAlignment="1">
      <alignment horizontal="right" vertical="center"/>
    </xf>
    <xf numFmtId="188" fontId="0" fillId="0" borderId="0" xfId="0" applyNumberFormat="1" applyFont="1" applyAlignment="1">
      <alignment horizontal="left" vertical="center"/>
    </xf>
    <xf numFmtId="189" fontId="0" fillId="0" borderId="0" xfId="0" applyNumberFormat="1" applyFont="1" applyAlignment="1">
      <alignment horizontal="left" vertical="center"/>
    </xf>
    <xf numFmtId="165" fontId="0" fillId="0" borderId="0" xfId="0" applyNumberFormat="1" applyFont="1" applyAlignment="1">
      <alignment horizontal="right" vertical="center"/>
    </xf>
    <xf numFmtId="167" fontId="0" fillId="0" borderId="0" xfId="0" applyNumberFormat="1" applyFont="1" applyAlignment="1">
      <alignment horizontal="right" vertical="center"/>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90" fontId="0" fillId="0" borderId="0" xfId="0" applyNumberFormat="1" applyFont="1" applyAlignment="1">
      <alignment horizontal="left" vertical="center"/>
    </xf>
    <xf numFmtId="190" fontId="0" fillId="0" borderId="1" xfId="0" applyNumberFormat="1" applyFont="1" applyBorder="1" applyAlignment="1">
      <alignment horizontal="left" vertical="center"/>
    </xf>
    <xf numFmtId="167" fontId="0" fillId="0" borderId="0" xfId="0" applyNumberFormat="1" applyFont="1" applyAlignment="1">
      <alignment horizontal="right" vertical="center"/>
    </xf>
    <xf numFmtId="170" fontId="0" fillId="0" borderId="0" xfId="0" applyNumberFormat="1" applyFont="1" applyAlignment="1">
      <alignment horizontal="right" vertical="center"/>
    </xf>
    <xf numFmtId="165" fontId="0" fillId="0" borderId="0" xfId="0" applyNumberFormat="1" applyFont="1" applyAlignment="1">
      <alignment horizontal="right" vertical="center"/>
    </xf>
    <xf numFmtId="175" fontId="0" fillId="0" borderId="0" xfId="0" applyNumberFormat="1" applyFont="1" applyAlignment="1">
      <alignment horizontal="right" vertical="center"/>
    </xf>
    <xf numFmtId="173" fontId="0" fillId="0" borderId="0" xfId="0" applyNumberFormat="1" applyFont="1" applyAlignment="1">
      <alignment horizontal="right" vertical="center"/>
    </xf>
    <xf numFmtId="172" fontId="0" fillId="0" borderId="0" xfId="0" applyNumberFormat="1" applyFont="1" applyAlignment="1">
      <alignment horizontal="right" vertical="center"/>
    </xf>
    <xf numFmtId="166" fontId="0" fillId="0" borderId="0" xfId="0" applyNumberFormat="1" applyFont="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0" fontId="3" fillId="0" borderId="0" xfId="0" applyFont="1" applyAlignment="1">
      <alignment horizontal="center" vertical="center" wrapText="1"/>
    </xf>
    <xf numFmtId="0" fontId="0" fillId="0" borderId="0" xfId="0"/>
    <xf numFmtId="0" fontId="0" fillId="0" borderId="0" xfId="0" applyFont="1" applyAlignment="1">
      <alignment horizontal="justify" vertical="top" wrapText="1"/>
    </xf>
    <xf numFmtId="0" fontId="0" fillId="0" borderId="0" xfId="0" applyFont="1" applyAlignment="1">
      <alignment horizontal="left" vertical="top" wrapText="1"/>
    </xf>
    <xf numFmtId="0" fontId="2" fillId="2" borderId="0" xfId="0" applyFont="1" applyFill="1" applyAlignment="1">
      <alignment horizontal="left" vertical="top" wrapText="1"/>
    </xf>
    <xf numFmtId="0" fontId="0" fillId="2" borderId="0" xfId="0" applyFont="1" applyFill="1" applyAlignment="1">
      <alignment horizontal="justify" vertical="top" wrapText="1"/>
    </xf>
    <xf numFmtId="0" fontId="1" fillId="0" borderId="0" xfId="0" applyFont="1" applyAlignment="1">
      <alignment horizontal="left" vertical="top" wrapText="1"/>
    </xf>
    <xf numFmtId="0" fontId="10" fillId="0" borderId="1" xfId="0" applyFont="1" applyBorder="1" applyAlignment="1">
      <alignment horizontal="justify" vertical="top" wrapText="1"/>
    </xf>
    <xf numFmtId="0" fontId="8" fillId="0" borderId="1" xfId="0" applyFont="1" applyBorder="1" applyAlignment="1">
      <alignment horizontal="justify" vertical="top" wrapText="1"/>
    </xf>
    <xf numFmtId="0" fontId="0" fillId="0" borderId="0" xfId="0" applyFont="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horizontal="right"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11" fillId="0" borderId="0" xfId="0" applyFont="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4"/>
  <sheetViews>
    <sheetView showGridLines="0" tabSelected="1" workbookViewId="0"/>
  </sheetViews>
  <sheetFormatPr defaultRowHeight="13.2" x14ac:dyDescent="0.25"/>
  <cols>
    <col min="1" max="2" width="13.6640625" customWidth="1"/>
    <col min="3" max="3" width="60.6640625" customWidth="1"/>
  </cols>
  <sheetData>
    <row r="1" spans="1:3" ht="66" customHeight="1" x14ac:dyDescent="0.25">
      <c r="A1" s="1" t="s">
        <v>0</v>
      </c>
      <c r="B1" s="516" t="s">
        <v>1</v>
      </c>
      <c r="C1" s="516"/>
    </row>
    <row r="2" spans="1:3" ht="18" customHeight="1" x14ac:dyDescent="0.25">
      <c r="A2" s="513" t="s">
        <v>2</v>
      </c>
      <c r="B2" s="511"/>
      <c r="C2" s="513"/>
    </row>
    <row r="3" spans="1:3" ht="57" customHeight="1" x14ac:dyDescent="0.25">
      <c r="A3" s="512" t="s">
        <v>3</v>
      </c>
      <c r="B3" s="511"/>
      <c r="C3" s="512"/>
    </row>
    <row r="4" spans="1:3" ht="30.9" customHeight="1" x14ac:dyDescent="0.25">
      <c r="A4" s="512" t="s">
        <v>4</v>
      </c>
      <c r="B4" s="511"/>
      <c r="C4" s="512"/>
    </row>
    <row r="5" spans="1:3" ht="30.9" customHeight="1" x14ac:dyDescent="0.25">
      <c r="A5" s="512" t="s">
        <v>5</v>
      </c>
      <c r="B5" s="511"/>
      <c r="C5" s="512"/>
    </row>
    <row r="6" spans="1:3" ht="30.9" customHeight="1" x14ac:dyDescent="0.25">
      <c r="A6" s="512" t="s">
        <v>6</v>
      </c>
      <c r="B6" s="511"/>
      <c r="C6" s="512"/>
    </row>
    <row r="7" spans="1:3" ht="18" customHeight="1" x14ac:dyDescent="0.25">
      <c r="A7" s="513" t="s">
        <v>2</v>
      </c>
      <c r="B7" s="511"/>
      <c r="C7" s="513"/>
    </row>
    <row r="8" spans="1:3" ht="18" customHeight="1" x14ac:dyDescent="0.25">
      <c r="A8" s="514" t="s">
        <v>7</v>
      </c>
      <c r="B8" s="511"/>
      <c r="C8" s="514"/>
    </row>
    <row r="9" spans="1:3" ht="57" customHeight="1" x14ac:dyDescent="0.25">
      <c r="A9" s="515" t="s">
        <v>8</v>
      </c>
      <c r="B9" s="511"/>
      <c r="C9" s="515"/>
    </row>
    <row r="10" spans="1:3" ht="44.1" customHeight="1" x14ac:dyDescent="0.25">
      <c r="A10" s="515" t="s">
        <v>9</v>
      </c>
      <c r="B10" s="511"/>
      <c r="C10" s="515"/>
    </row>
    <row r="11" spans="1:3" ht="39" customHeight="1" x14ac:dyDescent="0.25">
      <c r="A11" s="510" t="s">
        <v>2</v>
      </c>
      <c r="B11" s="511"/>
      <c r="C11" s="510"/>
    </row>
    <row r="12" spans="1:3" ht="18" customHeight="1" x14ac:dyDescent="0.25">
      <c r="A12" s="3" t="s">
        <v>2</v>
      </c>
      <c r="B12" s="4" t="s">
        <v>2</v>
      </c>
      <c r="C12" s="3" t="s">
        <v>2</v>
      </c>
    </row>
    <row r="13" spans="1:3" ht="30.75" customHeight="1" x14ac:dyDescent="0.25">
      <c r="A13" s="5" t="str">
        <f>HYPERLINK("#'Table 14A.1'!A1","Table 14A.1")</f>
        <v>Table 14A.1</v>
      </c>
      <c r="B13" s="6" t="s">
        <v>2</v>
      </c>
      <c r="C13" s="2" t="s">
        <v>10</v>
      </c>
    </row>
    <row r="14" spans="1:3" ht="17.850000000000001" customHeight="1" x14ac:dyDescent="0.25">
      <c r="A14" s="5" t="str">
        <f>HYPERLINK("#'Table 14A.2'!A1","Table 14A.2")</f>
        <v>Table 14A.2</v>
      </c>
      <c r="B14" s="6" t="s">
        <v>2</v>
      </c>
      <c r="C14" s="2" t="s">
        <v>11</v>
      </c>
    </row>
    <row r="15" spans="1:3" ht="17.850000000000001" customHeight="1" x14ac:dyDescent="0.25">
      <c r="A15" s="5" t="str">
        <f>HYPERLINK("#'Table 14A.3'!A1","Table 14A.3")</f>
        <v>Table 14A.3</v>
      </c>
      <c r="B15" s="6" t="s">
        <v>2</v>
      </c>
      <c r="C15" s="2" t="s">
        <v>12</v>
      </c>
    </row>
    <row r="16" spans="1:3" ht="17.850000000000001" customHeight="1" x14ac:dyDescent="0.25">
      <c r="A16" s="5" t="str">
        <f>HYPERLINK("#'Table 14A.4'!A1","Table 14A.4")</f>
        <v>Table 14A.4</v>
      </c>
      <c r="B16" s="6" t="s">
        <v>2</v>
      </c>
      <c r="C16" s="2" t="s">
        <v>13</v>
      </c>
    </row>
    <row r="17" spans="1:3" ht="17.850000000000001" customHeight="1" x14ac:dyDescent="0.25">
      <c r="A17" s="5" t="str">
        <f>HYPERLINK("#'Table 14A.5'!A1","Table 14A.5")</f>
        <v>Table 14A.5</v>
      </c>
      <c r="B17" s="6" t="s">
        <v>2</v>
      </c>
      <c r="C17" s="2" t="s">
        <v>14</v>
      </c>
    </row>
    <row r="18" spans="1:3" ht="17.850000000000001" customHeight="1" x14ac:dyDescent="0.25">
      <c r="A18" s="5" t="str">
        <f>HYPERLINK("#'Table 14A.6'!A1","Table 14A.6")</f>
        <v>Table 14A.6</v>
      </c>
      <c r="B18" s="6" t="s">
        <v>2</v>
      </c>
      <c r="C18" s="2" t="s">
        <v>15</v>
      </c>
    </row>
    <row r="19" spans="1:3" ht="30.75" customHeight="1" x14ac:dyDescent="0.25">
      <c r="A19" s="5" t="str">
        <f>HYPERLINK("#'Table 14A.7'!A1","Table 14A.7")</f>
        <v>Table 14A.7</v>
      </c>
      <c r="B19" s="6" t="s">
        <v>2</v>
      </c>
      <c r="C19" s="2" t="s">
        <v>16</v>
      </c>
    </row>
    <row r="20" spans="1:3" ht="30.75" customHeight="1" x14ac:dyDescent="0.25">
      <c r="A20" s="5" t="str">
        <f>HYPERLINK("#'Table 14A.8'!A1","Table 14A.8")</f>
        <v>Table 14A.8</v>
      </c>
      <c r="B20" s="6" t="s">
        <v>2</v>
      </c>
      <c r="C20" s="2" t="s">
        <v>17</v>
      </c>
    </row>
    <row r="21" spans="1:3" ht="30.75" customHeight="1" x14ac:dyDescent="0.25">
      <c r="A21" s="5" t="str">
        <f>HYPERLINK("#'Table 14A.9'!A1","Table 14A.9")</f>
        <v>Table 14A.9</v>
      </c>
      <c r="B21" s="6" t="s">
        <v>2</v>
      </c>
      <c r="C21" s="2" t="s">
        <v>18</v>
      </c>
    </row>
    <row r="22" spans="1:3" ht="17.850000000000001" customHeight="1" x14ac:dyDescent="0.25">
      <c r="A22" s="5" t="str">
        <f>HYPERLINK("#'Table 14A.10'!A1","Table 14A.10")</f>
        <v>Table 14A.10</v>
      </c>
      <c r="B22" s="6" t="s">
        <v>2</v>
      </c>
      <c r="C22" s="2" t="s">
        <v>19</v>
      </c>
    </row>
    <row r="23" spans="1:3" ht="30.75" customHeight="1" x14ac:dyDescent="0.25">
      <c r="A23" s="5" t="str">
        <f>HYPERLINK("#'Table 14A.11'!A1","Table 14A.11")</f>
        <v>Table 14A.11</v>
      </c>
      <c r="B23" s="6" t="s">
        <v>2</v>
      </c>
      <c r="C23" s="2" t="s">
        <v>20</v>
      </c>
    </row>
    <row r="24" spans="1:3" ht="43.65" customHeight="1" x14ac:dyDescent="0.25">
      <c r="A24" s="5" t="str">
        <f>HYPERLINK("#'Table 14A.12'!A1","Table 14A.12")</f>
        <v>Table 14A.12</v>
      </c>
      <c r="B24" s="6" t="s">
        <v>2</v>
      </c>
      <c r="C24" s="2" t="s">
        <v>21</v>
      </c>
    </row>
    <row r="25" spans="1:3" ht="30.75" customHeight="1" x14ac:dyDescent="0.25">
      <c r="A25" s="5" t="str">
        <f>HYPERLINK("#'Table 14A.13'!A1","Table 14A.13")</f>
        <v>Table 14A.13</v>
      </c>
      <c r="B25" s="6" t="s">
        <v>2</v>
      </c>
      <c r="C25" s="2" t="s">
        <v>22</v>
      </c>
    </row>
    <row r="26" spans="1:3" ht="30.75" customHeight="1" x14ac:dyDescent="0.25">
      <c r="A26" s="5" t="str">
        <f>HYPERLINK("#'Table 14A.14'!A1","Table 14A.14")</f>
        <v>Table 14A.14</v>
      </c>
      <c r="B26" s="6" t="s">
        <v>2</v>
      </c>
      <c r="C26" s="2" t="s">
        <v>23</v>
      </c>
    </row>
    <row r="27" spans="1:3" ht="43.65" customHeight="1" x14ac:dyDescent="0.25">
      <c r="A27" s="5" t="str">
        <f>HYPERLINK("#'Table 14A.15'!A1","Table 14A.15")</f>
        <v>Table 14A.15</v>
      </c>
      <c r="B27" s="6" t="s">
        <v>2</v>
      </c>
      <c r="C27" s="2" t="s">
        <v>24</v>
      </c>
    </row>
    <row r="28" spans="1:3" ht="43.65" customHeight="1" x14ac:dyDescent="0.25">
      <c r="A28" s="5" t="str">
        <f>HYPERLINK("#'Table 14A.16'!A1","Table 14A.16")</f>
        <v>Table 14A.16</v>
      </c>
      <c r="B28" s="6" t="s">
        <v>2</v>
      </c>
      <c r="C28" s="2" t="s">
        <v>25</v>
      </c>
    </row>
    <row r="29" spans="1:3" ht="43.65" customHeight="1" x14ac:dyDescent="0.25">
      <c r="A29" s="5" t="str">
        <f>HYPERLINK("#'Table 14A.17'!A1","Table 14A.17")</f>
        <v>Table 14A.17</v>
      </c>
      <c r="B29" s="6" t="s">
        <v>2</v>
      </c>
      <c r="C29" s="2" t="s">
        <v>26</v>
      </c>
    </row>
    <row r="30" spans="1:3" ht="30.75" customHeight="1" x14ac:dyDescent="0.25">
      <c r="A30" s="5" t="str">
        <f>HYPERLINK("#'Table 14A.18'!A1","Table 14A.18")</f>
        <v>Table 14A.18</v>
      </c>
      <c r="B30" s="6" t="s">
        <v>2</v>
      </c>
      <c r="C30" s="2" t="s">
        <v>27</v>
      </c>
    </row>
    <row r="31" spans="1:3" ht="43.65" customHeight="1" x14ac:dyDescent="0.25">
      <c r="A31" s="5" t="str">
        <f>HYPERLINK("#'Table 14A.19'!A1","Table 14A.19")</f>
        <v>Table 14A.19</v>
      </c>
      <c r="B31" s="6" t="s">
        <v>2</v>
      </c>
      <c r="C31" s="2" t="s">
        <v>28</v>
      </c>
    </row>
    <row r="32" spans="1:3" ht="30.75" customHeight="1" x14ac:dyDescent="0.25">
      <c r="A32" s="5" t="str">
        <f>HYPERLINK("#'Table 14A.20'!A1","Table 14A.20")</f>
        <v>Table 14A.20</v>
      </c>
      <c r="B32" s="6" t="s">
        <v>2</v>
      </c>
      <c r="C32" s="2" t="s">
        <v>29</v>
      </c>
    </row>
    <row r="33" spans="1:3" ht="30.75" customHeight="1" x14ac:dyDescent="0.25">
      <c r="A33" s="5" t="str">
        <f>HYPERLINK("#'Table 14A.21'!A1","Table 14A.21")</f>
        <v>Table 14A.21</v>
      </c>
      <c r="B33" s="6" t="s">
        <v>2</v>
      </c>
      <c r="C33" s="2" t="s">
        <v>30</v>
      </c>
    </row>
    <row r="34" spans="1:3" ht="43.65" customHeight="1" x14ac:dyDescent="0.25">
      <c r="A34" s="5" t="str">
        <f>HYPERLINK("#'Table 14A.22'!A1","Table 14A.22")</f>
        <v>Table 14A.22</v>
      </c>
      <c r="B34" s="6" t="s">
        <v>2</v>
      </c>
      <c r="C34" s="2" t="s">
        <v>31</v>
      </c>
    </row>
    <row r="35" spans="1:3" ht="17.850000000000001" customHeight="1" x14ac:dyDescent="0.25">
      <c r="A35" s="5" t="str">
        <f>HYPERLINK("#'Table 14A.23'!A1","Table 14A.23")</f>
        <v>Table 14A.23</v>
      </c>
      <c r="B35" s="6" t="s">
        <v>2</v>
      </c>
      <c r="C35" s="2" t="s">
        <v>32</v>
      </c>
    </row>
    <row r="36" spans="1:3" ht="30.75" customHeight="1" x14ac:dyDescent="0.25">
      <c r="A36" s="5" t="str">
        <f>HYPERLINK("#'Table 14A.24'!A1","Table 14A.24")</f>
        <v>Table 14A.24</v>
      </c>
      <c r="B36" s="6" t="s">
        <v>2</v>
      </c>
      <c r="C36" s="2" t="s">
        <v>33</v>
      </c>
    </row>
    <row r="37" spans="1:3" ht="30.75" customHeight="1" x14ac:dyDescent="0.25">
      <c r="A37" s="5" t="str">
        <f>HYPERLINK("#'Table 14A.25'!A1","Table 14A.25")</f>
        <v>Table 14A.25</v>
      </c>
      <c r="B37" s="6" t="s">
        <v>2</v>
      </c>
      <c r="C37" s="2" t="s">
        <v>34</v>
      </c>
    </row>
    <row r="38" spans="1:3" ht="17.850000000000001" customHeight="1" x14ac:dyDescent="0.25">
      <c r="A38" s="5" t="str">
        <f>HYPERLINK("#'Table 14A.26'!A1","Table 14A.26")</f>
        <v>Table 14A.26</v>
      </c>
      <c r="B38" s="6" t="s">
        <v>2</v>
      </c>
      <c r="C38" s="2" t="s">
        <v>35</v>
      </c>
    </row>
    <row r="39" spans="1:3" ht="43.65" customHeight="1" x14ac:dyDescent="0.25">
      <c r="A39" s="5" t="str">
        <f>HYPERLINK("#'Table 14A.27'!A1","Table 14A.27")</f>
        <v>Table 14A.27</v>
      </c>
      <c r="B39" s="6" t="s">
        <v>2</v>
      </c>
      <c r="C39" s="2" t="s">
        <v>36</v>
      </c>
    </row>
    <row r="40" spans="1:3" ht="17.850000000000001" customHeight="1" x14ac:dyDescent="0.25">
      <c r="A40" s="5" t="str">
        <f>HYPERLINK("#'Table 14A.28'!A1","Table 14A.28")</f>
        <v>Table 14A.28</v>
      </c>
      <c r="B40" s="6" t="s">
        <v>2</v>
      </c>
      <c r="C40" s="2" t="s">
        <v>37</v>
      </c>
    </row>
    <row r="41" spans="1:3" ht="30.75" customHeight="1" x14ac:dyDescent="0.25">
      <c r="A41" s="5" t="str">
        <f>HYPERLINK("#'Table 14A.29'!A1","Table 14A.29")</f>
        <v>Table 14A.29</v>
      </c>
      <c r="B41" s="6" t="s">
        <v>2</v>
      </c>
      <c r="C41" s="2" t="s">
        <v>38</v>
      </c>
    </row>
    <row r="42" spans="1:3" ht="30.75" customHeight="1" x14ac:dyDescent="0.25">
      <c r="A42" s="5" t="str">
        <f>HYPERLINK("#'Table 14A.30'!A1","Table 14A.30")</f>
        <v>Table 14A.30</v>
      </c>
      <c r="B42" s="6" t="s">
        <v>2</v>
      </c>
      <c r="C42" s="2" t="s">
        <v>39</v>
      </c>
    </row>
    <row r="43" spans="1:3" ht="43.65" customHeight="1" x14ac:dyDescent="0.25">
      <c r="A43" s="5" t="str">
        <f>HYPERLINK("#'Table 14A.31'!A1","Table 14A.31")</f>
        <v>Table 14A.31</v>
      </c>
      <c r="B43" s="6" t="s">
        <v>2</v>
      </c>
      <c r="C43" s="2" t="s">
        <v>40</v>
      </c>
    </row>
    <row r="44" spans="1:3" ht="30.75" customHeight="1" x14ac:dyDescent="0.25">
      <c r="A44" s="5" t="str">
        <f>HYPERLINK("#'Table 14A.32'!A1","Table 14A.32")</f>
        <v>Table 14A.32</v>
      </c>
      <c r="B44" s="6" t="s">
        <v>2</v>
      </c>
      <c r="C44" s="2" t="s">
        <v>41</v>
      </c>
    </row>
    <row r="45" spans="1:3" ht="30.75" customHeight="1" x14ac:dyDescent="0.25">
      <c r="A45" s="5" t="str">
        <f>HYPERLINK("#'Table 14A.33'!A1","Table 14A.33")</f>
        <v>Table 14A.33</v>
      </c>
      <c r="B45" s="6" t="s">
        <v>2</v>
      </c>
      <c r="C45" s="2" t="s">
        <v>42</v>
      </c>
    </row>
    <row r="46" spans="1:3" ht="30.75" customHeight="1" x14ac:dyDescent="0.25">
      <c r="A46" s="5" t="str">
        <f>HYPERLINK("#'Table 14A.34'!A1","Table 14A.34")</f>
        <v>Table 14A.34</v>
      </c>
      <c r="B46" s="6" t="s">
        <v>2</v>
      </c>
      <c r="C46" s="2" t="s">
        <v>43</v>
      </c>
    </row>
    <row r="47" spans="1:3" ht="30.75" customHeight="1" x14ac:dyDescent="0.25">
      <c r="A47" s="5" t="str">
        <f>HYPERLINK("#'Table 14A.35'!A1","Table 14A.35")</f>
        <v>Table 14A.35</v>
      </c>
      <c r="B47" s="6" t="s">
        <v>2</v>
      </c>
      <c r="C47" s="2" t="s">
        <v>44</v>
      </c>
    </row>
    <row r="48" spans="1:3" ht="30.75" customHeight="1" x14ac:dyDescent="0.25">
      <c r="A48" s="5" t="str">
        <f>HYPERLINK("#'Table 14A.36'!A1","Table 14A.36")</f>
        <v>Table 14A.36</v>
      </c>
      <c r="B48" s="6" t="s">
        <v>2</v>
      </c>
      <c r="C48" s="2" t="s">
        <v>45</v>
      </c>
    </row>
    <row r="49" spans="1:3" ht="17.850000000000001" customHeight="1" x14ac:dyDescent="0.25">
      <c r="A49" s="5" t="str">
        <f>HYPERLINK("#'Table 14A.37'!A1","Table 14A.37")</f>
        <v>Table 14A.37</v>
      </c>
      <c r="B49" s="6" t="s">
        <v>2</v>
      </c>
      <c r="C49" s="2" t="s">
        <v>46</v>
      </c>
    </row>
    <row r="50" spans="1:3" ht="30.75" customHeight="1" x14ac:dyDescent="0.25">
      <c r="A50" s="5" t="str">
        <f>HYPERLINK("#'Table 14A.38'!A1","Table 14A.38")</f>
        <v>Table 14A.38</v>
      </c>
      <c r="B50" s="6" t="s">
        <v>2</v>
      </c>
      <c r="C50" s="2" t="s">
        <v>47</v>
      </c>
    </row>
    <row r="51" spans="1:3" ht="43.65" customHeight="1" x14ac:dyDescent="0.25">
      <c r="A51" s="5" t="str">
        <f>HYPERLINK("#'Table 14A.39'!A1","Table 14A.39")</f>
        <v>Table 14A.39</v>
      </c>
      <c r="B51" s="6" t="s">
        <v>2</v>
      </c>
      <c r="C51" s="2" t="s">
        <v>48</v>
      </c>
    </row>
    <row r="52" spans="1:3" ht="39.6" customHeight="1" x14ac:dyDescent="0.25">
      <c r="A52" s="5" t="str">
        <f>HYPERLINK("#'Table 14A.40'!A1","Table 14A.40")</f>
        <v>Table 14A.40</v>
      </c>
      <c r="B52" s="6" t="s">
        <v>2</v>
      </c>
      <c r="C52" s="2" t="s">
        <v>49</v>
      </c>
    </row>
    <row r="53" spans="1:3" ht="43.65" customHeight="1" x14ac:dyDescent="0.25">
      <c r="A53" s="5" t="str">
        <f>HYPERLINK("#'Table 14A.41'!A1","Table 14A.41")</f>
        <v>Table 14A.41</v>
      </c>
      <c r="B53" s="6" t="s">
        <v>2</v>
      </c>
      <c r="C53" s="2" t="s">
        <v>50</v>
      </c>
    </row>
    <row r="54" spans="1:3" ht="43.65" customHeight="1" x14ac:dyDescent="0.25">
      <c r="A54" s="5" t="str">
        <f>HYPERLINK("#'Table 14A.42'!A1","Table 14A.42")</f>
        <v>Table 14A.42</v>
      </c>
      <c r="B54" s="6" t="s">
        <v>2</v>
      </c>
      <c r="C54" s="2" t="s">
        <v>51</v>
      </c>
    </row>
    <row r="55" spans="1:3" ht="43.65" customHeight="1" x14ac:dyDescent="0.25">
      <c r="A55" s="5" t="str">
        <f>HYPERLINK("#'Table 14A.43'!A1","Table 14A.43")</f>
        <v>Table 14A.43</v>
      </c>
      <c r="B55" s="6" t="s">
        <v>2</v>
      </c>
      <c r="C55" s="2" t="s">
        <v>52</v>
      </c>
    </row>
    <row r="56" spans="1:3" ht="43.65" customHeight="1" x14ac:dyDescent="0.25">
      <c r="A56" s="5" t="str">
        <f>HYPERLINK("#'Table 14A.44'!A1","Table 14A.44")</f>
        <v>Table 14A.44</v>
      </c>
      <c r="B56" s="6" t="s">
        <v>2</v>
      </c>
      <c r="C56" s="2" t="s">
        <v>53</v>
      </c>
    </row>
    <row r="57" spans="1:3" ht="43.65" customHeight="1" x14ac:dyDescent="0.25">
      <c r="A57" s="5" t="str">
        <f>HYPERLINK("#'Table 14A.45'!A1","Table 14A.45")</f>
        <v>Table 14A.45</v>
      </c>
      <c r="B57" s="6" t="s">
        <v>2</v>
      </c>
      <c r="C57" s="2" t="s">
        <v>54</v>
      </c>
    </row>
    <row r="58" spans="1:3" ht="43.65" customHeight="1" x14ac:dyDescent="0.25">
      <c r="A58" s="5" t="str">
        <f>HYPERLINK("#'Table 14A.46'!A1","Table 14A.46")</f>
        <v>Table 14A.46</v>
      </c>
      <c r="B58" s="6" t="s">
        <v>2</v>
      </c>
      <c r="C58" s="2" t="s">
        <v>55</v>
      </c>
    </row>
    <row r="59" spans="1:3" ht="17.850000000000001" customHeight="1" x14ac:dyDescent="0.25">
      <c r="A59" s="5" t="str">
        <f>HYPERLINK("#'Table 14A.47'!A1","Table 14A.47")</f>
        <v>Table 14A.47</v>
      </c>
      <c r="B59" s="6" t="s">
        <v>2</v>
      </c>
      <c r="C59" s="525" t="s">
        <v>1268</v>
      </c>
    </row>
    <row r="60" spans="1:3" ht="30.75" customHeight="1" x14ac:dyDescent="0.25">
      <c r="A60" s="5" t="str">
        <f>HYPERLINK("#'Table 14A.48'!A1","Table 14A.48")</f>
        <v>Table 14A.48</v>
      </c>
      <c r="B60" s="6" t="s">
        <v>2</v>
      </c>
      <c r="C60" s="525" t="s">
        <v>1269</v>
      </c>
    </row>
    <row r="61" spans="1:3" ht="43.65" customHeight="1" x14ac:dyDescent="0.25">
      <c r="A61" s="5" t="str">
        <f>HYPERLINK("#'Table 14A.49'!A1","Table 14A.49")</f>
        <v>Table 14A.49</v>
      </c>
      <c r="B61" s="6" t="s">
        <v>2</v>
      </c>
      <c r="C61" s="2" t="s">
        <v>56</v>
      </c>
    </row>
    <row r="62" spans="1:3" ht="43.65" customHeight="1" x14ac:dyDescent="0.25">
      <c r="A62" s="5" t="str">
        <f>HYPERLINK("#'Table 14A.50'!A1","Table 14A.50")</f>
        <v>Table 14A.50</v>
      </c>
      <c r="B62" s="6" t="s">
        <v>2</v>
      </c>
      <c r="C62" s="2" t="s">
        <v>57</v>
      </c>
    </row>
    <row r="63" spans="1:3" ht="30.75" customHeight="1" x14ac:dyDescent="0.25">
      <c r="A63" s="5" t="str">
        <f>HYPERLINK("#'Table 14A.51'!A1","Table 14A.51")</f>
        <v>Table 14A.51</v>
      </c>
      <c r="B63" s="6" t="s">
        <v>2</v>
      </c>
      <c r="C63" s="2" t="s">
        <v>58</v>
      </c>
    </row>
    <row r="64" spans="1:3" ht="17.850000000000001" customHeight="1" x14ac:dyDescent="0.25">
      <c r="A64" s="5" t="str">
        <f>HYPERLINK("#'Table 14A.52'!A1","Table 14A.52")</f>
        <v>Table 14A.52</v>
      </c>
      <c r="B64" s="6" t="s">
        <v>2</v>
      </c>
      <c r="C64" s="2" t="s">
        <v>59</v>
      </c>
    </row>
  </sheetData>
  <mergeCells count="11">
    <mergeCell ref="B1:C1"/>
    <mergeCell ref="A2:C2"/>
    <mergeCell ref="A3:C3"/>
    <mergeCell ref="A4:C4"/>
    <mergeCell ref="A5:C5"/>
    <mergeCell ref="A11:C11"/>
    <mergeCell ref="A6:C6"/>
    <mergeCell ref="A7:C7"/>
    <mergeCell ref="A8:C8"/>
    <mergeCell ref="A9:C9"/>
    <mergeCell ref="A10:C10"/>
  </mergeCells>
  <pageMargins left="0.7" right="0.7" top="0.75" bottom="0.75" header="0.3" footer="0.3"/>
  <pageSetup paperSize="9" orientation="portrait" horizontalDpi="300" verticalDpi="300" r:id="rId1"/>
  <headerFooter scaleWithDoc="0" alignWithMargins="0">
    <oddHeader>&amp;C&amp;"Arial"&amp;8CONTENTS</oddHeader>
    <oddFooter>&amp;L&amp;"Arial"&amp;8REPORT ON
GOVERNMENT
SERVICES 2022&amp;R&amp;"Arial"&amp;8AGED CARE
SERVICES
PAGE &amp;B&amp;P&amp;B</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55"/>
  <sheetViews>
    <sheetView showGridLines="0" workbookViewId="0"/>
  </sheetViews>
  <sheetFormatPr defaultRowHeight="13.2" x14ac:dyDescent="0.25"/>
  <cols>
    <col min="1" max="10" width="1.88671875" customWidth="1"/>
    <col min="11" max="11" width="5" customWidth="1"/>
    <col min="12" max="12" width="5.44140625" customWidth="1"/>
    <col min="13" max="20" width="7.5546875" customWidth="1"/>
    <col min="21" max="21" width="8.5546875" customWidth="1"/>
  </cols>
  <sheetData>
    <row r="1" spans="1:21" ht="33.9" customHeight="1" x14ac:dyDescent="0.25">
      <c r="A1" s="8" t="s">
        <v>394</v>
      </c>
      <c r="B1" s="8"/>
      <c r="C1" s="8"/>
      <c r="D1" s="8"/>
      <c r="E1" s="8"/>
      <c r="F1" s="8"/>
      <c r="G1" s="8"/>
      <c r="H1" s="8"/>
      <c r="I1" s="8"/>
      <c r="J1" s="8"/>
      <c r="K1" s="517" t="s">
        <v>395</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396</v>
      </c>
      <c r="N2" s="13" t="s">
        <v>397</v>
      </c>
      <c r="O2" s="13" t="s">
        <v>398</v>
      </c>
      <c r="P2" s="13" t="s">
        <v>399</v>
      </c>
      <c r="Q2" s="13" t="s">
        <v>400</v>
      </c>
      <c r="R2" s="13" t="s">
        <v>401</v>
      </c>
      <c r="S2" s="13" t="s">
        <v>402</v>
      </c>
      <c r="T2" s="13" t="s">
        <v>403</v>
      </c>
      <c r="U2" s="13" t="s">
        <v>404</v>
      </c>
    </row>
    <row r="3" spans="1:21" ht="16.5" customHeight="1" x14ac:dyDescent="0.25">
      <c r="A3" s="7" t="s">
        <v>74</v>
      </c>
      <c r="B3" s="7"/>
      <c r="C3" s="7"/>
      <c r="D3" s="7"/>
      <c r="E3" s="7"/>
      <c r="F3" s="7"/>
      <c r="G3" s="7"/>
      <c r="H3" s="7"/>
      <c r="I3" s="7"/>
      <c r="J3" s="7"/>
      <c r="K3" s="7"/>
      <c r="L3" s="9"/>
      <c r="M3" s="10"/>
      <c r="N3" s="10"/>
      <c r="O3" s="10"/>
      <c r="P3" s="10"/>
      <c r="Q3" s="10"/>
      <c r="R3" s="10"/>
      <c r="S3" s="10"/>
      <c r="T3" s="10"/>
      <c r="U3" s="10"/>
    </row>
    <row r="4" spans="1:21" ht="16.5" customHeight="1" x14ac:dyDescent="0.25">
      <c r="A4" s="7"/>
      <c r="B4" s="7" t="s">
        <v>405</v>
      </c>
      <c r="C4" s="7"/>
      <c r="D4" s="7"/>
      <c r="E4" s="7"/>
      <c r="F4" s="7"/>
      <c r="G4" s="7"/>
      <c r="H4" s="7"/>
      <c r="I4" s="7"/>
      <c r="J4" s="7"/>
      <c r="K4" s="7"/>
      <c r="L4" s="9"/>
      <c r="M4" s="10"/>
      <c r="N4" s="10"/>
      <c r="O4" s="10"/>
      <c r="P4" s="10"/>
      <c r="Q4" s="10"/>
      <c r="R4" s="10"/>
      <c r="S4" s="10"/>
      <c r="T4" s="10"/>
      <c r="U4" s="10"/>
    </row>
    <row r="5" spans="1:21" ht="16.5" customHeight="1" x14ac:dyDescent="0.25">
      <c r="A5" s="7"/>
      <c r="B5" s="7"/>
      <c r="C5" s="7" t="s">
        <v>406</v>
      </c>
      <c r="D5" s="7"/>
      <c r="E5" s="7"/>
      <c r="F5" s="7"/>
      <c r="G5" s="7"/>
      <c r="H5" s="7"/>
      <c r="I5" s="7"/>
      <c r="J5" s="7"/>
      <c r="K5" s="7"/>
      <c r="L5" s="9" t="s">
        <v>407</v>
      </c>
      <c r="M5" s="100">
        <v>13.7</v>
      </c>
      <c r="N5" s="99">
        <v>8.6999999999999993</v>
      </c>
      <c r="O5" s="99">
        <v>8.9</v>
      </c>
      <c r="P5" s="99">
        <v>4.2</v>
      </c>
      <c r="Q5" s="99">
        <v>7.6</v>
      </c>
      <c r="R5" s="99">
        <v>6.7</v>
      </c>
      <c r="S5" s="99">
        <v>4.2</v>
      </c>
      <c r="T5" s="99">
        <v>2.2000000000000002</v>
      </c>
      <c r="U5" s="99">
        <v>9.9</v>
      </c>
    </row>
    <row r="6" spans="1:21" ht="16.5" customHeight="1" x14ac:dyDescent="0.25">
      <c r="A6" s="7"/>
      <c r="B6" s="7"/>
      <c r="C6" s="7" t="s">
        <v>408</v>
      </c>
      <c r="D6" s="7"/>
      <c r="E6" s="7"/>
      <c r="F6" s="7"/>
      <c r="G6" s="7"/>
      <c r="H6" s="7"/>
      <c r="I6" s="7"/>
      <c r="J6" s="7"/>
      <c r="K6" s="7"/>
      <c r="L6" s="9" t="s">
        <v>407</v>
      </c>
      <c r="M6" s="100">
        <v>41.9</v>
      </c>
      <c r="N6" s="100">
        <v>44.6</v>
      </c>
      <c r="O6" s="100">
        <v>38.299999999999997</v>
      </c>
      <c r="P6" s="100">
        <v>27.1</v>
      </c>
      <c r="Q6" s="100">
        <v>36.4</v>
      </c>
      <c r="R6" s="100">
        <v>41.4</v>
      </c>
      <c r="S6" s="100">
        <v>38.299999999999997</v>
      </c>
      <c r="T6" s="100">
        <v>38.5</v>
      </c>
      <c r="U6" s="100">
        <v>40.299999999999997</v>
      </c>
    </row>
    <row r="7" spans="1:21" ht="16.5" customHeight="1" x14ac:dyDescent="0.25">
      <c r="A7" s="7"/>
      <c r="B7" s="7"/>
      <c r="C7" s="7" t="s">
        <v>409</v>
      </c>
      <c r="D7" s="7"/>
      <c r="E7" s="7"/>
      <c r="F7" s="7"/>
      <c r="G7" s="7"/>
      <c r="H7" s="7"/>
      <c r="I7" s="7"/>
      <c r="J7" s="7"/>
      <c r="K7" s="7"/>
      <c r="L7" s="9" t="s">
        <v>407</v>
      </c>
      <c r="M7" s="100">
        <v>25.6</v>
      </c>
      <c r="N7" s="100">
        <v>23.4</v>
      </c>
      <c r="O7" s="100">
        <v>27.6</v>
      </c>
      <c r="P7" s="100">
        <v>27</v>
      </c>
      <c r="Q7" s="100">
        <v>30.8</v>
      </c>
      <c r="R7" s="100">
        <v>29.3</v>
      </c>
      <c r="S7" s="100">
        <v>22</v>
      </c>
      <c r="T7" s="100">
        <v>23.6</v>
      </c>
      <c r="U7" s="100">
        <v>25.9</v>
      </c>
    </row>
    <row r="8" spans="1:21" ht="16.5" customHeight="1" x14ac:dyDescent="0.25">
      <c r="A8" s="7"/>
      <c r="B8" s="7"/>
      <c r="C8" s="7" t="s">
        <v>410</v>
      </c>
      <c r="D8" s="7"/>
      <c r="E8" s="7"/>
      <c r="F8" s="7"/>
      <c r="G8" s="7"/>
      <c r="H8" s="7"/>
      <c r="I8" s="7"/>
      <c r="J8" s="7"/>
      <c r="K8" s="7"/>
      <c r="L8" s="9" t="s">
        <v>407</v>
      </c>
      <c r="M8" s="100">
        <v>18.8</v>
      </c>
      <c r="N8" s="100">
        <v>23.3</v>
      </c>
      <c r="O8" s="100">
        <v>25.1</v>
      </c>
      <c r="P8" s="100">
        <v>41.7</v>
      </c>
      <c r="Q8" s="100">
        <v>25.1</v>
      </c>
      <c r="R8" s="100">
        <v>22.6</v>
      </c>
      <c r="S8" s="100">
        <v>35.4</v>
      </c>
      <c r="T8" s="100">
        <v>35.700000000000003</v>
      </c>
      <c r="U8" s="100">
        <v>23.9</v>
      </c>
    </row>
    <row r="9" spans="1:21" ht="16.5" customHeight="1" x14ac:dyDescent="0.25">
      <c r="A9" s="7"/>
      <c r="B9" s="7" t="s">
        <v>411</v>
      </c>
      <c r="C9" s="7"/>
      <c r="D9" s="7"/>
      <c r="E9" s="7"/>
      <c r="F9" s="7"/>
      <c r="G9" s="7"/>
      <c r="H9" s="7"/>
      <c r="I9" s="7"/>
      <c r="J9" s="7"/>
      <c r="K9" s="7"/>
      <c r="L9" s="9"/>
      <c r="M9" s="10"/>
      <c r="N9" s="10"/>
      <c r="O9" s="10"/>
      <c r="P9" s="10"/>
      <c r="Q9" s="10"/>
      <c r="R9" s="10"/>
      <c r="S9" s="10"/>
      <c r="T9" s="10"/>
      <c r="U9" s="10"/>
    </row>
    <row r="10" spans="1:21" ht="16.5" customHeight="1" x14ac:dyDescent="0.25">
      <c r="A10" s="7"/>
      <c r="B10" s="7"/>
      <c r="C10" s="7" t="s">
        <v>153</v>
      </c>
      <c r="D10" s="7"/>
      <c r="E10" s="7"/>
      <c r="F10" s="7"/>
      <c r="G10" s="7"/>
      <c r="H10" s="7"/>
      <c r="I10" s="7"/>
      <c r="J10" s="7"/>
      <c r="K10" s="7"/>
      <c r="L10" s="9" t="s">
        <v>131</v>
      </c>
      <c r="M10" s="101">
        <v>59283</v>
      </c>
      <c r="N10" s="101">
        <v>50011</v>
      </c>
      <c r="O10" s="101">
        <v>32389</v>
      </c>
      <c r="P10" s="101">
        <v>13911</v>
      </c>
      <c r="Q10" s="101">
        <v>13597</v>
      </c>
      <c r="R10" s="96">
        <v>4060</v>
      </c>
      <c r="S10" s="96">
        <v>2079</v>
      </c>
      <c r="T10" s="95">
        <v>775</v>
      </c>
      <c r="U10" s="98">
        <v>176105</v>
      </c>
    </row>
    <row r="11" spans="1:21" ht="16.5" customHeight="1" x14ac:dyDescent="0.25">
      <c r="A11" s="7" t="s">
        <v>84</v>
      </c>
      <c r="B11" s="7"/>
      <c r="C11" s="7"/>
      <c r="D11" s="7"/>
      <c r="E11" s="7"/>
      <c r="F11" s="7"/>
      <c r="G11" s="7"/>
      <c r="H11" s="7"/>
      <c r="I11" s="7"/>
      <c r="J11" s="7"/>
      <c r="K11" s="7"/>
      <c r="L11" s="9"/>
      <c r="M11" s="10"/>
      <c r="N11" s="10"/>
      <c r="O11" s="10"/>
      <c r="P11" s="10"/>
      <c r="Q11" s="10"/>
      <c r="R11" s="10"/>
      <c r="S11" s="10"/>
      <c r="T11" s="10"/>
      <c r="U11" s="10"/>
    </row>
    <row r="12" spans="1:21" ht="16.5" customHeight="1" x14ac:dyDescent="0.25">
      <c r="A12" s="7"/>
      <c r="B12" s="7" t="s">
        <v>405</v>
      </c>
      <c r="C12" s="7"/>
      <c r="D12" s="7"/>
      <c r="E12" s="7"/>
      <c r="F12" s="7"/>
      <c r="G12" s="7"/>
      <c r="H12" s="7"/>
      <c r="I12" s="7"/>
      <c r="J12" s="7"/>
      <c r="K12" s="7"/>
      <c r="L12" s="9"/>
      <c r="M12" s="10"/>
      <c r="N12" s="10"/>
      <c r="O12" s="10"/>
      <c r="P12" s="10"/>
      <c r="Q12" s="10"/>
      <c r="R12" s="10"/>
      <c r="S12" s="10"/>
      <c r="T12" s="10"/>
      <c r="U12" s="10"/>
    </row>
    <row r="13" spans="1:21" ht="16.5" customHeight="1" x14ac:dyDescent="0.25">
      <c r="A13" s="7"/>
      <c r="B13" s="7"/>
      <c r="C13" s="7" t="s">
        <v>406</v>
      </c>
      <c r="D13" s="7"/>
      <c r="E13" s="7"/>
      <c r="F13" s="7"/>
      <c r="G13" s="7"/>
      <c r="H13" s="7"/>
      <c r="I13" s="7"/>
      <c r="J13" s="7"/>
      <c r="K13" s="7"/>
      <c r="L13" s="9" t="s">
        <v>407</v>
      </c>
      <c r="M13" s="100">
        <v>15.2</v>
      </c>
      <c r="N13" s="100">
        <v>10.7</v>
      </c>
      <c r="O13" s="100">
        <v>10.4</v>
      </c>
      <c r="P13" s="99">
        <v>4.5999999999999996</v>
      </c>
      <c r="Q13" s="99">
        <v>9.8000000000000007</v>
      </c>
      <c r="R13" s="100">
        <v>10.9</v>
      </c>
      <c r="S13" s="99">
        <v>5.9</v>
      </c>
      <c r="T13" s="99">
        <v>0.8</v>
      </c>
      <c r="U13" s="100">
        <v>11.5</v>
      </c>
    </row>
    <row r="14" spans="1:21" ht="16.5" customHeight="1" x14ac:dyDescent="0.25">
      <c r="A14" s="7"/>
      <c r="B14" s="7"/>
      <c r="C14" s="7" t="s">
        <v>408</v>
      </c>
      <c r="D14" s="7"/>
      <c r="E14" s="7"/>
      <c r="F14" s="7"/>
      <c r="G14" s="7"/>
      <c r="H14" s="7"/>
      <c r="I14" s="7"/>
      <c r="J14" s="7"/>
      <c r="K14" s="7"/>
      <c r="L14" s="9" t="s">
        <v>407</v>
      </c>
      <c r="M14" s="100">
        <v>41.3</v>
      </c>
      <c r="N14" s="100">
        <v>46.5</v>
      </c>
      <c r="O14" s="100">
        <v>39.4</v>
      </c>
      <c r="P14" s="100">
        <v>30.7</v>
      </c>
      <c r="Q14" s="100">
        <v>37.5</v>
      </c>
      <c r="R14" s="100">
        <v>42.4</v>
      </c>
      <c r="S14" s="100">
        <v>40.6</v>
      </c>
      <c r="T14" s="100">
        <v>47.8</v>
      </c>
      <c r="U14" s="100">
        <v>41.3</v>
      </c>
    </row>
    <row r="15" spans="1:21" ht="16.5" customHeight="1" x14ac:dyDescent="0.25">
      <c r="A15" s="7"/>
      <c r="B15" s="7"/>
      <c r="C15" s="7" t="s">
        <v>409</v>
      </c>
      <c r="D15" s="7"/>
      <c r="E15" s="7"/>
      <c r="F15" s="7"/>
      <c r="G15" s="7"/>
      <c r="H15" s="7"/>
      <c r="I15" s="7"/>
      <c r="J15" s="7"/>
      <c r="K15" s="7"/>
      <c r="L15" s="9" t="s">
        <v>407</v>
      </c>
      <c r="M15" s="100">
        <v>21</v>
      </c>
      <c r="N15" s="100">
        <v>18.399999999999999</v>
      </c>
      <c r="O15" s="100">
        <v>22.4</v>
      </c>
      <c r="P15" s="100">
        <v>21.2</v>
      </c>
      <c r="Q15" s="100">
        <v>21.8</v>
      </c>
      <c r="R15" s="100">
        <v>22.3</v>
      </c>
      <c r="S15" s="100">
        <v>17.600000000000001</v>
      </c>
      <c r="T15" s="100">
        <v>18.3</v>
      </c>
      <c r="U15" s="100">
        <v>20.6</v>
      </c>
    </row>
    <row r="16" spans="1:21" ht="16.5" customHeight="1" x14ac:dyDescent="0.25">
      <c r="A16" s="7"/>
      <c r="B16" s="7"/>
      <c r="C16" s="7" t="s">
        <v>410</v>
      </c>
      <c r="D16" s="7"/>
      <c r="E16" s="7"/>
      <c r="F16" s="7"/>
      <c r="G16" s="7"/>
      <c r="H16" s="7"/>
      <c r="I16" s="7"/>
      <c r="J16" s="7"/>
      <c r="K16" s="7"/>
      <c r="L16" s="9" t="s">
        <v>407</v>
      </c>
      <c r="M16" s="100">
        <v>22.5</v>
      </c>
      <c r="N16" s="100">
        <v>24.5</v>
      </c>
      <c r="O16" s="100">
        <v>27.8</v>
      </c>
      <c r="P16" s="100">
        <v>43.5</v>
      </c>
      <c r="Q16" s="100">
        <v>30.9</v>
      </c>
      <c r="R16" s="100">
        <v>24.5</v>
      </c>
      <c r="S16" s="100">
        <v>35.9</v>
      </c>
      <c r="T16" s="100">
        <v>33.1</v>
      </c>
      <c r="U16" s="100">
        <v>26.6</v>
      </c>
    </row>
    <row r="17" spans="1:21" ht="16.5" customHeight="1" x14ac:dyDescent="0.25">
      <c r="A17" s="7"/>
      <c r="B17" s="7" t="s">
        <v>411</v>
      </c>
      <c r="C17" s="7"/>
      <c r="D17" s="7"/>
      <c r="E17" s="7"/>
      <c r="F17" s="7"/>
      <c r="G17" s="7"/>
      <c r="H17" s="7"/>
      <c r="I17" s="7"/>
      <c r="J17" s="7"/>
      <c r="K17" s="7"/>
      <c r="L17" s="9"/>
      <c r="M17" s="10"/>
      <c r="N17" s="10"/>
      <c r="O17" s="10"/>
      <c r="P17" s="10"/>
      <c r="Q17" s="10"/>
      <c r="R17" s="10"/>
      <c r="S17" s="10"/>
      <c r="T17" s="10"/>
      <c r="U17" s="10"/>
    </row>
    <row r="18" spans="1:21" ht="16.5" customHeight="1" x14ac:dyDescent="0.25">
      <c r="A18" s="7"/>
      <c r="B18" s="7"/>
      <c r="C18" s="7" t="s">
        <v>153</v>
      </c>
      <c r="D18" s="7"/>
      <c r="E18" s="7"/>
      <c r="F18" s="7"/>
      <c r="G18" s="7"/>
      <c r="H18" s="7"/>
      <c r="I18" s="7"/>
      <c r="J18" s="7"/>
      <c r="K18" s="7"/>
      <c r="L18" s="9" t="s">
        <v>131</v>
      </c>
      <c r="M18" s="101">
        <v>48270</v>
      </c>
      <c r="N18" s="101">
        <v>39425</v>
      </c>
      <c r="O18" s="101">
        <v>27560</v>
      </c>
      <c r="P18" s="101">
        <v>11049</v>
      </c>
      <c r="Q18" s="101">
        <v>10254</v>
      </c>
      <c r="R18" s="96">
        <v>3428</v>
      </c>
      <c r="S18" s="96">
        <v>1810</v>
      </c>
      <c r="T18" s="95">
        <v>640</v>
      </c>
      <c r="U18" s="98">
        <v>142436</v>
      </c>
    </row>
    <row r="19" spans="1:21" ht="16.5" customHeight="1" x14ac:dyDescent="0.25">
      <c r="A19" s="7" t="s">
        <v>85</v>
      </c>
      <c r="B19" s="7"/>
      <c r="C19" s="7"/>
      <c r="D19" s="7"/>
      <c r="E19" s="7"/>
      <c r="F19" s="7"/>
      <c r="G19" s="7"/>
      <c r="H19" s="7"/>
      <c r="I19" s="7"/>
      <c r="J19" s="7"/>
      <c r="K19" s="7"/>
      <c r="L19" s="9"/>
      <c r="M19" s="10"/>
      <c r="N19" s="10"/>
      <c r="O19" s="10"/>
      <c r="P19" s="10"/>
      <c r="Q19" s="10"/>
      <c r="R19" s="10"/>
      <c r="S19" s="10"/>
      <c r="T19" s="10"/>
      <c r="U19" s="10"/>
    </row>
    <row r="20" spans="1:21" ht="16.5" customHeight="1" x14ac:dyDescent="0.25">
      <c r="A20" s="7"/>
      <c r="B20" s="7" t="s">
        <v>405</v>
      </c>
      <c r="C20" s="7"/>
      <c r="D20" s="7"/>
      <c r="E20" s="7"/>
      <c r="F20" s="7"/>
      <c r="G20" s="7"/>
      <c r="H20" s="7"/>
      <c r="I20" s="7"/>
      <c r="J20" s="7"/>
      <c r="K20" s="7"/>
      <c r="L20" s="9"/>
      <c r="M20" s="10"/>
      <c r="N20" s="10"/>
      <c r="O20" s="10"/>
      <c r="P20" s="10"/>
      <c r="Q20" s="10"/>
      <c r="R20" s="10"/>
      <c r="S20" s="10"/>
      <c r="T20" s="10"/>
      <c r="U20" s="10"/>
    </row>
    <row r="21" spans="1:21" ht="16.5" customHeight="1" x14ac:dyDescent="0.25">
      <c r="A21" s="7"/>
      <c r="B21" s="7"/>
      <c r="C21" s="7" t="s">
        <v>406</v>
      </c>
      <c r="D21" s="7"/>
      <c r="E21" s="7"/>
      <c r="F21" s="7"/>
      <c r="G21" s="7"/>
      <c r="H21" s="7"/>
      <c r="I21" s="7"/>
      <c r="J21" s="7"/>
      <c r="K21" s="7"/>
      <c r="L21" s="9" t="s">
        <v>407</v>
      </c>
      <c r="M21" s="100">
        <v>10.3</v>
      </c>
      <c r="N21" s="99">
        <v>7</v>
      </c>
      <c r="O21" s="99">
        <v>7.7</v>
      </c>
      <c r="P21" s="99">
        <v>5</v>
      </c>
      <c r="Q21" s="99">
        <v>6.7</v>
      </c>
      <c r="R21" s="99">
        <v>6.4</v>
      </c>
      <c r="S21" s="99">
        <v>4.2</v>
      </c>
      <c r="T21" s="99">
        <v>0.9</v>
      </c>
      <c r="U21" s="99">
        <v>8</v>
      </c>
    </row>
    <row r="22" spans="1:21" ht="16.5" customHeight="1" x14ac:dyDescent="0.25">
      <c r="A22" s="7"/>
      <c r="B22" s="7"/>
      <c r="C22" s="7" t="s">
        <v>408</v>
      </c>
      <c r="D22" s="7"/>
      <c r="E22" s="7"/>
      <c r="F22" s="7"/>
      <c r="G22" s="7"/>
      <c r="H22" s="7"/>
      <c r="I22" s="7"/>
      <c r="J22" s="7"/>
      <c r="K22" s="7"/>
      <c r="L22" s="9" t="s">
        <v>407</v>
      </c>
      <c r="M22" s="100">
        <v>44.6</v>
      </c>
      <c r="N22" s="100">
        <v>53.2</v>
      </c>
      <c r="O22" s="100">
        <v>40.299999999999997</v>
      </c>
      <c r="P22" s="100">
        <v>32.6</v>
      </c>
      <c r="Q22" s="100">
        <v>39.4</v>
      </c>
      <c r="R22" s="100">
        <v>49.7</v>
      </c>
      <c r="S22" s="100">
        <v>41.2</v>
      </c>
      <c r="T22" s="100">
        <v>60.2</v>
      </c>
      <c r="U22" s="100">
        <v>44.7</v>
      </c>
    </row>
    <row r="23" spans="1:21" ht="16.5" customHeight="1" x14ac:dyDescent="0.25">
      <c r="A23" s="7"/>
      <c r="B23" s="7"/>
      <c r="C23" s="7" t="s">
        <v>409</v>
      </c>
      <c r="D23" s="7"/>
      <c r="E23" s="7"/>
      <c r="F23" s="7"/>
      <c r="G23" s="7"/>
      <c r="H23" s="7"/>
      <c r="I23" s="7"/>
      <c r="J23" s="7"/>
      <c r="K23" s="7"/>
      <c r="L23" s="9" t="s">
        <v>407</v>
      </c>
      <c r="M23" s="100">
        <v>19.5</v>
      </c>
      <c r="N23" s="100">
        <v>15.3</v>
      </c>
      <c r="O23" s="100">
        <v>20.6</v>
      </c>
      <c r="P23" s="100">
        <v>20.8</v>
      </c>
      <c r="Q23" s="100">
        <v>24.1</v>
      </c>
      <c r="R23" s="100">
        <v>16.7</v>
      </c>
      <c r="S23" s="100">
        <v>18.3</v>
      </c>
      <c r="T23" s="100">
        <v>11.4</v>
      </c>
      <c r="U23" s="100">
        <v>18.899999999999999</v>
      </c>
    </row>
    <row r="24" spans="1:21" ht="16.5" customHeight="1" x14ac:dyDescent="0.25">
      <c r="A24" s="7"/>
      <c r="B24" s="7"/>
      <c r="C24" s="7" t="s">
        <v>410</v>
      </c>
      <c r="D24" s="7"/>
      <c r="E24" s="7"/>
      <c r="F24" s="7"/>
      <c r="G24" s="7"/>
      <c r="H24" s="7"/>
      <c r="I24" s="7"/>
      <c r="J24" s="7"/>
      <c r="K24" s="7"/>
      <c r="L24" s="9" t="s">
        <v>407</v>
      </c>
      <c r="M24" s="100">
        <v>25.7</v>
      </c>
      <c r="N24" s="100">
        <v>24.5</v>
      </c>
      <c r="O24" s="100">
        <v>31.4</v>
      </c>
      <c r="P24" s="100">
        <v>41.5</v>
      </c>
      <c r="Q24" s="100">
        <v>29.8</v>
      </c>
      <c r="R24" s="100">
        <v>27.2</v>
      </c>
      <c r="S24" s="100">
        <v>36.299999999999997</v>
      </c>
      <c r="T24" s="100">
        <v>27.5</v>
      </c>
      <c r="U24" s="100">
        <v>28.4</v>
      </c>
    </row>
    <row r="25" spans="1:21" ht="16.5" customHeight="1" x14ac:dyDescent="0.25">
      <c r="A25" s="7"/>
      <c r="B25" s="7" t="s">
        <v>411</v>
      </c>
      <c r="C25" s="7"/>
      <c r="D25" s="7"/>
      <c r="E25" s="7"/>
      <c r="F25" s="7"/>
      <c r="G25" s="7"/>
      <c r="H25" s="7"/>
      <c r="I25" s="7"/>
      <c r="J25" s="7"/>
      <c r="K25" s="7"/>
      <c r="L25" s="9"/>
      <c r="M25" s="10"/>
      <c r="N25" s="10"/>
      <c r="O25" s="10"/>
      <c r="P25" s="10"/>
      <c r="Q25" s="10"/>
      <c r="R25" s="10"/>
      <c r="S25" s="10"/>
      <c r="T25" s="10"/>
      <c r="U25" s="10"/>
    </row>
    <row r="26" spans="1:21" ht="16.5" customHeight="1" x14ac:dyDescent="0.25">
      <c r="A26" s="7"/>
      <c r="B26" s="7"/>
      <c r="C26" s="7" t="s">
        <v>153</v>
      </c>
      <c r="D26" s="7"/>
      <c r="E26" s="7"/>
      <c r="F26" s="7"/>
      <c r="G26" s="7"/>
      <c r="H26" s="7"/>
      <c r="I26" s="7"/>
      <c r="J26" s="7"/>
      <c r="K26" s="7"/>
      <c r="L26" s="9" t="s">
        <v>131</v>
      </c>
      <c r="M26" s="101">
        <v>35863</v>
      </c>
      <c r="N26" s="101">
        <v>27776</v>
      </c>
      <c r="O26" s="101">
        <v>21562</v>
      </c>
      <c r="P26" s="96">
        <v>8999</v>
      </c>
      <c r="Q26" s="96">
        <v>7758</v>
      </c>
      <c r="R26" s="96">
        <v>2626</v>
      </c>
      <c r="S26" s="96">
        <v>1464</v>
      </c>
      <c r="T26" s="95">
        <v>659</v>
      </c>
      <c r="U26" s="98">
        <v>106707</v>
      </c>
    </row>
    <row r="27" spans="1:21" ht="16.5" customHeight="1" x14ac:dyDescent="0.25">
      <c r="A27" s="7" t="s">
        <v>86</v>
      </c>
      <c r="B27" s="7"/>
      <c r="C27" s="7"/>
      <c r="D27" s="7"/>
      <c r="E27" s="7"/>
      <c r="F27" s="7"/>
      <c r="G27" s="7"/>
      <c r="H27" s="7"/>
      <c r="I27" s="7"/>
      <c r="J27" s="7"/>
      <c r="K27" s="7"/>
      <c r="L27" s="9"/>
      <c r="M27" s="10"/>
      <c r="N27" s="10"/>
      <c r="O27" s="10"/>
      <c r="P27" s="10"/>
      <c r="Q27" s="10"/>
      <c r="R27" s="10"/>
      <c r="S27" s="10"/>
      <c r="T27" s="10"/>
      <c r="U27" s="10"/>
    </row>
    <row r="28" spans="1:21" ht="16.5" customHeight="1" x14ac:dyDescent="0.25">
      <c r="A28" s="7"/>
      <c r="B28" s="7" t="s">
        <v>405</v>
      </c>
      <c r="C28" s="7"/>
      <c r="D28" s="7"/>
      <c r="E28" s="7"/>
      <c r="F28" s="7"/>
      <c r="G28" s="7"/>
      <c r="H28" s="7"/>
      <c r="I28" s="7"/>
      <c r="J28" s="7"/>
      <c r="K28" s="7"/>
      <c r="L28" s="9"/>
      <c r="M28" s="10"/>
      <c r="N28" s="10"/>
      <c r="O28" s="10"/>
      <c r="P28" s="10"/>
      <c r="Q28" s="10"/>
      <c r="R28" s="10"/>
      <c r="S28" s="10"/>
      <c r="T28" s="10"/>
      <c r="U28" s="10"/>
    </row>
    <row r="29" spans="1:21" ht="16.5" customHeight="1" x14ac:dyDescent="0.25">
      <c r="A29" s="7"/>
      <c r="B29" s="7"/>
      <c r="C29" s="7" t="s">
        <v>406</v>
      </c>
      <c r="D29" s="7"/>
      <c r="E29" s="7"/>
      <c r="F29" s="7"/>
      <c r="G29" s="7"/>
      <c r="H29" s="7"/>
      <c r="I29" s="7"/>
      <c r="J29" s="7"/>
      <c r="K29" s="7"/>
      <c r="L29" s="9" t="s">
        <v>407</v>
      </c>
      <c r="M29" s="99">
        <v>6</v>
      </c>
      <c r="N29" s="99">
        <v>5.4</v>
      </c>
      <c r="O29" s="99">
        <v>5.2</v>
      </c>
      <c r="P29" s="99">
        <v>3.7</v>
      </c>
      <c r="Q29" s="99">
        <v>5.0999999999999996</v>
      </c>
      <c r="R29" s="99">
        <v>4</v>
      </c>
      <c r="S29" s="99">
        <v>3.6</v>
      </c>
      <c r="T29" s="99">
        <v>0.8</v>
      </c>
      <c r="U29" s="99">
        <v>5.3</v>
      </c>
    </row>
    <row r="30" spans="1:21" ht="16.5" customHeight="1" x14ac:dyDescent="0.25">
      <c r="A30" s="7"/>
      <c r="B30" s="7"/>
      <c r="C30" s="7" t="s">
        <v>408</v>
      </c>
      <c r="D30" s="7"/>
      <c r="E30" s="7"/>
      <c r="F30" s="7"/>
      <c r="G30" s="7"/>
      <c r="H30" s="7"/>
      <c r="I30" s="7"/>
      <c r="J30" s="7"/>
      <c r="K30" s="7"/>
      <c r="L30" s="9" t="s">
        <v>407</v>
      </c>
      <c r="M30" s="100">
        <v>56.5</v>
      </c>
      <c r="N30" s="100">
        <v>64.099999999999994</v>
      </c>
      <c r="O30" s="100">
        <v>51.9</v>
      </c>
      <c r="P30" s="100">
        <v>42.7</v>
      </c>
      <c r="Q30" s="100">
        <v>52.9</v>
      </c>
      <c r="R30" s="100">
        <v>59.7</v>
      </c>
      <c r="S30" s="100">
        <v>50</v>
      </c>
      <c r="T30" s="100">
        <v>66.3</v>
      </c>
      <c r="U30" s="100">
        <v>56.1</v>
      </c>
    </row>
    <row r="31" spans="1:21" ht="16.5" customHeight="1" x14ac:dyDescent="0.25">
      <c r="A31" s="7"/>
      <c r="B31" s="7"/>
      <c r="C31" s="7" t="s">
        <v>409</v>
      </c>
      <c r="D31" s="7"/>
      <c r="E31" s="7"/>
      <c r="F31" s="7"/>
      <c r="G31" s="7"/>
      <c r="H31" s="7"/>
      <c r="I31" s="7"/>
      <c r="J31" s="7"/>
      <c r="K31" s="7"/>
      <c r="L31" s="9" t="s">
        <v>407</v>
      </c>
      <c r="M31" s="100">
        <v>14.9</v>
      </c>
      <c r="N31" s="99">
        <v>9.6</v>
      </c>
      <c r="O31" s="100">
        <v>15.2</v>
      </c>
      <c r="P31" s="100">
        <v>16.600000000000001</v>
      </c>
      <c r="Q31" s="100">
        <v>17.7</v>
      </c>
      <c r="R31" s="100">
        <v>11</v>
      </c>
      <c r="S31" s="100">
        <v>15</v>
      </c>
      <c r="T31" s="99">
        <v>9.6</v>
      </c>
      <c r="U31" s="100">
        <v>13.8</v>
      </c>
    </row>
    <row r="32" spans="1:21" ht="16.5" customHeight="1" x14ac:dyDescent="0.25">
      <c r="A32" s="7"/>
      <c r="B32" s="7"/>
      <c r="C32" s="7" t="s">
        <v>410</v>
      </c>
      <c r="D32" s="7"/>
      <c r="E32" s="7"/>
      <c r="F32" s="7"/>
      <c r="G32" s="7"/>
      <c r="H32" s="7"/>
      <c r="I32" s="7"/>
      <c r="J32" s="7"/>
      <c r="K32" s="7"/>
      <c r="L32" s="9" t="s">
        <v>407</v>
      </c>
      <c r="M32" s="100">
        <v>22.5</v>
      </c>
      <c r="N32" s="100">
        <v>21</v>
      </c>
      <c r="O32" s="100">
        <v>27.8</v>
      </c>
      <c r="P32" s="100">
        <v>37</v>
      </c>
      <c r="Q32" s="100">
        <v>24.4</v>
      </c>
      <c r="R32" s="100">
        <v>25.3</v>
      </c>
      <c r="S32" s="100">
        <v>31.5</v>
      </c>
      <c r="T32" s="100">
        <v>23.2</v>
      </c>
      <c r="U32" s="100">
        <v>24.8</v>
      </c>
    </row>
    <row r="33" spans="1:21" ht="16.5" customHeight="1" x14ac:dyDescent="0.25">
      <c r="A33" s="7"/>
      <c r="B33" s="7" t="s">
        <v>411</v>
      </c>
      <c r="C33" s="7"/>
      <c r="D33" s="7"/>
      <c r="E33" s="7"/>
      <c r="F33" s="7"/>
      <c r="G33" s="7"/>
      <c r="H33" s="7"/>
      <c r="I33" s="7"/>
      <c r="J33" s="7"/>
      <c r="K33" s="7"/>
      <c r="L33" s="9"/>
      <c r="M33" s="10"/>
      <c r="N33" s="10"/>
      <c r="O33" s="10"/>
      <c r="P33" s="10"/>
      <c r="Q33" s="10"/>
      <c r="R33" s="10"/>
      <c r="S33" s="10"/>
      <c r="T33" s="10"/>
      <c r="U33" s="10"/>
    </row>
    <row r="34" spans="1:21" ht="16.5" customHeight="1" x14ac:dyDescent="0.25">
      <c r="A34" s="7"/>
      <c r="B34" s="7"/>
      <c r="C34" s="7" t="s">
        <v>153</v>
      </c>
      <c r="D34" s="7"/>
      <c r="E34" s="7"/>
      <c r="F34" s="7"/>
      <c r="G34" s="7"/>
      <c r="H34" s="7"/>
      <c r="I34" s="7"/>
      <c r="J34" s="7"/>
      <c r="K34" s="7"/>
      <c r="L34" s="9" t="s">
        <v>131</v>
      </c>
      <c r="M34" s="101">
        <v>30418</v>
      </c>
      <c r="N34" s="101">
        <v>23449</v>
      </c>
      <c r="O34" s="101">
        <v>18514</v>
      </c>
      <c r="P34" s="96">
        <v>8246</v>
      </c>
      <c r="Q34" s="96">
        <v>6855</v>
      </c>
      <c r="R34" s="96">
        <v>2330</v>
      </c>
      <c r="S34" s="96">
        <v>1316</v>
      </c>
      <c r="T34" s="95">
        <v>719</v>
      </c>
      <c r="U34" s="101">
        <v>91847</v>
      </c>
    </row>
    <row r="35" spans="1:21" ht="16.5" customHeight="1" x14ac:dyDescent="0.25">
      <c r="A35" s="7" t="s">
        <v>87</v>
      </c>
      <c r="B35" s="7"/>
      <c r="C35" s="7"/>
      <c r="D35" s="7"/>
      <c r="E35" s="7"/>
      <c r="F35" s="7"/>
      <c r="G35" s="7"/>
      <c r="H35" s="7"/>
      <c r="I35" s="7"/>
      <c r="J35" s="7"/>
      <c r="K35" s="7"/>
      <c r="L35" s="9"/>
      <c r="M35" s="10"/>
      <c r="N35" s="10"/>
      <c r="O35" s="10"/>
      <c r="P35" s="10"/>
      <c r="Q35" s="10"/>
      <c r="R35" s="10"/>
      <c r="S35" s="10"/>
      <c r="T35" s="10"/>
      <c r="U35" s="10"/>
    </row>
    <row r="36" spans="1:21" ht="16.5" customHeight="1" x14ac:dyDescent="0.25">
      <c r="A36" s="7"/>
      <c r="B36" s="7" t="s">
        <v>412</v>
      </c>
      <c r="C36" s="7"/>
      <c r="D36" s="7"/>
      <c r="E36" s="7"/>
      <c r="F36" s="7"/>
      <c r="G36" s="7"/>
      <c r="H36" s="7"/>
      <c r="I36" s="7"/>
      <c r="J36" s="7"/>
      <c r="K36" s="7"/>
      <c r="L36" s="9"/>
      <c r="M36" s="10"/>
      <c r="N36" s="10"/>
      <c r="O36" s="10"/>
      <c r="P36" s="10"/>
      <c r="Q36" s="10"/>
      <c r="R36" s="10"/>
      <c r="S36" s="10"/>
      <c r="T36" s="10"/>
      <c r="U36" s="10"/>
    </row>
    <row r="37" spans="1:21" ht="16.5" customHeight="1" x14ac:dyDescent="0.25">
      <c r="A37" s="7"/>
      <c r="B37" s="7"/>
      <c r="C37" s="7" t="s">
        <v>406</v>
      </c>
      <c r="D37" s="7"/>
      <c r="E37" s="7"/>
      <c r="F37" s="7"/>
      <c r="G37" s="7"/>
      <c r="H37" s="7"/>
      <c r="I37" s="7"/>
      <c r="J37" s="7"/>
      <c r="K37" s="7"/>
      <c r="L37" s="9" t="s">
        <v>407</v>
      </c>
      <c r="M37" s="99">
        <v>2</v>
      </c>
      <c r="N37" s="99">
        <v>1.9</v>
      </c>
      <c r="O37" s="99">
        <v>1.3</v>
      </c>
      <c r="P37" s="99">
        <v>0.4</v>
      </c>
      <c r="Q37" s="99">
        <v>1.6</v>
      </c>
      <c r="R37" s="99">
        <v>2.6</v>
      </c>
      <c r="S37" s="99">
        <v>1.8</v>
      </c>
      <c r="T37" s="99">
        <v>0.8</v>
      </c>
      <c r="U37" s="99">
        <v>1.6</v>
      </c>
    </row>
    <row r="38" spans="1:21" ht="16.5" customHeight="1" x14ac:dyDescent="0.25">
      <c r="A38" s="7"/>
      <c r="B38" s="7"/>
      <c r="C38" s="7" t="s">
        <v>408</v>
      </c>
      <c r="D38" s="7"/>
      <c r="E38" s="7"/>
      <c r="F38" s="7"/>
      <c r="G38" s="7"/>
      <c r="H38" s="7"/>
      <c r="I38" s="7"/>
      <c r="J38" s="7"/>
      <c r="K38" s="7"/>
      <c r="L38" s="9" t="s">
        <v>407</v>
      </c>
      <c r="M38" s="100">
        <v>68.5</v>
      </c>
      <c r="N38" s="100">
        <v>68.900000000000006</v>
      </c>
      <c r="O38" s="100">
        <v>65.5</v>
      </c>
      <c r="P38" s="100">
        <v>50</v>
      </c>
      <c r="Q38" s="100">
        <v>68.8</v>
      </c>
      <c r="R38" s="100">
        <v>66.8</v>
      </c>
      <c r="S38" s="100">
        <v>56.5</v>
      </c>
      <c r="T38" s="100">
        <v>75.3</v>
      </c>
      <c r="U38" s="100">
        <v>66.2</v>
      </c>
    </row>
    <row r="39" spans="1:21" ht="16.5" customHeight="1" x14ac:dyDescent="0.25">
      <c r="A39" s="7"/>
      <c r="B39" s="7"/>
      <c r="C39" s="7" t="s">
        <v>409</v>
      </c>
      <c r="D39" s="7"/>
      <c r="E39" s="7"/>
      <c r="F39" s="7"/>
      <c r="G39" s="7"/>
      <c r="H39" s="7"/>
      <c r="I39" s="7"/>
      <c r="J39" s="7"/>
      <c r="K39" s="7"/>
      <c r="L39" s="9" t="s">
        <v>407</v>
      </c>
      <c r="M39" s="99">
        <v>9.4</v>
      </c>
      <c r="N39" s="99">
        <v>9.5</v>
      </c>
      <c r="O39" s="99">
        <v>9.3000000000000007</v>
      </c>
      <c r="P39" s="100">
        <v>10.6</v>
      </c>
      <c r="Q39" s="99">
        <v>9.9</v>
      </c>
      <c r="R39" s="100">
        <v>10.199999999999999</v>
      </c>
      <c r="S39" s="99">
        <v>4.5</v>
      </c>
      <c r="T39" s="99">
        <v>3.7</v>
      </c>
      <c r="U39" s="99">
        <v>9.5</v>
      </c>
    </row>
    <row r="40" spans="1:21" ht="16.5" customHeight="1" x14ac:dyDescent="0.25">
      <c r="A40" s="7"/>
      <c r="B40" s="7"/>
      <c r="C40" s="7" t="s">
        <v>410</v>
      </c>
      <c r="D40" s="7"/>
      <c r="E40" s="7"/>
      <c r="F40" s="7"/>
      <c r="G40" s="7"/>
      <c r="H40" s="7"/>
      <c r="I40" s="7"/>
      <c r="J40" s="7"/>
      <c r="K40" s="7"/>
      <c r="L40" s="9" t="s">
        <v>407</v>
      </c>
      <c r="M40" s="100">
        <v>20.100000000000001</v>
      </c>
      <c r="N40" s="100">
        <v>19.7</v>
      </c>
      <c r="O40" s="100">
        <v>23.9</v>
      </c>
      <c r="P40" s="100">
        <v>39</v>
      </c>
      <c r="Q40" s="100">
        <v>19.7</v>
      </c>
      <c r="R40" s="100">
        <v>20.5</v>
      </c>
      <c r="S40" s="100">
        <v>37.200000000000003</v>
      </c>
      <c r="T40" s="100">
        <v>20.2</v>
      </c>
      <c r="U40" s="100">
        <v>22.7</v>
      </c>
    </row>
    <row r="41" spans="1:21" ht="16.5" customHeight="1" x14ac:dyDescent="0.25">
      <c r="A41" s="7"/>
      <c r="B41" s="7" t="s">
        <v>413</v>
      </c>
      <c r="C41" s="7"/>
      <c r="D41" s="7"/>
      <c r="E41" s="7"/>
      <c r="F41" s="7"/>
      <c r="G41" s="7"/>
      <c r="H41" s="7"/>
      <c r="I41" s="7"/>
      <c r="J41" s="7"/>
      <c r="K41" s="7"/>
      <c r="L41" s="9"/>
      <c r="M41" s="10"/>
      <c r="N41" s="10"/>
      <c r="O41" s="10"/>
      <c r="P41" s="10"/>
      <c r="Q41" s="10"/>
      <c r="R41" s="10"/>
      <c r="S41" s="10"/>
      <c r="T41" s="10"/>
      <c r="U41" s="10"/>
    </row>
    <row r="42" spans="1:21" ht="16.5" customHeight="1" x14ac:dyDescent="0.25">
      <c r="A42" s="7"/>
      <c r="B42" s="7"/>
      <c r="C42" s="7" t="s">
        <v>153</v>
      </c>
      <c r="D42" s="7"/>
      <c r="E42" s="7"/>
      <c r="F42" s="7"/>
      <c r="G42" s="7"/>
      <c r="H42" s="7"/>
      <c r="I42" s="7"/>
      <c r="J42" s="7"/>
      <c r="K42" s="7"/>
      <c r="L42" s="9" t="s">
        <v>131</v>
      </c>
      <c r="M42" s="101">
        <v>23403</v>
      </c>
      <c r="N42" s="101">
        <v>18541</v>
      </c>
      <c r="O42" s="101">
        <v>13293</v>
      </c>
      <c r="P42" s="96">
        <v>6752</v>
      </c>
      <c r="Q42" s="96">
        <v>5609</v>
      </c>
      <c r="R42" s="96">
        <v>1907</v>
      </c>
      <c r="S42" s="96">
        <v>1141</v>
      </c>
      <c r="T42" s="95">
        <v>777</v>
      </c>
      <c r="U42" s="101">
        <v>71423</v>
      </c>
    </row>
    <row r="43" spans="1:21" ht="16.5" customHeight="1" x14ac:dyDescent="0.25">
      <c r="A43" s="7" t="s">
        <v>88</v>
      </c>
      <c r="B43" s="7"/>
      <c r="C43" s="7"/>
      <c r="D43" s="7"/>
      <c r="E43" s="7"/>
      <c r="F43" s="7"/>
      <c r="G43" s="7"/>
      <c r="H43" s="7"/>
      <c r="I43" s="7"/>
      <c r="J43" s="7"/>
      <c r="K43" s="7"/>
      <c r="L43" s="9"/>
      <c r="M43" s="10"/>
      <c r="N43" s="10"/>
      <c r="O43" s="10"/>
      <c r="P43" s="10"/>
      <c r="Q43" s="10"/>
      <c r="R43" s="10"/>
      <c r="S43" s="10"/>
      <c r="T43" s="10"/>
      <c r="U43" s="10"/>
    </row>
    <row r="44" spans="1:21" ht="16.5" customHeight="1" x14ac:dyDescent="0.25">
      <c r="A44" s="7"/>
      <c r="B44" s="7" t="s">
        <v>412</v>
      </c>
      <c r="C44" s="7"/>
      <c r="D44" s="7"/>
      <c r="E44" s="7"/>
      <c r="F44" s="7"/>
      <c r="G44" s="7"/>
      <c r="H44" s="7"/>
      <c r="I44" s="7"/>
      <c r="J44" s="7"/>
      <c r="K44" s="7"/>
      <c r="L44" s="9"/>
      <c r="M44" s="10"/>
      <c r="N44" s="10"/>
      <c r="O44" s="10"/>
      <c r="P44" s="10"/>
      <c r="Q44" s="10"/>
      <c r="R44" s="10"/>
      <c r="S44" s="10"/>
      <c r="T44" s="10"/>
      <c r="U44" s="10"/>
    </row>
    <row r="45" spans="1:21" ht="16.5" customHeight="1" x14ac:dyDescent="0.25">
      <c r="A45" s="7"/>
      <c r="B45" s="7"/>
      <c r="C45" s="7" t="s">
        <v>406</v>
      </c>
      <c r="D45" s="7"/>
      <c r="E45" s="7"/>
      <c r="F45" s="7"/>
      <c r="G45" s="7"/>
      <c r="H45" s="7"/>
      <c r="I45" s="7"/>
      <c r="J45" s="7"/>
      <c r="K45" s="7"/>
      <c r="L45" s="9" t="s">
        <v>407</v>
      </c>
      <c r="M45" s="99">
        <v>2.9</v>
      </c>
      <c r="N45" s="99">
        <v>2.9</v>
      </c>
      <c r="O45" s="99">
        <v>2.9</v>
      </c>
      <c r="P45" s="99">
        <v>2.4</v>
      </c>
      <c r="Q45" s="99">
        <v>2.9</v>
      </c>
      <c r="R45" s="99">
        <v>2.9</v>
      </c>
      <c r="S45" s="99">
        <v>2.2000000000000002</v>
      </c>
      <c r="T45" s="99">
        <v>0.8</v>
      </c>
      <c r="U45" s="99">
        <v>2.8</v>
      </c>
    </row>
    <row r="46" spans="1:21" ht="16.5" customHeight="1" x14ac:dyDescent="0.25">
      <c r="A46" s="7"/>
      <c r="B46" s="7"/>
      <c r="C46" s="7" t="s">
        <v>408</v>
      </c>
      <c r="D46" s="7"/>
      <c r="E46" s="7"/>
      <c r="F46" s="7"/>
      <c r="G46" s="7"/>
      <c r="H46" s="7"/>
      <c r="I46" s="7"/>
      <c r="J46" s="7"/>
      <c r="K46" s="7"/>
      <c r="L46" s="9" t="s">
        <v>407</v>
      </c>
      <c r="M46" s="100">
        <v>68.5</v>
      </c>
      <c r="N46" s="100">
        <v>68.099999999999994</v>
      </c>
      <c r="O46" s="100">
        <v>67.2</v>
      </c>
      <c r="P46" s="100">
        <v>56.3</v>
      </c>
      <c r="Q46" s="100">
        <v>68.5</v>
      </c>
      <c r="R46" s="100">
        <v>68</v>
      </c>
      <c r="S46" s="100">
        <v>54.1</v>
      </c>
      <c r="T46" s="100">
        <v>80.099999999999994</v>
      </c>
      <c r="U46" s="100">
        <v>66.7</v>
      </c>
    </row>
    <row r="47" spans="1:21" ht="16.5" customHeight="1" x14ac:dyDescent="0.25">
      <c r="A47" s="7"/>
      <c r="B47" s="7"/>
      <c r="C47" s="7" t="s">
        <v>409</v>
      </c>
      <c r="D47" s="7"/>
      <c r="E47" s="7"/>
      <c r="F47" s="7"/>
      <c r="G47" s="7"/>
      <c r="H47" s="7"/>
      <c r="I47" s="7"/>
      <c r="J47" s="7"/>
      <c r="K47" s="7"/>
      <c r="L47" s="9" t="s">
        <v>407</v>
      </c>
      <c r="M47" s="99">
        <v>9.5</v>
      </c>
      <c r="N47" s="99">
        <v>9.6999999999999993</v>
      </c>
      <c r="O47" s="99">
        <v>9.1999999999999993</v>
      </c>
      <c r="P47" s="99">
        <v>8.5</v>
      </c>
      <c r="Q47" s="99">
        <v>9.6999999999999993</v>
      </c>
      <c r="R47" s="99">
        <v>9.4</v>
      </c>
      <c r="S47" s="99">
        <v>5.7</v>
      </c>
      <c r="T47" s="99">
        <v>2.9</v>
      </c>
      <c r="U47" s="99">
        <v>9.1999999999999993</v>
      </c>
    </row>
    <row r="48" spans="1:21" ht="16.5" customHeight="1" x14ac:dyDescent="0.25">
      <c r="A48" s="7"/>
      <c r="B48" s="7"/>
      <c r="C48" s="7" t="s">
        <v>410</v>
      </c>
      <c r="D48" s="7"/>
      <c r="E48" s="7"/>
      <c r="F48" s="7"/>
      <c r="G48" s="7"/>
      <c r="H48" s="7"/>
      <c r="I48" s="7"/>
      <c r="J48" s="7"/>
      <c r="K48" s="7"/>
      <c r="L48" s="9" t="s">
        <v>407</v>
      </c>
      <c r="M48" s="100">
        <v>19.100000000000001</v>
      </c>
      <c r="N48" s="100">
        <v>19.2</v>
      </c>
      <c r="O48" s="100">
        <v>20.7</v>
      </c>
      <c r="P48" s="100">
        <v>32.799999999999997</v>
      </c>
      <c r="Q48" s="100">
        <v>18.8</v>
      </c>
      <c r="R48" s="100">
        <v>19.600000000000001</v>
      </c>
      <c r="S48" s="100">
        <v>38</v>
      </c>
      <c r="T48" s="100">
        <v>16.100000000000001</v>
      </c>
      <c r="U48" s="100">
        <v>21.2</v>
      </c>
    </row>
    <row r="49" spans="1:21" ht="16.5" customHeight="1" x14ac:dyDescent="0.25">
      <c r="A49" s="7"/>
      <c r="B49" s="7" t="s">
        <v>413</v>
      </c>
      <c r="C49" s="7"/>
      <c r="D49" s="7"/>
      <c r="E49" s="7"/>
      <c r="F49" s="7"/>
      <c r="G49" s="7"/>
      <c r="H49" s="7"/>
      <c r="I49" s="7"/>
      <c r="J49" s="7"/>
      <c r="K49" s="7"/>
      <c r="L49" s="9"/>
      <c r="M49" s="10"/>
      <c r="N49" s="10"/>
      <c r="O49" s="10"/>
      <c r="P49" s="10"/>
      <c r="Q49" s="10"/>
      <c r="R49" s="10"/>
      <c r="S49" s="10"/>
      <c r="T49" s="10"/>
      <c r="U49" s="10"/>
    </row>
    <row r="50" spans="1:21" ht="16.5" customHeight="1" x14ac:dyDescent="0.25">
      <c r="A50" s="14"/>
      <c r="B50" s="14"/>
      <c r="C50" s="14" t="s">
        <v>153</v>
      </c>
      <c r="D50" s="14"/>
      <c r="E50" s="14"/>
      <c r="F50" s="14"/>
      <c r="G50" s="14"/>
      <c r="H50" s="14"/>
      <c r="I50" s="14"/>
      <c r="J50" s="14"/>
      <c r="K50" s="14"/>
      <c r="L50" s="15" t="s">
        <v>131</v>
      </c>
      <c r="M50" s="102">
        <v>25756</v>
      </c>
      <c r="N50" s="102">
        <v>19572</v>
      </c>
      <c r="O50" s="102">
        <v>14673</v>
      </c>
      <c r="P50" s="97">
        <v>8869</v>
      </c>
      <c r="Q50" s="97">
        <v>6457</v>
      </c>
      <c r="R50" s="97">
        <v>2023</v>
      </c>
      <c r="S50" s="97">
        <v>1281</v>
      </c>
      <c r="T50" s="97">
        <v>1188</v>
      </c>
      <c r="U50" s="102">
        <v>79819</v>
      </c>
    </row>
    <row r="51" spans="1:21" ht="4.5" customHeight="1" x14ac:dyDescent="0.25">
      <c r="A51" s="25"/>
      <c r="B51" s="25"/>
      <c r="C51" s="2"/>
      <c r="D51" s="2"/>
      <c r="E51" s="2"/>
      <c r="F51" s="2"/>
      <c r="G51" s="2"/>
      <c r="H51" s="2"/>
      <c r="I51" s="2"/>
      <c r="J51" s="2"/>
      <c r="K51" s="2"/>
      <c r="L51" s="2"/>
      <c r="M51" s="2"/>
      <c r="N51" s="2"/>
      <c r="O51" s="2"/>
      <c r="P51" s="2"/>
      <c r="Q51" s="2"/>
      <c r="R51" s="2"/>
      <c r="S51" s="2"/>
      <c r="T51" s="2"/>
      <c r="U51" s="2"/>
    </row>
    <row r="52" spans="1:21" ht="42.45" customHeight="1" x14ac:dyDescent="0.25">
      <c r="A52" s="25" t="s">
        <v>102</v>
      </c>
      <c r="B52" s="25"/>
      <c r="C52" s="512" t="s">
        <v>160</v>
      </c>
      <c r="D52" s="512"/>
      <c r="E52" s="512"/>
      <c r="F52" s="512"/>
      <c r="G52" s="512"/>
      <c r="H52" s="512"/>
      <c r="I52" s="512"/>
      <c r="J52" s="512"/>
      <c r="K52" s="512"/>
      <c r="L52" s="512"/>
      <c r="M52" s="512"/>
      <c r="N52" s="512"/>
      <c r="O52" s="512"/>
      <c r="P52" s="512"/>
      <c r="Q52" s="512"/>
      <c r="R52" s="512"/>
      <c r="S52" s="512"/>
      <c r="T52" s="512"/>
      <c r="U52" s="512"/>
    </row>
    <row r="53" spans="1:21" ht="29.4" customHeight="1" x14ac:dyDescent="0.25">
      <c r="A53" s="25" t="s">
        <v>103</v>
      </c>
      <c r="B53" s="25"/>
      <c r="C53" s="512" t="s">
        <v>414</v>
      </c>
      <c r="D53" s="512"/>
      <c r="E53" s="512"/>
      <c r="F53" s="512"/>
      <c r="G53" s="512"/>
      <c r="H53" s="512"/>
      <c r="I53" s="512"/>
      <c r="J53" s="512"/>
      <c r="K53" s="512"/>
      <c r="L53" s="512"/>
      <c r="M53" s="512"/>
      <c r="N53" s="512"/>
      <c r="O53" s="512"/>
      <c r="P53" s="512"/>
      <c r="Q53" s="512"/>
      <c r="R53" s="512"/>
      <c r="S53" s="512"/>
      <c r="T53" s="512"/>
      <c r="U53" s="512"/>
    </row>
    <row r="54" spans="1:21" ht="4.5" customHeight="1" x14ac:dyDescent="0.25"/>
    <row r="55" spans="1:21" ht="29.4" customHeight="1" x14ac:dyDescent="0.25">
      <c r="A55" s="26" t="s">
        <v>115</v>
      </c>
      <c r="B55" s="25"/>
      <c r="C55" s="25"/>
      <c r="D55" s="25"/>
      <c r="E55" s="512" t="s">
        <v>415</v>
      </c>
      <c r="F55" s="512"/>
      <c r="G55" s="512"/>
      <c r="H55" s="512"/>
      <c r="I55" s="512"/>
      <c r="J55" s="512"/>
      <c r="K55" s="512"/>
      <c r="L55" s="512"/>
      <c r="M55" s="512"/>
      <c r="N55" s="512"/>
      <c r="O55" s="512"/>
      <c r="P55" s="512"/>
      <c r="Q55" s="512"/>
      <c r="R55" s="512"/>
      <c r="S55" s="512"/>
      <c r="T55" s="512"/>
      <c r="U55" s="512"/>
    </row>
  </sheetData>
  <mergeCells count="4">
    <mergeCell ref="K1:U1"/>
    <mergeCell ref="C52:U52"/>
    <mergeCell ref="C53:U53"/>
    <mergeCell ref="E55:U55"/>
  </mergeCells>
  <pageMargins left="0.7" right="0.7" top="0.75" bottom="0.75" header="0.3" footer="0.3"/>
  <pageSetup paperSize="9" fitToHeight="0" orientation="landscape" horizontalDpi="300" verticalDpi="300"/>
  <headerFooter scaleWithDoc="0" alignWithMargins="0">
    <oddHeader>&amp;C&amp;"Arial"&amp;8TABLE 14A.9</oddHeader>
    <oddFooter>&amp;L&amp;"Arial"&amp;8REPORT ON
GOVERNMENT
SERVICES 2022&amp;R&amp;"Arial"&amp;8AGED CARE
SERVICES
PAGE &amp;B&amp;P&amp;B</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91"/>
  <sheetViews>
    <sheetView showGridLines="0" workbookViewId="0"/>
  </sheetViews>
  <sheetFormatPr defaultRowHeight="13.2" x14ac:dyDescent="0.25"/>
  <cols>
    <col min="1" max="11" width="1.88671875" customWidth="1"/>
    <col min="12" max="12" width="5.44140625" customWidth="1"/>
    <col min="13" max="20" width="7.5546875" customWidth="1"/>
    <col min="21" max="21" width="8.5546875" customWidth="1"/>
  </cols>
  <sheetData>
    <row r="1" spans="1:21" ht="33.9" customHeight="1" x14ac:dyDescent="0.25">
      <c r="A1" s="8" t="s">
        <v>416</v>
      </c>
      <c r="B1" s="8"/>
      <c r="C1" s="8"/>
      <c r="D1" s="8"/>
      <c r="E1" s="8"/>
      <c r="F1" s="8"/>
      <c r="G1" s="8"/>
      <c r="H1" s="8"/>
      <c r="I1" s="8"/>
      <c r="J1" s="8"/>
      <c r="K1" s="517" t="s">
        <v>417</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418</v>
      </c>
      <c r="N2" s="13" t="s">
        <v>419</v>
      </c>
      <c r="O2" s="13" t="s">
        <v>420</v>
      </c>
      <c r="P2" s="13" t="s">
        <v>421</v>
      </c>
      <c r="Q2" s="13" t="s">
        <v>422</v>
      </c>
      <c r="R2" s="13" t="s">
        <v>423</v>
      </c>
      <c r="S2" s="13" t="s">
        <v>424</v>
      </c>
      <c r="T2" s="13" t="s">
        <v>425</v>
      </c>
      <c r="U2" s="13" t="s">
        <v>426</v>
      </c>
    </row>
    <row r="3" spans="1:21" ht="16.5" customHeight="1" x14ac:dyDescent="0.25">
      <c r="A3" s="7" t="s">
        <v>412</v>
      </c>
      <c r="B3" s="7"/>
      <c r="C3" s="7"/>
      <c r="D3" s="7"/>
      <c r="E3" s="7"/>
      <c r="F3" s="7"/>
      <c r="G3" s="7"/>
      <c r="H3" s="7"/>
      <c r="I3" s="7"/>
      <c r="J3" s="7"/>
      <c r="K3" s="7"/>
      <c r="L3" s="9"/>
      <c r="M3" s="10"/>
      <c r="N3" s="10"/>
      <c r="O3" s="10"/>
      <c r="P3" s="10"/>
      <c r="Q3" s="10"/>
      <c r="R3" s="10"/>
      <c r="S3" s="10"/>
      <c r="T3" s="10"/>
      <c r="U3" s="10"/>
    </row>
    <row r="4" spans="1:21" ht="16.5" customHeight="1" x14ac:dyDescent="0.25">
      <c r="A4" s="7"/>
      <c r="B4" s="7" t="s">
        <v>427</v>
      </c>
      <c r="C4" s="7"/>
      <c r="D4" s="7"/>
      <c r="E4" s="7"/>
      <c r="F4" s="7"/>
      <c r="G4" s="7"/>
      <c r="H4" s="7"/>
      <c r="I4" s="7"/>
      <c r="J4" s="7"/>
      <c r="K4" s="7"/>
      <c r="L4" s="9"/>
      <c r="M4" s="10"/>
      <c r="N4" s="10"/>
      <c r="O4" s="10"/>
      <c r="P4" s="10"/>
      <c r="Q4" s="10"/>
      <c r="R4" s="10"/>
      <c r="S4" s="10"/>
      <c r="T4" s="10"/>
      <c r="U4" s="10"/>
    </row>
    <row r="5" spans="1:21" ht="16.5" customHeight="1" x14ac:dyDescent="0.25">
      <c r="A5" s="7"/>
      <c r="B5" s="7"/>
      <c r="C5" s="7" t="s">
        <v>74</v>
      </c>
      <c r="D5" s="7"/>
      <c r="E5" s="7"/>
      <c r="F5" s="7"/>
      <c r="G5" s="7"/>
      <c r="H5" s="7"/>
      <c r="I5" s="7"/>
      <c r="J5" s="7"/>
      <c r="K5" s="7"/>
      <c r="L5" s="9" t="s">
        <v>407</v>
      </c>
      <c r="M5" s="110">
        <v>35.9</v>
      </c>
      <c r="N5" s="110">
        <v>52.7</v>
      </c>
      <c r="O5" s="110">
        <v>45.1</v>
      </c>
      <c r="P5" s="110">
        <v>40.5</v>
      </c>
      <c r="Q5" s="110">
        <v>31.6</v>
      </c>
      <c r="R5" s="110">
        <v>13</v>
      </c>
      <c r="S5" s="110">
        <v>15.3</v>
      </c>
      <c r="T5" s="110">
        <v>24.2</v>
      </c>
      <c r="U5" s="110">
        <v>41.4</v>
      </c>
    </row>
    <row r="6" spans="1:21" ht="16.5" customHeight="1" x14ac:dyDescent="0.25">
      <c r="A6" s="7"/>
      <c r="B6" s="7"/>
      <c r="C6" s="7" t="s">
        <v>84</v>
      </c>
      <c r="D6" s="7"/>
      <c r="E6" s="7"/>
      <c r="F6" s="7"/>
      <c r="G6" s="7"/>
      <c r="H6" s="7"/>
      <c r="I6" s="7"/>
      <c r="J6" s="7"/>
      <c r="K6" s="7"/>
      <c r="L6" s="9" t="s">
        <v>407</v>
      </c>
      <c r="M6" s="110">
        <v>35.5</v>
      </c>
      <c r="N6" s="110">
        <v>53</v>
      </c>
      <c r="O6" s="110">
        <v>43.9</v>
      </c>
      <c r="P6" s="110">
        <v>39.1</v>
      </c>
      <c r="Q6" s="110">
        <v>31.9</v>
      </c>
      <c r="R6" s="110">
        <v>15.4</v>
      </c>
      <c r="S6" s="110">
        <v>27.1</v>
      </c>
      <c r="T6" s="110">
        <v>24.2</v>
      </c>
      <c r="U6" s="110">
        <v>41.2</v>
      </c>
    </row>
    <row r="7" spans="1:21" ht="16.5" customHeight="1" x14ac:dyDescent="0.25">
      <c r="A7" s="7"/>
      <c r="B7" s="7"/>
      <c r="C7" s="7" t="s">
        <v>85</v>
      </c>
      <c r="D7" s="7"/>
      <c r="E7" s="7"/>
      <c r="F7" s="7"/>
      <c r="G7" s="7"/>
      <c r="H7" s="7"/>
      <c r="I7" s="7"/>
      <c r="J7" s="7"/>
      <c r="K7" s="7"/>
      <c r="L7" s="9" t="s">
        <v>407</v>
      </c>
      <c r="M7" s="110">
        <v>35.6</v>
      </c>
      <c r="N7" s="110">
        <v>53.2</v>
      </c>
      <c r="O7" s="110">
        <v>42.3</v>
      </c>
      <c r="P7" s="110">
        <v>39.4</v>
      </c>
      <c r="Q7" s="110">
        <v>32.299999999999997</v>
      </c>
      <c r="R7" s="110">
        <v>15.4</v>
      </c>
      <c r="S7" s="110">
        <v>27.1</v>
      </c>
      <c r="T7" s="110">
        <v>24.2</v>
      </c>
      <c r="U7" s="110">
        <v>41</v>
      </c>
    </row>
    <row r="8" spans="1:21" ht="16.5" customHeight="1" x14ac:dyDescent="0.25">
      <c r="A8" s="7"/>
      <c r="B8" s="7"/>
      <c r="C8" s="7" t="s">
        <v>86</v>
      </c>
      <c r="D8" s="7"/>
      <c r="E8" s="7"/>
      <c r="F8" s="7"/>
      <c r="G8" s="7"/>
      <c r="H8" s="7"/>
      <c r="I8" s="7"/>
      <c r="J8" s="7"/>
      <c r="K8" s="7"/>
      <c r="L8" s="9" t="s">
        <v>407</v>
      </c>
      <c r="M8" s="110">
        <v>35.6</v>
      </c>
      <c r="N8" s="110">
        <v>53.5</v>
      </c>
      <c r="O8" s="110">
        <v>40.299999999999997</v>
      </c>
      <c r="P8" s="110">
        <v>38</v>
      </c>
      <c r="Q8" s="110">
        <v>32.700000000000003</v>
      </c>
      <c r="R8" s="110">
        <v>15.5</v>
      </c>
      <c r="S8" s="110">
        <v>30.5</v>
      </c>
      <c r="T8" s="110">
        <v>25.7</v>
      </c>
      <c r="U8" s="110">
        <v>40.6</v>
      </c>
    </row>
    <row r="9" spans="1:21" ht="16.5" customHeight="1" x14ac:dyDescent="0.25">
      <c r="A9" s="7"/>
      <c r="B9" s="7"/>
      <c r="C9" s="7" t="s">
        <v>87</v>
      </c>
      <c r="D9" s="7"/>
      <c r="E9" s="7"/>
      <c r="F9" s="7"/>
      <c r="G9" s="7"/>
      <c r="H9" s="7"/>
      <c r="I9" s="7"/>
      <c r="J9" s="7"/>
      <c r="K9" s="7"/>
      <c r="L9" s="9" t="s">
        <v>407</v>
      </c>
      <c r="M9" s="110">
        <v>35.4</v>
      </c>
      <c r="N9" s="110">
        <v>53.7</v>
      </c>
      <c r="O9" s="110">
        <v>38.200000000000003</v>
      </c>
      <c r="P9" s="110">
        <v>35.700000000000003</v>
      </c>
      <c r="Q9" s="110">
        <v>32</v>
      </c>
      <c r="R9" s="111">
        <v>8.3000000000000007</v>
      </c>
      <c r="S9" s="110">
        <v>30.4</v>
      </c>
      <c r="T9" s="110">
        <v>26.4</v>
      </c>
      <c r="U9" s="110">
        <v>39.700000000000003</v>
      </c>
    </row>
    <row r="10" spans="1:21" ht="16.5" customHeight="1" x14ac:dyDescent="0.25">
      <c r="A10" s="7"/>
      <c r="B10" s="7"/>
      <c r="C10" s="7" t="s">
        <v>88</v>
      </c>
      <c r="D10" s="7"/>
      <c r="E10" s="7"/>
      <c r="F10" s="7"/>
      <c r="G10" s="7"/>
      <c r="H10" s="7"/>
      <c r="I10" s="7"/>
      <c r="J10" s="7"/>
      <c r="K10" s="7"/>
      <c r="L10" s="9" t="s">
        <v>407</v>
      </c>
      <c r="M10" s="110">
        <v>34.6</v>
      </c>
      <c r="N10" s="110">
        <v>52.9</v>
      </c>
      <c r="O10" s="110">
        <v>37.700000000000003</v>
      </c>
      <c r="P10" s="110">
        <v>37.1</v>
      </c>
      <c r="Q10" s="110">
        <v>31.7</v>
      </c>
      <c r="R10" s="111">
        <v>8.4</v>
      </c>
      <c r="S10" s="110">
        <v>27.1</v>
      </c>
      <c r="T10" s="110">
        <v>26.5</v>
      </c>
      <c r="U10" s="110">
        <v>39.1</v>
      </c>
    </row>
    <row r="11" spans="1:21" ht="16.5" customHeight="1" x14ac:dyDescent="0.25">
      <c r="A11" s="7"/>
      <c r="B11" s="7"/>
      <c r="C11" s="7" t="s">
        <v>89</v>
      </c>
      <c r="D11" s="7"/>
      <c r="E11" s="7"/>
      <c r="F11" s="7"/>
      <c r="G11" s="7"/>
      <c r="H11" s="7"/>
      <c r="I11" s="7"/>
      <c r="J11" s="7"/>
      <c r="K11" s="7"/>
      <c r="L11" s="9" t="s">
        <v>407</v>
      </c>
      <c r="M11" s="110">
        <v>33.4</v>
      </c>
      <c r="N11" s="110">
        <v>52.7</v>
      </c>
      <c r="O11" s="110">
        <v>34.200000000000003</v>
      </c>
      <c r="P11" s="110">
        <v>37.1</v>
      </c>
      <c r="Q11" s="110">
        <v>31</v>
      </c>
      <c r="R11" s="111">
        <v>8.4</v>
      </c>
      <c r="S11" s="110">
        <v>27.7</v>
      </c>
      <c r="T11" s="110">
        <v>27.6</v>
      </c>
      <c r="U11" s="110">
        <v>38</v>
      </c>
    </row>
    <row r="12" spans="1:21" ht="16.5" customHeight="1" x14ac:dyDescent="0.25">
      <c r="A12" s="7"/>
      <c r="B12" s="7"/>
      <c r="C12" s="7" t="s">
        <v>90</v>
      </c>
      <c r="D12" s="7"/>
      <c r="E12" s="7"/>
      <c r="F12" s="7"/>
      <c r="G12" s="7"/>
      <c r="H12" s="7"/>
      <c r="I12" s="7"/>
      <c r="J12" s="7"/>
      <c r="K12" s="7"/>
      <c r="L12" s="9" t="s">
        <v>407</v>
      </c>
      <c r="M12" s="110">
        <v>33.299999999999997</v>
      </c>
      <c r="N12" s="110">
        <v>51.5</v>
      </c>
      <c r="O12" s="110">
        <v>32.6</v>
      </c>
      <c r="P12" s="110">
        <v>38.700000000000003</v>
      </c>
      <c r="Q12" s="110">
        <v>30.8</v>
      </c>
      <c r="R12" s="110">
        <v>12.9</v>
      </c>
      <c r="S12" s="110">
        <v>22</v>
      </c>
      <c r="T12" s="111" t="s">
        <v>79</v>
      </c>
      <c r="U12" s="110">
        <v>37.4</v>
      </c>
    </row>
    <row r="13" spans="1:21" ht="16.5" customHeight="1" x14ac:dyDescent="0.25">
      <c r="A13" s="7"/>
      <c r="B13" s="7"/>
      <c r="C13" s="7" t="s">
        <v>92</v>
      </c>
      <c r="D13" s="7"/>
      <c r="E13" s="7"/>
      <c r="F13" s="7"/>
      <c r="G13" s="7"/>
      <c r="H13" s="7"/>
      <c r="I13" s="7"/>
      <c r="J13" s="7"/>
      <c r="K13" s="7"/>
      <c r="L13" s="9" t="s">
        <v>407</v>
      </c>
      <c r="M13" s="110">
        <v>32.9</v>
      </c>
      <c r="N13" s="110">
        <v>50.6</v>
      </c>
      <c r="O13" s="110">
        <v>32</v>
      </c>
      <c r="P13" s="110">
        <v>37.9</v>
      </c>
      <c r="Q13" s="110">
        <v>24.2</v>
      </c>
      <c r="R13" s="110">
        <v>13.7</v>
      </c>
      <c r="S13" s="110">
        <v>21.2</v>
      </c>
      <c r="T13" s="111" t="s">
        <v>79</v>
      </c>
      <c r="U13" s="110">
        <v>36.200000000000003</v>
      </c>
    </row>
    <row r="14" spans="1:21" ht="16.5" customHeight="1" x14ac:dyDescent="0.25">
      <c r="A14" s="7"/>
      <c r="B14" s="7"/>
      <c r="C14" s="7" t="s">
        <v>93</v>
      </c>
      <c r="D14" s="7"/>
      <c r="E14" s="7"/>
      <c r="F14" s="7"/>
      <c r="G14" s="7"/>
      <c r="H14" s="7"/>
      <c r="I14" s="7"/>
      <c r="J14" s="7"/>
      <c r="K14" s="7"/>
      <c r="L14" s="9" t="s">
        <v>407</v>
      </c>
      <c r="M14" s="110">
        <v>32.799999999999997</v>
      </c>
      <c r="N14" s="110">
        <v>50.5</v>
      </c>
      <c r="O14" s="110">
        <v>31.2</v>
      </c>
      <c r="P14" s="110">
        <v>36.700000000000003</v>
      </c>
      <c r="Q14" s="110">
        <v>24.4</v>
      </c>
      <c r="R14" s="110">
        <v>14.3</v>
      </c>
      <c r="S14" s="110">
        <v>21.4</v>
      </c>
      <c r="T14" s="111" t="s">
        <v>79</v>
      </c>
      <c r="U14" s="110">
        <v>35.9</v>
      </c>
    </row>
    <row r="15" spans="1:21" ht="16.5" customHeight="1" x14ac:dyDescent="0.25">
      <c r="A15" s="7"/>
      <c r="B15" s="7" t="s">
        <v>428</v>
      </c>
      <c r="C15" s="7"/>
      <c r="D15" s="7"/>
      <c r="E15" s="7"/>
      <c r="F15" s="7"/>
      <c r="G15" s="7"/>
      <c r="H15" s="7"/>
      <c r="I15" s="7"/>
      <c r="J15" s="7"/>
      <c r="K15" s="7"/>
      <c r="L15" s="9"/>
      <c r="M15" s="10"/>
      <c r="N15" s="10"/>
      <c r="O15" s="10"/>
      <c r="P15" s="10"/>
      <c r="Q15" s="10"/>
      <c r="R15" s="10"/>
      <c r="S15" s="10"/>
      <c r="T15" s="10"/>
      <c r="U15" s="10"/>
    </row>
    <row r="16" spans="1:21" ht="16.5" customHeight="1" x14ac:dyDescent="0.25">
      <c r="A16" s="7"/>
      <c r="B16" s="7"/>
      <c r="C16" s="7" t="s">
        <v>74</v>
      </c>
      <c r="D16" s="7"/>
      <c r="E16" s="7"/>
      <c r="F16" s="7"/>
      <c r="G16" s="7"/>
      <c r="H16" s="7"/>
      <c r="I16" s="7"/>
      <c r="J16" s="7"/>
      <c r="K16" s="7"/>
      <c r="L16" s="9" t="s">
        <v>407</v>
      </c>
      <c r="M16" s="110">
        <v>23.8</v>
      </c>
      <c r="N16" s="110">
        <v>12.4</v>
      </c>
      <c r="O16" s="110">
        <v>29.2</v>
      </c>
      <c r="P16" s="110">
        <v>28.3</v>
      </c>
      <c r="Q16" s="110">
        <v>28.8</v>
      </c>
      <c r="R16" s="110">
        <v>30.9</v>
      </c>
      <c r="S16" s="110">
        <v>26.6</v>
      </c>
      <c r="T16" s="110">
        <v>15.2</v>
      </c>
      <c r="U16" s="110">
        <v>22.8</v>
      </c>
    </row>
    <row r="17" spans="1:21" ht="16.5" customHeight="1" x14ac:dyDescent="0.25">
      <c r="A17" s="7"/>
      <c r="B17" s="7"/>
      <c r="C17" s="7" t="s">
        <v>84</v>
      </c>
      <c r="D17" s="7"/>
      <c r="E17" s="7"/>
      <c r="F17" s="7"/>
      <c r="G17" s="7"/>
      <c r="H17" s="7"/>
      <c r="I17" s="7"/>
      <c r="J17" s="7"/>
      <c r="K17" s="7"/>
      <c r="L17" s="9" t="s">
        <v>407</v>
      </c>
      <c r="M17" s="110">
        <v>24</v>
      </c>
      <c r="N17" s="110">
        <v>12.1</v>
      </c>
      <c r="O17" s="110">
        <v>31</v>
      </c>
      <c r="P17" s="110">
        <v>28.8</v>
      </c>
      <c r="Q17" s="110">
        <v>28.6</v>
      </c>
      <c r="R17" s="110">
        <v>30.3</v>
      </c>
      <c r="S17" s="110">
        <v>26.4</v>
      </c>
      <c r="T17" s="110">
        <v>15.2</v>
      </c>
      <c r="U17" s="110">
        <v>23.2</v>
      </c>
    </row>
    <row r="18" spans="1:21" ht="16.5" customHeight="1" x14ac:dyDescent="0.25">
      <c r="A18" s="7"/>
      <c r="B18" s="7"/>
      <c r="C18" s="7" t="s">
        <v>85</v>
      </c>
      <c r="D18" s="7"/>
      <c r="E18" s="7"/>
      <c r="F18" s="7"/>
      <c r="G18" s="7"/>
      <c r="H18" s="7"/>
      <c r="I18" s="7"/>
      <c r="J18" s="7"/>
      <c r="K18" s="7"/>
      <c r="L18" s="9" t="s">
        <v>407</v>
      </c>
      <c r="M18" s="110">
        <v>24.6</v>
      </c>
      <c r="N18" s="110">
        <v>11.9</v>
      </c>
      <c r="O18" s="110">
        <v>31.8</v>
      </c>
      <c r="P18" s="110">
        <v>28.3</v>
      </c>
      <c r="Q18" s="110">
        <v>28</v>
      </c>
      <c r="R18" s="110">
        <v>32.700000000000003</v>
      </c>
      <c r="S18" s="110">
        <v>26.3</v>
      </c>
      <c r="T18" s="110">
        <v>15.2</v>
      </c>
      <c r="U18" s="110">
        <v>23.4</v>
      </c>
    </row>
    <row r="19" spans="1:21" ht="16.5" customHeight="1" x14ac:dyDescent="0.25">
      <c r="A19" s="7"/>
      <c r="B19" s="7"/>
      <c r="C19" s="7" t="s">
        <v>86</v>
      </c>
      <c r="D19" s="7"/>
      <c r="E19" s="7"/>
      <c r="F19" s="7"/>
      <c r="G19" s="7"/>
      <c r="H19" s="7"/>
      <c r="I19" s="7"/>
      <c r="J19" s="7"/>
      <c r="K19" s="7"/>
      <c r="L19" s="9" t="s">
        <v>407</v>
      </c>
      <c r="M19" s="110">
        <v>24.9</v>
      </c>
      <c r="N19" s="110">
        <v>13.1</v>
      </c>
      <c r="O19" s="110">
        <v>32.6</v>
      </c>
      <c r="P19" s="110">
        <v>28.4</v>
      </c>
      <c r="Q19" s="110">
        <v>28.3</v>
      </c>
      <c r="R19" s="110">
        <v>32.4</v>
      </c>
      <c r="S19" s="110">
        <v>22.1</v>
      </c>
      <c r="T19" s="110">
        <v>16.2</v>
      </c>
      <c r="U19" s="110">
        <v>23.9</v>
      </c>
    </row>
    <row r="20" spans="1:21" ht="16.5" customHeight="1" x14ac:dyDescent="0.25">
      <c r="A20" s="7"/>
      <c r="B20" s="7"/>
      <c r="C20" s="7" t="s">
        <v>87</v>
      </c>
      <c r="D20" s="7"/>
      <c r="E20" s="7"/>
      <c r="F20" s="7"/>
      <c r="G20" s="7"/>
      <c r="H20" s="7"/>
      <c r="I20" s="7"/>
      <c r="J20" s="7"/>
      <c r="K20" s="7"/>
      <c r="L20" s="9" t="s">
        <v>407</v>
      </c>
      <c r="M20" s="110">
        <v>25.5</v>
      </c>
      <c r="N20" s="110">
        <v>13.2</v>
      </c>
      <c r="O20" s="110">
        <v>34.200000000000003</v>
      </c>
      <c r="P20" s="110">
        <v>30.7</v>
      </c>
      <c r="Q20" s="110">
        <v>28.3</v>
      </c>
      <c r="R20" s="110">
        <v>38.9</v>
      </c>
      <c r="S20" s="110">
        <v>21.2</v>
      </c>
      <c r="T20" s="110">
        <v>20.9</v>
      </c>
      <c r="U20" s="110">
        <v>24.7</v>
      </c>
    </row>
    <row r="21" spans="1:21" ht="16.5" customHeight="1" x14ac:dyDescent="0.25">
      <c r="A21" s="7"/>
      <c r="B21" s="7"/>
      <c r="C21" s="7" t="s">
        <v>88</v>
      </c>
      <c r="D21" s="7"/>
      <c r="E21" s="7"/>
      <c r="F21" s="7"/>
      <c r="G21" s="7"/>
      <c r="H21" s="7"/>
      <c r="I21" s="7"/>
      <c r="J21" s="7"/>
      <c r="K21" s="7"/>
      <c r="L21" s="9" t="s">
        <v>407</v>
      </c>
      <c r="M21" s="110">
        <v>25.5</v>
      </c>
      <c r="N21" s="110">
        <v>13</v>
      </c>
      <c r="O21" s="110">
        <v>34.299999999999997</v>
      </c>
      <c r="P21" s="110">
        <v>31</v>
      </c>
      <c r="Q21" s="110">
        <v>27.9</v>
      </c>
      <c r="R21" s="110">
        <v>43.7</v>
      </c>
      <c r="S21" s="110">
        <v>21.8</v>
      </c>
      <c r="T21" s="110">
        <v>21</v>
      </c>
      <c r="U21" s="110">
        <v>24.9</v>
      </c>
    </row>
    <row r="22" spans="1:21" ht="16.5" customHeight="1" x14ac:dyDescent="0.25">
      <c r="A22" s="7"/>
      <c r="B22" s="7"/>
      <c r="C22" s="7" t="s">
        <v>89</v>
      </c>
      <c r="D22" s="7"/>
      <c r="E22" s="7"/>
      <c r="F22" s="7"/>
      <c r="G22" s="7"/>
      <c r="H22" s="7"/>
      <c r="I22" s="7"/>
      <c r="J22" s="7"/>
      <c r="K22" s="7"/>
      <c r="L22" s="9" t="s">
        <v>407</v>
      </c>
      <c r="M22" s="110">
        <v>25.6</v>
      </c>
      <c r="N22" s="110">
        <v>14.4</v>
      </c>
      <c r="O22" s="110">
        <v>36.200000000000003</v>
      </c>
      <c r="P22" s="110">
        <v>30.8</v>
      </c>
      <c r="Q22" s="110">
        <v>27.6</v>
      </c>
      <c r="R22" s="110">
        <v>44.4</v>
      </c>
      <c r="S22" s="110">
        <v>21.9</v>
      </c>
      <c r="T22" s="110">
        <v>17.8</v>
      </c>
      <c r="U22" s="110">
        <v>25.6</v>
      </c>
    </row>
    <row r="23" spans="1:21" ht="16.5" customHeight="1" x14ac:dyDescent="0.25">
      <c r="A23" s="7"/>
      <c r="B23" s="7"/>
      <c r="C23" s="7" t="s">
        <v>90</v>
      </c>
      <c r="D23" s="7"/>
      <c r="E23" s="7"/>
      <c r="F23" s="7"/>
      <c r="G23" s="7"/>
      <c r="H23" s="7"/>
      <c r="I23" s="7"/>
      <c r="J23" s="7"/>
      <c r="K23" s="7"/>
      <c r="L23" s="9" t="s">
        <v>407</v>
      </c>
      <c r="M23" s="110">
        <v>26.4</v>
      </c>
      <c r="N23" s="110">
        <v>15.1</v>
      </c>
      <c r="O23" s="110">
        <v>37.6</v>
      </c>
      <c r="P23" s="110">
        <v>31</v>
      </c>
      <c r="Q23" s="110">
        <v>27.6</v>
      </c>
      <c r="R23" s="110">
        <v>43.6</v>
      </c>
      <c r="S23" s="110">
        <v>24.7</v>
      </c>
      <c r="T23" s="110">
        <v>67.099999999999994</v>
      </c>
      <c r="U23" s="110">
        <v>26.4</v>
      </c>
    </row>
    <row r="24" spans="1:21" ht="16.5" customHeight="1" x14ac:dyDescent="0.25">
      <c r="A24" s="7"/>
      <c r="B24" s="7"/>
      <c r="C24" s="7" t="s">
        <v>92</v>
      </c>
      <c r="D24" s="7"/>
      <c r="E24" s="7"/>
      <c r="F24" s="7"/>
      <c r="G24" s="7"/>
      <c r="H24" s="7"/>
      <c r="I24" s="7"/>
      <c r="J24" s="7"/>
      <c r="K24" s="7"/>
      <c r="L24" s="9" t="s">
        <v>407</v>
      </c>
      <c r="M24" s="110">
        <v>27.6</v>
      </c>
      <c r="N24" s="110">
        <v>15.7</v>
      </c>
      <c r="O24" s="110">
        <v>37.299999999999997</v>
      </c>
      <c r="P24" s="110">
        <v>31.3</v>
      </c>
      <c r="Q24" s="110">
        <v>27.6</v>
      </c>
      <c r="R24" s="110">
        <v>44.5</v>
      </c>
      <c r="S24" s="110">
        <v>33.5</v>
      </c>
      <c r="T24" s="110">
        <v>70.5</v>
      </c>
      <c r="U24" s="110">
        <v>27.2</v>
      </c>
    </row>
    <row r="25" spans="1:21" ht="16.5" customHeight="1" x14ac:dyDescent="0.25">
      <c r="A25" s="7"/>
      <c r="B25" s="7"/>
      <c r="C25" s="7" t="s">
        <v>93</v>
      </c>
      <c r="D25" s="7"/>
      <c r="E25" s="7"/>
      <c r="F25" s="7"/>
      <c r="G25" s="7"/>
      <c r="H25" s="7"/>
      <c r="I25" s="7"/>
      <c r="J25" s="7"/>
      <c r="K25" s="7"/>
      <c r="L25" s="9" t="s">
        <v>407</v>
      </c>
      <c r="M25" s="110">
        <v>27.8</v>
      </c>
      <c r="N25" s="110">
        <v>15.1</v>
      </c>
      <c r="O25" s="110">
        <v>37.299999999999997</v>
      </c>
      <c r="P25" s="110">
        <v>32.200000000000003</v>
      </c>
      <c r="Q25" s="110">
        <v>27.7</v>
      </c>
      <c r="R25" s="110">
        <v>44.5</v>
      </c>
      <c r="S25" s="110">
        <v>37.5</v>
      </c>
      <c r="T25" s="110">
        <v>70.5</v>
      </c>
      <c r="U25" s="110">
        <v>27.2</v>
      </c>
    </row>
    <row r="26" spans="1:21" ht="16.5" customHeight="1" x14ac:dyDescent="0.25">
      <c r="A26" s="7"/>
      <c r="B26" s="7" t="s">
        <v>429</v>
      </c>
      <c r="C26" s="7"/>
      <c r="D26" s="7"/>
      <c r="E26" s="7"/>
      <c r="F26" s="7"/>
      <c r="G26" s="7"/>
      <c r="H26" s="7"/>
      <c r="I26" s="7"/>
      <c r="J26" s="7"/>
      <c r="K26" s="7"/>
      <c r="L26" s="9"/>
      <c r="M26" s="10"/>
      <c r="N26" s="10"/>
      <c r="O26" s="10"/>
      <c r="P26" s="10"/>
      <c r="Q26" s="10"/>
      <c r="R26" s="10"/>
      <c r="S26" s="10"/>
      <c r="T26" s="10"/>
      <c r="U26" s="10"/>
    </row>
    <row r="27" spans="1:21" ht="16.5" customHeight="1" x14ac:dyDescent="0.25">
      <c r="A27" s="7"/>
      <c r="B27" s="7"/>
      <c r="C27" s="7" t="s">
        <v>74</v>
      </c>
      <c r="D27" s="7"/>
      <c r="E27" s="7"/>
      <c r="F27" s="7"/>
      <c r="G27" s="7"/>
      <c r="H27" s="7"/>
      <c r="I27" s="7"/>
      <c r="J27" s="7"/>
      <c r="K27" s="7"/>
      <c r="L27" s="9" t="s">
        <v>407</v>
      </c>
      <c r="M27" s="110">
        <v>14.6</v>
      </c>
      <c r="N27" s="110">
        <v>13.4</v>
      </c>
      <c r="O27" s="111">
        <v>7.9</v>
      </c>
      <c r="P27" s="110">
        <v>12.3</v>
      </c>
      <c r="Q27" s="110">
        <v>12.1</v>
      </c>
      <c r="R27" s="110">
        <v>23.6</v>
      </c>
      <c r="S27" s="110">
        <v>17.7</v>
      </c>
      <c r="T27" s="110">
        <v>60.6</v>
      </c>
      <c r="U27" s="110">
        <v>12.9</v>
      </c>
    </row>
    <row r="28" spans="1:21" ht="16.5" customHeight="1" x14ac:dyDescent="0.25">
      <c r="A28" s="7"/>
      <c r="B28" s="7"/>
      <c r="C28" s="7" t="s">
        <v>84</v>
      </c>
      <c r="D28" s="7"/>
      <c r="E28" s="7"/>
      <c r="F28" s="7"/>
      <c r="G28" s="7"/>
      <c r="H28" s="7"/>
      <c r="I28" s="7"/>
      <c r="J28" s="7"/>
      <c r="K28" s="7"/>
      <c r="L28" s="9" t="s">
        <v>407</v>
      </c>
      <c r="M28" s="110">
        <v>15.2</v>
      </c>
      <c r="N28" s="110">
        <v>13.2</v>
      </c>
      <c r="O28" s="111">
        <v>7.9</v>
      </c>
      <c r="P28" s="110">
        <v>12.2</v>
      </c>
      <c r="Q28" s="110">
        <v>12</v>
      </c>
      <c r="R28" s="110">
        <v>23.6</v>
      </c>
      <c r="S28" s="110">
        <v>18.5</v>
      </c>
      <c r="T28" s="110">
        <v>60.6</v>
      </c>
      <c r="U28" s="110">
        <v>13.1</v>
      </c>
    </row>
    <row r="29" spans="1:21" ht="16.5" customHeight="1" x14ac:dyDescent="0.25">
      <c r="A29" s="7"/>
      <c r="B29" s="7"/>
      <c r="C29" s="7" t="s">
        <v>85</v>
      </c>
      <c r="D29" s="7"/>
      <c r="E29" s="7"/>
      <c r="F29" s="7"/>
      <c r="G29" s="7"/>
      <c r="H29" s="7"/>
      <c r="I29" s="7"/>
      <c r="J29" s="7"/>
      <c r="K29" s="7"/>
      <c r="L29" s="9" t="s">
        <v>407</v>
      </c>
      <c r="M29" s="110">
        <v>15.5</v>
      </c>
      <c r="N29" s="110">
        <v>13.3</v>
      </c>
      <c r="O29" s="111">
        <v>8.6999999999999993</v>
      </c>
      <c r="P29" s="110">
        <v>12.1</v>
      </c>
      <c r="Q29" s="110">
        <v>11.9</v>
      </c>
      <c r="R29" s="110">
        <v>22.7</v>
      </c>
      <c r="S29" s="110">
        <v>18.600000000000001</v>
      </c>
      <c r="T29" s="110">
        <v>60.6</v>
      </c>
      <c r="U29" s="110">
        <v>13.3</v>
      </c>
    </row>
    <row r="30" spans="1:21" ht="16.5" customHeight="1" x14ac:dyDescent="0.25">
      <c r="A30" s="7"/>
      <c r="B30" s="7"/>
      <c r="C30" s="7" t="s">
        <v>86</v>
      </c>
      <c r="D30" s="7"/>
      <c r="E30" s="7"/>
      <c r="F30" s="7"/>
      <c r="G30" s="7"/>
      <c r="H30" s="7"/>
      <c r="I30" s="7"/>
      <c r="J30" s="7"/>
      <c r="K30" s="7"/>
      <c r="L30" s="9" t="s">
        <v>407</v>
      </c>
      <c r="M30" s="110">
        <v>15.3</v>
      </c>
      <c r="N30" s="110">
        <v>13.8</v>
      </c>
      <c r="O30" s="111">
        <v>9.1999999999999993</v>
      </c>
      <c r="P30" s="110">
        <v>12.2</v>
      </c>
      <c r="Q30" s="110">
        <v>12</v>
      </c>
      <c r="R30" s="110">
        <v>22.4</v>
      </c>
      <c r="S30" s="110">
        <v>17.600000000000001</v>
      </c>
      <c r="T30" s="110">
        <v>58.1</v>
      </c>
      <c r="U30" s="110">
        <v>13.5</v>
      </c>
    </row>
    <row r="31" spans="1:21" ht="16.5" customHeight="1" x14ac:dyDescent="0.25">
      <c r="A31" s="7"/>
      <c r="B31" s="7"/>
      <c r="C31" s="7" t="s">
        <v>87</v>
      </c>
      <c r="D31" s="7"/>
      <c r="E31" s="7"/>
      <c r="F31" s="7"/>
      <c r="G31" s="7"/>
      <c r="H31" s="7"/>
      <c r="I31" s="7"/>
      <c r="J31" s="7"/>
      <c r="K31" s="7"/>
      <c r="L31" s="9" t="s">
        <v>407</v>
      </c>
      <c r="M31" s="110">
        <v>15.6</v>
      </c>
      <c r="N31" s="110">
        <v>14.3</v>
      </c>
      <c r="O31" s="111">
        <v>9.8000000000000007</v>
      </c>
      <c r="P31" s="110">
        <v>12.7</v>
      </c>
      <c r="Q31" s="110">
        <v>12.7</v>
      </c>
      <c r="R31" s="110">
        <v>19.399999999999999</v>
      </c>
      <c r="S31" s="110">
        <v>17.399999999999999</v>
      </c>
      <c r="T31" s="110">
        <v>63.6</v>
      </c>
      <c r="U31" s="110">
        <v>14</v>
      </c>
    </row>
    <row r="32" spans="1:21" ht="16.5" customHeight="1" x14ac:dyDescent="0.25">
      <c r="A32" s="7"/>
      <c r="B32" s="7"/>
      <c r="C32" s="7" t="s">
        <v>88</v>
      </c>
      <c r="D32" s="7"/>
      <c r="E32" s="7"/>
      <c r="F32" s="7"/>
      <c r="G32" s="7"/>
      <c r="H32" s="7"/>
      <c r="I32" s="7"/>
      <c r="J32" s="7"/>
      <c r="K32" s="7"/>
      <c r="L32" s="9" t="s">
        <v>407</v>
      </c>
      <c r="M32" s="110">
        <v>15.6</v>
      </c>
      <c r="N32" s="110">
        <v>14.6</v>
      </c>
      <c r="O32" s="110">
        <v>10</v>
      </c>
      <c r="P32" s="110">
        <v>12.4</v>
      </c>
      <c r="Q32" s="110">
        <v>12.8</v>
      </c>
      <c r="R32" s="110">
        <v>18.600000000000001</v>
      </c>
      <c r="S32" s="110">
        <v>19.2</v>
      </c>
      <c r="T32" s="110">
        <v>63.5</v>
      </c>
      <c r="U32" s="110">
        <v>14</v>
      </c>
    </row>
    <row r="33" spans="1:21" ht="16.5" customHeight="1" x14ac:dyDescent="0.25">
      <c r="A33" s="7"/>
      <c r="B33" s="7"/>
      <c r="C33" s="7" t="s">
        <v>89</v>
      </c>
      <c r="D33" s="7"/>
      <c r="E33" s="7"/>
      <c r="F33" s="7"/>
      <c r="G33" s="7"/>
      <c r="H33" s="7"/>
      <c r="I33" s="7"/>
      <c r="J33" s="7"/>
      <c r="K33" s="7"/>
      <c r="L33" s="9" t="s">
        <v>407</v>
      </c>
      <c r="M33" s="110">
        <v>15.7</v>
      </c>
      <c r="N33" s="110">
        <v>13.9</v>
      </c>
      <c r="O33" s="111">
        <v>9.9</v>
      </c>
      <c r="P33" s="110">
        <v>12.5</v>
      </c>
      <c r="Q33" s="110">
        <v>12.9</v>
      </c>
      <c r="R33" s="110">
        <v>17.899999999999999</v>
      </c>
      <c r="S33" s="110">
        <v>17.7</v>
      </c>
      <c r="T33" s="110">
        <v>66.099999999999994</v>
      </c>
      <c r="U33" s="110">
        <v>13.9</v>
      </c>
    </row>
    <row r="34" spans="1:21" ht="16.5" customHeight="1" x14ac:dyDescent="0.25">
      <c r="A34" s="7"/>
      <c r="B34" s="7"/>
      <c r="C34" s="7" t="s">
        <v>90</v>
      </c>
      <c r="D34" s="7"/>
      <c r="E34" s="7"/>
      <c r="F34" s="7"/>
      <c r="G34" s="7"/>
      <c r="H34" s="7"/>
      <c r="I34" s="7"/>
      <c r="J34" s="7"/>
      <c r="K34" s="7"/>
      <c r="L34" s="9" t="s">
        <v>407</v>
      </c>
      <c r="M34" s="110">
        <v>15.6</v>
      </c>
      <c r="N34" s="110">
        <v>14.1</v>
      </c>
      <c r="O34" s="111">
        <v>9.6999999999999993</v>
      </c>
      <c r="P34" s="110">
        <v>12</v>
      </c>
      <c r="Q34" s="110">
        <v>12.5</v>
      </c>
      <c r="R34" s="110">
        <v>18.3</v>
      </c>
      <c r="S34" s="110">
        <v>19.2</v>
      </c>
      <c r="T34" s="111">
        <v>5.3</v>
      </c>
      <c r="U34" s="110">
        <v>13.6</v>
      </c>
    </row>
    <row r="35" spans="1:21" ht="16.5" customHeight="1" x14ac:dyDescent="0.25">
      <c r="A35" s="7"/>
      <c r="B35" s="7"/>
      <c r="C35" s="7" t="s">
        <v>92</v>
      </c>
      <c r="D35" s="7"/>
      <c r="E35" s="7"/>
      <c r="F35" s="7"/>
      <c r="G35" s="7"/>
      <c r="H35" s="7"/>
      <c r="I35" s="7"/>
      <c r="J35" s="7"/>
      <c r="K35" s="7"/>
      <c r="L35" s="9" t="s">
        <v>407</v>
      </c>
      <c r="M35" s="110">
        <v>15.3</v>
      </c>
      <c r="N35" s="110">
        <v>14.2</v>
      </c>
      <c r="O35" s="111">
        <v>9.6</v>
      </c>
      <c r="P35" s="110">
        <v>12.2</v>
      </c>
      <c r="Q35" s="110">
        <v>12.2</v>
      </c>
      <c r="R35" s="110">
        <v>18.5</v>
      </c>
      <c r="S35" s="110">
        <v>11</v>
      </c>
      <c r="T35" s="111">
        <v>4.8</v>
      </c>
      <c r="U35" s="110">
        <v>13.5</v>
      </c>
    </row>
    <row r="36" spans="1:21" ht="16.5" customHeight="1" x14ac:dyDescent="0.25">
      <c r="A36" s="7"/>
      <c r="B36" s="7"/>
      <c r="C36" s="7" t="s">
        <v>93</v>
      </c>
      <c r="D36" s="7"/>
      <c r="E36" s="7"/>
      <c r="F36" s="7"/>
      <c r="G36" s="7"/>
      <c r="H36" s="7"/>
      <c r="I36" s="7"/>
      <c r="J36" s="7"/>
      <c r="K36" s="7"/>
      <c r="L36" s="9" t="s">
        <v>407</v>
      </c>
      <c r="M36" s="110">
        <v>15.3</v>
      </c>
      <c r="N36" s="110">
        <v>14</v>
      </c>
      <c r="O36" s="111">
        <v>9.6999999999999993</v>
      </c>
      <c r="P36" s="110">
        <v>12.5</v>
      </c>
      <c r="Q36" s="110">
        <v>12.1</v>
      </c>
      <c r="R36" s="110">
        <v>18.3</v>
      </c>
      <c r="S36" s="110">
        <v>11.1</v>
      </c>
      <c r="T36" s="111">
        <v>4.8</v>
      </c>
      <c r="U36" s="110">
        <v>13.4</v>
      </c>
    </row>
    <row r="37" spans="1:21" ht="16.5" customHeight="1" x14ac:dyDescent="0.25">
      <c r="A37" s="7"/>
      <c r="B37" s="7" t="s">
        <v>430</v>
      </c>
      <c r="C37" s="7"/>
      <c r="D37" s="7"/>
      <c r="E37" s="7"/>
      <c r="F37" s="7"/>
      <c r="G37" s="7"/>
      <c r="H37" s="7"/>
      <c r="I37" s="7"/>
      <c r="J37" s="7"/>
      <c r="K37" s="7"/>
      <c r="L37" s="9"/>
      <c r="M37" s="10"/>
      <c r="N37" s="10"/>
      <c r="O37" s="10"/>
      <c r="P37" s="10"/>
      <c r="Q37" s="10"/>
      <c r="R37" s="10"/>
      <c r="S37" s="10"/>
      <c r="T37" s="10"/>
      <c r="U37" s="10"/>
    </row>
    <row r="38" spans="1:21" ht="16.5" customHeight="1" x14ac:dyDescent="0.25">
      <c r="A38" s="7"/>
      <c r="B38" s="7"/>
      <c r="C38" s="7" t="s">
        <v>74</v>
      </c>
      <c r="D38" s="7"/>
      <c r="E38" s="7"/>
      <c r="F38" s="7"/>
      <c r="G38" s="7"/>
      <c r="H38" s="7"/>
      <c r="I38" s="7"/>
      <c r="J38" s="7"/>
      <c r="K38" s="7"/>
      <c r="L38" s="9" t="s">
        <v>407</v>
      </c>
      <c r="M38" s="110">
        <v>24.6</v>
      </c>
      <c r="N38" s="110">
        <v>12.7</v>
      </c>
      <c r="O38" s="110">
        <v>15.2</v>
      </c>
      <c r="P38" s="110">
        <v>17.3</v>
      </c>
      <c r="Q38" s="110">
        <v>22</v>
      </c>
      <c r="R38" s="110">
        <v>31.4</v>
      </c>
      <c r="S38" s="110">
        <v>40.4</v>
      </c>
      <c r="T38" s="111" t="s">
        <v>79</v>
      </c>
      <c r="U38" s="110">
        <v>19</v>
      </c>
    </row>
    <row r="39" spans="1:21" ht="16.5" customHeight="1" x14ac:dyDescent="0.25">
      <c r="A39" s="7"/>
      <c r="B39" s="7"/>
      <c r="C39" s="7" t="s">
        <v>84</v>
      </c>
      <c r="D39" s="7"/>
      <c r="E39" s="7"/>
      <c r="F39" s="7"/>
      <c r="G39" s="7"/>
      <c r="H39" s="7"/>
      <c r="I39" s="7"/>
      <c r="J39" s="7"/>
      <c r="K39" s="7"/>
      <c r="L39" s="9" t="s">
        <v>407</v>
      </c>
      <c r="M39" s="110">
        <v>24.2</v>
      </c>
      <c r="N39" s="110">
        <v>12.7</v>
      </c>
      <c r="O39" s="110">
        <v>14.5</v>
      </c>
      <c r="P39" s="110">
        <v>18.2</v>
      </c>
      <c r="Q39" s="110">
        <v>22.2</v>
      </c>
      <c r="R39" s="110">
        <v>29.6</v>
      </c>
      <c r="S39" s="110">
        <v>28</v>
      </c>
      <c r="T39" s="111" t="s">
        <v>79</v>
      </c>
      <c r="U39" s="110">
        <v>18.7</v>
      </c>
    </row>
    <row r="40" spans="1:21" ht="16.5" customHeight="1" x14ac:dyDescent="0.25">
      <c r="A40" s="7"/>
      <c r="B40" s="7"/>
      <c r="C40" s="7" t="s">
        <v>85</v>
      </c>
      <c r="D40" s="7"/>
      <c r="E40" s="7"/>
      <c r="F40" s="7"/>
      <c r="G40" s="7"/>
      <c r="H40" s="7"/>
      <c r="I40" s="7"/>
      <c r="J40" s="7"/>
      <c r="K40" s="7"/>
      <c r="L40" s="9" t="s">
        <v>407</v>
      </c>
      <c r="M40" s="110">
        <v>23.3</v>
      </c>
      <c r="N40" s="110">
        <v>12.6</v>
      </c>
      <c r="O40" s="110">
        <v>14.4</v>
      </c>
      <c r="P40" s="110">
        <v>18.2</v>
      </c>
      <c r="Q40" s="110">
        <v>22.2</v>
      </c>
      <c r="R40" s="110">
        <v>28.1</v>
      </c>
      <c r="S40" s="110">
        <v>27.9</v>
      </c>
      <c r="T40" s="111" t="s">
        <v>79</v>
      </c>
      <c r="U40" s="110">
        <v>18.3</v>
      </c>
    </row>
    <row r="41" spans="1:21" ht="16.5" customHeight="1" x14ac:dyDescent="0.25">
      <c r="A41" s="7"/>
      <c r="B41" s="7"/>
      <c r="C41" s="7" t="s">
        <v>86</v>
      </c>
      <c r="D41" s="7"/>
      <c r="E41" s="7"/>
      <c r="F41" s="7"/>
      <c r="G41" s="7"/>
      <c r="H41" s="7"/>
      <c r="I41" s="7"/>
      <c r="J41" s="7"/>
      <c r="K41" s="7"/>
      <c r="L41" s="9" t="s">
        <v>407</v>
      </c>
      <c r="M41" s="110">
        <v>23.1</v>
      </c>
      <c r="N41" s="110">
        <v>10.1</v>
      </c>
      <c r="O41" s="110">
        <v>14.7</v>
      </c>
      <c r="P41" s="110">
        <v>19.2</v>
      </c>
      <c r="Q41" s="110">
        <v>21.4</v>
      </c>
      <c r="R41" s="110">
        <v>28.5</v>
      </c>
      <c r="S41" s="110">
        <v>29.9</v>
      </c>
      <c r="T41" s="111" t="s">
        <v>79</v>
      </c>
      <c r="U41" s="110">
        <v>17.8</v>
      </c>
    </row>
    <row r="42" spans="1:21" ht="16.5" customHeight="1" x14ac:dyDescent="0.25">
      <c r="A42" s="7"/>
      <c r="B42" s="7"/>
      <c r="C42" s="7" t="s">
        <v>87</v>
      </c>
      <c r="D42" s="7"/>
      <c r="E42" s="7"/>
      <c r="F42" s="7"/>
      <c r="G42" s="7"/>
      <c r="H42" s="7"/>
      <c r="I42" s="7"/>
      <c r="J42" s="7"/>
      <c r="K42" s="7"/>
      <c r="L42" s="9" t="s">
        <v>407</v>
      </c>
      <c r="M42" s="110">
        <v>22.4</v>
      </c>
      <c r="N42" s="111">
        <v>9.1999999999999993</v>
      </c>
      <c r="O42" s="110">
        <v>14.5</v>
      </c>
      <c r="P42" s="110">
        <v>18.899999999999999</v>
      </c>
      <c r="Q42" s="110">
        <v>21.4</v>
      </c>
      <c r="R42" s="110">
        <v>32.799999999999997</v>
      </c>
      <c r="S42" s="110">
        <v>31</v>
      </c>
      <c r="T42" s="110">
        <v>15.7</v>
      </c>
      <c r="U42" s="110">
        <v>17.399999999999999</v>
      </c>
    </row>
    <row r="43" spans="1:21" ht="16.5" customHeight="1" x14ac:dyDescent="0.25">
      <c r="A43" s="7"/>
      <c r="B43" s="7"/>
      <c r="C43" s="7" t="s">
        <v>88</v>
      </c>
      <c r="D43" s="7"/>
      <c r="E43" s="7"/>
      <c r="F43" s="7"/>
      <c r="G43" s="7"/>
      <c r="H43" s="7"/>
      <c r="I43" s="7"/>
      <c r="J43" s="7"/>
      <c r="K43" s="7"/>
      <c r="L43" s="9" t="s">
        <v>407</v>
      </c>
      <c r="M43" s="110">
        <v>23.2</v>
      </c>
      <c r="N43" s="111">
        <v>9.1999999999999993</v>
      </c>
      <c r="O43" s="110">
        <v>14.8</v>
      </c>
      <c r="P43" s="110">
        <v>17.5</v>
      </c>
      <c r="Q43" s="110">
        <v>21.6</v>
      </c>
      <c r="R43" s="110">
        <v>28.3</v>
      </c>
      <c r="S43" s="110">
        <v>31.9</v>
      </c>
      <c r="T43" s="110">
        <v>15.7</v>
      </c>
      <c r="U43" s="110">
        <v>17.600000000000001</v>
      </c>
    </row>
    <row r="44" spans="1:21" ht="16.5" customHeight="1" x14ac:dyDescent="0.25">
      <c r="A44" s="7"/>
      <c r="B44" s="7"/>
      <c r="C44" s="7" t="s">
        <v>89</v>
      </c>
      <c r="D44" s="7"/>
      <c r="E44" s="7"/>
      <c r="F44" s="7"/>
      <c r="G44" s="7"/>
      <c r="H44" s="7"/>
      <c r="I44" s="7"/>
      <c r="J44" s="7"/>
      <c r="K44" s="7"/>
      <c r="L44" s="9" t="s">
        <v>407</v>
      </c>
      <c r="M44" s="110">
        <v>24.1</v>
      </c>
      <c r="N44" s="111">
        <v>8.1999999999999993</v>
      </c>
      <c r="O44" s="110">
        <v>16.2</v>
      </c>
      <c r="P44" s="110">
        <v>17.600000000000001</v>
      </c>
      <c r="Q44" s="110">
        <v>21.7</v>
      </c>
      <c r="R44" s="110">
        <v>28.2</v>
      </c>
      <c r="S44" s="110">
        <v>32.700000000000003</v>
      </c>
      <c r="T44" s="110">
        <v>16.399999999999999</v>
      </c>
      <c r="U44" s="110">
        <v>17.899999999999999</v>
      </c>
    </row>
    <row r="45" spans="1:21" ht="16.5" customHeight="1" x14ac:dyDescent="0.25">
      <c r="A45" s="7"/>
      <c r="B45" s="7"/>
      <c r="C45" s="7" t="s">
        <v>90</v>
      </c>
      <c r="D45" s="7"/>
      <c r="E45" s="7"/>
      <c r="F45" s="7"/>
      <c r="G45" s="7"/>
      <c r="H45" s="7"/>
      <c r="I45" s="7"/>
      <c r="J45" s="7"/>
      <c r="K45" s="7"/>
      <c r="L45" s="9" t="s">
        <v>407</v>
      </c>
      <c r="M45" s="110">
        <v>23.5</v>
      </c>
      <c r="N45" s="111">
        <v>7.6</v>
      </c>
      <c r="O45" s="110">
        <v>16.3</v>
      </c>
      <c r="P45" s="110">
        <v>16</v>
      </c>
      <c r="Q45" s="110">
        <v>21.6</v>
      </c>
      <c r="R45" s="110">
        <v>23.4</v>
      </c>
      <c r="S45" s="110">
        <v>34.1</v>
      </c>
      <c r="T45" s="110">
        <v>27.6</v>
      </c>
      <c r="U45" s="110">
        <v>17.399999999999999</v>
      </c>
    </row>
    <row r="46" spans="1:21" ht="16.5" customHeight="1" x14ac:dyDescent="0.25">
      <c r="A46" s="7"/>
      <c r="B46" s="7"/>
      <c r="C46" s="7" t="s">
        <v>92</v>
      </c>
      <c r="D46" s="7"/>
      <c r="E46" s="7"/>
      <c r="F46" s="7"/>
      <c r="G46" s="7"/>
      <c r="H46" s="7"/>
      <c r="I46" s="7"/>
      <c r="J46" s="7"/>
      <c r="K46" s="7"/>
      <c r="L46" s="9" t="s">
        <v>407</v>
      </c>
      <c r="M46" s="110">
        <v>22.7</v>
      </c>
      <c r="N46" s="111">
        <v>7.1</v>
      </c>
      <c r="O46" s="110">
        <v>16.8</v>
      </c>
      <c r="P46" s="110">
        <v>16.100000000000001</v>
      </c>
      <c r="Q46" s="110">
        <v>28.2</v>
      </c>
      <c r="R46" s="110">
        <v>21.2</v>
      </c>
      <c r="S46" s="110">
        <v>34.299999999999997</v>
      </c>
      <c r="T46" s="110">
        <v>24.8</v>
      </c>
      <c r="U46" s="110">
        <v>17.600000000000001</v>
      </c>
    </row>
    <row r="47" spans="1:21" ht="16.5" customHeight="1" x14ac:dyDescent="0.25">
      <c r="A47" s="7"/>
      <c r="B47" s="7"/>
      <c r="C47" s="7" t="s">
        <v>93</v>
      </c>
      <c r="D47" s="7"/>
      <c r="E47" s="7"/>
      <c r="F47" s="7"/>
      <c r="G47" s="7"/>
      <c r="H47" s="7"/>
      <c r="I47" s="7"/>
      <c r="J47" s="7"/>
      <c r="K47" s="7"/>
      <c r="L47" s="9" t="s">
        <v>407</v>
      </c>
      <c r="M47" s="110">
        <v>22.6</v>
      </c>
      <c r="N47" s="111">
        <v>7.1</v>
      </c>
      <c r="O47" s="110">
        <v>16.8</v>
      </c>
      <c r="P47" s="110">
        <v>16.2</v>
      </c>
      <c r="Q47" s="110">
        <v>27.9</v>
      </c>
      <c r="R47" s="110">
        <v>20.8</v>
      </c>
      <c r="S47" s="110">
        <v>30</v>
      </c>
      <c r="T47" s="110">
        <v>24.8</v>
      </c>
      <c r="U47" s="110">
        <v>17.5</v>
      </c>
    </row>
    <row r="48" spans="1:21" ht="16.5" customHeight="1" x14ac:dyDescent="0.25">
      <c r="A48" s="7"/>
      <c r="B48" s="7" t="s">
        <v>431</v>
      </c>
      <c r="C48" s="7"/>
      <c r="D48" s="7"/>
      <c r="E48" s="7"/>
      <c r="F48" s="7"/>
      <c r="G48" s="7"/>
      <c r="H48" s="7"/>
      <c r="I48" s="7"/>
      <c r="J48" s="7"/>
      <c r="K48" s="7"/>
      <c r="L48" s="9"/>
      <c r="M48" s="10"/>
      <c r="N48" s="10"/>
      <c r="O48" s="10"/>
      <c r="P48" s="10"/>
      <c r="Q48" s="10"/>
      <c r="R48" s="10"/>
      <c r="S48" s="10"/>
      <c r="T48" s="10"/>
      <c r="U48" s="10"/>
    </row>
    <row r="49" spans="1:21" ht="16.5" customHeight="1" x14ac:dyDescent="0.25">
      <c r="A49" s="7"/>
      <c r="B49" s="7"/>
      <c r="C49" s="7" t="s">
        <v>74</v>
      </c>
      <c r="D49" s="7"/>
      <c r="E49" s="7"/>
      <c r="F49" s="7"/>
      <c r="G49" s="7"/>
      <c r="H49" s="7"/>
      <c r="I49" s="7"/>
      <c r="J49" s="7"/>
      <c r="K49" s="7"/>
      <c r="L49" s="9" t="s">
        <v>407</v>
      </c>
      <c r="M49" s="111">
        <v>0.5</v>
      </c>
      <c r="N49" s="111">
        <v>8.5</v>
      </c>
      <c r="O49" s="111">
        <v>2.2999999999999998</v>
      </c>
      <c r="P49" s="111">
        <v>0.3</v>
      </c>
      <c r="Q49" s="111">
        <v>4.3</v>
      </c>
      <c r="R49" s="111">
        <v>1.1000000000000001</v>
      </c>
      <c r="S49" s="111" t="s">
        <v>79</v>
      </c>
      <c r="T49" s="111" t="s">
        <v>79</v>
      </c>
      <c r="U49" s="111">
        <v>3.3</v>
      </c>
    </row>
    <row r="50" spans="1:21" ht="16.5" customHeight="1" x14ac:dyDescent="0.25">
      <c r="A50" s="7"/>
      <c r="B50" s="7"/>
      <c r="C50" s="7" t="s">
        <v>84</v>
      </c>
      <c r="D50" s="7"/>
      <c r="E50" s="7"/>
      <c r="F50" s="7"/>
      <c r="G50" s="7"/>
      <c r="H50" s="7"/>
      <c r="I50" s="7"/>
      <c r="J50" s="7"/>
      <c r="K50" s="7"/>
      <c r="L50" s="9" t="s">
        <v>407</v>
      </c>
      <c r="M50" s="111">
        <v>0.6</v>
      </c>
      <c r="N50" s="111">
        <v>8.6</v>
      </c>
      <c r="O50" s="111">
        <v>2.4</v>
      </c>
      <c r="P50" s="111">
        <v>0.3</v>
      </c>
      <c r="Q50" s="111">
        <v>4.3</v>
      </c>
      <c r="R50" s="111">
        <v>1.1000000000000001</v>
      </c>
      <c r="S50" s="111" t="s">
        <v>79</v>
      </c>
      <c r="T50" s="111" t="s">
        <v>79</v>
      </c>
      <c r="U50" s="111">
        <v>3.3</v>
      </c>
    </row>
    <row r="51" spans="1:21" ht="16.5" customHeight="1" x14ac:dyDescent="0.25">
      <c r="A51" s="7"/>
      <c r="B51" s="7"/>
      <c r="C51" s="7" t="s">
        <v>85</v>
      </c>
      <c r="D51" s="7"/>
      <c r="E51" s="7"/>
      <c r="F51" s="7"/>
      <c r="G51" s="7"/>
      <c r="H51" s="7"/>
      <c r="I51" s="7"/>
      <c r="J51" s="7"/>
      <c r="K51" s="7"/>
      <c r="L51" s="9" t="s">
        <v>407</v>
      </c>
      <c r="M51" s="111">
        <v>0.6</v>
      </c>
      <c r="N51" s="111">
        <v>8.6999999999999993</v>
      </c>
      <c r="O51" s="111">
        <v>2.4</v>
      </c>
      <c r="P51" s="111">
        <v>0.3</v>
      </c>
      <c r="Q51" s="111">
        <v>4.5</v>
      </c>
      <c r="R51" s="111">
        <v>1.1000000000000001</v>
      </c>
      <c r="S51" s="111" t="s">
        <v>79</v>
      </c>
      <c r="T51" s="111" t="s">
        <v>79</v>
      </c>
      <c r="U51" s="111">
        <v>3.4</v>
      </c>
    </row>
    <row r="52" spans="1:21" ht="16.5" customHeight="1" x14ac:dyDescent="0.25">
      <c r="A52" s="7"/>
      <c r="B52" s="7"/>
      <c r="C52" s="7" t="s">
        <v>86</v>
      </c>
      <c r="D52" s="7"/>
      <c r="E52" s="7"/>
      <c r="F52" s="7"/>
      <c r="G52" s="7"/>
      <c r="H52" s="7"/>
      <c r="I52" s="7"/>
      <c r="J52" s="7"/>
      <c r="K52" s="7"/>
      <c r="L52" s="9" t="s">
        <v>407</v>
      </c>
      <c r="M52" s="111">
        <v>0.6</v>
      </c>
      <c r="N52" s="111">
        <v>9.1999999999999993</v>
      </c>
      <c r="O52" s="111">
        <v>2.9</v>
      </c>
      <c r="P52" s="111">
        <v>0.4</v>
      </c>
      <c r="Q52" s="111">
        <v>4.5</v>
      </c>
      <c r="R52" s="111">
        <v>1.1000000000000001</v>
      </c>
      <c r="S52" s="111" t="s">
        <v>79</v>
      </c>
      <c r="T52" s="111" t="s">
        <v>79</v>
      </c>
      <c r="U52" s="111">
        <v>3.6</v>
      </c>
    </row>
    <row r="53" spans="1:21" ht="16.5" customHeight="1" x14ac:dyDescent="0.25">
      <c r="A53" s="7"/>
      <c r="B53" s="7"/>
      <c r="C53" s="7" t="s">
        <v>87</v>
      </c>
      <c r="D53" s="7"/>
      <c r="E53" s="7"/>
      <c r="F53" s="7"/>
      <c r="G53" s="7"/>
      <c r="H53" s="7"/>
      <c r="I53" s="7"/>
      <c r="J53" s="7"/>
      <c r="K53" s="7"/>
      <c r="L53" s="9" t="s">
        <v>407</v>
      </c>
      <c r="M53" s="111">
        <v>2.1</v>
      </c>
      <c r="N53" s="110">
        <v>10.1</v>
      </c>
      <c r="O53" s="111">
        <v>4.2</v>
      </c>
      <c r="P53" s="111">
        <v>4.4000000000000004</v>
      </c>
      <c r="Q53" s="111">
        <v>7.8</v>
      </c>
      <c r="R53" s="111">
        <v>2.2000000000000002</v>
      </c>
      <c r="S53" s="111" t="s">
        <v>79</v>
      </c>
      <c r="T53" s="111">
        <v>0.8</v>
      </c>
      <c r="U53" s="111">
        <v>5.3</v>
      </c>
    </row>
    <row r="54" spans="1:21" ht="16.5" customHeight="1" x14ac:dyDescent="0.25">
      <c r="A54" s="7"/>
      <c r="B54" s="7"/>
      <c r="C54" s="7" t="s">
        <v>88</v>
      </c>
      <c r="D54" s="7"/>
      <c r="E54" s="7"/>
      <c r="F54" s="7"/>
      <c r="G54" s="7"/>
      <c r="H54" s="7"/>
      <c r="I54" s="7"/>
      <c r="J54" s="7"/>
      <c r="K54" s="7"/>
      <c r="L54" s="9" t="s">
        <v>407</v>
      </c>
      <c r="M54" s="111">
        <v>2.1</v>
      </c>
      <c r="N54" s="110">
        <v>10.8</v>
      </c>
      <c r="O54" s="111">
        <v>4.2</v>
      </c>
      <c r="P54" s="111">
        <v>4.4000000000000004</v>
      </c>
      <c r="Q54" s="111">
        <v>8.1</v>
      </c>
      <c r="R54" s="111">
        <v>2.9</v>
      </c>
      <c r="S54" s="111" t="s">
        <v>79</v>
      </c>
      <c r="T54" s="111">
        <v>0.8</v>
      </c>
      <c r="U54" s="111">
        <v>5.5</v>
      </c>
    </row>
    <row r="55" spans="1:21" ht="16.5" customHeight="1" x14ac:dyDescent="0.25">
      <c r="A55" s="7"/>
      <c r="B55" s="7"/>
      <c r="C55" s="7" t="s">
        <v>89</v>
      </c>
      <c r="D55" s="7"/>
      <c r="E55" s="7"/>
      <c r="F55" s="7"/>
      <c r="G55" s="7"/>
      <c r="H55" s="7"/>
      <c r="I55" s="7"/>
      <c r="J55" s="7"/>
      <c r="K55" s="7"/>
      <c r="L55" s="9" t="s">
        <v>407</v>
      </c>
      <c r="M55" s="111">
        <v>2.1</v>
      </c>
      <c r="N55" s="110">
        <v>11</v>
      </c>
      <c r="O55" s="111">
        <v>4.5</v>
      </c>
      <c r="P55" s="111">
        <v>4.5</v>
      </c>
      <c r="Q55" s="111">
        <v>8.1999999999999993</v>
      </c>
      <c r="R55" s="111">
        <v>2.9</v>
      </c>
      <c r="S55" s="111" t="s">
        <v>79</v>
      </c>
      <c r="T55" s="111">
        <v>0.8</v>
      </c>
      <c r="U55" s="111">
        <v>5.6</v>
      </c>
    </row>
    <row r="56" spans="1:21" ht="16.5" customHeight="1" x14ac:dyDescent="0.25">
      <c r="A56" s="7"/>
      <c r="B56" s="7"/>
      <c r="C56" s="7" t="s">
        <v>90</v>
      </c>
      <c r="D56" s="7"/>
      <c r="E56" s="7"/>
      <c r="F56" s="7"/>
      <c r="G56" s="7"/>
      <c r="H56" s="7"/>
      <c r="I56" s="7"/>
      <c r="J56" s="7"/>
      <c r="K56" s="7"/>
      <c r="L56" s="9" t="s">
        <v>407</v>
      </c>
      <c r="M56" s="111">
        <v>0.6</v>
      </c>
      <c r="N56" s="110">
        <v>11.1</v>
      </c>
      <c r="O56" s="111">
        <v>3.5</v>
      </c>
      <c r="P56" s="111">
        <v>0.4</v>
      </c>
      <c r="Q56" s="111">
        <v>5</v>
      </c>
      <c r="R56" s="111">
        <v>1.8</v>
      </c>
      <c r="S56" s="111" t="s">
        <v>79</v>
      </c>
      <c r="T56" s="111" t="s">
        <v>79</v>
      </c>
      <c r="U56" s="111">
        <v>4.3</v>
      </c>
    </row>
    <row r="57" spans="1:21" ht="16.5" customHeight="1" x14ac:dyDescent="0.25">
      <c r="A57" s="7"/>
      <c r="B57" s="7"/>
      <c r="C57" s="7" t="s">
        <v>92</v>
      </c>
      <c r="D57" s="7"/>
      <c r="E57" s="7"/>
      <c r="F57" s="7"/>
      <c r="G57" s="7"/>
      <c r="H57" s="7"/>
      <c r="I57" s="7"/>
      <c r="J57" s="7"/>
      <c r="K57" s="7"/>
      <c r="L57" s="9" t="s">
        <v>407</v>
      </c>
      <c r="M57" s="111">
        <v>0.8</v>
      </c>
      <c r="N57" s="110">
        <v>11.4</v>
      </c>
      <c r="O57" s="111">
        <v>3.9</v>
      </c>
      <c r="P57" s="111">
        <v>0.4</v>
      </c>
      <c r="Q57" s="111">
        <v>5.3</v>
      </c>
      <c r="R57" s="111">
        <v>1.9</v>
      </c>
      <c r="S57" s="111" t="s">
        <v>79</v>
      </c>
      <c r="T57" s="111" t="s">
        <v>79</v>
      </c>
      <c r="U57" s="111">
        <v>4.5</v>
      </c>
    </row>
    <row r="58" spans="1:21" ht="16.5" customHeight="1" x14ac:dyDescent="0.25">
      <c r="A58" s="7"/>
      <c r="B58" s="7"/>
      <c r="C58" s="7" t="s">
        <v>93</v>
      </c>
      <c r="D58" s="7"/>
      <c r="E58" s="7"/>
      <c r="F58" s="7"/>
      <c r="G58" s="7"/>
      <c r="H58" s="7"/>
      <c r="I58" s="7"/>
      <c r="J58" s="7"/>
      <c r="K58" s="7"/>
      <c r="L58" s="9" t="s">
        <v>407</v>
      </c>
      <c r="M58" s="111">
        <v>0.8</v>
      </c>
      <c r="N58" s="110">
        <v>12.2</v>
      </c>
      <c r="O58" s="111">
        <v>4.5</v>
      </c>
      <c r="P58" s="111">
        <v>0.4</v>
      </c>
      <c r="Q58" s="111">
        <v>5.3</v>
      </c>
      <c r="R58" s="111">
        <v>1.9</v>
      </c>
      <c r="S58" s="111" t="s">
        <v>79</v>
      </c>
      <c r="T58" s="111" t="s">
        <v>79</v>
      </c>
      <c r="U58" s="111">
        <v>4.8</v>
      </c>
    </row>
    <row r="59" spans="1:21" ht="16.5" customHeight="1" x14ac:dyDescent="0.25">
      <c r="A59" s="7"/>
      <c r="B59" s="7" t="s">
        <v>432</v>
      </c>
      <c r="C59" s="7"/>
      <c r="D59" s="7"/>
      <c r="E59" s="7"/>
      <c r="F59" s="7"/>
      <c r="G59" s="7"/>
      <c r="H59" s="7"/>
      <c r="I59" s="7"/>
      <c r="J59" s="7"/>
      <c r="K59" s="7"/>
      <c r="L59" s="9"/>
      <c r="M59" s="10"/>
      <c r="N59" s="10"/>
      <c r="O59" s="10"/>
      <c r="P59" s="10"/>
      <c r="Q59" s="10"/>
      <c r="R59" s="10"/>
      <c r="S59" s="10"/>
      <c r="T59" s="10"/>
      <c r="U59" s="10"/>
    </row>
    <row r="60" spans="1:21" ht="16.5" customHeight="1" x14ac:dyDescent="0.25">
      <c r="A60" s="7"/>
      <c r="B60" s="7"/>
      <c r="C60" s="7" t="s">
        <v>74</v>
      </c>
      <c r="D60" s="7"/>
      <c r="E60" s="7"/>
      <c r="F60" s="7"/>
      <c r="G60" s="7"/>
      <c r="H60" s="7"/>
      <c r="I60" s="7"/>
      <c r="J60" s="7"/>
      <c r="K60" s="7"/>
      <c r="L60" s="9" t="s">
        <v>407</v>
      </c>
      <c r="M60" s="111">
        <v>0.6</v>
      </c>
      <c r="N60" s="111">
        <v>0.2</v>
      </c>
      <c r="O60" s="111">
        <v>0.3</v>
      </c>
      <c r="P60" s="111">
        <v>1.4</v>
      </c>
      <c r="Q60" s="111">
        <v>1.2</v>
      </c>
      <c r="R60" s="111" t="s">
        <v>79</v>
      </c>
      <c r="S60" s="111" t="s">
        <v>79</v>
      </c>
      <c r="T60" s="111" t="s">
        <v>79</v>
      </c>
      <c r="U60" s="111">
        <v>0.5</v>
      </c>
    </row>
    <row r="61" spans="1:21" ht="16.5" customHeight="1" x14ac:dyDescent="0.25">
      <c r="A61" s="7"/>
      <c r="B61" s="7"/>
      <c r="C61" s="7" t="s">
        <v>84</v>
      </c>
      <c r="D61" s="7"/>
      <c r="E61" s="7"/>
      <c r="F61" s="7"/>
      <c r="G61" s="7"/>
      <c r="H61" s="7"/>
      <c r="I61" s="7"/>
      <c r="J61" s="7"/>
      <c r="K61" s="7"/>
      <c r="L61" s="9" t="s">
        <v>407</v>
      </c>
      <c r="M61" s="111">
        <v>0.6</v>
      </c>
      <c r="N61" s="111">
        <v>0.3</v>
      </c>
      <c r="O61" s="111">
        <v>0.3</v>
      </c>
      <c r="P61" s="111">
        <v>1.4</v>
      </c>
      <c r="Q61" s="111">
        <v>1.1000000000000001</v>
      </c>
      <c r="R61" s="111" t="s">
        <v>79</v>
      </c>
      <c r="S61" s="111" t="s">
        <v>79</v>
      </c>
      <c r="T61" s="111" t="s">
        <v>79</v>
      </c>
      <c r="U61" s="111">
        <v>0.5</v>
      </c>
    </row>
    <row r="62" spans="1:21" ht="16.5" customHeight="1" x14ac:dyDescent="0.25">
      <c r="A62" s="7"/>
      <c r="B62" s="7"/>
      <c r="C62" s="7" t="s">
        <v>85</v>
      </c>
      <c r="D62" s="7"/>
      <c r="E62" s="7"/>
      <c r="F62" s="7"/>
      <c r="G62" s="7"/>
      <c r="H62" s="7"/>
      <c r="I62" s="7"/>
      <c r="J62" s="7"/>
      <c r="K62" s="7"/>
      <c r="L62" s="9" t="s">
        <v>407</v>
      </c>
      <c r="M62" s="111">
        <v>0.5</v>
      </c>
      <c r="N62" s="111">
        <v>0.3</v>
      </c>
      <c r="O62" s="111">
        <v>0.3</v>
      </c>
      <c r="P62" s="111">
        <v>1.7</v>
      </c>
      <c r="Q62" s="111">
        <v>1.1000000000000001</v>
      </c>
      <c r="R62" s="111" t="s">
        <v>79</v>
      </c>
      <c r="S62" s="111" t="s">
        <v>79</v>
      </c>
      <c r="T62" s="111" t="s">
        <v>79</v>
      </c>
      <c r="U62" s="111">
        <v>0.6</v>
      </c>
    </row>
    <row r="63" spans="1:21" ht="16.5" customHeight="1" x14ac:dyDescent="0.25">
      <c r="A63" s="7"/>
      <c r="B63" s="7"/>
      <c r="C63" s="7" t="s">
        <v>86</v>
      </c>
      <c r="D63" s="7"/>
      <c r="E63" s="7"/>
      <c r="F63" s="7"/>
      <c r="G63" s="7"/>
      <c r="H63" s="7"/>
      <c r="I63" s="7"/>
      <c r="J63" s="7"/>
      <c r="K63" s="7"/>
      <c r="L63" s="9" t="s">
        <v>407</v>
      </c>
      <c r="M63" s="111">
        <v>0.5</v>
      </c>
      <c r="N63" s="111">
        <v>0.3</v>
      </c>
      <c r="O63" s="111">
        <v>0.4</v>
      </c>
      <c r="P63" s="111">
        <v>1.8</v>
      </c>
      <c r="Q63" s="111">
        <v>1.2</v>
      </c>
      <c r="R63" s="111" t="s">
        <v>79</v>
      </c>
      <c r="S63" s="111" t="s">
        <v>79</v>
      </c>
      <c r="T63" s="111" t="s">
        <v>79</v>
      </c>
      <c r="U63" s="111">
        <v>0.6</v>
      </c>
    </row>
    <row r="64" spans="1:21" ht="16.5" customHeight="1" x14ac:dyDescent="0.25">
      <c r="A64" s="7"/>
      <c r="B64" s="7"/>
      <c r="C64" s="7" t="s">
        <v>87</v>
      </c>
      <c r="D64" s="7"/>
      <c r="E64" s="7"/>
      <c r="F64" s="7"/>
      <c r="G64" s="7"/>
      <c r="H64" s="7"/>
      <c r="I64" s="7"/>
      <c r="J64" s="7"/>
      <c r="K64" s="7"/>
      <c r="L64" s="9" t="s">
        <v>407</v>
      </c>
      <c r="M64" s="111">
        <v>0.6</v>
      </c>
      <c r="N64" s="111">
        <v>0.3</v>
      </c>
      <c r="O64" s="111">
        <v>0.4</v>
      </c>
      <c r="P64" s="111">
        <v>1.9</v>
      </c>
      <c r="Q64" s="111">
        <v>1.8</v>
      </c>
      <c r="R64" s="111" t="s">
        <v>79</v>
      </c>
      <c r="S64" s="105" t="s">
        <v>77</v>
      </c>
      <c r="T64" s="111">
        <v>6.8</v>
      </c>
      <c r="U64" s="111">
        <v>0.7</v>
      </c>
    </row>
    <row r="65" spans="1:21" ht="16.5" customHeight="1" x14ac:dyDescent="0.25">
      <c r="A65" s="7"/>
      <c r="B65" s="7"/>
      <c r="C65" s="7" t="s">
        <v>88</v>
      </c>
      <c r="D65" s="7"/>
      <c r="E65" s="7"/>
      <c r="F65" s="7"/>
      <c r="G65" s="7"/>
      <c r="H65" s="7"/>
      <c r="I65" s="7"/>
      <c r="J65" s="7"/>
      <c r="K65" s="7"/>
      <c r="L65" s="9" t="s">
        <v>407</v>
      </c>
      <c r="M65" s="111">
        <v>0.6</v>
      </c>
      <c r="N65" s="111">
        <v>0.3</v>
      </c>
      <c r="O65" s="111">
        <v>0.3</v>
      </c>
      <c r="P65" s="111">
        <v>1.9</v>
      </c>
      <c r="Q65" s="111">
        <v>1.8</v>
      </c>
      <c r="R65" s="111" t="s">
        <v>79</v>
      </c>
      <c r="S65" s="105" t="s">
        <v>77</v>
      </c>
      <c r="T65" s="111">
        <v>9</v>
      </c>
      <c r="U65" s="111">
        <v>0.7</v>
      </c>
    </row>
    <row r="66" spans="1:21" ht="16.5" customHeight="1" x14ac:dyDescent="0.25">
      <c r="A66" s="7"/>
      <c r="B66" s="7"/>
      <c r="C66" s="7" t="s">
        <v>89</v>
      </c>
      <c r="D66" s="7"/>
      <c r="E66" s="7"/>
      <c r="F66" s="7"/>
      <c r="G66" s="7"/>
      <c r="H66" s="7"/>
      <c r="I66" s="7"/>
      <c r="J66" s="7"/>
      <c r="K66" s="7"/>
      <c r="L66" s="9" t="s">
        <v>407</v>
      </c>
      <c r="M66" s="111">
        <v>0.7</v>
      </c>
      <c r="N66" s="111">
        <v>0.6</v>
      </c>
      <c r="O66" s="111">
        <v>0.3</v>
      </c>
      <c r="P66" s="111">
        <v>1.8</v>
      </c>
      <c r="Q66" s="111">
        <v>2.4</v>
      </c>
      <c r="R66" s="111" t="s">
        <v>79</v>
      </c>
      <c r="S66" s="105" t="s">
        <v>77</v>
      </c>
      <c r="T66" s="111">
        <v>9.4</v>
      </c>
      <c r="U66" s="111">
        <v>0.8</v>
      </c>
    </row>
    <row r="67" spans="1:21" ht="16.5" customHeight="1" x14ac:dyDescent="0.25">
      <c r="A67" s="7"/>
      <c r="B67" s="7"/>
      <c r="C67" s="7" t="s">
        <v>90</v>
      </c>
      <c r="D67" s="7"/>
      <c r="E67" s="7"/>
      <c r="F67" s="7"/>
      <c r="G67" s="7"/>
      <c r="H67" s="7"/>
      <c r="I67" s="7"/>
      <c r="J67" s="7"/>
      <c r="K67" s="7"/>
      <c r="L67" s="9" t="s">
        <v>407</v>
      </c>
      <c r="M67" s="111">
        <v>0.7</v>
      </c>
      <c r="N67" s="111">
        <v>0.6</v>
      </c>
      <c r="O67" s="111">
        <v>0.4</v>
      </c>
      <c r="P67" s="111">
        <v>1.8</v>
      </c>
      <c r="Q67" s="111">
        <v>2.5</v>
      </c>
      <c r="R67" s="111" t="s">
        <v>79</v>
      </c>
      <c r="S67" s="105" t="s">
        <v>77</v>
      </c>
      <c r="T67" s="111" t="s">
        <v>79</v>
      </c>
      <c r="U67" s="111">
        <v>0.9</v>
      </c>
    </row>
    <row r="68" spans="1:21" ht="16.5" customHeight="1" x14ac:dyDescent="0.25">
      <c r="A68" s="7"/>
      <c r="B68" s="7"/>
      <c r="C68" s="7" t="s">
        <v>92</v>
      </c>
      <c r="D68" s="7"/>
      <c r="E68" s="7"/>
      <c r="F68" s="7"/>
      <c r="G68" s="7"/>
      <c r="H68" s="7"/>
      <c r="I68" s="7"/>
      <c r="J68" s="7"/>
      <c r="K68" s="7"/>
      <c r="L68" s="9" t="s">
        <v>407</v>
      </c>
      <c r="M68" s="111">
        <v>0.7</v>
      </c>
      <c r="N68" s="111">
        <v>1</v>
      </c>
      <c r="O68" s="111">
        <v>0.5</v>
      </c>
      <c r="P68" s="111">
        <v>2.1</v>
      </c>
      <c r="Q68" s="111">
        <v>2.5</v>
      </c>
      <c r="R68" s="111">
        <v>0.3</v>
      </c>
      <c r="S68" s="105" t="s">
        <v>77</v>
      </c>
      <c r="T68" s="111" t="s">
        <v>79</v>
      </c>
      <c r="U68" s="111">
        <v>1</v>
      </c>
    </row>
    <row r="69" spans="1:21" ht="16.5" customHeight="1" x14ac:dyDescent="0.25">
      <c r="A69" s="7"/>
      <c r="B69" s="7"/>
      <c r="C69" s="7" t="s">
        <v>93</v>
      </c>
      <c r="D69" s="7"/>
      <c r="E69" s="7"/>
      <c r="F69" s="7"/>
      <c r="G69" s="7"/>
      <c r="H69" s="7"/>
      <c r="I69" s="7"/>
      <c r="J69" s="7"/>
      <c r="K69" s="7"/>
      <c r="L69" s="9" t="s">
        <v>407</v>
      </c>
      <c r="M69" s="111">
        <v>0.7</v>
      </c>
      <c r="N69" s="111">
        <v>1</v>
      </c>
      <c r="O69" s="111">
        <v>0.5</v>
      </c>
      <c r="P69" s="111">
        <v>2.2000000000000002</v>
      </c>
      <c r="Q69" s="111">
        <v>2.5</v>
      </c>
      <c r="R69" s="111">
        <v>0.3</v>
      </c>
      <c r="S69" s="105" t="s">
        <v>77</v>
      </c>
      <c r="T69" s="111" t="s">
        <v>79</v>
      </c>
      <c r="U69" s="111">
        <v>1</v>
      </c>
    </row>
    <row r="70" spans="1:21" ht="16.5" customHeight="1" x14ac:dyDescent="0.25">
      <c r="A70" s="7" t="s">
        <v>413</v>
      </c>
      <c r="B70" s="7"/>
      <c r="C70" s="7"/>
      <c r="D70" s="7"/>
      <c r="E70" s="7"/>
      <c r="F70" s="7"/>
      <c r="G70" s="7"/>
      <c r="H70" s="7"/>
      <c r="I70" s="7"/>
      <c r="J70" s="7"/>
      <c r="K70" s="7"/>
      <c r="L70" s="9"/>
      <c r="M70" s="10"/>
      <c r="N70" s="10"/>
      <c r="O70" s="10"/>
      <c r="P70" s="10"/>
      <c r="Q70" s="10"/>
      <c r="R70" s="10"/>
      <c r="S70" s="10"/>
      <c r="T70" s="10"/>
      <c r="U70" s="10"/>
    </row>
    <row r="71" spans="1:21" ht="16.5" customHeight="1" x14ac:dyDescent="0.25">
      <c r="A71" s="7"/>
      <c r="B71" s="7" t="s">
        <v>101</v>
      </c>
      <c r="C71" s="7"/>
      <c r="D71" s="7"/>
      <c r="E71" s="7"/>
      <c r="F71" s="7"/>
      <c r="G71" s="7"/>
      <c r="H71" s="7"/>
      <c r="I71" s="7"/>
      <c r="J71" s="7"/>
      <c r="K71" s="7"/>
      <c r="L71" s="9"/>
      <c r="M71" s="10"/>
      <c r="N71" s="10"/>
      <c r="O71" s="10"/>
      <c r="P71" s="10"/>
      <c r="Q71" s="10"/>
      <c r="R71" s="10"/>
      <c r="S71" s="10"/>
      <c r="T71" s="10"/>
      <c r="U71" s="10"/>
    </row>
    <row r="72" spans="1:21" ht="16.5" customHeight="1" x14ac:dyDescent="0.25">
      <c r="A72" s="7"/>
      <c r="B72" s="7"/>
      <c r="C72" s="7" t="s">
        <v>74</v>
      </c>
      <c r="D72" s="7"/>
      <c r="E72" s="7"/>
      <c r="F72" s="7"/>
      <c r="G72" s="7"/>
      <c r="H72" s="7"/>
      <c r="I72" s="7"/>
      <c r="J72" s="7"/>
      <c r="K72" s="7"/>
      <c r="L72" s="9" t="s">
        <v>131</v>
      </c>
      <c r="M72" s="103">
        <v>72552</v>
      </c>
      <c r="N72" s="103">
        <v>58042</v>
      </c>
      <c r="O72" s="103">
        <v>43002</v>
      </c>
      <c r="P72" s="103">
        <v>18978</v>
      </c>
      <c r="Q72" s="103">
        <v>18145</v>
      </c>
      <c r="R72" s="106">
        <v>5126</v>
      </c>
      <c r="S72" s="106">
        <v>2701</v>
      </c>
      <c r="T72" s="108">
        <v>559</v>
      </c>
      <c r="U72" s="112">
        <v>219105</v>
      </c>
    </row>
    <row r="73" spans="1:21" ht="16.5" customHeight="1" x14ac:dyDescent="0.25">
      <c r="A73" s="7"/>
      <c r="B73" s="7"/>
      <c r="C73" s="7" t="s">
        <v>84</v>
      </c>
      <c r="D73" s="7"/>
      <c r="E73" s="7"/>
      <c r="F73" s="7"/>
      <c r="G73" s="7"/>
      <c r="H73" s="7"/>
      <c r="I73" s="7"/>
      <c r="J73" s="7"/>
      <c r="K73" s="7"/>
      <c r="L73" s="9" t="s">
        <v>131</v>
      </c>
      <c r="M73" s="103">
        <v>72269</v>
      </c>
      <c r="N73" s="103">
        <v>57704</v>
      </c>
      <c r="O73" s="103">
        <v>42072</v>
      </c>
      <c r="P73" s="103">
        <v>18509</v>
      </c>
      <c r="Q73" s="103">
        <v>18338</v>
      </c>
      <c r="R73" s="106">
        <v>5111</v>
      </c>
      <c r="S73" s="106">
        <v>2583</v>
      </c>
      <c r="T73" s="108">
        <v>559</v>
      </c>
      <c r="U73" s="112">
        <v>217145</v>
      </c>
    </row>
    <row r="74" spans="1:21" ht="16.5" customHeight="1" x14ac:dyDescent="0.25">
      <c r="A74" s="7"/>
      <c r="B74" s="7"/>
      <c r="C74" s="7" t="s">
        <v>85</v>
      </c>
      <c r="D74" s="7"/>
      <c r="E74" s="7"/>
      <c r="F74" s="7"/>
      <c r="G74" s="7"/>
      <c r="H74" s="7"/>
      <c r="I74" s="7"/>
      <c r="J74" s="7"/>
      <c r="K74" s="7"/>
      <c r="L74" s="9" t="s">
        <v>131</v>
      </c>
      <c r="M74" s="103">
        <v>71472</v>
      </c>
      <c r="N74" s="103">
        <v>56744</v>
      </c>
      <c r="O74" s="103">
        <v>40875</v>
      </c>
      <c r="P74" s="103">
        <v>17677</v>
      </c>
      <c r="Q74" s="103">
        <v>18375</v>
      </c>
      <c r="R74" s="106">
        <v>5110</v>
      </c>
      <c r="S74" s="106">
        <v>2585</v>
      </c>
      <c r="T74" s="108">
        <v>559</v>
      </c>
      <c r="U74" s="112">
        <v>213397</v>
      </c>
    </row>
    <row r="75" spans="1:21" ht="16.5" customHeight="1" x14ac:dyDescent="0.25">
      <c r="A75" s="7"/>
      <c r="B75" s="7"/>
      <c r="C75" s="7" t="s">
        <v>86</v>
      </c>
      <c r="D75" s="7"/>
      <c r="E75" s="7"/>
      <c r="F75" s="7"/>
      <c r="G75" s="7"/>
      <c r="H75" s="7"/>
      <c r="I75" s="7"/>
      <c r="J75" s="7"/>
      <c r="K75" s="7"/>
      <c r="L75" s="9" t="s">
        <v>131</v>
      </c>
      <c r="M75" s="103">
        <v>70536</v>
      </c>
      <c r="N75" s="103">
        <v>54599</v>
      </c>
      <c r="O75" s="103">
        <v>38864</v>
      </c>
      <c r="P75" s="103">
        <v>16811</v>
      </c>
      <c r="Q75" s="103">
        <v>18112</v>
      </c>
      <c r="R75" s="106">
        <v>5065</v>
      </c>
      <c r="S75" s="106">
        <v>2630</v>
      </c>
      <c r="T75" s="108">
        <v>525</v>
      </c>
      <c r="U75" s="112">
        <v>207142</v>
      </c>
    </row>
    <row r="76" spans="1:21" ht="16.5" customHeight="1" x14ac:dyDescent="0.25">
      <c r="A76" s="7"/>
      <c r="B76" s="7"/>
      <c r="C76" s="7" t="s">
        <v>87</v>
      </c>
      <c r="D76" s="7"/>
      <c r="E76" s="7"/>
      <c r="F76" s="7"/>
      <c r="G76" s="7"/>
      <c r="H76" s="7"/>
      <c r="I76" s="7"/>
      <c r="J76" s="7"/>
      <c r="K76" s="7"/>
      <c r="L76" s="9" t="s">
        <v>131</v>
      </c>
      <c r="M76" s="103">
        <v>68967</v>
      </c>
      <c r="N76" s="103">
        <v>53277</v>
      </c>
      <c r="O76" s="103">
        <v>36616</v>
      </c>
      <c r="P76" s="103">
        <v>15896</v>
      </c>
      <c r="Q76" s="103">
        <v>17937</v>
      </c>
      <c r="R76" s="106">
        <v>4947</v>
      </c>
      <c r="S76" s="106">
        <v>2538</v>
      </c>
      <c r="T76" s="108">
        <v>511</v>
      </c>
      <c r="U76" s="112">
        <v>200689</v>
      </c>
    </row>
    <row r="77" spans="1:21" ht="16.5" customHeight="1" x14ac:dyDescent="0.25">
      <c r="A77" s="7"/>
      <c r="B77" s="7"/>
      <c r="C77" s="7" t="s">
        <v>88</v>
      </c>
      <c r="D77" s="7"/>
      <c r="E77" s="7"/>
      <c r="F77" s="7"/>
      <c r="G77" s="7"/>
      <c r="H77" s="7"/>
      <c r="I77" s="7"/>
      <c r="J77" s="7"/>
      <c r="K77" s="7"/>
      <c r="L77" s="9" t="s">
        <v>131</v>
      </c>
      <c r="M77" s="103">
        <v>67160</v>
      </c>
      <c r="N77" s="103">
        <v>51539</v>
      </c>
      <c r="O77" s="103">
        <v>35458</v>
      </c>
      <c r="P77" s="103">
        <v>15871</v>
      </c>
      <c r="Q77" s="103">
        <v>17905</v>
      </c>
      <c r="R77" s="106">
        <v>4910</v>
      </c>
      <c r="S77" s="106">
        <v>2473</v>
      </c>
      <c r="T77" s="108">
        <v>509</v>
      </c>
      <c r="U77" s="112">
        <v>195825</v>
      </c>
    </row>
    <row r="78" spans="1:21" ht="16.5" customHeight="1" x14ac:dyDescent="0.25">
      <c r="A78" s="7"/>
      <c r="B78" s="7"/>
      <c r="C78" s="7" t="s">
        <v>89</v>
      </c>
      <c r="D78" s="7"/>
      <c r="E78" s="7"/>
      <c r="F78" s="7"/>
      <c r="G78" s="7"/>
      <c r="H78" s="7"/>
      <c r="I78" s="7"/>
      <c r="J78" s="7"/>
      <c r="K78" s="7"/>
      <c r="L78" s="9" t="s">
        <v>131</v>
      </c>
      <c r="M78" s="103">
        <v>66224</v>
      </c>
      <c r="N78" s="103">
        <v>50716</v>
      </c>
      <c r="O78" s="103">
        <v>34453</v>
      </c>
      <c r="P78" s="103">
        <v>15666</v>
      </c>
      <c r="Q78" s="103">
        <v>17678</v>
      </c>
      <c r="R78" s="106">
        <v>4897</v>
      </c>
      <c r="S78" s="106">
        <v>2247</v>
      </c>
      <c r="T78" s="108">
        <v>489</v>
      </c>
      <c r="U78" s="112">
        <v>192370</v>
      </c>
    </row>
    <row r="79" spans="1:21" ht="16.5" customHeight="1" x14ac:dyDescent="0.25">
      <c r="A79" s="7"/>
      <c r="B79" s="7"/>
      <c r="C79" s="7" t="s">
        <v>90</v>
      </c>
      <c r="D79" s="7"/>
      <c r="E79" s="7"/>
      <c r="F79" s="7"/>
      <c r="G79" s="7"/>
      <c r="H79" s="7"/>
      <c r="I79" s="7"/>
      <c r="J79" s="7"/>
      <c r="K79" s="7"/>
      <c r="L79" s="9" t="s">
        <v>131</v>
      </c>
      <c r="M79" s="103">
        <v>65763</v>
      </c>
      <c r="N79" s="103">
        <v>49505</v>
      </c>
      <c r="O79" s="103">
        <v>33746</v>
      </c>
      <c r="P79" s="103">
        <v>15553</v>
      </c>
      <c r="Q79" s="103">
        <v>17365</v>
      </c>
      <c r="R79" s="106">
        <v>4789</v>
      </c>
      <c r="S79" s="106">
        <v>2073</v>
      </c>
      <c r="T79" s="108">
        <v>489</v>
      </c>
      <c r="U79" s="112">
        <v>189283</v>
      </c>
    </row>
    <row r="80" spans="1:21" ht="16.5" customHeight="1" x14ac:dyDescent="0.25">
      <c r="A80" s="7"/>
      <c r="B80" s="7"/>
      <c r="C80" s="7" t="s">
        <v>92</v>
      </c>
      <c r="D80" s="7"/>
      <c r="E80" s="7"/>
      <c r="F80" s="7"/>
      <c r="G80" s="7"/>
      <c r="H80" s="7"/>
      <c r="I80" s="7"/>
      <c r="J80" s="7"/>
      <c r="K80" s="7"/>
      <c r="L80" s="9" t="s">
        <v>131</v>
      </c>
      <c r="M80" s="103">
        <v>64824</v>
      </c>
      <c r="N80" s="103">
        <v>48343</v>
      </c>
      <c r="O80" s="103">
        <v>33293</v>
      </c>
      <c r="P80" s="103">
        <v>15432</v>
      </c>
      <c r="Q80" s="103">
        <v>17099</v>
      </c>
      <c r="R80" s="106">
        <v>4692</v>
      </c>
      <c r="S80" s="106">
        <v>2050</v>
      </c>
      <c r="T80" s="108">
        <v>545</v>
      </c>
      <c r="U80" s="112">
        <v>186278</v>
      </c>
    </row>
    <row r="81" spans="1:21" ht="16.5" customHeight="1" x14ac:dyDescent="0.25">
      <c r="A81" s="14"/>
      <c r="B81" s="14"/>
      <c r="C81" s="14" t="s">
        <v>93</v>
      </c>
      <c r="D81" s="14"/>
      <c r="E81" s="14"/>
      <c r="F81" s="14"/>
      <c r="G81" s="14"/>
      <c r="H81" s="14"/>
      <c r="I81" s="14"/>
      <c r="J81" s="14"/>
      <c r="K81" s="14"/>
      <c r="L81" s="15" t="s">
        <v>131</v>
      </c>
      <c r="M81" s="104">
        <v>63891</v>
      </c>
      <c r="N81" s="104">
        <v>47763</v>
      </c>
      <c r="O81" s="104">
        <v>33537</v>
      </c>
      <c r="P81" s="104">
        <v>15173</v>
      </c>
      <c r="Q81" s="104">
        <v>16909</v>
      </c>
      <c r="R81" s="107">
        <v>4689</v>
      </c>
      <c r="S81" s="107">
        <v>2031</v>
      </c>
      <c r="T81" s="109">
        <v>545</v>
      </c>
      <c r="U81" s="113">
        <v>184570</v>
      </c>
    </row>
    <row r="82" spans="1:21" ht="4.5" customHeight="1" x14ac:dyDescent="0.25">
      <c r="A82" s="25"/>
      <c r="B82" s="25"/>
      <c r="C82" s="2"/>
      <c r="D82" s="2"/>
      <c r="E82" s="2"/>
      <c r="F82" s="2"/>
      <c r="G82" s="2"/>
      <c r="H82" s="2"/>
      <c r="I82" s="2"/>
      <c r="J82" s="2"/>
      <c r="K82" s="2"/>
      <c r="L82" s="2"/>
      <c r="M82" s="2"/>
      <c r="N82" s="2"/>
      <c r="O82" s="2"/>
      <c r="P82" s="2"/>
      <c r="Q82" s="2"/>
      <c r="R82" s="2"/>
      <c r="S82" s="2"/>
      <c r="T82" s="2"/>
      <c r="U82" s="2"/>
    </row>
    <row r="83" spans="1:21" ht="16.5" customHeight="1" x14ac:dyDescent="0.25">
      <c r="A83" s="25"/>
      <c r="B83" s="25"/>
      <c r="C83" s="512" t="s">
        <v>433</v>
      </c>
      <c r="D83" s="512"/>
      <c r="E83" s="512"/>
      <c r="F83" s="512"/>
      <c r="G83" s="512"/>
      <c r="H83" s="512"/>
      <c r="I83" s="512"/>
      <c r="J83" s="512"/>
      <c r="K83" s="512"/>
      <c r="L83" s="512"/>
      <c r="M83" s="512"/>
      <c r="N83" s="512"/>
      <c r="O83" s="512"/>
      <c r="P83" s="512"/>
      <c r="Q83" s="512"/>
      <c r="R83" s="512"/>
      <c r="S83" s="512"/>
      <c r="T83" s="512"/>
      <c r="U83" s="512"/>
    </row>
    <row r="84" spans="1:21" ht="4.5" customHeight="1" x14ac:dyDescent="0.25">
      <c r="A84" s="25"/>
      <c r="B84" s="25"/>
      <c r="C84" s="2"/>
      <c r="D84" s="2"/>
      <c r="E84" s="2"/>
      <c r="F84" s="2"/>
      <c r="G84" s="2"/>
      <c r="H84" s="2"/>
      <c r="I84" s="2"/>
      <c r="J84" s="2"/>
      <c r="K84" s="2"/>
      <c r="L84" s="2"/>
      <c r="M84" s="2"/>
      <c r="N84" s="2"/>
      <c r="O84" s="2"/>
      <c r="P84" s="2"/>
      <c r="Q84" s="2"/>
      <c r="R84" s="2"/>
      <c r="S84" s="2"/>
      <c r="T84" s="2"/>
      <c r="U84" s="2"/>
    </row>
    <row r="85" spans="1:21" ht="42.45" customHeight="1" x14ac:dyDescent="0.25">
      <c r="A85" s="25" t="s">
        <v>102</v>
      </c>
      <c r="B85" s="25"/>
      <c r="C85" s="512" t="s">
        <v>160</v>
      </c>
      <c r="D85" s="512"/>
      <c r="E85" s="512"/>
      <c r="F85" s="512"/>
      <c r="G85" s="512"/>
      <c r="H85" s="512"/>
      <c r="I85" s="512"/>
      <c r="J85" s="512"/>
      <c r="K85" s="512"/>
      <c r="L85" s="512"/>
      <c r="M85" s="512"/>
      <c r="N85" s="512"/>
      <c r="O85" s="512"/>
      <c r="P85" s="512"/>
      <c r="Q85" s="512"/>
      <c r="R85" s="512"/>
      <c r="S85" s="512"/>
      <c r="T85" s="512"/>
      <c r="U85" s="512"/>
    </row>
    <row r="86" spans="1:21" ht="42.45" customHeight="1" x14ac:dyDescent="0.25">
      <c r="A86" s="25" t="s">
        <v>103</v>
      </c>
      <c r="B86" s="25"/>
      <c r="C86" s="512" t="s">
        <v>434</v>
      </c>
      <c r="D86" s="512"/>
      <c r="E86" s="512"/>
      <c r="F86" s="512"/>
      <c r="G86" s="512"/>
      <c r="H86" s="512"/>
      <c r="I86" s="512"/>
      <c r="J86" s="512"/>
      <c r="K86" s="512"/>
      <c r="L86" s="512"/>
      <c r="M86" s="512"/>
      <c r="N86" s="512"/>
      <c r="O86" s="512"/>
      <c r="P86" s="512"/>
      <c r="Q86" s="512"/>
      <c r="R86" s="512"/>
      <c r="S86" s="512"/>
      <c r="T86" s="512"/>
      <c r="U86" s="512"/>
    </row>
    <row r="87" spans="1:21" ht="29.4" customHeight="1" x14ac:dyDescent="0.25">
      <c r="A87" s="25" t="s">
        <v>104</v>
      </c>
      <c r="B87" s="25"/>
      <c r="C87" s="512" t="s">
        <v>435</v>
      </c>
      <c r="D87" s="512"/>
      <c r="E87" s="512"/>
      <c r="F87" s="512"/>
      <c r="G87" s="512"/>
      <c r="H87" s="512"/>
      <c r="I87" s="512"/>
      <c r="J87" s="512"/>
      <c r="K87" s="512"/>
      <c r="L87" s="512"/>
      <c r="M87" s="512"/>
      <c r="N87" s="512"/>
      <c r="O87" s="512"/>
      <c r="P87" s="512"/>
      <c r="Q87" s="512"/>
      <c r="R87" s="512"/>
      <c r="S87" s="512"/>
      <c r="T87" s="512"/>
      <c r="U87" s="512"/>
    </row>
    <row r="88" spans="1:21" ht="16.5" customHeight="1" x14ac:dyDescent="0.25">
      <c r="A88" s="25" t="s">
        <v>105</v>
      </c>
      <c r="B88" s="25"/>
      <c r="C88" s="512" t="s">
        <v>436</v>
      </c>
      <c r="D88" s="512"/>
      <c r="E88" s="512"/>
      <c r="F88" s="512"/>
      <c r="G88" s="512"/>
      <c r="H88" s="512"/>
      <c r="I88" s="512"/>
      <c r="J88" s="512"/>
      <c r="K88" s="512"/>
      <c r="L88" s="512"/>
      <c r="M88" s="512"/>
      <c r="N88" s="512"/>
      <c r="O88" s="512"/>
      <c r="P88" s="512"/>
      <c r="Q88" s="512"/>
      <c r="R88" s="512"/>
      <c r="S88" s="512"/>
      <c r="T88" s="512"/>
      <c r="U88" s="512"/>
    </row>
    <row r="89" spans="1:21" ht="16.5" customHeight="1" x14ac:dyDescent="0.25">
      <c r="A89" s="25" t="s">
        <v>106</v>
      </c>
      <c r="B89" s="25"/>
      <c r="C89" s="512" t="s">
        <v>437</v>
      </c>
      <c r="D89" s="512"/>
      <c r="E89" s="512"/>
      <c r="F89" s="512"/>
      <c r="G89" s="512"/>
      <c r="H89" s="512"/>
      <c r="I89" s="512"/>
      <c r="J89" s="512"/>
      <c r="K89" s="512"/>
      <c r="L89" s="512"/>
      <c r="M89" s="512"/>
      <c r="N89" s="512"/>
      <c r="O89" s="512"/>
      <c r="P89" s="512"/>
      <c r="Q89" s="512"/>
      <c r="R89" s="512"/>
      <c r="S89" s="512"/>
      <c r="T89" s="512"/>
      <c r="U89" s="512"/>
    </row>
    <row r="90" spans="1:21" ht="4.5" customHeight="1" x14ac:dyDescent="0.25"/>
    <row r="91" spans="1:21" ht="29.4" customHeight="1" x14ac:dyDescent="0.25">
      <c r="A91" s="26" t="s">
        <v>115</v>
      </c>
      <c r="B91" s="25"/>
      <c r="C91" s="25"/>
      <c r="D91" s="25"/>
      <c r="E91" s="512" t="s">
        <v>438</v>
      </c>
      <c r="F91" s="512"/>
      <c r="G91" s="512"/>
      <c r="H91" s="512"/>
      <c r="I91" s="512"/>
      <c r="J91" s="512"/>
      <c r="K91" s="512"/>
      <c r="L91" s="512"/>
      <c r="M91" s="512"/>
      <c r="N91" s="512"/>
      <c r="O91" s="512"/>
      <c r="P91" s="512"/>
      <c r="Q91" s="512"/>
      <c r="R91" s="512"/>
      <c r="S91" s="512"/>
      <c r="T91" s="512"/>
      <c r="U91" s="512"/>
    </row>
  </sheetData>
  <mergeCells count="8">
    <mergeCell ref="C88:U88"/>
    <mergeCell ref="C89:U89"/>
    <mergeCell ref="E91:U91"/>
    <mergeCell ref="K1:U1"/>
    <mergeCell ref="C83:U83"/>
    <mergeCell ref="C85:U85"/>
    <mergeCell ref="C86:U86"/>
    <mergeCell ref="C87:U87"/>
  </mergeCells>
  <pageMargins left="0.7" right="0.7" top="0.75" bottom="0.75" header="0.3" footer="0.3"/>
  <pageSetup paperSize="9" fitToHeight="0" orientation="landscape" horizontalDpi="300" verticalDpi="300"/>
  <headerFooter scaleWithDoc="0" alignWithMargins="0">
    <oddHeader>&amp;C&amp;"Arial"&amp;8TABLE 14A.10</oddHeader>
    <oddFooter>&amp;L&amp;"Arial"&amp;8REPORT ON
GOVERNMENT
SERVICES 2022&amp;R&amp;"Arial"&amp;8AGED CARE
SERVICES
PAGE &amp;B&amp;P&amp;B</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54"/>
  <sheetViews>
    <sheetView showGridLines="0" workbookViewId="0"/>
  </sheetViews>
  <sheetFormatPr defaultRowHeight="13.2" x14ac:dyDescent="0.25"/>
  <cols>
    <col min="1" max="11" width="1.88671875" customWidth="1"/>
    <col min="12" max="12" width="5.44140625" customWidth="1"/>
    <col min="13" max="20" width="7.5546875" customWidth="1"/>
    <col min="21" max="21" width="8.5546875" customWidth="1"/>
  </cols>
  <sheetData>
    <row r="1" spans="1:21" ht="33.9" customHeight="1" x14ac:dyDescent="0.25">
      <c r="A1" s="8" t="s">
        <v>439</v>
      </c>
      <c r="B1" s="8"/>
      <c r="C1" s="8"/>
      <c r="D1" s="8"/>
      <c r="E1" s="8"/>
      <c r="F1" s="8"/>
      <c r="G1" s="8"/>
      <c r="H1" s="8"/>
      <c r="I1" s="8"/>
      <c r="J1" s="8"/>
      <c r="K1" s="517" t="s">
        <v>440</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441</v>
      </c>
      <c r="N2" s="13" t="s">
        <v>442</v>
      </c>
      <c r="O2" s="13" t="s">
        <v>443</v>
      </c>
      <c r="P2" s="13" t="s">
        <v>444</v>
      </c>
      <c r="Q2" s="13" t="s">
        <v>445</v>
      </c>
      <c r="R2" s="13" t="s">
        <v>446</v>
      </c>
      <c r="S2" s="13" t="s">
        <v>447</v>
      </c>
      <c r="T2" s="13" t="s">
        <v>448</v>
      </c>
      <c r="U2" s="13" t="s">
        <v>449</v>
      </c>
    </row>
    <row r="3" spans="1:21" ht="16.5" customHeight="1" x14ac:dyDescent="0.25">
      <c r="A3" s="7" t="s">
        <v>450</v>
      </c>
      <c r="B3" s="7"/>
      <c r="C3" s="7"/>
      <c r="D3" s="7"/>
      <c r="E3" s="7"/>
      <c r="F3" s="7"/>
      <c r="G3" s="7"/>
      <c r="H3" s="7"/>
      <c r="I3" s="7"/>
      <c r="J3" s="7"/>
      <c r="K3" s="7"/>
      <c r="L3" s="9"/>
      <c r="M3" s="10"/>
      <c r="N3" s="10"/>
      <c r="O3" s="10"/>
      <c r="P3" s="10"/>
      <c r="Q3" s="10"/>
      <c r="R3" s="10"/>
      <c r="S3" s="10"/>
      <c r="T3" s="10"/>
      <c r="U3" s="10"/>
    </row>
    <row r="4" spans="1:21" ht="16.5" customHeight="1" x14ac:dyDescent="0.25">
      <c r="A4" s="7"/>
      <c r="B4" s="7" t="s">
        <v>427</v>
      </c>
      <c r="C4" s="7"/>
      <c r="D4" s="7"/>
      <c r="E4" s="7"/>
      <c r="F4" s="7"/>
      <c r="G4" s="7"/>
      <c r="H4" s="7"/>
      <c r="I4" s="7"/>
      <c r="J4" s="7"/>
      <c r="K4" s="7"/>
      <c r="L4" s="9"/>
      <c r="M4" s="10"/>
      <c r="N4" s="10"/>
      <c r="O4" s="10"/>
      <c r="P4" s="10"/>
      <c r="Q4" s="10"/>
      <c r="R4" s="10"/>
      <c r="S4" s="10"/>
      <c r="T4" s="10"/>
      <c r="U4" s="10"/>
    </row>
    <row r="5" spans="1:21" ht="16.5" customHeight="1" x14ac:dyDescent="0.25">
      <c r="A5" s="7"/>
      <c r="B5" s="7"/>
      <c r="C5" s="7" t="s">
        <v>74</v>
      </c>
      <c r="D5" s="7"/>
      <c r="E5" s="7"/>
      <c r="F5" s="7"/>
      <c r="G5" s="7"/>
      <c r="H5" s="7"/>
      <c r="I5" s="7"/>
      <c r="J5" s="7"/>
      <c r="K5" s="7"/>
      <c r="L5" s="9" t="s">
        <v>407</v>
      </c>
      <c r="M5" s="118">
        <v>36.299999999999997</v>
      </c>
      <c r="N5" s="118">
        <v>30.6</v>
      </c>
      <c r="O5" s="118">
        <v>25.7</v>
      </c>
      <c r="P5" s="118">
        <v>27</v>
      </c>
      <c r="Q5" s="118">
        <v>19.399999999999999</v>
      </c>
      <c r="R5" s="118">
        <v>25.1</v>
      </c>
      <c r="S5" s="118">
        <v>10.5</v>
      </c>
      <c r="T5" s="118">
        <v>14.8</v>
      </c>
      <c r="U5" s="118">
        <v>30.1</v>
      </c>
    </row>
    <row r="6" spans="1:21" ht="16.5" customHeight="1" x14ac:dyDescent="0.25">
      <c r="A6" s="7"/>
      <c r="B6" s="7"/>
      <c r="C6" s="7" t="s">
        <v>84</v>
      </c>
      <c r="D6" s="7"/>
      <c r="E6" s="7"/>
      <c r="F6" s="7"/>
      <c r="G6" s="7"/>
      <c r="H6" s="7"/>
      <c r="I6" s="7"/>
      <c r="J6" s="7"/>
      <c r="K6" s="7"/>
      <c r="L6" s="9" t="s">
        <v>407</v>
      </c>
      <c r="M6" s="118">
        <v>32.700000000000003</v>
      </c>
      <c r="N6" s="118">
        <v>25.8</v>
      </c>
      <c r="O6" s="118">
        <v>20.8</v>
      </c>
      <c r="P6" s="118">
        <v>24.1</v>
      </c>
      <c r="Q6" s="118">
        <v>15.8</v>
      </c>
      <c r="R6" s="118">
        <v>22.8</v>
      </c>
      <c r="S6" s="118">
        <v>11.4</v>
      </c>
      <c r="T6" s="118">
        <v>15.5</v>
      </c>
      <c r="U6" s="118">
        <v>26</v>
      </c>
    </row>
    <row r="7" spans="1:21" ht="16.5" customHeight="1" x14ac:dyDescent="0.25">
      <c r="A7" s="7"/>
      <c r="B7" s="7"/>
      <c r="C7" s="7" t="s">
        <v>85</v>
      </c>
      <c r="D7" s="7"/>
      <c r="E7" s="7"/>
      <c r="F7" s="7"/>
      <c r="G7" s="7"/>
      <c r="H7" s="7"/>
      <c r="I7" s="7"/>
      <c r="J7" s="7"/>
      <c r="K7" s="7"/>
      <c r="L7" s="9" t="s">
        <v>407</v>
      </c>
      <c r="M7" s="118">
        <v>27.3</v>
      </c>
      <c r="N7" s="118">
        <v>17.100000000000001</v>
      </c>
      <c r="O7" s="118">
        <v>18.8</v>
      </c>
      <c r="P7" s="118">
        <v>23</v>
      </c>
      <c r="Q7" s="118">
        <v>11.2</v>
      </c>
      <c r="R7" s="118">
        <v>19.2</v>
      </c>
      <c r="S7" s="118">
        <v>12.2</v>
      </c>
      <c r="T7" s="118">
        <v>17.3</v>
      </c>
      <c r="U7" s="118">
        <v>20.9</v>
      </c>
    </row>
    <row r="8" spans="1:21" ht="16.5" customHeight="1" x14ac:dyDescent="0.25">
      <c r="A8" s="7"/>
      <c r="B8" s="7"/>
      <c r="C8" s="7" t="s">
        <v>86</v>
      </c>
      <c r="D8" s="7"/>
      <c r="E8" s="7"/>
      <c r="F8" s="7"/>
      <c r="G8" s="7"/>
      <c r="H8" s="7"/>
      <c r="I8" s="7"/>
      <c r="J8" s="7"/>
      <c r="K8" s="7"/>
      <c r="L8" s="9" t="s">
        <v>407</v>
      </c>
      <c r="M8" s="118">
        <v>23.2</v>
      </c>
      <c r="N8" s="118">
        <v>11.1</v>
      </c>
      <c r="O8" s="118">
        <v>15.5</v>
      </c>
      <c r="P8" s="118">
        <v>20.8</v>
      </c>
      <c r="Q8" s="119">
        <v>8.8000000000000007</v>
      </c>
      <c r="R8" s="118">
        <v>17.600000000000001</v>
      </c>
      <c r="S8" s="118">
        <v>13</v>
      </c>
      <c r="T8" s="118">
        <v>17.399999999999999</v>
      </c>
      <c r="U8" s="118">
        <v>16.899999999999999</v>
      </c>
    </row>
    <row r="9" spans="1:21" ht="16.5" customHeight="1" x14ac:dyDescent="0.25">
      <c r="A9" s="7"/>
      <c r="B9" s="7"/>
      <c r="C9" s="7" t="s">
        <v>87</v>
      </c>
      <c r="D9" s="7"/>
      <c r="E9" s="7"/>
      <c r="F9" s="7"/>
      <c r="G9" s="7"/>
      <c r="H9" s="7"/>
      <c r="I9" s="7"/>
      <c r="J9" s="7"/>
      <c r="K9" s="7"/>
      <c r="L9" s="9" t="s">
        <v>407</v>
      </c>
      <c r="M9" s="118">
        <v>14.2</v>
      </c>
      <c r="N9" s="119">
        <v>6.8</v>
      </c>
      <c r="O9" s="118">
        <v>10.5</v>
      </c>
      <c r="P9" s="118">
        <v>19.5</v>
      </c>
      <c r="Q9" s="119">
        <v>6.3</v>
      </c>
      <c r="R9" s="118">
        <v>16.7</v>
      </c>
      <c r="S9" s="118">
        <v>17.600000000000001</v>
      </c>
      <c r="T9" s="118">
        <v>17.8</v>
      </c>
      <c r="U9" s="118">
        <v>11.6</v>
      </c>
    </row>
    <row r="10" spans="1:21" ht="16.5" customHeight="1" x14ac:dyDescent="0.25">
      <c r="A10" s="7"/>
      <c r="B10" s="7" t="s">
        <v>428</v>
      </c>
      <c r="C10" s="7"/>
      <c r="D10" s="7"/>
      <c r="E10" s="7"/>
      <c r="F10" s="7"/>
      <c r="G10" s="7"/>
      <c r="H10" s="7"/>
      <c r="I10" s="7"/>
      <c r="J10" s="7"/>
      <c r="K10" s="7"/>
      <c r="L10" s="9"/>
      <c r="M10" s="10"/>
      <c r="N10" s="10"/>
      <c r="O10" s="10"/>
      <c r="P10" s="10"/>
      <c r="Q10" s="10"/>
      <c r="R10" s="10"/>
      <c r="S10" s="10"/>
      <c r="T10" s="10"/>
      <c r="U10" s="10"/>
    </row>
    <row r="11" spans="1:21" ht="16.5" customHeight="1" x14ac:dyDescent="0.25">
      <c r="A11" s="7"/>
      <c r="B11" s="7"/>
      <c r="C11" s="7" t="s">
        <v>74</v>
      </c>
      <c r="D11" s="7"/>
      <c r="E11" s="7"/>
      <c r="F11" s="7"/>
      <c r="G11" s="7"/>
      <c r="H11" s="7"/>
      <c r="I11" s="7"/>
      <c r="J11" s="7"/>
      <c r="K11" s="7"/>
      <c r="L11" s="9" t="s">
        <v>407</v>
      </c>
      <c r="M11" s="118">
        <v>14.2</v>
      </c>
      <c r="N11" s="118">
        <v>17.100000000000001</v>
      </c>
      <c r="O11" s="118">
        <v>36.1</v>
      </c>
      <c r="P11" s="118">
        <v>17.7</v>
      </c>
      <c r="Q11" s="118">
        <v>17.399999999999999</v>
      </c>
      <c r="R11" s="118">
        <v>14.8</v>
      </c>
      <c r="S11" s="118">
        <v>19.399999999999999</v>
      </c>
      <c r="T11" s="118">
        <v>24.3</v>
      </c>
      <c r="U11" s="118">
        <v>19.7</v>
      </c>
    </row>
    <row r="12" spans="1:21" ht="16.5" customHeight="1" x14ac:dyDescent="0.25">
      <c r="A12" s="7"/>
      <c r="B12" s="7"/>
      <c r="C12" s="7" t="s">
        <v>84</v>
      </c>
      <c r="D12" s="7"/>
      <c r="E12" s="7"/>
      <c r="F12" s="7"/>
      <c r="G12" s="7"/>
      <c r="H12" s="7"/>
      <c r="I12" s="7"/>
      <c r="J12" s="7"/>
      <c r="K12" s="7"/>
      <c r="L12" s="9" t="s">
        <v>407</v>
      </c>
      <c r="M12" s="118">
        <v>16</v>
      </c>
      <c r="N12" s="118">
        <v>18.3</v>
      </c>
      <c r="O12" s="118">
        <v>39.299999999999997</v>
      </c>
      <c r="P12" s="118">
        <v>18.3</v>
      </c>
      <c r="Q12" s="118">
        <v>18.600000000000001</v>
      </c>
      <c r="R12" s="118">
        <v>16.2</v>
      </c>
      <c r="S12" s="118">
        <v>16.899999999999999</v>
      </c>
      <c r="T12" s="118">
        <v>21.7</v>
      </c>
      <c r="U12" s="118">
        <v>21.5</v>
      </c>
    </row>
    <row r="13" spans="1:21" ht="16.5" customHeight="1" x14ac:dyDescent="0.25">
      <c r="A13" s="7"/>
      <c r="B13" s="7"/>
      <c r="C13" s="7" t="s">
        <v>85</v>
      </c>
      <c r="D13" s="7"/>
      <c r="E13" s="7"/>
      <c r="F13" s="7"/>
      <c r="G13" s="7"/>
      <c r="H13" s="7"/>
      <c r="I13" s="7"/>
      <c r="J13" s="7"/>
      <c r="K13" s="7"/>
      <c r="L13" s="9" t="s">
        <v>407</v>
      </c>
      <c r="M13" s="118">
        <v>18.399999999999999</v>
      </c>
      <c r="N13" s="118">
        <v>21.1</v>
      </c>
      <c r="O13" s="118">
        <v>39.700000000000003</v>
      </c>
      <c r="P13" s="118">
        <v>19.399999999999999</v>
      </c>
      <c r="Q13" s="118">
        <v>20.9</v>
      </c>
      <c r="R13" s="118">
        <v>18.7</v>
      </c>
      <c r="S13" s="118">
        <v>15.9</v>
      </c>
      <c r="T13" s="118">
        <v>14.4</v>
      </c>
      <c r="U13" s="118">
        <v>23.6</v>
      </c>
    </row>
    <row r="14" spans="1:21" ht="16.5" customHeight="1" x14ac:dyDescent="0.25">
      <c r="A14" s="7"/>
      <c r="B14" s="7"/>
      <c r="C14" s="7" t="s">
        <v>86</v>
      </c>
      <c r="D14" s="7"/>
      <c r="E14" s="7"/>
      <c r="F14" s="7"/>
      <c r="G14" s="7"/>
      <c r="H14" s="7"/>
      <c r="I14" s="7"/>
      <c r="J14" s="7"/>
      <c r="K14" s="7"/>
      <c r="L14" s="9" t="s">
        <v>407</v>
      </c>
      <c r="M14" s="118">
        <v>21.9</v>
      </c>
      <c r="N14" s="118">
        <v>30.1</v>
      </c>
      <c r="O14" s="118">
        <v>41.8</v>
      </c>
      <c r="P14" s="118">
        <v>22.7</v>
      </c>
      <c r="Q14" s="118">
        <v>21.6</v>
      </c>
      <c r="R14" s="118">
        <v>20.3</v>
      </c>
      <c r="S14" s="118">
        <v>16.3</v>
      </c>
      <c r="T14" s="118">
        <v>15.7</v>
      </c>
      <c r="U14" s="118">
        <v>27.9</v>
      </c>
    </row>
    <row r="15" spans="1:21" ht="16.5" customHeight="1" x14ac:dyDescent="0.25">
      <c r="A15" s="7"/>
      <c r="B15" s="7"/>
      <c r="C15" s="7" t="s">
        <v>87</v>
      </c>
      <c r="D15" s="7"/>
      <c r="E15" s="7"/>
      <c r="F15" s="7"/>
      <c r="G15" s="7"/>
      <c r="H15" s="7"/>
      <c r="I15" s="7"/>
      <c r="J15" s="7"/>
      <c r="K15" s="7"/>
      <c r="L15" s="9" t="s">
        <v>407</v>
      </c>
      <c r="M15" s="118">
        <v>27.8</v>
      </c>
      <c r="N15" s="118">
        <v>35.299999999999997</v>
      </c>
      <c r="O15" s="118">
        <v>43.1</v>
      </c>
      <c r="P15" s="118">
        <v>26.6</v>
      </c>
      <c r="Q15" s="118">
        <v>24.4</v>
      </c>
      <c r="R15" s="118">
        <v>25.9</v>
      </c>
      <c r="S15" s="118">
        <v>15.8</v>
      </c>
      <c r="T15" s="118">
        <v>17.399999999999999</v>
      </c>
      <c r="U15" s="118">
        <v>31.9</v>
      </c>
    </row>
    <row r="16" spans="1:21" ht="16.5" customHeight="1" x14ac:dyDescent="0.25">
      <c r="A16" s="7"/>
      <c r="B16" s="7" t="s">
        <v>451</v>
      </c>
      <c r="C16" s="7"/>
      <c r="D16" s="7"/>
      <c r="E16" s="7"/>
      <c r="F16" s="7"/>
      <c r="G16" s="7"/>
      <c r="H16" s="7"/>
      <c r="I16" s="7"/>
      <c r="J16" s="7"/>
      <c r="K16" s="7"/>
      <c r="L16" s="9"/>
      <c r="M16" s="10"/>
      <c r="N16" s="10"/>
      <c r="O16" s="10"/>
      <c r="P16" s="10"/>
      <c r="Q16" s="10"/>
      <c r="R16" s="10"/>
      <c r="S16" s="10"/>
      <c r="T16" s="10"/>
      <c r="U16" s="10"/>
    </row>
    <row r="17" spans="1:21" ht="16.5" customHeight="1" x14ac:dyDescent="0.25">
      <c r="A17" s="7"/>
      <c r="B17" s="7"/>
      <c r="C17" s="7" t="s">
        <v>74</v>
      </c>
      <c r="D17" s="7"/>
      <c r="E17" s="7"/>
      <c r="F17" s="7"/>
      <c r="G17" s="7"/>
      <c r="H17" s="7"/>
      <c r="I17" s="7"/>
      <c r="J17" s="7"/>
      <c r="K17" s="7"/>
      <c r="L17" s="9" t="s">
        <v>407</v>
      </c>
      <c r="M17" s="118">
        <v>22.8</v>
      </c>
      <c r="N17" s="118">
        <v>17.8</v>
      </c>
      <c r="O17" s="118">
        <v>18.5</v>
      </c>
      <c r="P17" s="119">
        <v>9.6999999999999993</v>
      </c>
      <c r="Q17" s="118">
        <v>11.2</v>
      </c>
      <c r="R17" s="118">
        <v>28.1</v>
      </c>
      <c r="S17" s="118">
        <v>29.7</v>
      </c>
      <c r="T17" s="118">
        <v>40.299999999999997</v>
      </c>
      <c r="U17" s="118">
        <v>18.899999999999999</v>
      </c>
    </row>
    <row r="18" spans="1:21" ht="16.5" customHeight="1" x14ac:dyDescent="0.25">
      <c r="A18" s="7"/>
      <c r="B18" s="7"/>
      <c r="C18" s="7" t="s">
        <v>84</v>
      </c>
      <c r="D18" s="7"/>
      <c r="E18" s="7"/>
      <c r="F18" s="7"/>
      <c r="G18" s="7"/>
      <c r="H18" s="7"/>
      <c r="I18" s="7"/>
      <c r="J18" s="7"/>
      <c r="K18" s="7"/>
      <c r="L18" s="9" t="s">
        <v>407</v>
      </c>
      <c r="M18" s="118">
        <v>22.6</v>
      </c>
      <c r="N18" s="118">
        <v>17.5</v>
      </c>
      <c r="O18" s="118">
        <v>19.600000000000001</v>
      </c>
      <c r="P18" s="119">
        <v>9.3000000000000007</v>
      </c>
      <c r="Q18" s="118">
        <v>11.4</v>
      </c>
      <c r="R18" s="118">
        <v>28.9</v>
      </c>
      <c r="S18" s="118">
        <v>29.1</v>
      </c>
      <c r="T18" s="118">
        <v>38.299999999999997</v>
      </c>
      <c r="U18" s="118">
        <v>19.100000000000001</v>
      </c>
    </row>
    <row r="19" spans="1:21" ht="16.5" customHeight="1" x14ac:dyDescent="0.25">
      <c r="A19" s="7"/>
      <c r="B19" s="7"/>
      <c r="C19" s="7" t="s">
        <v>85</v>
      </c>
      <c r="D19" s="7"/>
      <c r="E19" s="7"/>
      <c r="F19" s="7"/>
      <c r="G19" s="7"/>
      <c r="H19" s="7"/>
      <c r="I19" s="7"/>
      <c r="J19" s="7"/>
      <c r="K19" s="7"/>
      <c r="L19" s="9" t="s">
        <v>407</v>
      </c>
      <c r="M19" s="118">
        <v>22.5</v>
      </c>
      <c r="N19" s="118">
        <v>17.600000000000001</v>
      </c>
      <c r="O19" s="118">
        <v>19.5</v>
      </c>
      <c r="P19" s="119">
        <v>8.5</v>
      </c>
      <c r="Q19" s="118">
        <v>10.6</v>
      </c>
      <c r="R19" s="118">
        <v>31.2</v>
      </c>
      <c r="S19" s="118">
        <v>28.2</v>
      </c>
      <c r="T19" s="118">
        <v>37.299999999999997</v>
      </c>
      <c r="U19" s="118">
        <v>19</v>
      </c>
    </row>
    <row r="20" spans="1:21" ht="16.5" customHeight="1" x14ac:dyDescent="0.25">
      <c r="A20" s="7"/>
      <c r="B20" s="7"/>
      <c r="C20" s="7" t="s">
        <v>86</v>
      </c>
      <c r="D20" s="7"/>
      <c r="E20" s="7"/>
      <c r="F20" s="7"/>
      <c r="G20" s="7"/>
      <c r="H20" s="7"/>
      <c r="I20" s="7"/>
      <c r="J20" s="7"/>
      <c r="K20" s="7"/>
      <c r="L20" s="9" t="s">
        <v>407</v>
      </c>
      <c r="M20" s="118">
        <v>21.4</v>
      </c>
      <c r="N20" s="118">
        <v>18.2</v>
      </c>
      <c r="O20" s="118">
        <v>19.2</v>
      </c>
      <c r="P20" s="119">
        <v>7.1</v>
      </c>
      <c r="Q20" s="118">
        <v>10.6</v>
      </c>
      <c r="R20" s="118">
        <v>31.7</v>
      </c>
      <c r="S20" s="118">
        <v>25.6</v>
      </c>
      <c r="T20" s="118">
        <v>36.200000000000003</v>
      </c>
      <c r="U20" s="118">
        <v>18.5</v>
      </c>
    </row>
    <row r="21" spans="1:21" ht="16.5" customHeight="1" x14ac:dyDescent="0.25">
      <c r="A21" s="7"/>
      <c r="B21" s="7"/>
      <c r="C21" s="7" t="s">
        <v>87</v>
      </c>
      <c r="D21" s="7"/>
      <c r="E21" s="7"/>
      <c r="F21" s="7"/>
      <c r="G21" s="7"/>
      <c r="H21" s="7"/>
      <c r="I21" s="7"/>
      <c r="J21" s="7"/>
      <c r="K21" s="7"/>
      <c r="L21" s="9" t="s">
        <v>407</v>
      </c>
      <c r="M21" s="118">
        <v>20.399999999999999</v>
      </c>
      <c r="N21" s="118">
        <v>17.600000000000001</v>
      </c>
      <c r="O21" s="118">
        <v>19.3</v>
      </c>
      <c r="P21" s="119">
        <v>5.6</v>
      </c>
      <c r="Q21" s="118">
        <v>10.6</v>
      </c>
      <c r="R21" s="118">
        <v>30.8</v>
      </c>
      <c r="S21" s="118">
        <v>20.8</v>
      </c>
      <c r="T21" s="118">
        <v>33.299999999999997</v>
      </c>
      <c r="U21" s="118">
        <v>17.7</v>
      </c>
    </row>
    <row r="22" spans="1:21" ht="16.5" customHeight="1" x14ac:dyDescent="0.25">
      <c r="A22" s="7"/>
      <c r="B22" s="7" t="s">
        <v>452</v>
      </c>
      <c r="C22" s="7"/>
      <c r="D22" s="7"/>
      <c r="E22" s="7"/>
      <c r="F22" s="7"/>
      <c r="G22" s="7"/>
      <c r="H22" s="7"/>
      <c r="I22" s="7"/>
      <c r="J22" s="7"/>
      <c r="K22" s="7"/>
      <c r="L22" s="9"/>
      <c r="M22" s="10"/>
      <c r="N22" s="10"/>
      <c r="O22" s="10"/>
      <c r="P22" s="10"/>
      <c r="Q22" s="10"/>
      <c r="R22" s="10"/>
      <c r="S22" s="10"/>
      <c r="T22" s="10"/>
      <c r="U22" s="10"/>
    </row>
    <row r="23" spans="1:21" ht="16.5" customHeight="1" x14ac:dyDescent="0.25">
      <c r="A23" s="7"/>
      <c r="B23" s="7"/>
      <c r="C23" s="7" t="s">
        <v>74</v>
      </c>
      <c r="D23" s="7"/>
      <c r="E23" s="7"/>
      <c r="F23" s="7"/>
      <c r="G23" s="7"/>
      <c r="H23" s="7"/>
      <c r="I23" s="7"/>
      <c r="J23" s="7"/>
      <c r="K23" s="7"/>
      <c r="L23" s="9" t="s">
        <v>407</v>
      </c>
      <c r="M23" s="118">
        <v>25.1</v>
      </c>
      <c r="N23" s="118">
        <v>19.600000000000001</v>
      </c>
      <c r="O23" s="118">
        <v>18.399999999999999</v>
      </c>
      <c r="P23" s="118">
        <v>42.6</v>
      </c>
      <c r="Q23" s="118">
        <v>41.6</v>
      </c>
      <c r="R23" s="118">
        <v>31.6</v>
      </c>
      <c r="S23" s="118">
        <v>40.5</v>
      </c>
      <c r="T23" s="119">
        <v>0.8</v>
      </c>
      <c r="U23" s="118">
        <v>25.2</v>
      </c>
    </row>
    <row r="24" spans="1:21" ht="16.5" customHeight="1" x14ac:dyDescent="0.25">
      <c r="A24" s="7"/>
      <c r="B24" s="7"/>
      <c r="C24" s="7" t="s">
        <v>84</v>
      </c>
      <c r="D24" s="7"/>
      <c r="E24" s="7"/>
      <c r="F24" s="7"/>
      <c r="G24" s="7"/>
      <c r="H24" s="7"/>
      <c r="I24" s="7"/>
      <c r="J24" s="7"/>
      <c r="K24" s="7"/>
      <c r="L24" s="9" t="s">
        <v>407</v>
      </c>
      <c r="M24" s="118">
        <v>26.8</v>
      </c>
      <c r="N24" s="118">
        <v>22.5</v>
      </c>
      <c r="O24" s="118">
        <v>19</v>
      </c>
      <c r="P24" s="118">
        <v>45.2</v>
      </c>
      <c r="Q24" s="118">
        <v>43</v>
      </c>
      <c r="R24" s="118">
        <v>31.7</v>
      </c>
      <c r="S24" s="118">
        <v>42.6</v>
      </c>
      <c r="T24" s="119">
        <v>1.9</v>
      </c>
      <c r="U24" s="118">
        <v>26.9</v>
      </c>
    </row>
    <row r="25" spans="1:21" ht="16.5" customHeight="1" x14ac:dyDescent="0.25">
      <c r="A25" s="7"/>
      <c r="B25" s="7"/>
      <c r="C25" s="7" t="s">
        <v>85</v>
      </c>
      <c r="D25" s="7"/>
      <c r="E25" s="7"/>
      <c r="F25" s="7"/>
      <c r="G25" s="7"/>
      <c r="H25" s="7"/>
      <c r="I25" s="7"/>
      <c r="J25" s="7"/>
      <c r="K25" s="7"/>
      <c r="L25" s="9" t="s">
        <v>407</v>
      </c>
      <c r="M25" s="118">
        <v>29.6</v>
      </c>
      <c r="N25" s="118">
        <v>27.1</v>
      </c>
      <c r="O25" s="118">
        <v>20.6</v>
      </c>
      <c r="P25" s="118">
        <v>46</v>
      </c>
      <c r="Q25" s="118">
        <v>45.5</v>
      </c>
      <c r="R25" s="118">
        <v>29.6</v>
      </c>
      <c r="S25" s="118">
        <v>43.6</v>
      </c>
      <c r="T25" s="119">
        <v>1.5</v>
      </c>
      <c r="U25" s="118">
        <v>29.7</v>
      </c>
    </row>
    <row r="26" spans="1:21" ht="16.5" customHeight="1" x14ac:dyDescent="0.25">
      <c r="A26" s="7"/>
      <c r="B26" s="7"/>
      <c r="C26" s="7" t="s">
        <v>86</v>
      </c>
      <c r="D26" s="7"/>
      <c r="E26" s="7"/>
      <c r="F26" s="7"/>
      <c r="G26" s="7"/>
      <c r="H26" s="7"/>
      <c r="I26" s="7"/>
      <c r="J26" s="7"/>
      <c r="K26" s="7"/>
      <c r="L26" s="9" t="s">
        <v>407</v>
      </c>
      <c r="M26" s="118">
        <v>31.2</v>
      </c>
      <c r="N26" s="118">
        <v>22.9</v>
      </c>
      <c r="O26" s="118">
        <v>22.1</v>
      </c>
      <c r="P26" s="118">
        <v>46.1</v>
      </c>
      <c r="Q26" s="118">
        <v>48.1</v>
      </c>
      <c r="R26" s="118">
        <v>29.7</v>
      </c>
      <c r="S26" s="118">
        <v>45.1</v>
      </c>
      <c r="T26" s="119">
        <v>0.7</v>
      </c>
      <c r="U26" s="118">
        <v>29.8</v>
      </c>
    </row>
    <row r="27" spans="1:21" ht="16.5" customHeight="1" x14ac:dyDescent="0.25">
      <c r="A27" s="7"/>
      <c r="B27" s="7"/>
      <c r="C27" s="7" t="s">
        <v>87</v>
      </c>
      <c r="D27" s="7"/>
      <c r="E27" s="7"/>
      <c r="F27" s="7"/>
      <c r="G27" s="7"/>
      <c r="H27" s="7"/>
      <c r="I27" s="7"/>
      <c r="J27" s="7"/>
      <c r="K27" s="7"/>
      <c r="L27" s="9" t="s">
        <v>407</v>
      </c>
      <c r="M27" s="118">
        <v>34.799999999999997</v>
      </c>
      <c r="N27" s="118">
        <v>24.2</v>
      </c>
      <c r="O27" s="118">
        <v>25.2</v>
      </c>
      <c r="P27" s="118">
        <v>44</v>
      </c>
      <c r="Q27" s="118">
        <v>49.6</v>
      </c>
      <c r="R27" s="118">
        <v>26</v>
      </c>
      <c r="S27" s="118">
        <v>45.8</v>
      </c>
      <c r="T27" s="119">
        <v>0.6</v>
      </c>
      <c r="U27" s="118">
        <v>31.9</v>
      </c>
    </row>
    <row r="28" spans="1:21" ht="16.5" customHeight="1" x14ac:dyDescent="0.25">
      <c r="A28" s="7"/>
      <c r="B28" s="7" t="s">
        <v>453</v>
      </c>
      <c r="C28" s="7"/>
      <c r="D28" s="7"/>
      <c r="E28" s="7"/>
      <c r="F28" s="7"/>
      <c r="G28" s="7"/>
      <c r="H28" s="7"/>
      <c r="I28" s="7"/>
      <c r="J28" s="7"/>
      <c r="K28" s="7"/>
      <c r="L28" s="9"/>
      <c r="M28" s="10"/>
      <c r="N28" s="10"/>
      <c r="O28" s="10"/>
      <c r="P28" s="10"/>
      <c r="Q28" s="10"/>
      <c r="R28" s="10"/>
      <c r="S28" s="10"/>
      <c r="T28" s="10"/>
      <c r="U28" s="10"/>
    </row>
    <row r="29" spans="1:21" ht="16.5" customHeight="1" x14ac:dyDescent="0.25">
      <c r="A29" s="7"/>
      <c r="B29" s="7"/>
      <c r="C29" s="7" t="s">
        <v>74</v>
      </c>
      <c r="D29" s="7"/>
      <c r="E29" s="7"/>
      <c r="F29" s="7"/>
      <c r="G29" s="7"/>
      <c r="H29" s="7"/>
      <c r="I29" s="7"/>
      <c r="J29" s="7"/>
      <c r="K29" s="7"/>
      <c r="L29" s="9" t="s">
        <v>407</v>
      </c>
      <c r="M29" s="119">
        <v>0.2</v>
      </c>
      <c r="N29" s="118">
        <v>11.8</v>
      </c>
      <c r="O29" s="119">
        <v>0.8</v>
      </c>
      <c r="P29" s="119">
        <v>0.7</v>
      </c>
      <c r="Q29" s="119">
        <v>8.6</v>
      </c>
      <c r="R29" s="119">
        <v>0.5</v>
      </c>
      <c r="S29" s="119" t="s">
        <v>79</v>
      </c>
      <c r="T29" s="119" t="s">
        <v>79</v>
      </c>
      <c r="U29" s="119">
        <v>4.3</v>
      </c>
    </row>
    <row r="30" spans="1:21" ht="16.5" customHeight="1" x14ac:dyDescent="0.25">
      <c r="A30" s="7"/>
      <c r="B30" s="7"/>
      <c r="C30" s="7" t="s">
        <v>84</v>
      </c>
      <c r="D30" s="7"/>
      <c r="E30" s="7"/>
      <c r="F30" s="7"/>
      <c r="G30" s="7"/>
      <c r="H30" s="7"/>
      <c r="I30" s="7"/>
      <c r="J30" s="7"/>
      <c r="K30" s="7"/>
      <c r="L30" s="9" t="s">
        <v>407</v>
      </c>
      <c r="M30" s="119">
        <v>0.2</v>
      </c>
      <c r="N30" s="118">
        <v>12.5</v>
      </c>
      <c r="O30" s="119">
        <v>0.8</v>
      </c>
      <c r="P30" s="119">
        <v>0.8</v>
      </c>
      <c r="Q30" s="119">
        <v>9.1999999999999993</v>
      </c>
      <c r="R30" s="119">
        <v>0.4</v>
      </c>
      <c r="S30" s="119" t="s">
        <v>79</v>
      </c>
      <c r="T30" s="119" t="s">
        <v>79</v>
      </c>
      <c r="U30" s="119">
        <v>4.4000000000000004</v>
      </c>
    </row>
    <row r="31" spans="1:21" ht="16.5" customHeight="1" x14ac:dyDescent="0.25">
      <c r="A31" s="7"/>
      <c r="B31" s="7"/>
      <c r="C31" s="7" t="s">
        <v>85</v>
      </c>
      <c r="D31" s="7"/>
      <c r="E31" s="7"/>
      <c r="F31" s="7"/>
      <c r="G31" s="7"/>
      <c r="H31" s="7"/>
      <c r="I31" s="7"/>
      <c r="J31" s="7"/>
      <c r="K31" s="7"/>
      <c r="L31" s="9" t="s">
        <v>407</v>
      </c>
      <c r="M31" s="119">
        <v>0.2</v>
      </c>
      <c r="N31" s="118">
        <v>13.2</v>
      </c>
      <c r="O31" s="119">
        <v>0.7</v>
      </c>
      <c r="P31" s="119">
        <v>0.8</v>
      </c>
      <c r="Q31" s="119">
        <v>9.3000000000000007</v>
      </c>
      <c r="R31" s="119">
        <v>1.2</v>
      </c>
      <c r="S31" s="119" t="s">
        <v>79</v>
      </c>
      <c r="T31" s="119" t="s">
        <v>79</v>
      </c>
      <c r="U31" s="119">
        <v>4.4000000000000004</v>
      </c>
    </row>
    <row r="32" spans="1:21" ht="16.5" customHeight="1" x14ac:dyDescent="0.25">
      <c r="A32" s="7"/>
      <c r="B32" s="7"/>
      <c r="C32" s="7" t="s">
        <v>86</v>
      </c>
      <c r="D32" s="7"/>
      <c r="E32" s="7"/>
      <c r="F32" s="7"/>
      <c r="G32" s="7"/>
      <c r="H32" s="7"/>
      <c r="I32" s="7"/>
      <c r="J32" s="7"/>
      <c r="K32" s="7"/>
      <c r="L32" s="9" t="s">
        <v>407</v>
      </c>
      <c r="M32" s="119">
        <v>0.2</v>
      </c>
      <c r="N32" s="118">
        <v>13.3</v>
      </c>
      <c r="O32" s="119">
        <v>0.7</v>
      </c>
      <c r="P32" s="119">
        <v>1</v>
      </c>
      <c r="Q32" s="119">
        <v>8</v>
      </c>
      <c r="R32" s="119">
        <v>0.8</v>
      </c>
      <c r="S32" s="119" t="s">
        <v>79</v>
      </c>
      <c r="T32" s="119" t="s">
        <v>79</v>
      </c>
      <c r="U32" s="119">
        <v>4.3</v>
      </c>
    </row>
    <row r="33" spans="1:21" ht="16.5" customHeight="1" x14ac:dyDescent="0.25">
      <c r="A33" s="7"/>
      <c r="B33" s="7"/>
      <c r="C33" s="7" t="s">
        <v>87</v>
      </c>
      <c r="D33" s="7"/>
      <c r="E33" s="7"/>
      <c r="F33" s="7"/>
      <c r="G33" s="7"/>
      <c r="H33" s="7"/>
      <c r="I33" s="7"/>
      <c r="J33" s="7"/>
      <c r="K33" s="7"/>
      <c r="L33" s="9" t="s">
        <v>407</v>
      </c>
      <c r="M33" s="119">
        <v>0.3</v>
      </c>
      <c r="N33" s="118">
        <v>11.5</v>
      </c>
      <c r="O33" s="119">
        <v>0.8</v>
      </c>
      <c r="P33" s="119">
        <v>1.1000000000000001</v>
      </c>
      <c r="Q33" s="119">
        <v>6.7</v>
      </c>
      <c r="R33" s="119">
        <v>0.5</v>
      </c>
      <c r="S33" s="119" t="s">
        <v>79</v>
      </c>
      <c r="T33" s="119" t="s">
        <v>79</v>
      </c>
      <c r="U33" s="119">
        <v>3.9</v>
      </c>
    </row>
    <row r="34" spans="1:21" ht="16.5" customHeight="1" x14ac:dyDescent="0.25">
      <c r="A34" s="7"/>
      <c r="B34" s="7" t="s">
        <v>432</v>
      </c>
      <c r="C34" s="7"/>
      <c r="D34" s="7"/>
      <c r="E34" s="7"/>
      <c r="F34" s="7"/>
      <c r="G34" s="7"/>
      <c r="H34" s="7"/>
      <c r="I34" s="7"/>
      <c r="J34" s="7"/>
      <c r="K34" s="7"/>
      <c r="L34" s="9"/>
      <c r="M34" s="10"/>
      <c r="N34" s="10"/>
      <c r="O34" s="10"/>
      <c r="P34" s="10"/>
      <c r="Q34" s="10"/>
      <c r="R34" s="10"/>
      <c r="S34" s="10"/>
      <c r="T34" s="10"/>
      <c r="U34" s="10"/>
    </row>
    <row r="35" spans="1:21" ht="16.5" customHeight="1" x14ac:dyDescent="0.25">
      <c r="A35" s="7"/>
      <c r="B35" s="7"/>
      <c r="C35" s="7" t="s">
        <v>74</v>
      </c>
      <c r="D35" s="7"/>
      <c r="E35" s="7"/>
      <c r="F35" s="7"/>
      <c r="G35" s="7"/>
      <c r="H35" s="7"/>
      <c r="I35" s="7"/>
      <c r="J35" s="7"/>
      <c r="K35" s="7"/>
      <c r="L35" s="9" t="s">
        <v>407</v>
      </c>
      <c r="M35" s="119">
        <v>1.4</v>
      </c>
      <c r="N35" s="119">
        <v>3</v>
      </c>
      <c r="O35" s="119">
        <v>0.5</v>
      </c>
      <c r="P35" s="119">
        <v>2.2999999999999998</v>
      </c>
      <c r="Q35" s="119">
        <v>1.7</v>
      </c>
      <c r="R35" s="119" t="s">
        <v>79</v>
      </c>
      <c r="S35" s="119" t="s">
        <v>79</v>
      </c>
      <c r="T35" s="118">
        <v>19.899999999999999</v>
      </c>
      <c r="U35" s="119">
        <v>1.8</v>
      </c>
    </row>
    <row r="36" spans="1:21" ht="16.5" customHeight="1" x14ac:dyDescent="0.25">
      <c r="A36" s="7"/>
      <c r="B36" s="7"/>
      <c r="C36" s="7" t="s">
        <v>84</v>
      </c>
      <c r="D36" s="7"/>
      <c r="E36" s="7"/>
      <c r="F36" s="7"/>
      <c r="G36" s="7"/>
      <c r="H36" s="7"/>
      <c r="I36" s="7"/>
      <c r="J36" s="7"/>
      <c r="K36" s="7"/>
      <c r="L36" s="9" t="s">
        <v>407</v>
      </c>
      <c r="M36" s="119">
        <v>1.8</v>
      </c>
      <c r="N36" s="119">
        <v>3.2</v>
      </c>
      <c r="O36" s="119">
        <v>0.5</v>
      </c>
      <c r="P36" s="119">
        <v>2.4</v>
      </c>
      <c r="Q36" s="119">
        <v>2</v>
      </c>
      <c r="R36" s="119" t="s">
        <v>79</v>
      </c>
      <c r="S36" s="119" t="s">
        <v>79</v>
      </c>
      <c r="T36" s="118">
        <v>22.7</v>
      </c>
      <c r="U36" s="119">
        <v>2</v>
      </c>
    </row>
    <row r="37" spans="1:21" ht="16.5" customHeight="1" x14ac:dyDescent="0.25">
      <c r="A37" s="7"/>
      <c r="B37" s="7"/>
      <c r="C37" s="7" t="s">
        <v>85</v>
      </c>
      <c r="D37" s="7"/>
      <c r="E37" s="7"/>
      <c r="F37" s="7"/>
      <c r="G37" s="7"/>
      <c r="H37" s="7"/>
      <c r="I37" s="7"/>
      <c r="J37" s="7"/>
      <c r="K37" s="7"/>
      <c r="L37" s="9" t="s">
        <v>407</v>
      </c>
      <c r="M37" s="119">
        <v>2</v>
      </c>
      <c r="N37" s="119">
        <v>3.9</v>
      </c>
      <c r="O37" s="119">
        <v>0.6</v>
      </c>
      <c r="P37" s="119">
        <v>2.4</v>
      </c>
      <c r="Q37" s="119">
        <v>2.6</v>
      </c>
      <c r="R37" s="119" t="s">
        <v>79</v>
      </c>
      <c r="S37" s="119" t="s">
        <v>79</v>
      </c>
      <c r="T37" s="118">
        <v>29.4</v>
      </c>
      <c r="U37" s="119">
        <v>2.4</v>
      </c>
    </row>
    <row r="38" spans="1:21" ht="16.5" customHeight="1" x14ac:dyDescent="0.25">
      <c r="A38" s="7"/>
      <c r="B38" s="7"/>
      <c r="C38" s="7" t="s">
        <v>86</v>
      </c>
      <c r="D38" s="7"/>
      <c r="E38" s="7"/>
      <c r="F38" s="7"/>
      <c r="G38" s="7"/>
      <c r="H38" s="7"/>
      <c r="I38" s="7"/>
      <c r="J38" s="7"/>
      <c r="K38" s="7"/>
      <c r="L38" s="9" t="s">
        <v>407</v>
      </c>
      <c r="M38" s="119">
        <v>2.1</v>
      </c>
      <c r="N38" s="119">
        <v>4.5</v>
      </c>
      <c r="O38" s="119">
        <v>0.7</v>
      </c>
      <c r="P38" s="119">
        <v>2.2000000000000002</v>
      </c>
      <c r="Q38" s="119">
        <v>2.8</v>
      </c>
      <c r="R38" s="119" t="s">
        <v>79</v>
      </c>
      <c r="S38" s="119" t="s">
        <v>79</v>
      </c>
      <c r="T38" s="118">
        <v>30</v>
      </c>
      <c r="U38" s="119">
        <v>2.6</v>
      </c>
    </row>
    <row r="39" spans="1:21" ht="16.5" customHeight="1" x14ac:dyDescent="0.25">
      <c r="A39" s="7"/>
      <c r="B39" s="7"/>
      <c r="C39" s="7" t="s">
        <v>87</v>
      </c>
      <c r="D39" s="7"/>
      <c r="E39" s="7"/>
      <c r="F39" s="7"/>
      <c r="G39" s="7"/>
      <c r="H39" s="7"/>
      <c r="I39" s="7"/>
      <c r="J39" s="7"/>
      <c r="K39" s="7"/>
      <c r="L39" s="9" t="s">
        <v>407</v>
      </c>
      <c r="M39" s="119">
        <v>2.2999999999999998</v>
      </c>
      <c r="N39" s="119">
        <v>4.7</v>
      </c>
      <c r="O39" s="119">
        <v>1.1000000000000001</v>
      </c>
      <c r="P39" s="119">
        <v>3.2</v>
      </c>
      <c r="Q39" s="119">
        <v>2.4</v>
      </c>
      <c r="R39" s="119" t="s">
        <v>79</v>
      </c>
      <c r="S39" s="119" t="s">
        <v>79</v>
      </c>
      <c r="T39" s="118">
        <v>30.9</v>
      </c>
      <c r="U39" s="119">
        <v>3</v>
      </c>
    </row>
    <row r="40" spans="1:21" ht="16.5" customHeight="1" x14ac:dyDescent="0.25">
      <c r="A40" s="7" t="s">
        <v>454</v>
      </c>
      <c r="B40" s="7"/>
      <c r="C40" s="7"/>
      <c r="D40" s="7"/>
      <c r="E40" s="7"/>
      <c r="F40" s="7"/>
      <c r="G40" s="7"/>
      <c r="H40" s="7"/>
      <c r="I40" s="7"/>
      <c r="J40" s="7"/>
      <c r="K40" s="7"/>
      <c r="L40" s="9"/>
      <c r="M40" s="10"/>
      <c r="N40" s="10"/>
      <c r="O40" s="10"/>
      <c r="P40" s="10"/>
      <c r="Q40" s="10"/>
      <c r="R40" s="10"/>
      <c r="S40" s="10"/>
      <c r="T40" s="10"/>
      <c r="U40" s="10"/>
    </row>
    <row r="41" spans="1:21" ht="16.5" customHeight="1" x14ac:dyDescent="0.25">
      <c r="A41" s="7"/>
      <c r="B41" s="7" t="s">
        <v>101</v>
      </c>
      <c r="C41" s="7"/>
      <c r="D41" s="7"/>
      <c r="E41" s="7"/>
      <c r="F41" s="7"/>
      <c r="G41" s="7"/>
      <c r="H41" s="7"/>
      <c r="I41" s="7"/>
      <c r="J41" s="7"/>
      <c r="K41" s="7"/>
      <c r="L41" s="9"/>
      <c r="M41" s="10"/>
      <c r="N41" s="10"/>
      <c r="O41" s="10"/>
      <c r="P41" s="10"/>
      <c r="Q41" s="10"/>
      <c r="R41" s="10"/>
      <c r="S41" s="10"/>
      <c r="T41" s="10"/>
      <c r="U41" s="10"/>
    </row>
    <row r="42" spans="1:21" ht="16.5" customHeight="1" x14ac:dyDescent="0.25">
      <c r="A42" s="7"/>
      <c r="B42" s="7"/>
      <c r="C42" s="7" t="s">
        <v>74</v>
      </c>
      <c r="D42" s="7"/>
      <c r="E42" s="7"/>
      <c r="F42" s="7"/>
      <c r="G42" s="7"/>
      <c r="H42" s="7"/>
      <c r="I42" s="7"/>
      <c r="J42" s="7"/>
      <c r="K42" s="7"/>
      <c r="L42" s="9" t="s">
        <v>131</v>
      </c>
      <c r="M42" s="121">
        <v>59283</v>
      </c>
      <c r="N42" s="121">
        <v>50011</v>
      </c>
      <c r="O42" s="121">
        <v>32389</v>
      </c>
      <c r="P42" s="121">
        <v>13911</v>
      </c>
      <c r="Q42" s="121">
        <v>13597</v>
      </c>
      <c r="R42" s="114">
        <v>4060</v>
      </c>
      <c r="S42" s="114">
        <v>2079</v>
      </c>
      <c r="T42" s="116">
        <v>775</v>
      </c>
      <c r="U42" s="120">
        <v>176105</v>
      </c>
    </row>
    <row r="43" spans="1:21" ht="16.5" customHeight="1" x14ac:dyDescent="0.25">
      <c r="A43" s="7"/>
      <c r="B43" s="7"/>
      <c r="C43" s="7" t="s">
        <v>84</v>
      </c>
      <c r="D43" s="7"/>
      <c r="E43" s="7"/>
      <c r="F43" s="7"/>
      <c r="G43" s="7"/>
      <c r="H43" s="7"/>
      <c r="I43" s="7"/>
      <c r="J43" s="7"/>
      <c r="K43" s="7"/>
      <c r="L43" s="9" t="s">
        <v>131</v>
      </c>
      <c r="M43" s="121">
        <v>48270</v>
      </c>
      <c r="N43" s="121">
        <v>39425</v>
      </c>
      <c r="O43" s="121">
        <v>27560</v>
      </c>
      <c r="P43" s="121">
        <v>11049</v>
      </c>
      <c r="Q43" s="121">
        <v>10254</v>
      </c>
      <c r="R43" s="114">
        <v>3428</v>
      </c>
      <c r="S43" s="114">
        <v>1810</v>
      </c>
      <c r="T43" s="116">
        <v>640</v>
      </c>
      <c r="U43" s="120">
        <v>142436</v>
      </c>
    </row>
    <row r="44" spans="1:21" ht="16.5" customHeight="1" x14ac:dyDescent="0.25">
      <c r="A44" s="7"/>
      <c r="B44" s="7"/>
      <c r="C44" s="7" t="s">
        <v>85</v>
      </c>
      <c r="D44" s="7"/>
      <c r="E44" s="7"/>
      <c r="F44" s="7"/>
      <c r="G44" s="7"/>
      <c r="H44" s="7"/>
      <c r="I44" s="7"/>
      <c r="J44" s="7"/>
      <c r="K44" s="7"/>
      <c r="L44" s="9" t="s">
        <v>131</v>
      </c>
      <c r="M44" s="121">
        <v>35863</v>
      </c>
      <c r="N44" s="121">
        <v>27776</v>
      </c>
      <c r="O44" s="121">
        <v>21562</v>
      </c>
      <c r="P44" s="114">
        <v>8999</v>
      </c>
      <c r="Q44" s="114">
        <v>7758</v>
      </c>
      <c r="R44" s="114">
        <v>2626</v>
      </c>
      <c r="S44" s="114">
        <v>1464</v>
      </c>
      <c r="T44" s="116">
        <v>659</v>
      </c>
      <c r="U44" s="120">
        <v>106707</v>
      </c>
    </row>
    <row r="45" spans="1:21" ht="16.5" customHeight="1" x14ac:dyDescent="0.25">
      <c r="A45" s="7"/>
      <c r="B45" s="7"/>
      <c r="C45" s="7" t="s">
        <v>86</v>
      </c>
      <c r="D45" s="7"/>
      <c r="E45" s="7"/>
      <c r="F45" s="7"/>
      <c r="G45" s="7"/>
      <c r="H45" s="7"/>
      <c r="I45" s="7"/>
      <c r="J45" s="7"/>
      <c r="K45" s="7"/>
      <c r="L45" s="9" t="s">
        <v>131</v>
      </c>
      <c r="M45" s="121">
        <v>30418</v>
      </c>
      <c r="N45" s="121">
        <v>23449</v>
      </c>
      <c r="O45" s="121">
        <v>18514</v>
      </c>
      <c r="P45" s="114">
        <v>8246</v>
      </c>
      <c r="Q45" s="114">
        <v>6855</v>
      </c>
      <c r="R45" s="114">
        <v>2330</v>
      </c>
      <c r="S45" s="114">
        <v>1316</v>
      </c>
      <c r="T45" s="116">
        <v>719</v>
      </c>
      <c r="U45" s="121">
        <v>91847</v>
      </c>
    </row>
    <row r="46" spans="1:21" ht="16.5" customHeight="1" x14ac:dyDescent="0.25">
      <c r="A46" s="14"/>
      <c r="B46" s="14"/>
      <c r="C46" s="14" t="s">
        <v>87</v>
      </c>
      <c r="D46" s="14"/>
      <c r="E46" s="14"/>
      <c r="F46" s="14"/>
      <c r="G46" s="14"/>
      <c r="H46" s="14"/>
      <c r="I46" s="14"/>
      <c r="J46" s="14"/>
      <c r="K46" s="14"/>
      <c r="L46" s="15" t="s">
        <v>131</v>
      </c>
      <c r="M46" s="122">
        <v>23403</v>
      </c>
      <c r="N46" s="122">
        <v>18541</v>
      </c>
      <c r="O46" s="122">
        <v>13293</v>
      </c>
      <c r="P46" s="115">
        <v>6752</v>
      </c>
      <c r="Q46" s="115">
        <v>5609</v>
      </c>
      <c r="R46" s="115">
        <v>1907</v>
      </c>
      <c r="S46" s="115">
        <v>1141</v>
      </c>
      <c r="T46" s="117">
        <v>777</v>
      </c>
      <c r="U46" s="122">
        <v>71423</v>
      </c>
    </row>
    <row r="47" spans="1:21" ht="4.5" customHeight="1" x14ac:dyDescent="0.25">
      <c r="A47" s="25"/>
      <c r="B47" s="25"/>
      <c r="C47" s="2"/>
      <c r="D47" s="2"/>
      <c r="E47" s="2"/>
      <c r="F47" s="2"/>
      <c r="G47" s="2"/>
      <c r="H47" s="2"/>
      <c r="I47" s="2"/>
      <c r="J47" s="2"/>
      <c r="K47" s="2"/>
      <c r="L47" s="2"/>
      <c r="M47" s="2"/>
      <c r="N47" s="2"/>
      <c r="O47" s="2"/>
      <c r="P47" s="2"/>
      <c r="Q47" s="2"/>
      <c r="R47" s="2"/>
      <c r="S47" s="2"/>
      <c r="T47" s="2"/>
      <c r="U47" s="2"/>
    </row>
    <row r="48" spans="1:21" ht="16.5" customHeight="1" x14ac:dyDescent="0.25">
      <c r="A48" s="25"/>
      <c r="B48" s="25"/>
      <c r="C48" s="512" t="s">
        <v>455</v>
      </c>
      <c r="D48" s="512"/>
      <c r="E48" s="512"/>
      <c r="F48" s="512"/>
      <c r="G48" s="512"/>
      <c r="H48" s="512"/>
      <c r="I48" s="512"/>
      <c r="J48" s="512"/>
      <c r="K48" s="512"/>
      <c r="L48" s="512"/>
      <c r="M48" s="512"/>
      <c r="N48" s="512"/>
      <c r="O48" s="512"/>
      <c r="P48" s="512"/>
      <c r="Q48" s="512"/>
      <c r="R48" s="512"/>
      <c r="S48" s="512"/>
      <c r="T48" s="512"/>
      <c r="U48" s="512"/>
    </row>
    <row r="49" spans="1:21" ht="4.5" customHeight="1" x14ac:dyDescent="0.25">
      <c r="A49" s="25"/>
      <c r="B49" s="25"/>
      <c r="C49" s="2"/>
      <c r="D49" s="2"/>
      <c r="E49" s="2"/>
      <c r="F49" s="2"/>
      <c r="G49" s="2"/>
      <c r="H49" s="2"/>
      <c r="I49" s="2"/>
      <c r="J49" s="2"/>
      <c r="K49" s="2"/>
      <c r="L49" s="2"/>
      <c r="M49" s="2"/>
      <c r="N49" s="2"/>
      <c r="O49" s="2"/>
      <c r="P49" s="2"/>
      <c r="Q49" s="2"/>
      <c r="R49" s="2"/>
      <c r="S49" s="2"/>
      <c r="T49" s="2"/>
      <c r="U49" s="2"/>
    </row>
    <row r="50" spans="1:21" ht="42.45" customHeight="1" x14ac:dyDescent="0.25">
      <c r="A50" s="25" t="s">
        <v>102</v>
      </c>
      <c r="B50" s="25"/>
      <c r="C50" s="512" t="s">
        <v>160</v>
      </c>
      <c r="D50" s="512"/>
      <c r="E50" s="512"/>
      <c r="F50" s="512"/>
      <c r="G50" s="512"/>
      <c r="H50" s="512"/>
      <c r="I50" s="512"/>
      <c r="J50" s="512"/>
      <c r="K50" s="512"/>
      <c r="L50" s="512"/>
      <c r="M50" s="512"/>
      <c r="N50" s="512"/>
      <c r="O50" s="512"/>
      <c r="P50" s="512"/>
      <c r="Q50" s="512"/>
      <c r="R50" s="512"/>
      <c r="S50" s="512"/>
      <c r="T50" s="512"/>
      <c r="U50" s="512"/>
    </row>
    <row r="51" spans="1:21" ht="16.5" customHeight="1" x14ac:dyDescent="0.25">
      <c r="A51" s="25" t="s">
        <v>103</v>
      </c>
      <c r="B51" s="25"/>
      <c r="C51" s="512" t="s">
        <v>436</v>
      </c>
      <c r="D51" s="512"/>
      <c r="E51" s="512"/>
      <c r="F51" s="512"/>
      <c r="G51" s="512"/>
      <c r="H51" s="512"/>
      <c r="I51" s="512"/>
      <c r="J51" s="512"/>
      <c r="K51" s="512"/>
      <c r="L51" s="512"/>
      <c r="M51" s="512"/>
      <c r="N51" s="512"/>
      <c r="O51" s="512"/>
      <c r="P51" s="512"/>
      <c r="Q51" s="512"/>
      <c r="R51" s="512"/>
      <c r="S51" s="512"/>
      <c r="T51" s="512"/>
      <c r="U51" s="512"/>
    </row>
    <row r="52" spans="1:21" ht="16.5" customHeight="1" x14ac:dyDescent="0.25">
      <c r="A52" s="25" t="s">
        <v>104</v>
      </c>
      <c r="B52" s="25"/>
      <c r="C52" s="512" t="s">
        <v>437</v>
      </c>
      <c r="D52" s="512"/>
      <c r="E52" s="512"/>
      <c r="F52" s="512"/>
      <c r="G52" s="512"/>
      <c r="H52" s="512"/>
      <c r="I52" s="512"/>
      <c r="J52" s="512"/>
      <c r="K52" s="512"/>
      <c r="L52" s="512"/>
      <c r="M52" s="512"/>
      <c r="N52" s="512"/>
      <c r="O52" s="512"/>
      <c r="P52" s="512"/>
      <c r="Q52" s="512"/>
      <c r="R52" s="512"/>
      <c r="S52" s="512"/>
      <c r="T52" s="512"/>
      <c r="U52" s="512"/>
    </row>
    <row r="53" spans="1:21" ht="4.5" customHeight="1" x14ac:dyDescent="0.25"/>
    <row r="54" spans="1:21" ht="29.4" customHeight="1" x14ac:dyDescent="0.25">
      <c r="A54" s="26" t="s">
        <v>115</v>
      </c>
      <c r="B54" s="25"/>
      <c r="C54" s="25"/>
      <c r="D54" s="25"/>
      <c r="E54" s="512" t="s">
        <v>456</v>
      </c>
      <c r="F54" s="512"/>
      <c r="G54" s="512"/>
      <c r="H54" s="512"/>
      <c r="I54" s="512"/>
      <c r="J54" s="512"/>
      <c r="K54" s="512"/>
      <c r="L54" s="512"/>
      <c r="M54" s="512"/>
      <c r="N54" s="512"/>
      <c r="O54" s="512"/>
      <c r="P54" s="512"/>
      <c r="Q54" s="512"/>
      <c r="R54" s="512"/>
      <c r="S54" s="512"/>
      <c r="T54" s="512"/>
      <c r="U54" s="512"/>
    </row>
  </sheetData>
  <mergeCells count="6">
    <mergeCell ref="E54:U54"/>
    <mergeCell ref="K1:U1"/>
    <mergeCell ref="C48:U48"/>
    <mergeCell ref="C50:U50"/>
    <mergeCell ref="C51:U51"/>
    <mergeCell ref="C52:U52"/>
  </mergeCells>
  <pageMargins left="0.7" right="0.7" top="0.75" bottom="0.75" header="0.3" footer="0.3"/>
  <pageSetup paperSize="9" fitToHeight="0" orientation="landscape" horizontalDpi="300" verticalDpi="300"/>
  <headerFooter scaleWithDoc="0" alignWithMargins="0">
    <oddHeader>&amp;C&amp;"Arial"&amp;8TABLE 14A.11</oddHeader>
    <oddFooter>&amp;L&amp;"Arial"&amp;8REPORT ON
GOVERNMENT
SERVICES 2022&amp;R&amp;"Arial"&amp;8AGED CARE
SERVICES
PAGE &amp;B&amp;P&amp;B</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257"/>
  <sheetViews>
    <sheetView showGridLines="0" workbookViewId="0"/>
  </sheetViews>
  <sheetFormatPr defaultRowHeight="13.2" x14ac:dyDescent="0.25"/>
  <cols>
    <col min="1" max="10" width="1.88671875" customWidth="1"/>
    <col min="11" max="11" width="5.109375" customWidth="1"/>
    <col min="12" max="12" width="5.44140625" customWidth="1"/>
    <col min="13" max="20" width="7.5546875" customWidth="1"/>
    <col min="21" max="21" width="8.5546875" customWidth="1"/>
  </cols>
  <sheetData>
    <row r="1" spans="1:21" ht="50.4" customHeight="1" x14ac:dyDescent="0.25">
      <c r="A1" s="8" t="s">
        <v>457</v>
      </c>
      <c r="B1" s="8"/>
      <c r="C1" s="8"/>
      <c r="D1" s="8"/>
      <c r="E1" s="8"/>
      <c r="F1" s="8"/>
      <c r="G1" s="8"/>
      <c r="H1" s="8"/>
      <c r="I1" s="8"/>
      <c r="J1" s="8"/>
      <c r="K1" s="517" t="s">
        <v>458</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459</v>
      </c>
      <c r="N2" s="13" t="s">
        <v>460</v>
      </c>
      <c r="O2" s="13" t="s">
        <v>461</v>
      </c>
      <c r="P2" s="13" t="s">
        <v>462</v>
      </c>
      <c r="Q2" s="13" t="s">
        <v>463</v>
      </c>
      <c r="R2" s="13" t="s">
        <v>464</v>
      </c>
      <c r="S2" s="13" t="s">
        <v>465</v>
      </c>
      <c r="T2" s="13" t="s">
        <v>466</v>
      </c>
      <c r="U2" s="13" t="s">
        <v>467</v>
      </c>
    </row>
    <row r="3" spans="1:21" ht="16.5" customHeight="1" x14ac:dyDescent="0.25">
      <c r="A3" s="7" t="s">
        <v>128</v>
      </c>
      <c r="B3" s="7"/>
      <c r="C3" s="7"/>
      <c r="D3" s="7"/>
      <c r="E3" s="7"/>
      <c r="F3" s="7"/>
      <c r="G3" s="7"/>
      <c r="H3" s="7"/>
      <c r="I3" s="7"/>
      <c r="J3" s="7"/>
      <c r="K3" s="7"/>
      <c r="L3" s="9"/>
      <c r="M3" s="10"/>
      <c r="N3" s="10"/>
      <c r="O3" s="10"/>
      <c r="P3" s="10"/>
      <c r="Q3" s="10"/>
      <c r="R3" s="10"/>
      <c r="S3" s="10"/>
      <c r="T3" s="10"/>
      <c r="U3" s="10"/>
    </row>
    <row r="4" spans="1:21" ht="16.5" customHeight="1" x14ac:dyDescent="0.25">
      <c r="A4" s="7"/>
      <c r="B4" s="7" t="s">
        <v>468</v>
      </c>
      <c r="C4" s="7"/>
      <c r="D4" s="7"/>
      <c r="E4" s="7"/>
      <c r="F4" s="7"/>
      <c r="G4" s="7"/>
      <c r="H4" s="7"/>
      <c r="I4" s="7"/>
      <c r="J4" s="7"/>
      <c r="K4" s="7"/>
      <c r="L4" s="9"/>
      <c r="M4" s="10"/>
      <c r="N4" s="10"/>
      <c r="O4" s="10"/>
      <c r="P4" s="10"/>
      <c r="Q4" s="10"/>
      <c r="R4" s="10"/>
      <c r="S4" s="10"/>
      <c r="T4" s="10"/>
      <c r="U4" s="10"/>
    </row>
    <row r="5" spans="1:21" ht="16.5" customHeight="1" x14ac:dyDescent="0.25">
      <c r="A5" s="7"/>
      <c r="B5" s="7"/>
      <c r="C5" s="7" t="s">
        <v>469</v>
      </c>
      <c r="D5" s="7"/>
      <c r="E5" s="7"/>
      <c r="F5" s="7"/>
      <c r="G5" s="7"/>
      <c r="H5" s="7"/>
      <c r="I5" s="7"/>
      <c r="J5" s="7"/>
      <c r="K5" s="7"/>
      <c r="L5" s="9" t="s">
        <v>254</v>
      </c>
      <c r="M5" s="127">
        <v>70363</v>
      </c>
      <c r="N5" s="127">
        <v>72283</v>
      </c>
      <c r="O5" s="127">
        <v>73022</v>
      </c>
      <c r="P5" s="127">
        <v>73843</v>
      </c>
      <c r="Q5" s="127">
        <v>72308</v>
      </c>
      <c r="R5" s="127">
        <v>71540</v>
      </c>
      <c r="S5" s="127">
        <v>65885</v>
      </c>
      <c r="T5" s="127">
        <v>95330</v>
      </c>
      <c r="U5" s="127">
        <v>71899</v>
      </c>
    </row>
    <row r="6" spans="1:21" ht="16.5" customHeight="1" x14ac:dyDescent="0.25">
      <c r="A6" s="7"/>
      <c r="B6" s="7" t="s">
        <v>470</v>
      </c>
      <c r="C6" s="7"/>
      <c r="D6" s="7"/>
      <c r="E6" s="7"/>
      <c r="F6" s="7"/>
      <c r="G6" s="7"/>
      <c r="H6" s="7"/>
      <c r="I6" s="7"/>
      <c r="J6" s="7"/>
      <c r="K6" s="7"/>
      <c r="L6" s="9"/>
      <c r="M6" s="10"/>
      <c r="N6" s="10"/>
      <c r="O6" s="10"/>
      <c r="P6" s="10"/>
      <c r="Q6" s="10"/>
      <c r="R6" s="10"/>
      <c r="S6" s="10"/>
      <c r="T6" s="10"/>
      <c r="U6" s="10"/>
    </row>
    <row r="7" spans="1:21" ht="16.5" customHeight="1" x14ac:dyDescent="0.25">
      <c r="A7" s="7"/>
      <c r="B7" s="7"/>
      <c r="C7" s="7" t="s">
        <v>471</v>
      </c>
      <c r="D7" s="7"/>
      <c r="E7" s="7"/>
      <c r="F7" s="7"/>
      <c r="G7" s="7"/>
      <c r="H7" s="7"/>
      <c r="I7" s="7"/>
      <c r="J7" s="7"/>
      <c r="K7" s="7"/>
      <c r="L7" s="9"/>
      <c r="M7" s="10"/>
      <c r="N7" s="10"/>
      <c r="O7" s="10"/>
      <c r="P7" s="10"/>
      <c r="Q7" s="10"/>
      <c r="R7" s="10"/>
      <c r="S7" s="10"/>
      <c r="T7" s="10"/>
      <c r="U7" s="10"/>
    </row>
    <row r="8" spans="1:21" ht="16.5" customHeight="1" x14ac:dyDescent="0.25">
      <c r="A8" s="7"/>
      <c r="B8" s="7"/>
      <c r="C8" s="7"/>
      <c r="D8" s="7" t="s">
        <v>472</v>
      </c>
      <c r="E8" s="7"/>
      <c r="F8" s="7"/>
      <c r="G8" s="7"/>
      <c r="H8" s="7"/>
      <c r="I8" s="7"/>
      <c r="J8" s="7"/>
      <c r="K8" s="7"/>
      <c r="L8" s="9"/>
      <c r="M8" s="10"/>
      <c r="N8" s="10"/>
      <c r="O8" s="10"/>
      <c r="P8" s="10"/>
      <c r="Q8" s="10"/>
      <c r="R8" s="10"/>
      <c r="S8" s="10"/>
      <c r="T8" s="10"/>
      <c r="U8" s="10"/>
    </row>
    <row r="9" spans="1:21" ht="16.5" customHeight="1" x14ac:dyDescent="0.25">
      <c r="A9" s="7"/>
      <c r="B9" s="7"/>
      <c r="C9" s="7"/>
      <c r="D9" s="7"/>
      <c r="E9" s="7" t="s">
        <v>473</v>
      </c>
      <c r="F9" s="7"/>
      <c r="G9" s="7"/>
      <c r="H9" s="7"/>
      <c r="I9" s="7"/>
      <c r="J9" s="7"/>
      <c r="K9" s="7"/>
      <c r="L9" s="9" t="s">
        <v>407</v>
      </c>
      <c r="M9" s="129">
        <v>62.7</v>
      </c>
      <c r="N9" s="129">
        <v>69</v>
      </c>
      <c r="O9" s="129">
        <v>65.400000000000006</v>
      </c>
      <c r="P9" s="129">
        <v>70.2</v>
      </c>
      <c r="Q9" s="129">
        <v>62.4</v>
      </c>
      <c r="R9" s="129">
        <v>66.099999999999994</v>
      </c>
      <c r="S9" s="129">
        <v>61.1</v>
      </c>
      <c r="T9" s="129">
        <v>71.900000000000006</v>
      </c>
      <c r="U9" s="129">
        <v>65.599999999999994</v>
      </c>
    </row>
    <row r="10" spans="1:21" ht="16.5" customHeight="1" x14ac:dyDescent="0.25">
      <c r="A10" s="7"/>
      <c r="B10" s="7"/>
      <c r="C10" s="7"/>
      <c r="D10" s="7"/>
      <c r="E10" s="7" t="s">
        <v>474</v>
      </c>
      <c r="F10" s="7"/>
      <c r="G10" s="7"/>
      <c r="H10" s="7"/>
      <c r="I10" s="7"/>
      <c r="J10" s="7"/>
      <c r="K10" s="7"/>
      <c r="L10" s="9" t="s">
        <v>407</v>
      </c>
      <c r="M10" s="129">
        <v>29.8</v>
      </c>
      <c r="N10" s="129">
        <v>23.4</v>
      </c>
      <c r="O10" s="129">
        <v>26.6</v>
      </c>
      <c r="P10" s="129">
        <v>25.5</v>
      </c>
      <c r="Q10" s="129">
        <v>31.3</v>
      </c>
      <c r="R10" s="129">
        <v>25.1</v>
      </c>
      <c r="S10" s="129">
        <v>31.4</v>
      </c>
      <c r="T10" s="129">
        <v>22.7</v>
      </c>
      <c r="U10" s="129">
        <v>27.1</v>
      </c>
    </row>
    <row r="11" spans="1:21" ht="16.5" customHeight="1" x14ac:dyDescent="0.25">
      <c r="A11" s="7"/>
      <c r="B11" s="7"/>
      <c r="C11" s="7"/>
      <c r="D11" s="7"/>
      <c r="E11" s="7" t="s">
        <v>475</v>
      </c>
      <c r="F11" s="7"/>
      <c r="G11" s="7"/>
      <c r="H11" s="7"/>
      <c r="I11" s="7"/>
      <c r="J11" s="7"/>
      <c r="K11" s="7"/>
      <c r="L11" s="9" t="s">
        <v>407</v>
      </c>
      <c r="M11" s="130">
        <v>7.2</v>
      </c>
      <c r="N11" s="130">
        <v>7.4</v>
      </c>
      <c r="O11" s="130">
        <v>7.6</v>
      </c>
      <c r="P11" s="130">
        <v>4.2</v>
      </c>
      <c r="Q11" s="130">
        <v>6.2</v>
      </c>
      <c r="R11" s="130">
        <v>8.6</v>
      </c>
      <c r="S11" s="130">
        <v>7.5</v>
      </c>
      <c r="T11" s="130">
        <v>5.0999999999999996</v>
      </c>
      <c r="U11" s="130">
        <v>7</v>
      </c>
    </row>
    <row r="12" spans="1:21" ht="16.5" customHeight="1" x14ac:dyDescent="0.25">
      <c r="A12" s="7"/>
      <c r="B12" s="7"/>
      <c r="C12" s="7"/>
      <c r="D12" s="7"/>
      <c r="E12" s="7" t="s">
        <v>476</v>
      </c>
      <c r="F12" s="7"/>
      <c r="G12" s="7"/>
      <c r="H12" s="7"/>
      <c r="I12" s="7"/>
      <c r="J12" s="7"/>
      <c r="K12" s="7"/>
      <c r="L12" s="9" t="s">
        <v>407</v>
      </c>
      <c r="M12" s="130">
        <v>0.3</v>
      </c>
      <c r="N12" s="130">
        <v>0.3</v>
      </c>
      <c r="O12" s="130">
        <v>0.4</v>
      </c>
      <c r="P12" s="130">
        <v>0.1</v>
      </c>
      <c r="Q12" s="130">
        <v>0.2</v>
      </c>
      <c r="R12" s="130">
        <v>0.2</v>
      </c>
      <c r="S12" s="130" t="s">
        <v>79</v>
      </c>
      <c r="T12" s="130">
        <v>0.2</v>
      </c>
      <c r="U12" s="130">
        <v>0.3</v>
      </c>
    </row>
    <row r="13" spans="1:21" ht="16.5" customHeight="1" x14ac:dyDescent="0.25">
      <c r="A13" s="7"/>
      <c r="B13" s="7"/>
      <c r="C13" s="7"/>
      <c r="D13" s="7"/>
      <c r="E13" s="7" t="s">
        <v>101</v>
      </c>
      <c r="F13" s="7"/>
      <c r="G13" s="7"/>
      <c r="H13" s="7"/>
      <c r="I13" s="7"/>
      <c r="J13" s="7"/>
      <c r="K13" s="7"/>
      <c r="L13" s="9" t="s">
        <v>407</v>
      </c>
      <c r="M13" s="131">
        <v>100</v>
      </c>
      <c r="N13" s="131">
        <v>100</v>
      </c>
      <c r="O13" s="131">
        <v>100</v>
      </c>
      <c r="P13" s="131">
        <v>100</v>
      </c>
      <c r="Q13" s="131">
        <v>100</v>
      </c>
      <c r="R13" s="131">
        <v>100</v>
      </c>
      <c r="S13" s="131">
        <v>100</v>
      </c>
      <c r="T13" s="131">
        <v>100</v>
      </c>
      <c r="U13" s="131">
        <v>100</v>
      </c>
    </row>
    <row r="14" spans="1:21" ht="16.5" customHeight="1" x14ac:dyDescent="0.25">
      <c r="A14" s="7"/>
      <c r="B14" s="7"/>
      <c r="C14" s="7"/>
      <c r="D14" s="7" t="s">
        <v>477</v>
      </c>
      <c r="E14" s="7"/>
      <c r="F14" s="7"/>
      <c r="G14" s="7"/>
      <c r="H14" s="7"/>
      <c r="I14" s="7"/>
      <c r="J14" s="7"/>
      <c r="K14" s="7"/>
      <c r="L14" s="9"/>
      <c r="M14" s="10"/>
      <c r="N14" s="10"/>
      <c r="O14" s="10"/>
      <c r="P14" s="10"/>
      <c r="Q14" s="10"/>
      <c r="R14" s="10"/>
      <c r="S14" s="10"/>
      <c r="T14" s="10"/>
      <c r="U14" s="10"/>
    </row>
    <row r="15" spans="1:21" ht="16.5" customHeight="1" x14ac:dyDescent="0.25">
      <c r="A15" s="7"/>
      <c r="B15" s="7"/>
      <c r="C15" s="7"/>
      <c r="D15" s="7"/>
      <c r="E15" s="7" t="s">
        <v>473</v>
      </c>
      <c r="F15" s="7"/>
      <c r="G15" s="7"/>
      <c r="H15" s="7"/>
      <c r="I15" s="7"/>
      <c r="J15" s="7"/>
      <c r="K15" s="7"/>
      <c r="L15" s="9" t="s">
        <v>407</v>
      </c>
      <c r="M15" s="129">
        <v>63.1</v>
      </c>
      <c r="N15" s="129">
        <v>75</v>
      </c>
      <c r="O15" s="129">
        <v>62.5</v>
      </c>
      <c r="P15" s="129">
        <v>74.3</v>
      </c>
      <c r="Q15" s="129">
        <v>53.8</v>
      </c>
      <c r="R15" s="129">
        <v>54.5</v>
      </c>
      <c r="S15" s="129">
        <v>62</v>
      </c>
      <c r="T15" s="129">
        <v>72.3</v>
      </c>
      <c r="U15" s="129">
        <v>66</v>
      </c>
    </row>
    <row r="16" spans="1:21" ht="16.5" customHeight="1" x14ac:dyDescent="0.25">
      <c r="A16" s="7"/>
      <c r="B16" s="7"/>
      <c r="C16" s="7"/>
      <c r="D16" s="7"/>
      <c r="E16" s="7" t="s">
        <v>474</v>
      </c>
      <c r="F16" s="7"/>
      <c r="G16" s="7"/>
      <c r="H16" s="7"/>
      <c r="I16" s="7"/>
      <c r="J16" s="7"/>
      <c r="K16" s="7"/>
      <c r="L16" s="9" t="s">
        <v>407</v>
      </c>
      <c r="M16" s="129">
        <v>24.5</v>
      </c>
      <c r="N16" s="129">
        <v>17.5</v>
      </c>
      <c r="O16" s="129">
        <v>22.2</v>
      </c>
      <c r="P16" s="129">
        <v>18.100000000000001</v>
      </c>
      <c r="Q16" s="129">
        <v>27.7</v>
      </c>
      <c r="R16" s="129">
        <v>27.8</v>
      </c>
      <c r="S16" s="129">
        <v>25.9</v>
      </c>
      <c r="T16" s="129">
        <v>19.3</v>
      </c>
      <c r="U16" s="129">
        <v>22</v>
      </c>
    </row>
    <row r="17" spans="1:21" ht="16.5" customHeight="1" x14ac:dyDescent="0.25">
      <c r="A17" s="7"/>
      <c r="B17" s="7"/>
      <c r="C17" s="7"/>
      <c r="D17" s="7"/>
      <c r="E17" s="7" t="s">
        <v>475</v>
      </c>
      <c r="F17" s="7"/>
      <c r="G17" s="7"/>
      <c r="H17" s="7"/>
      <c r="I17" s="7"/>
      <c r="J17" s="7"/>
      <c r="K17" s="7"/>
      <c r="L17" s="9" t="s">
        <v>407</v>
      </c>
      <c r="M17" s="130">
        <v>9.4</v>
      </c>
      <c r="N17" s="130">
        <v>5.7</v>
      </c>
      <c r="O17" s="129">
        <v>10.9</v>
      </c>
      <c r="P17" s="130">
        <v>5.5</v>
      </c>
      <c r="Q17" s="129">
        <v>13</v>
      </c>
      <c r="R17" s="129">
        <v>13.2</v>
      </c>
      <c r="S17" s="130">
        <v>9.6</v>
      </c>
      <c r="T17" s="130">
        <v>7</v>
      </c>
      <c r="U17" s="130">
        <v>8.8000000000000007</v>
      </c>
    </row>
    <row r="18" spans="1:21" ht="16.5" customHeight="1" x14ac:dyDescent="0.25">
      <c r="A18" s="7"/>
      <c r="B18" s="7"/>
      <c r="C18" s="7"/>
      <c r="D18" s="7"/>
      <c r="E18" s="7" t="s">
        <v>476</v>
      </c>
      <c r="F18" s="7"/>
      <c r="G18" s="7"/>
      <c r="H18" s="7"/>
      <c r="I18" s="7"/>
      <c r="J18" s="7"/>
      <c r="K18" s="7"/>
      <c r="L18" s="9" t="s">
        <v>407</v>
      </c>
      <c r="M18" s="130">
        <v>3</v>
      </c>
      <c r="N18" s="130">
        <v>1.8</v>
      </c>
      <c r="O18" s="130">
        <v>4.5</v>
      </c>
      <c r="P18" s="130">
        <v>2.1</v>
      </c>
      <c r="Q18" s="130">
        <v>5.5</v>
      </c>
      <c r="R18" s="130">
        <v>4.5</v>
      </c>
      <c r="S18" s="130">
        <v>2.6</v>
      </c>
      <c r="T18" s="130">
        <v>1.4</v>
      </c>
      <c r="U18" s="130">
        <v>3.1</v>
      </c>
    </row>
    <row r="19" spans="1:21" ht="16.5" customHeight="1" x14ac:dyDescent="0.25">
      <c r="A19" s="7"/>
      <c r="B19" s="7"/>
      <c r="C19" s="7"/>
      <c r="D19" s="7"/>
      <c r="E19" s="7" t="s">
        <v>101</v>
      </c>
      <c r="F19" s="7"/>
      <c r="G19" s="7"/>
      <c r="H19" s="7"/>
      <c r="I19" s="7"/>
      <c r="J19" s="7"/>
      <c r="K19" s="7"/>
      <c r="L19" s="9" t="s">
        <v>407</v>
      </c>
      <c r="M19" s="131">
        <v>100</v>
      </c>
      <c r="N19" s="131">
        <v>100</v>
      </c>
      <c r="O19" s="131">
        <v>100</v>
      </c>
      <c r="P19" s="131">
        <v>100</v>
      </c>
      <c r="Q19" s="131">
        <v>100</v>
      </c>
      <c r="R19" s="131">
        <v>100</v>
      </c>
      <c r="S19" s="131">
        <v>100</v>
      </c>
      <c r="T19" s="131">
        <v>100</v>
      </c>
      <c r="U19" s="131">
        <v>100</v>
      </c>
    </row>
    <row r="20" spans="1:21" ht="16.5" customHeight="1" x14ac:dyDescent="0.25">
      <c r="A20" s="7"/>
      <c r="B20" s="7"/>
      <c r="C20" s="7"/>
      <c r="D20" s="7" t="s">
        <v>478</v>
      </c>
      <c r="E20" s="7"/>
      <c r="F20" s="7"/>
      <c r="G20" s="7"/>
      <c r="H20" s="7"/>
      <c r="I20" s="7"/>
      <c r="J20" s="7"/>
      <c r="K20" s="7"/>
      <c r="L20" s="9"/>
      <c r="M20" s="10"/>
      <c r="N20" s="10"/>
      <c r="O20" s="10"/>
      <c r="P20" s="10"/>
      <c r="Q20" s="10"/>
      <c r="R20" s="10"/>
      <c r="S20" s="10"/>
      <c r="T20" s="10"/>
      <c r="U20" s="10"/>
    </row>
    <row r="21" spans="1:21" ht="16.5" customHeight="1" x14ac:dyDescent="0.25">
      <c r="A21" s="7"/>
      <c r="B21" s="7"/>
      <c r="C21" s="7"/>
      <c r="D21" s="7"/>
      <c r="E21" s="7" t="s">
        <v>473</v>
      </c>
      <c r="F21" s="7"/>
      <c r="G21" s="7"/>
      <c r="H21" s="7"/>
      <c r="I21" s="7"/>
      <c r="J21" s="7"/>
      <c r="K21" s="7"/>
      <c r="L21" s="9" t="s">
        <v>407</v>
      </c>
      <c r="M21" s="129">
        <v>51.3</v>
      </c>
      <c r="N21" s="129">
        <v>60.4</v>
      </c>
      <c r="O21" s="129">
        <v>56.3</v>
      </c>
      <c r="P21" s="129">
        <v>50.2</v>
      </c>
      <c r="Q21" s="129">
        <v>62.9</v>
      </c>
      <c r="R21" s="129">
        <v>54.3</v>
      </c>
      <c r="S21" s="129">
        <v>52.4</v>
      </c>
      <c r="T21" s="129">
        <v>56.4</v>
      </c>
      <c r="U21" s="129">
        <v>55.7</v>
      </c>
    </row>
    <row r="22" spans="1:21" ht="16.5" customHeight="1" x14ac:dyDescent="0.25">
      <c r="A22" s="7"/>
      <c r="B22" s="7"/>
      <c r="C22" s="7"/>
      <c r="D22" s="7"/>
      <c r="E22" s="7" t="s">
        <v>474</v>
      </c>
      <c r="F22" s="7"/>
      <c r="G22" s="7"/>
      <c r="H22" s="7"/>
      <c r="I22" s="7"/>
      <c r="J22" s="7"/>
      <c r="K22" s="7"/>
      <c r="L22" s="9" t="s">
        <v>407</v>
      </c>
      <c r="M22" s="129">
        <v>34.1</v>
      </c>
      <c r="N22" s="129">
        <v>28.2</v>
      </c>
      <c r="O22" s="129">
        <v>29.8</v>
      </c>
      <c r="P22" s="129">
        <v>33.6</v>
      </c>
      <c r="Q22" s="129">
        <v>26.9</v>
      </c>
      <c r="R22" s="129">
        <v>29.8</v>
      </c>
      <c r="S22" s="129">
        <v>34.4</v>
      </c>
      <c r="T22" s="129">
        <v>30.1</v>
      </c>
      <c r="U22" s="129">
        <v>30.9</v>
      </c>
    </row>
    <row r="23" spans="1:21" ht="16.5" customHeight="1" x14ac:dyDescent="0.25">
      <c r="A23" s="7"/>
      <c r="B23" s="7"/>
      <c r="C23" s="7"/>
      <c r="D23" s="7"/>
      <c r="E23" s="7" t="s">
        <v>475</v>
      </c>
      <c r="F23" s="7"/>
      <c r="G23" s="7"/>
      <c r="H23" s="7"/>
      <c r="I23" s="7"/>
      <c r="J23" s="7"/>
      <c r="K23" s="7"/>
      <c r="L23" s="9" t="s">
        <v>407</v>
      </c>
      <c r="M23" s="129">
        <v>14.2</v>
      </c>
      <c r="N23" s="129">
        <v>11.1</v>
      </c>
      <c r="O23" s="129">
        <v>13.3</v>
      </c>
      <c r="P23" s="129">
        <v>15.8</v>
      </c>
      <c r="Q23" s="129">
        <v>10</v>
      </c>
      <c r="R23" s="129">
        <v>15</v>
      </c>
      <c r="S23" s="129">
        <v>12.6</v>
      </c>
      <c r="T23" s="129">
        <v>13.1</v>
      </c>
      <c r="U23" s="129">
        <v>13</v>
      </c>
    </row>
    <row r="24" spans="1:21" ht="16.5" customHeight="1" x14ac:dyDescent="0.25">
      <c r="A24" s="7"/>
      <c r="B24" s="7"/>
      <c r="C24" s="7"/>
      <c r="D24" s="7"/>
      <c r="E24" s="7" t="s">
        <v>476</v>
      </c>
      <c r="F24" s="7"/>
      <c r="G24" s="7"/>
      <c r="H24" s="7"/>
      <c r="I24" s="7"/>
      <c r="J24" s="7"/>
      <c r="K24" s="7"/>
      <c r="L24" s="9" t="s">
        <v>407</v>
      </c>
      <c r="M24" s="130">
        <v>0.5</v>
      </c>
      <c r="N24" s="130">
        <v>0.4</v>
      </c>
      <c r="O24" s="130">
        <v>0.5</v>
      </c>
      <c r="P24" s="130">
        <v>0.4</v>
      </c>
      <c r="Q24" s="130">
        <v>0.3</v>
      </c>
      <c r="R24" s="130">
        <v>0.8</v>
      </c>
      <c r="S24" s="130">
        <v>0.6</v>
      </c>
      <c r="T24" s="130">
        <v>0.4</v>
      </c>
      <c r="U24" s="130">
        <v>0.4</v>
      </c>
    </row>
    <row r="25" spans="1:21" ht="16.5" customHeight="1" x14ac:dyDescent="0.25">
      <c r="A25" s="7"/>
      <c r="B25" s="7"/>
      <c r="C25" s="7"/>
      <c r="D25" s="7"/>
      <c r="E25" s="7" t="s">
        <v>101</v>
      </c>
      <c r="F25" s="7"/>
      <c r="G25" s="7"/>
      <c r="H25" s="7"/>
      <c r="I25" s="7"/>
      <c r="J25" s="7"/>
      <c r="K25" s="7"/>
      <c r="L25" s="9" t="s">
        <v>407</v>
      </c>
      <c r="M25" s="131">
        <v>100</v>
      </c>
      <c r="N25" s="131">
        <v>100</v>
      </c>
      <c r="O25" s="131">
        <v>100</v>
      </c>
      <c r="P25" s="131">
        <v>100</v>
      </c>
      <c r="Q25" s="131">
        <v>100</v>
      </c>
      <c r="R25" s="131">
        <v>100</v>
      </c>
      <c r="S25" s="131">
        <v>100</v>
      </c>
      <c r="T25" s="131">
        <v>100</v>
      </c>
      <c r="U25" s="131">
        <v>100</v>
      </c>
    </row>
    <row r="26" spans="1:21" ht="29.4" customHeight="1" x14ac:dyDescent="0.25">
      <c r="A26" s="7"/>
      <c r="B26" s="519" t="s">
        <v>479</v>
      </c>
      <c r="C26" s="519"/>
      <c r="D26" s="519"/>
      <c r="E26" s="519"/>
      <c r="F26" s="519"/>
      <c r="G26" s="519"/>
      <c r="H26" s="519"/>
      <c r="I26" s="519"/>
      <c r="J26" s="519"/>
      <c r="K26" s="519"/>
      <c r="L26" s="9" t="s">
        <v>131</v>
      </c>
      <c r="M26" s="127">
        <v>60287</v>
      </c>
      <c r="N26" s="127">
        <v>47495</v>
      </c>
      <c r="O26" s="127">
        <v>36273</v>
      </c>
      <c r="P26" s="127">
        <v>16334</v>
      </c>
      <c r="Q26" s="127">
        <v>16233</v>
      </c>
      <c r="R26" s="123">
        <v>4516</v>
      </c>
      <c r="S26" s="123">
        <v>2267</v>
      </c>
      <c r="T26" s="125">
        <v>489</v>
      </c>
      <c r="U26" s="132">
        <v>183894</v>
      </c>
    </row>
    <row r="27" spans="1:21" ht="29.4" customHeight="1" x14ac:dyDescent="0.25">
      <c r="A27" s="7"/>
      <c r="B27" s="519" t="s">
        <v>480</v>
      </c>
      <c r="C27" s="519"/>
      <c r="D27" s="519"/>
      <c r="E27" s="519"/>
      <c r="F27" s="519"/>
      <c r="G27" s="519"/>
      <c r="H27" s="519"/>
      <c r="I27" s="519"/>
      <c r="J27" s="519"/>
      <c r="K27" s="519"/>
      <c r="L27" s="9" t="s">
        <v>131</v>
      </c>
      <c r="M27" s="127">
        <v>63116</v>
      </c>
      <c r="N27" s="127">
        <v>49131</v>
      </c>
      <c r="O27" s="127">
        <v>37608</v>
      </c>
      <c r="P27" s="127">
        <v>16663</v>
      </c>
      <c r="Q27" s="127">
        <v>17030</v>
      </c>
      <c r="R27" s="123">
        <v>4622</v>
      </c>
      <c r="S27" s="123">
        <v>2342</v>
      </c>
      <c r="T27" s="125">
        <v>517</v>
      </c>
      <c r="U27" s="132">
        <v>191029</v>
      </c>
    </row>
    <row r="28" spans="1:21" ht="16.5" customHeight="1" x14ac:dyDescent="0.25">
      <c r="A28" s="7" t="s">
        <v>250</v>
      </c>
      <c r="B28" s="7"/>
      <c r="C28" s="7"/>
      <c r="D28" s="7"/>
      <c r="E28" s="7"/>
      <c r="F28" s="7"/>
      <c r="G28" s="7"/>
      <c r="H28" s="7"/>
      <c r="I28" s="7"/>
      <c r="J28" s="7"/>
      <c r="K28" s="7"/>
      <c r="L28" s="9"/>
      <c r="M28" s="10"/>
      <c r="N28" s="10"/>
      <c r="O28" s="10"/>
      <c r="P28" s="10"/>
      <c r="Q28" s="10"/>
      <c r="R28" s="10"/>
      <c r="S28" s="10"/>
      <c r="T28" s="10"/>
      <c r="U28" s="10"/>
    </row>
    <row r="29" spans="1:21" ht="16.5" customHeight="1" x14ac:dyDescent="0.25">
      <c r="A29" s="7"/>
      <c r="B29" s="7" t="s">
        <v>468</v>
      </c>
      <c r="C29" s="7"/>
      <c r="D29" s="7"/>
      <c r="E29" s="7"/>
      <c r="F29" s="7"/>
      <c r="G29" s="7"/>
      <c r="H29" s="7"/>
      <c r="I29" s="7"/>
      <c r="J29" s="7"/>
      <c r="K29" s="7"/>
      <c r="L29" s="9"/>
      <c r="M29" s="10"/>
      <c r="N29" s="10"/>
      <c r="O29" s="10"/>
      <c r="P29" s="10"/>
      <c r="Q29" s="10"/>
      <c r="R29" s="10"/>
      <c r="S29" s="10"/>
      <c r="T29" s="10"/>
      <c r="U29" s="10"/>
    </row>
    <row r="30" spans="1:21" ht="16.5" customHeight="1" x14ac:dyDescent="0.25">
      <c r="A30" s="7"/>
      <c r="B30" s="7"/>
      <c r="C30" s="7" t="s">
        <v>469</v>
      </c>
      <c r="D30" s="7"/>
      <c r="E30" s="7"/>
      <c r="F30" s="7"/>
      <c r="G30" s="7"/>
      <c r="H30" s="7"/>
      <c r="I30" s="7"/>
      <c r="J30" s="7"/>
      <c r="K30" s="7"/>
      <c r="L30" s="9" t="s">
        <v>254</v>
      </c>
      <c r="M30" s="127">
        <v>68363</v>
      </c>
      <c r="N30" s="127">
        <v>70806</v>
      </c>
      <c r="O30" s="127">
        <v>71299</v>
      </c>
      <c r="P30" s="127">
        <v>72512</v>
      </c>
      <c r="Q30" s="127">
        <v>70370</v>
      </c>
      <c r="R30" s="127">
        <v>69363</v>
      </c>
      <c r="S30" s="127">
        <v>62875</v>
      </c>
      <c r="T30" s="127">
        <v>86460</v>
      </c>
      <c r="U30" s="127">
        <v>70106</v>
      </c>
    </row>
    <row r="31" spans="1:21" ht="16.5" customHeight="1" x14ac:dyDescent="0.25">
      <c r="A31" s="7"/>
      <c r="B31" s="7" t="s">
        <v>470</v>
      </c>
      <c r="C31" s="7"/>
      <c r="D31" s="7"/>
      <c r="E31" s="7"/>
      <c r="F31" s="7"/>
      <c r="G31" s="7"/>
      <c r="H31" s="7"/>
      <c r="I31" s="7"/>
      <c r="J31" s="7"/>
      <c r="K31" s="7"/>
      <c r="L31" s="9"/>
      <c r="M31" s="10"/>
      <c r="N31" s="10"/>
      <c r="O31" s="10"/>
      <c r="P31" s="10"/>
      <c r="Q31" s="10"/>
      <c r="R31" s="10"/>
      <c r="S31" s="10"/>
      <c r="T31" s="10"/>
      <c r="U31" s="10"/>
    </row>
    <row r="32" spans="1:21" ht="16.5" customHeight="1" x14ac:dyDescent="0.25">
      <c r="A32" s="7"/>
      <c r="B32" s="7"/>
      <c r="C32" s="7" t="s">
        <v>471</v>
      </c>
      <c r="D32" s="7"/>
      <c r="E32" s="7"/>
      <c r="F32" s="7"/>
      <c r="G32" s="7"/>
      <c r="H32" s="7"/>
      <c r="I32" s="7"/>
      <c r="J32" s="7"/>
      <c r="K32" s="7"/>
      <c r="L32" s="9"/>
      <c r="M32" s="10"/>
      <c r="N32" s="10"/>
      <c r="O32" s="10"/>
      <c r="P32" s="10"/>
      <c r="Q32" s="10"/>
      <c r="R32" s="10"/>
      <c r="S32" s="10"/>
      <c r="T32" s="10"/>
      <c r="U32" s="10"/>
    </row>
    <row r="33" spans="1:21" ht="16.5" customHeight="1" x14ac:dyDescent="0.25">
      <c r="A33" s="7"/>
      <c r="B33" s="7"/>
      <c r="C33" s="7"/>
      <c r="D33" s="7" t="s">
        <v>472</v>
      </c>
      <c r="E33" s="7"/>
      <c r="F33" s="7"/>
      <c r="G33" s="7"/>
      <c r="H33" s="7"/>
      <c r="I33" s="7"/>
      <c r="J33" s="7"/>
      <c r="K33" s="7"/>
      <c r="L33" s="9"/>
      <c r="M33" s="10"/>
      <c r="N33" s="10"/>
      <c r="O33" s="10"/>
      <c r="P33" s="10"/>
      <c r="Q33" s="10"/>
      <c r="R33" s="10"/>
      <c r="S33" s="10"/>
      <c r="T33" s="10"/>
      <c r="U33" s="10"/>
    </row>
    <row r="34" spans="1:21" ht="16.5" customHeight="1" x14ac:dyDescent="0.25">
      <c r="A34" s="7"/>
      <c r="B34" s="7"/>
      <c r="C34" s="7"/>
      <c r="D34" s="7"/>
      <c r="E34" s="7" t="s">
        <v>473</v>
      </c>
      <c r="F34" s="7"/>
      <c r="G34" s="7"/>
      <c r="H34" s="7"/>
      <c r="I34" s="7"/>
      <c r="J34" s="7"/>
      <c r="K34" s="7"/>
      <c r="L34" s="9" t="s">
        <v>407</v>
      </c>
      <c r="M34" s="129">
        <v>59.7</v>
      </c>
      <c r="N34" s="129">
        <v>66.400000000000006</v>
      </c>
      <c r="O34" s="129">
        <v>63.1</v>
      </c>
      <c r="P34" s="129">
        <v>70</v>
      </c>
      <c r="Q34" s="129">
        <v>58.5</v>
      </c>
      <c r="R34" s="129">
        <v>61.7</v>
      </c>
      <c r="S34" s="129">
        <v>53.7</v>
      </c>
      <c r="T34" s="129">
        <v>66.599999999999994</v>
      </c>
      <c r="U34" s="129">
        <v>62.9</v>
      </c>
    </row>
    <row r="35" spans="1:21" ht="16.5" customHeight="1" x14ac:dyDescent="0.25">
      <c r="A35" s="7"/>
      <c r="B35" s="7"/>
      <c r="C35" s="7"/>
      <c r="D35" s="7"/>
      <c r="E35" s="7" t="s">
        <v>474</v>
      </c>
      <c r="F35" s="7"/>
      <c r="G35" s="7"/>
      <c r="H35" s="7"/>
      <c r="I35" s="7"/>
      <c r="J35" s="7"/>
      <c r="K35" s="7"/>
      <c r="L35" s="9" t="s">
        <v>407</v>
      </c>
      <c r="M35" s="129">
        <v>30.9</v>
      </c>
      <c r="N35" s="129">
        <v>24.8</v>
      </c>
      <c r="O35" s="129">
        <v>27.4</v>
      </c>
      <c r="P35" s="129">
        <v>25.6</v>
      </c>
      <c r="Q35" s="129">
        <v>33.200000000000003</v>
      </c>
      <c r="R35" s="129">
        <v>27.2</v>
      </c>
      <c r="S35" s="129">
        <v>36.299999999999997</v>
      </c>
      <c r="T35" s="129">
        <v>22.7</v>
      </c>
      <c r="U35" s="129">
        <v>28.3</v>
      </c>
    </row>
    <row r="36" spans="1:21" ht="16.5" customHeight="1" x14ac:dyDescent="0.25">
      <c r="A36" s="7"/>
      <c r="B36" s="7"/>
      <c r="C36" s="7"/>
      <c r="D36" s="7"/>
      <c r="E36" s="7" t="s">
        <v>475</v>
      </c>
      <c r="F36" s="7"/>
      <c r="G36" s="7"/>
      <c r="H36" s="7"/>
      <c r="I36" s="7"/>
      <c r="J36" s="7"/>
      <c r="K36" s="7"/>
      <c r="L36" s="9" t="s">
        <v>407</v>
      </c>
      <c r="M36" s="130">
        <v>8.9</v>
      </c>
      <c r="N36" s="130">
        <v>8.4</v>
      </c>
      <c r="O36" s="130">
        <v>9</v>
      </c>
      <c r="P36" s="130">
        <v>4.2</v>
      </c>
      <c r="Q36" s="130">
        <v>8</v>
      </c>
      <c r="R36" s="129">
        <v>10.8</v>
      </c>
      <c r="S36" s="129">
        <v>10</v>
      </c>
      <c r="T36" s="129">
        <v>10.199999999999999</v>
      </c>
      <c r="U36" s="130">
        <v>8.4</v>
      </c>
    </row>
    <row r="37" spans="1:21" ht="16.5" customHeight="1" x14ac:dyDescent="0.25">
      <c r="A37" s="7"/>
      <c r="B37" s="7"/>
      <c r="C37" s="7"/>
      <c r="D37" s="7"/>
      <c r="E37" s="7" t="s">
        <v>476</v>
      </c>
      <c r="F37" s="7"/>
      <c r="G37" s="7"/>
      <c r="H37" s="7"/>
      <c r="I37" s="7"/>
      <c r="J37" s="7"/>
      <c r="K37" s="7"/>
      <c r="L37" s="9" t="s">
        <v>407</v>
      </c>
      <c r="M37" s="130">
        <v>0.5</v>
      </c>
      <c r="N37" s="130">
        <v>0.4</v>
      </c>
      <c r="O37" s="130">
        <v>0.5</v>
      </c>
      <c r="P37" s="130">
        <v>0.2</v>
      </c>
      <c r="Q37" s="130">
        <v>0.2</v>
      </c>
      <c r="R37" s="130">
        <v>0.3</v>
      </c>
      <c r="S37" s="130" t="s">
        <v>79</v>
      </c>
      <c r="T37" s="130">
        <v>0.4</v>
      </c>
      <c r="U37" s="130">
        <v>0.4</v>
      </c>
    </row>
    <row r="38" spans="1:21" ht="16.5" customHeight="1" x14ac:dyDescent="0.25">
      <c r="A38" s="7"/>
      <c r="B38" s="7"/>
      <c r="C38" s="7"/>
      <c r="D38" s="7"/>
      <c r="E38" s="7" t="s">
        <v>101</v>
      </c>
      <c r="F38" s="7"/>
      <c r="G38" s="7"/>
      <c r="H38" s="7"/>
      <c r="I38" s="7"/>
      <c r="J38" s="7"/>
      <c r="K38" s="7"/>
      <c r="L38" s="9" t="s">
        <v>407</v>
      </c>
      <c r="M38" s="131">
        <v>100</v>
      </c>
      <c r="N38" s="131">
        <v>100</v>
      </c>
      <c r="O38" s="131">
        <v>100</v>
      </c>
      <c r="P38" s="131">
        <v>100</v>
      </c>
      <c r="Q38" s="131">
        <v>100</v>
      </c>
      <c r="R38" s="131">
        <v>100</v>
      </c>
      <c r="S38" s="131">
        <v>100</v>
      </c>
      <c r="T38" s="131">
        <v>100</v>
      </c>
      <c r="U38" s="131">
        <v>100</v>
      </c>
    </row>
    <row r="39" spans="1:21" ht="16.5" customHeight="1" x14ac:dyDescent="0.25">
      <c r="A39" s="7"/>
      <c r="B39" s="7"/>
      <c r="C39" s="7"/>
      <c r="D39" s="7" t="s">
        <v>477</v>
      </c>
      <c r="E39" s="7"/>
      <c r="F39" s="7"/>
      <c r="G39" s="7"/>
      <c r="H39" s="7"/>
      <c r="I39" s="7"/>
      <c r="J39" s="7"/>
      <c r="K39" s="7"/>
      <c r="L39" s="9"/>
      <c r="M39" s="10"/>
      <c r="N39" s="10"/>
      <c r="O39" s="10"/>
      <c r="P39" s="10"/>
      <c r="Q39" s="10"/>
      <c r="R39" s="10"/>
      <c r="S39" s="10"/>
      <c r="T39" s="10"/>
      <c r="U39" s="10"/>
    </row>
    <row r="40" spans="1:21" ht="16.5" customHeight="1" x14ac:dyDescent="0.25">
      <c r="A40" s="7"/>
      <c r="B40" s="7"/>
      <c r="C40" s="7"/>
      <c r="D40" s="7"/>
      <c r="E40" s="7" t="s">
        <v>473</v>
      </c>
      <c r="F40" s="7"/>
      <c r="G40" s="7"/>
      <c r="H40" s="7"/>
      <c r="I40" s="7"/>
      <c r="J40" s="7"/>
      <c r="K40" s="7"/>
      <c r="L40" s="9" t="s">
        <v>407</v>
      </c>
      <c r="M40" s="129">
        <v>61.2</v>
      </c>
      <c r="N40" s="129">
        <v>74.2</v>
      </c>
      <c r="O40" s="129">
        <v>60.3</v>
      </c>
      <c r="P40" s="129">
        <v>75.3</v>
      </c>
      <c r="Q40" s="129">
        <v>51.5</v>
      </c>
      <c r="R40" s="129">
        <v>52.6</v>
      </c>
      <c r="S40" s="129">
        <v>60.1</v>
      </c>
      <c r="T40" s="129">
        <v>62.3</v>
      </c>
      <c r="U40" s="129">
        <v>64.599999999999994</v>
      </c>
    </row>
    <row r="41" spans="1:21" ht="16.5" customHeight="1" x14ac:dyDescent="0.25">
      <c r="A41" s="7"/>
      <c r="B41" s="7"/>
      <c r="C41" s="7"/>
      <c r="D41" s="7"/>
      <c r="E41" s="7" t="s">
        <v>474</v>
      </c>
      <c r="F41" s="7"/>
      <c r="G41" s="7"/>
      <c r="H41" s="7"/>
      <c r="I41" s="7"/>
      <c r="J41" s="7"/>
      <c r="K41" s="7"/>
      <c r="L41" s="9" t="s">
        <v>407</v>
      </c>
      <c r="M41" s="129">
        <v>24.6</v>
      </c>
      <c r="N41" s="129">
        <v>18</v>
      </c>
      <c r="O41" s="129">
        <v>22.6</v>
      </c>
      <c r="P41" s="129">
        <v>17.3</v>
      </c>
      <c r="Q41" s="129">
        <v>27.9</v>
      </c>
      <c r="R41" s="129">
        <v>27.7</v>
      </c>
      <c r="S41" s="129">
        <v>25.4</v>
      </c>
      <c r="T41" s="129">
        <v>21.3</v>
      </c>
      <c r="U41" s="129">
        <v>22.2</v>
      </c>
    </row>
    <row r="42" spans="1:21" ht="16.5" customHeight="1" x14ac:dyDescent="0.25">
      <c r="A42" s="7"/>
      <c r="B42" s="7"/>
      <c r="C42" s="7"/>
      <c r="D42" s="7"/>
      <c r="E42" s="7" t="s">
        <v>475</v>
      </c>
      <c r="F42" s="7"/>
      <c r="G42" s="7"/>
      <c r="H42" s="7"/>
      <c r="I42" s="7"/>
      <c r="J42" s="7"/>
      <c r="K42" s="7"/>
      <c r="L42" s="9" t="s">
        <v>407</v>
      </c>
      <c r="M42" s="129">
        <v>10.7</v>
      </c>
      <c r="N42" s="130">
        <v>5.9</v>
      </c>
      <c r="O42" s="129">
        <v>12</v>
      </c>
      <c r="P42" s="130">
        <v>5.4</v>
      </c>
      <c r="Q42" s="129">
        <v>14.4</v>
      </c>
      <c r="R42" s="129">
        <v>14.3</v>
      </c>
      <c r="S42" s="129">
        <v>10.9</v>
      </c>
      <c r="T42" s="129">
        <v>12.3</v>
      </c>
      <c r="U42" s="130">
        <v>9.6</v>
      </c>
    </row>
    <row r="43" spans="1:21" ht="16.5" customHeight="1" x14ac:dyDescent="0.25">
      <c r="A43" s="7"/>
      <c r="B43" s="7"/>
      <c r="C43" s="7"/>
      <c r="D43" s="7"/>
      <c r="E43" s="7" t="s">
        <v>476</v>
      </c>
      <c r="F43" s="7"/>
      <c r="G43" s="7"/>
      <c r="H43" s="7"/>
      <c r="I43" s="7"/>
      <c r="J43" s="7"/>
      <c r="K43" s="7"/>
      <c r="L43" s="9" t="s">
        <v>407</v>
      </c>
      <c r="M43" s="130">
        <v>3.5</v>
      </c>
      <c r="N43" s="130">
        <v>1.9</v>
      </c>
      <c r="O43" s="130">
        <v>5</v>
      </c>
      <c r="P43" s="130">
        <v>1.9</v>
      </c>
      <c r="Q43" s="130">
        <v>6.2</v>
      </c>
      <c r="R43" s="130">
        <v>5.5</v>
      </c>
      <c r="S43" s="130">
        <v>3.7</v>
      </c>
      <c r="T43" s="130">
        <v>4.0999999999999996</v>
      </c>
      <c r="U43" s="130">
        <v>3.5</v>
      </c>
    </row>
    <row r="44" spans="1:21" ht="16.5" customHeight="1" x14ac:dyDescent="0.25">
      <c r="A44" s="7"/>
      <c r="B44" s="7"/>
      <c r="C44" s="7"/>
      <c r="D44" s="7"/>
      <c r="E44" s="7" t="s">
        <v>101</v>
      </c>
      <c r="F44" s="7"/>
      <c r="G44" s="7"/>
      <c r="H44" s="7"/>
      <c r="I44" s="7"/>
      <c r="J44" s="7"/>
      <c r="K44" s="7"/>
      <c r="L44" s="9" t="s">
        <v>407</v>
      </c>
      <c r="M44" s="131">
        <v>100</v>
      </c>
      <c r="N44" s="131">
        <v>100</v>
      </c>
      <c r="O44" s="131">
        <v>100</v>
      </c>
      <c r="P44" s="131">
        <v>100</v>
      </c>
      <c r="Q44" s="131">
        <v>100</v>
      </c>
      <c r="R44" s="131">
        <v>100</v>
      </c>
      <c r="S44" s="131">
        <v>100</v>
      </c>
      <c r="T44" s="131">
        <v>100</v>
      </c>
      <c r="U44" s="131">
        <v>100</v>
      </c>
    </row>
    <row r="45" spans="1:21" ht="16.5" customHeight="1" x14ac:dyDescent="0.25">
      <c r="A45" s="7"/>
      <c r="B45" s="7"/>
      <c r="C45" s="7"/>
      <c r="D45" s="7" t="s">
        <v>478</v>
      </c>
      <c r="E45" s="7"/>
      <c r="F45" s="7"/>
      <c r="G45" s="7"/>
      <c r="H45" s="7"/>
      <c r="I45" s="7"/>
      <c r="J45" s="7"/>
      <c r="K45" s="7"/>
      <c r="L45" s="9"/>
      <c r="M45" s="10"/>
      <c r="N45" s="10"/>
      <c r="O45" s="10"/>
      <c r="P45" s="10"/>
      <c r="Q45" s="10"/>
      <c r="R45" s="10"/>
      <c r="S45" s="10"/>
      <c r="T45" s="10"/>
      <c r="U45" s="10"/>
    </row>
    <row r="46" spans="1:21" ht="16.5" customHeight="1" x14ac:dyDescent="0.25">
      <c r="A46" s="7"/>
      <c r="B46" s="7"/>
      <c r="C46" s="7"/>
      <c r="D46" s="7"/>
      <c r="E46" s="7" t="s">
        <v>473</v>
      </c>
      <c r="F46" s="7"/>
      <c r="G46" s="7"/>
      <c r="H46" s="7"/>
      <c r="I46" s="7"/>
      <c r="J46" s="7"/>
      <c r="K46" s="7"/>
      <c r="L46" s="9" t="s">
        <v>407</v>
      </c>
      <c r="M46" s="129">
        <v>48.5</v>
      </c>
      <c r="N46" s="129">
        <v>59.3</v>
      </c>
      <c r="O46" s="129">
        <v>52.9</v>
      </c>
      <c r="P46" s="129">
        <v>50.9</v>
      </c>
      <c r="Q46" s="129">
        <v>59.5</v>
      </c>
      <c r="R46" s="129">
        <v>52.2</v>
      </c>
      <c r="S46" s="129">
        <v>49</v>
      </c>
      <c r="T46" s="129">
        <v>53.9</v>
      </c>
      <c r="U46" s="129">
        <v>53.5</v>
      </c>
    </row>
    <row r="47" spans="1:21" ht="16.5" customHeight="1" x14ac:dyDescent="0.25">
      <c r="A47" s="7"/>
      <c r="B47" s="7"/>
      <c r="C47" s="7"/>
      <c r="D47" s="7"/>
      <c r="E47" s="7" t="s">
        <v>474</v>
      </c>
      <c r="F47" s="7"/>
      <c r="G47" s="7"/>
      <c r="H47" s="7"/>
      <c r="I47" s="7"/>
      <c r="J47" s="7"/>
      <c r="K47" s="7"/>
      <c r="L47" s="9" t="s">
        <v>407</v>
      </c>
      <c r="M47" s="129">
        <v>34.6</v>
      </c>
      <c r="N47" s="129">
        <v>28.2</v>
      </c>
      <c r="O47" s="129">
        <v>31.1</v>
      </c>
      <c r="P47" s="129">
        <v>32.4</v>
      </c>
      <c r="Q47" s="129">
        <v>29.8</v>
      </c>
      <c r="R47" s="129">
        <v>29.9</v>
      </c>
      <c r="S47" s="129">
        <v>35</v>
      </c>
      <c r="T47" s="129">
        <v>29.7</v>
      </c>
      <c r="U47" s="129">
        <v>31.5</v>
      </c>
    </row>
    <row r="48" spans="1:21" ht="16.5" customHeight="1" x14ac:dyDescent="0.25">
      <c r="A48" s="7"/>
      <c r="B48" s="7"/>
      <c r="C48" s="7"/>
      <c r="D48" s="7"/>
      <c r="E48" s="7" t="s">
        <v>475</v>
      </c>
      <c r="F48" s="7"/>
      <c r="G48" s="7"/>
      <c r="H48" s="7"/>
      <c r="I48" s="7"/>
      <c r="J48" s="7"/>
      <c r="K48" s="7"/>
      <c r="L48" s="9" t="s">
        <v>407</v>
      </c>
      <c r="M48" s="129">
        <v>16.2</v>
      </c>
      <c r="N48" s="129">
        <v>12</v>
      </c>
      <c r="O48" s="129">
        <v>15.4</v>
      </c>
      <c r="P48" s="129">
        <v>16.2</v>
      </c>
      <c r="Q48" s="129">
        <v>10.5</v>
      </c>
      <c r="R48" s="129">
        <v>17.3</v>
      </c>
      <c r="S48" s="129">
        <v>15.2</v>
      </c>
      <c r="T48" s="129">
        <v>15.6</v>
      </c>
      <c r="U48" s="129">
        <v>14.5</v>
      </c>
    </row>
    <row r="49" spans="1:21" ht="16.5" customHeight="1" x14ac:dyDescent="0.25">
      <c r="A49" s="7"/>
      <c r="B49" s="7"/>
      <c r="C49" s="7"/>
      <c r="D49" s="7"/>
      <c r="E49" s="7" t="s">
        <v>476</v>
      </c>
      <c r="F49" s="7"/>
      <c r="G49" s="7"/>
      <c r="H49" s="7"/>
      <c r="I49" s="7"/>
      <c r="J49" s="7"/>
      <c r="K49" s="7"/>
      <c r="L49" s="9" t="s">
        <v>407</v>
      </c>
      <c r="M49" s="130">
        <v>0.6</v>
      </c>
      <c r="N49" s="130">
        <v>0.5</v>
      </c>
      <c r="O49" s="130">
        <v>0.6</v>
      </c>
      <c r="P49" s="130">
        <v>0.4</v>
      </c>
      <c r="Q49" s="130">
        <v>0.3</v>
      </c>
      <c r="R49" s="130">
        <v>0.6</v>
      </c>
      <c r="S49" s="130">
        <v>0.8</v>
      </c>
      <c r="T49" s="130">
        <v>0.8</v>
      </c>
      <c r="U49" s="130">
        <v>0.5</v>
      </c>
    </row>
    <row r="50" spans="1:21" ht="16.5" customHeight="1" x14ac:dyDescent="0.25">
      <c r="A50" s="7"/>
      <c r="B50" s="7"/>
      <c r="C50" s="7"/>
      <c r="D50" s="7"/>
      <c r="E50" s="7" t="s">
        <v>101</v>
      </c>
      <c r="F50" s="7"/>
      <c r="G50" s="7"/>
      <c r="H50" s="7"/>
      <c r="I50" s="7"/>
      <c r="J50" s="7"/>
      <c r="K50" s="7"/>
      <c r="L50" s="9" t="s">
        <v>407</v>
      </c>
      <c r="M50" s="131">
        <v>100</v>
      </c>
      <c r="N50" s="131">
        <v>100</v>
      </c>
      <c r="O50" s="131">
        <v>100</v>
      </c>
      <c r="P50" s="131">
        <v>100</v>
      </c>
      <c r="Q50" s="131">
        <v>100</v>
      </c>
      <c r="R50" s="131">
        <v>100</v>
      </c>
      <c r="S50" s="131">
        <v>100</v>
      </c>
      <c r="T50" s="131">
        <v>100</v>
      </c>
      <c r="U50" s="131">
        <v>100</v>
      </c>
    </row>
    <row r="51" spans="1:21" ht="29.4" customHeight="1" x14ac:dyDescent="0.25">
      <c r="A51" s="7"/>
      <c r="B51" s="519" t="s">
        <v>479</v>
      </c>
      <c r="C51" s="519"/>
      <c r="D51" s="519"/>
      <c r="E51" s="519"/>
      <c r="F51" s="519"/>
      <c r="G51" s="519"/>
      <c r="H51" s="519"/>
      <c r="I51" s="519"/>
      <c r="J51" s="519"/>
      <c r="K51" s="519"/>
      <c r="L51" s="9" t="s">
        <v>131</v>
      </c>
      <c r="M51" s="127">
        <v>60631</v>
      </c>
      <c r="N51" s="127">
        <v>48824</v>
      </c>
      <c r="O51" s="127">
        <v>35294</v>
      </c>
      <c r="P51" s="127">
        <v>15901</v>
      </c>
      <c r="Q51" s="127">
        <v>16143</v>
      </c>
      <c r="R51" s="123">
        <v>4455</v>
      </c>
      <c r="S51" s="123">
        <v>2252</v>
      </c>
      <c r="T51" s="125">
        <v>489</v>
      </c>
      <c r="U51" s="132">
        <v>183989</v>
      </c>
    </row>
    <row r="52" spans="1:21" ht="29.4" customHeight="1" x14ac:dyDescent="0.25">
      <c r="A52" s="7"/>
      <c r="B52" s="519" t="s">
        <v>480</v>
      </c>
      <c r="C52" s="519"/>
      <c r="D52" s="519"/>
      <c r="E52" s="519"/>
      <c r="F52" s="519"/>
      <c r="G52" s="519"/>
      <c r="H52" s="519"/>
      <c r="I52" s="519"/>
      <c r="J52" s="519"/>
      <c r="K52" s="519"/>
      <c r="L52" s="9" t="s">
        <v>131</v>
      </c>
      <c r="M52" s="127">
        <v>62896</v>
      </c>
      <c r="N52" s="127">
        <v>50113</v>
      </c>
      <c r="O52" s="127">
        <v>36476</v>
      </c>
      <c r="P52" s="127">
        <v>16210</v>
      </c>
      <c r="Q52" s="127">
        <v>16882</v>
      </c>
      <c r="R52" s="123">
        <v>4560</v>
      </c>
      <c r="S52" s="123">
        <v>2289</v>
      </c>
      <c r="T52" s="125">
        <v>528</v>
      </c>
      <c r="U52" s="132">
        <v>189954</v>
      </c>
    </row>
    <row r="53" spans="1:21" ht="16.5" customHeight="1" x14ac:dyDescent="0.25">
      <c r="A53" s="7" t="s">
        <v>245</v>
      </c>
      <c r="B53" s="7"/>
      <c r="C53" s="7"/>
      <c r="D53" s="7"/>
      <c r="E53" s="7"/>
      <c r="F53" s="7"/>
      <c r="G53" s="7"/>
      <c r="H53" s="7"/>
      <c r="I53" s="7"/>
      <c r="J53" s="7"/>
      <c r="K53" s="7"/>
      <c r="L53" s="9"/>
      <c r="M53" s="10"/>
      <c r="N53" s="10"/>
      <c r="O53" s="10"/>
      <c r="P53" s="10"/>
      <c r="Q53" s="10"/>
      <c r="R53" s="10"/>
      <c r="S53" s="10"/>
      <c r="T53" s="10"/>
      <c r="U53" s="10"/>
    </row>
    <row r="54" spans="1:21" ht="16.5" customHeight="1" x14ac:dyDescent="0.25">
      <c r="A54" s="7"/>
      <c r="B54" s="7" t="s">
        <v>468</v>
      </c>
      <c r="C54" s="7"/>
      <c r="D54" s="7"/>
      <c r="E54" s="7"/>
      <c r="F54" s="7"/>
      <c r="G54" s="7"/>
      <c r="H54" s="7"/>
      <c r="I54" s="7"/>
      <c r="J54" s="7"/>
      <c r="K54" s="7"/>
      <c r="L54" s="9"/>
      <c r="M54" s="10"/>
      <c r="N54" s="10"/>
      <c r="O54" s="10"/>
      <c r="P54" s="10"/>
      <c r="Q54" s="10"/>
      <c r="R54" s="10"/>
      <c r="S54" s="10"/>
      <c r="T54" s="10"/>
      <c r="U54" s="10"/>
    </row>
    <row r="55" spans="1:21" ht="16.5" customHeight="1" x14ac:dyDescent="0.25">
      <c r="A55" s="7"/>
      <c r="B55" s="7"/>
      <c r="C55" s="7" t="s">
        <v>469</v>
      </c>
      <c r="D55" s="7"/>
      <c r="E55" s="7"/>
      <c r="F55" s="7"/>
      <c r="G55" s="7"/>
      <c r="H55" s="7"/>
      <c r="I55" s="7"/>
      <c r="J55" s="7"/>
      <c r="K55" s="7"/>
      <c r="L55" s="9" t="s">
        <v>254</v>
      </c>
      <c r="M55" s="127">
        <v>69392</v>
      </c>
      <c r="N55" s="127">
        <v>72218</v>
      </c>
      <c r="O55" s="127">
        <v>72547</v>
      </c>
      <c r="P55" s="127">
        <v>73883</v>
      </c>
      <c r="Q55" s="127">
        <v>71982</v>
      </c>
      <c r="R55" s="127">
        <v>70216</v>
      </c>
      <c r="S55" s="127">
        <v>63425</v>
      </c>
      <c r="T55" s="127">
        <v>84355</v>
      </c>
      <c r="U55" s="127">
        <v>71325</v>
      </c>
    </row>
    <row r="56" spans="1:21" ht="16.5" customHeight="1" x14ac:dyDescent="0.25">
      <c r="A56" s="7"/>
      <c r="B56" s="7" t="s">
        <v>470</v>
      </c>
      <c r="C56" s="7"/>
      <c r="D56" s="7"/>
      <c r="E56" s="7"/>
      <c r="F56" s="7"/>
      <c r="G56" s="7"/>
      <c r="H56" s="7"/>
      <c r="I56" s="7"/>
      <c r="J56" s="7"/>
      <c r="K56" s="7"/>
      <c r="L56" s="9"/>
      <c r="M56" s="10"/>
      <c r="N56" s="10"/>
      <c r="O56" s="10"/>
      <c r="P56" s="10"/>
      <c r="Q56" s="10"/>
      <c r="R56" s="10"/>
      <c r="S56" s="10"/>
      <c r="T56" s="10"/>
      <c r="U56" s="10"/>
    </row>
    <row r="57" spans="1:21" ht="16.5" customHeight="1" x14ac:dyDescent="0.25">
      <c r="A57" s="7"/>
      <c r="B57" s="7"/>
      <c r="C57" s="7" t="s">
        <v>471</v>
      </c>
      <c r="D57" s="7"/>
      <c r="E57" s="7"/>
      <c r="F57" s="7"/>
      <c r="G57" s="7"/>
      <c r="H57" s="7"/>
      <c r="I57" s="7"/>
      <c r="J57" s="7"/>
      <c r="K57" s="7"/>
      <c r="L57" s="9"/>
      <c r="M57" s="10"/>
      <c r="N57" s="10"/>
      <c r="O57" s="10"/>
      <c r="P57" s="10"/>
      <c r="Q57" s="10"/>
      <c r="R57" s="10"/>
      <c r="S57" s="10"/>
      <c r="T57" s="10"/>
      <c r="U57" s="10"/>
    </row>
    <row r="58" spans="1:21" ht="16.5" customHeight="1" x14ac:dyDescent="0.25">
      <c r="A58" s="7"/>
      <c r="B58" s="7"/>
      <c r="C58" s="7"/>
      <c r="D58" s="7" t="s">
        <v>472</v>
      </c>
      <c r="E58" s="7"/>
      <c r="F58" s="7"/>
      <c r="G58" s="7"/>
      <c r="H58" s="7"/>
      <c r="I58" s="7"/>
      <c r="J58" s="7"/>
      <c r="K58" s="7"/>
      <c r="L58" s="9"/>
      <c r="M58" s="10"/>
      <c r="N58" s="10"/>
      <c r="O58" s="10"/>
      <c r="P58" s="10"/>
      <c r="Q58" s="10"/>
      <c r="R58" s="10"/>
      <c r="S58" s="10"/>
      <c r="T58" s="10"/>
      <c r="U58" s="10"/>
    </row>
    <row r="59" spans="1:21" ht="16.5" customHeight="1" x14ac:dyDescent="0.25">
      <c r="A59" s="7"/>
      <c r="B59" s="7"/>
      <c r="C59" s="7"/>
      <c r="D59" s="7"/>
      <c r="E59" s="7" t="s">
        <v>473</v>
      </c>
      <c r="F59" s="7"/>
      <c r="G59" s="7"/>
      <c r="H59" s="7"/>
      <c r="I59" s="7"/>
      <c r="J59" s="7"/>
      <c r="K59" s="7"/>
      <c r="L59" s="9" t="s">
        <v>407</v>
      </c>
      <c r="M59" s="129">
        <v>56.5</v>
      </c>
      <c r="N59" s="129">
        <v>64.3</v>
      </c>
      <c r="O59" s="129">
        <v>60.4</v>
      </c>
      <c r="P59" s="129">
        <v>68.5</v>
      </c>
      <c r="Q59" s="129">
        <v>55</v>
      </c>
      <c r="R59" s="129">
        <v>56.9</v>
      </c>
      <c r="S59" s="129">
        <v>49.2</v>
      </c>
      <c r="T59" s="129">
        <v>54.1</v>
      </c>
      <c r="U59" s="129">
        <v>60.1</v>
      </c>
    </row>
    <row r="60" spans="1:21" ht="16.5" customHeight="1" x14ac:dyDescent="0.25">
      <c r="A60" s="7"/>
      <c r="B60" s="7"/>
      <c r="C60" s="7"/>
      <c r="D60" s="7"/>
      <c r="E60" s="7" t="s">
        <v>474</v>
      </c>
      <c r="F60" s="7"/>
      <c r="G60" s="7"/>
      <c r="H60" s="7"/>
      <c r="I60" s="7"/>
      <c r="J60" s="7"/>
      <c r="K60" s="7"/>
      <c r="L60" s="9" t="s">
        <v>407</v>
      </c>
      <c r="M60" s="129">
        <v>31.7</v>
      </c>
      <c r="N60" s="129">
        <v>25.9</v>
      </c>
      <c r="O60" s="129">
        <v>28.7</v>
      </c>
      <c r="P60" s="129">
        <v>25.8</v>
      </c>
      <c r="Q60" s="129">
        <v>34.6</v>
      </c>
      <c r="R60" s="129">
        <v>28.2</v>
      </c>
      <c r="S60" s="129">
        <v>37.6</v>
      </c>
      <c r="T60" s="129">
        <v>28.7</v>
      </c>
      <c r="U60" s="129">
        <v>29.4</v>
      </c>
    </row>
    <row r="61" spans="1:21" ht="16.5" customHeight="1" x14ac:dyDescent="0.25">
      <c r="A61" s="7"/>
      <c r="B61" s="7"/>
      <c r="C61" s="7"/>
      <c r="D61" s="7"/>
      <c r="E61" s="7" t="s">
        <v>475</v>
      </c>
      <c r="F61" s="7"/>
      <c r="G61" s="7"/>
      <c r="H61" s="7"/>
      <c r="I61" s="7"/>
      <c r="J61" s="7"/>
      <c r="K61" s="7"/>
      <c r="L61" s="9" t="s">
        <v>407</v>
      </c>
      <c r="M61" s="129">
        <v>11.2</v>
      </c>
      <c r="N61" s="130">
        <v>9.3000000000000007</v>
      </c>
      <c r="O61" s="129">
        <v>10.3</v>
      </c>
      <c r="P61" s="130">
        <v>5.5</v>
      </c>
      <c r="Q61" s="129">
        <v>10.1</v>
      </c>
      <c r="R61" s="129">
        <v>14.4</v>
      </c>
      <c r="S61" s="129">
        <v>13</v>
      </c>
      <c r="T61" s="129">
        <v>16.2</v>
      </c>
      <c r="U61" s="129">
        <v>10</v>
      </c>
    </row>
    <row r="62" spans="1:21" ht="16.5" customHeight="1" x14ac:dyDescent="0.25">
      <c r="A62" s="7"/>
      <c r="B62" s="7"/>
      <c r="C62" s="7"/>
      <c r="D62" s="7"/>
      <c r="E62" s="7" t="s">
        <v>476</v>
      </c>
      <c r="F62" s="7"/>
      <c r="G62" s="7"/>
      <c r="H62" s="7"/>
      <c r="I62" s="7"/>
      <c r="J62" s="7"/>
      <c r="K62" s="7"/>
      <c r="L62" s="9" t="s">
        <v>407</v>
      </c>
      <c r="M62" s="130">
        <v>0.6</v>
      </c>
      <c r="N62" s="130">
        <v>0.5</v>
      </c>
      <c r="O62" s="130">
        <v>0.6</v>
      </c>
      <c r="P62" s="130">
        <v>0.2</v>
      </c>
      <c r="Q62" s="130">
        <v>0.3</v>
      </c>
      <c r="R62" s="130">
        <v>0.5</v>
      </c>
      <c r="S62" s="130">
        <v>0.3</v>
      </c>
      <c r="T62" s="130">
        <v>1</v>
      </c>
      <c r="U62" s="130">
        <v>0.5</v>
      </c>
    </row>
    <row r="63" spans="1:21" ht="16.5" customHeight="1" x14ac:dyDescent="0.25">
      <c r="A63" s="7"/>
      <c r="B63" s="7"/>
      <c r="C63" s="7"/>
      <c r="D63" s="7"/>
      <c r="E63" s="7" t="s">
        <v>101</v>
      </c>
      <c r="F63" s="7"/>
      <c r="G63" s="7"/>
      <c r="H63" s="7"/>
      <c r="I63" s="7"/>
      <c r="J63" s="7"/>
      <c r="K63" s="7"/>
      <c r="L63" s="9" t="s">
        <v>407</v>
      </c>
      <c r="M63" s="131">
        <v>100</v>
      </c>
      <c r="N63" s="131">
        <v>100</v>
      </c>
      <c r="O63" s="131">
        <v>100</v>
      </c>
      <c r="P63" s="131">
        <v>100</v>
      </c>
      <c r="Q63" s="131">
        <v>100</v>
      </c>
      <c r="R63" s="131">
        <v>100</v>
      </c>
      <c r="S63" s="131">
        <v>100</v>
      </c>
      <c r="T63" s="131">
        <v>100</v>
      </c>
      <c r="U63" s="131">
        <v>100</v>
      </c>
    </row>
    <row r="64" spans="1:21" ht="16.5" customHeight="1" x14ac:dyDescent="0.25">
      <c r="A64" s="7"/>
      <c r="B64" s="7"/>
      <c r="C64" s="7"/>
      <c r="D64" s="7" t="s">
        <v>477</v>
      </c>
      <c r="E64" s="7"/>
      <c r="F64" s="7"/>
      <c r="G64" s="7"/>
      <c r="H64" s="7"/>
      <c r="I64" s="7"/>
      <c r="J64" s="7"/>
      <c r="K64" s="7"/>
      <c r="L64" s="9"/>
      <c r="M64" s="10"/>
      <c r="N64" s="10"/>
      <c r="O64" s="10"/>
      <c r="P64" s="10"/>
      <c r="Q64" s="10"/>
      <c r="R64" s="10"/>
      <c r="S64" s="10"/>
      <c r="T64" s="10"/>
      <c r="U64" s="10"/>
    </row>
    <row r="65" spans="1:21" ht="16.5" customHeight="1" x14ac:dyDescent="0.25">
      <c r="A65" s="7"/>
      <c r="B65" s="7"/>
      <c r="C65" s="7"/>
      <c r="D65" s="7"/>
      <c r="E65" s="7" t="s">
        <v>473</v>
      </c>
      <c r="F65" s="7"/>
      <c r="G65" s="7"/>
      <c r="H65" s="7"/>
      <c r="I65" s="7"/>
      <c r="J65" s="7"/>
      <c r="K65" s="7"/>
      <c r="L65" s="9" t="s">
        <v>407</v>
      </c>
      <c r="M65" s="129">
        <v>60.2</v>
      </c>
      <c r="N65" s="129">
        <v>74.2</v>
      </c>
      <c r="O65" s="129">
        <v>59.3</v>
      </c>
      <c r="P65" s="129">
        <v>74.8</v>
      </c>
      <c r="Q65" s="129">
        <v>50.3</v>
      </c>
      <c r="R65" s="129">
        <v>51.2</v>
      </c>
      <c r="S65" s="129">
        <v>58.4</v>
      </c>
      <c r="T65" s="129">
        <v>50.9</v>
      </c>
      <c r="U65" s="129">
        <v>63.8</v>
      </c>
    </row>
    <row r="66" spans="1:21" ht="16.5" customHeight="1" x14ac:dyDescent="0.25">
      <c r="A66" s="7"/>
      <c r="B66" s="7"/>
      <c r="C66" s="7"/>
      <c r="D66" s="7"/>
      <c r="E66" s="7" t="s">
        <v>474</v>
      </c>
      <c r="F66" s="7"/>
      <c r="G66" s="7"/>
      <c r="H66" s="7"/>
      <c r="I66" s="7"/>
      <c r="J66" s="7"/>
      <c r="K66" s="7"/>
      <c r="L66" s="9" t="s">
        <v>407</v>
      </c>
      <c r="M66" s="129">
        <v>24.5</v>
      </c>
      <c r="N66" s="129">
        <v>17.8</v>
      </c>
      <c r="O66" s="129">
        <v>22.4</v>
      </c>
      <c r="P66" s="129">
        <v>16.8</v>
      </c>
      <c r="Q66" s="129">
        <v>28.3</v>
      </c>
      <c r="R66" s="129">
        <v>27.2</v>
      </c>
      <c r="S66" s="129">
        <v>23.5</v>
      </c>
      <c r="T66" s="129">
        <v>24.4</v>
      </c>
      <c r="U66" s="129">
        <v>22.1</v>
      </c>
    </row>
    <row r="67" spans="1:21" ht="16.5" customHeight="1" x14ac:dyDescent="0.25">
      <c r="A67" s="7"/>
      <c r="B67" s="7"/>
      <c r="C67" s="7"/>
      <c r="D67" s="7"/>
      <c r="E67" s="7" t="s">
        <v>475</v>
      </c>
      <c r="F67" s="7"/>
      <c r="G67" s="7"/>
      <c r="H67" s="7"/>
      <c r="I67" s="7"/>
      <c r="J67" s="7"/>
      <c r="K67" s="7"/>
      <c r="L67" s="9" t="s">
        <v>407</v>
      </c>
      <c r="M67" s="129">
        <v>11.4</v>
      </c>
      <c r="N67" s="130">
        <v>6.1</v>
      </c>
      <c r="O67" s="129">
        <v>12.6</v>
      </c>
      <c r="P67" s="130">
        <v>6.2</v>
      </c>
      <c r="Q67" s="129">
        <v>15.1</v>
      </c>
      <c r="R67" s="129">
        <v>14.8</v>
      </c>
      <c r="S67" s="129">
        <v>13.7</v>
      </c>
      <c r="T67" s="129">
        <v>16.600000000000001</v>
      </c>
      <c r="U67" s="129">
        <v>10.199999999999999</v>
      </c>
    </row>
    <row r="68" spans="1:21" ht="16.5" customHeight="1" x14ac:dyDescent="0.25">
      <c r="A68" s="7"/>
      <c r="B68" s="7"/>
      <c r="C68" s="7"/>
      <c r="D68" s="7"/>
      <c r="E68" s="7" t="s">
        <v>476</v>
      </c>
      <c r="F68" s="7"/>
      <c r="G68" s="7"/>
      <c r="H68" s="7"/>
      <c r="I68" s="7"/>
      <c r="J68" s="7"/>
      <c r="K68" s="7"/>
      <c r="L68" s="9" t="s">
        <v>407</v>
      </c>
      <c r="M68" s="130">
        <v>4</v>
      </c>
      <c r="N68" s="130">
        <v>2</v>
      </c>
      <c r="O68" s="130">
        <v>5.7</v>
      </c>
      <c r="P68" s="130">
        <v>2.2000000000000002</v>
      </c>
      <c r="Q68" s="130">
        <v>6.3</v>
      </c>
      <c r="R68" s="130">
        <v>6.8</v>
      </c>
      <c r="S68" s="130">
        <v>4.4000000000000004</v>
      </c>
      <c r="T68" s="130">
        <v>8</v>
      </c>
      <c r="U68" s="130">
        <v>3.9</v>
      </c>
    </row>
    <row r="69" spans="1:21" ht="16.5" customHeight="1" x14ac:dyDescent="0.25">
      <c r="A69" s="7"/>
      <c r="B69" s="7"/>
      <c r="C69" s="7"/>
      <c r="D69" s="7"/>
      <c r="E69" s="7" t="s">
        <v>101</v>
      </c>
      <c r="F69" s="7"/>
      <c r="G69" s="7"/>
      <c r="H69" s="7"/>
      <c r="I69" s="7"/>
      <c r="J69" s="7"/>
      <c r="K69" s="7"/>
      <c r="L69" s="9" t="s">
        <v>407</v>
      </c>
      <c r="M69" s="131">
        <v>100</v>
      </c>
      <c r="N69" s="131">
        <v>100</v>
      </c>
      <c r="O69" s="131">
        <v>100</v>
      </c>
      <c r="P69" s="131">
        <v>100</v>
      </c>
      <c r="Q69" s="131">
        <v>100</v>
      </c>
      <c r="R69" s="131">
        <v>100</v>
      </c>
      <c r="S69" s="131">
        <v>100</v>
      </c>
      <c r="T69" s="131">
        <v>100</v>
      </c>
      <c r="U69" s="131">
        <v>100</v>
      </c>
    </row>
    <row r="70" spans="1:21" ht="16.5" customHeight="1" x14ac:dyDescent="0.25">
      <c r="A70" s="7"/>
      <c r="B70" s="7"/>
      <c r="C70" s="7"/>
      <c r="D70" s="7" t="s">
        <v>478</v>
      </c>
      <c r="E70" s="7"/>
      <c r="F70" s="7"/>
      <c r="G70" s="7"/>
      <c r="H70" s="7"/>
      <c r="I70" s="7"/>
      <c r="J70" s="7"/>
      <c r="K70" s="7"/>
      <c r="L70" s="9"/>
      <c r="M70" s="10"/>
      <c r="N70" s="10"/>
      <c r="O70" s="10"/>
      <c r="P70" s="10"/>
      <c r="Q70" s="10"/>
      <c r="R70" s="10"/>
      <c r="S70" s="10"/>
      <c r="T70" s="10"/>
      <c r="U70" s="10"/>
    </row>
    <row r="71" spans="1:21" ht="16.5" customHeight="1" x14ac:dyDescent="0.25">
      <c r="A71" s="7"/>
      <c r="B71" s="7"/>
      <c r="C71" s="7"/>
      <c r="D71" s="7"/>
      <c r="E71" s="7" t="s">
        <v>473</v>
      </c>
      <c r="F71" s="7"/>
      <c r="G71" s="7"/>
      <c r="H71" s="7"/>
      <c r="I71" s="7"/>
      <c r="J71" s="7"/>
      <c r="K71" s="7"/>
      <c r="L71" s="9" t="s">
        <v>407</v>
      </c>
      <c r="M71" s="129">
        <v>46.2</v>
      </c>
      <c r="N71" s="129">
        <v>58.2</v>
      </c>
      <c r="O71" s="129">
        <v>50.1</v>
      </c>
      <c r="P71" s="129">
        <v>49.1</v>
      </c>
      <c r="Q71" s="129">
        <v>58.5</v>
      </c>
      <c r="R71" s="129">
        <v>50.1</v>
      </c>
      <c r="S71" s="129">
        <v>46.9</v>
      </c>
      <c r="T71" s="129">
        <v>46.1</v>
      </c>
      <c r="U71" s="129">
        <v>51.6</v>
      </c>
    </row>
    <row r="72" spans="1:21" ht="16.5" customHeight="1" x14ac:dyDescent="0.25">
      <c r="A72" s="7"/>
      <c r="B72" s="7"/>
      <c r="C72" s="7"/>
      <c r="D72" s="7"/>
      <c r="E72" s="7" t="s">
        <v>474</v>
      </c>
      <c r="F72" s="7"/>
      <c r="G72" s="7"/>
      <c r="H72" s="7"/>
      <c r="I72" s="7"/>
      <c r="J72" s="7"/>
      <c r="K72" s="7"/>
      <c r="L72" s="9" t="s">
        <v>407</v>
      </c>
      <c r="M72" s="129">
        <v>34.299999999999997</v>
      </c>
      <c r="N72" s="129">
        <v>28</v>
      </c>
      <c r="O72" s="129">
        <v>31.9</v>
      </c>
      <c r="P72" s="129">
        <v>31.9</v>
      </c>
      <c r="Q72" s="129">
        <v>30.2</v>
      </c>
      <c r="R72" s="129">
        <v>29.4</v>
      </c>
      <c r="S72" s="129">
        <v>35</v>
      </c>
      <c r="T72" s="129">
        <v>29.1</v>
      </c>
      <c r="U72" s="129">
        <v>31.5</v>
      </c>
    </row>
    <row r="73" spans="1:21" ht="16.5" customHeight="1" x14ac:dyDescent="0.25">
      <c r="A73" s="7"/>
      <c r="B73" s="7"/>
      <c r="C73" s="7"/>
      <c r="D73" s="7"/>
      <c r="E73" s="7" t="s">
        <v>475</v>
      </c>
      <c r="F73" s="7"/>
      <c r="G73" s="7"/>
      <c r="H73" s="7"/>
      <c r="I73" s="7"/>
      <c r="J73" s="7"/>
      <c r="K73" s="7"/>
      <c r="L73" s="9" t="s">
        <v>407</v>
      </c>
      <c r="M73" s="129">
        <v>18.7</v>
      </c>
      <c r="N73" s="129">
        <v>13.2</v>
      </c>
      <c r="O73" s="129">
        <v>17.2</v>
      </c>
      <c r="P73" s="129">
        <v>18.5</v>
      </c>
      <c r="Q73" s="129">
        <v>10.9</v>
      </c>
      <c r="R73" s="129">
        <v>19.8</v>
      </c>
      <c r="S73" s="129">
        <v>17.2</v>
      </c>
      <c r="T73" s="129">
        <v>23.8</v>
      </c>
      <c r="U73" s="129">
        <v>16.3</v>
      </c>
    </row>
    <row r="74" spans="1:21" ht="16.5" customHeight="1" x14ac:dyDescent="0.25">
      <c r="A74" s="7"/>
      <c r="B74" s="7"/>
      <c r="C74" s="7"/>
      <c r="D74" s="7"/>
      <c r="E74" s="7" t="s">
        <v>476</v>
      </c>
      <c r="F74" s="7"/>
      <c r="G74" s="7"/>
      <c r="H74" s="7"/>
      <c r="I74" s="7"/>
      <c r="J74" s="7"/>
      <c r="K74" s="7"/>
      <c r="L74" s="9" t="s">
        <v>407</v>
      </c>
      <c r="M74" s="130">
        <v>0.8</v>
      </c>
      <c r="N74" s="130">
        <v>0.6</v>
      </c>
      <c r="O74" s="130">
        <v>0.8</v>
      </c>
      <c r="P74" s="130">
        <v>0.5</v>
      </c>
      <c r="Q74" s="130">
        <v>0.4</v>
      </c>
      <c r="R74" s="130">
        <v>0.7</v>
      </c>
      <c r="S74" s="130">
        <v>0.9</v>
      </c>
      <c r="T74" s="130">
        <v>1</v>
      </c>
      <c r="U74" s="130">
        <v>0.7</v>
      </c>
    </row>
    <row r="75" spans="1:21" ht="16.5" customHeight="1" x14ac:dyDescent="0.25">
      <c r="A75" s="7"/>
      <c r="B75" s="7"/>
      <c r="C75" s="7"/>
      <c r="D75" s="7"/>
      <c r="E75" s="7" t="s">
        <v>101</v>
      </c>
      <c r="F75" s="7"/>
      <c r="G75" s="7"/>
      <c r="H75" s="7"/>
      <c r="I75" s="7"/>
      <c r="J75" s="7"/>
      <c r="K75" s="7"/>
      <c r="L75" s="9" t="s">
        <v>407</v>
      </c>
      <c r="M75" s="131">
        <v>100</v>
      </c>
      <c r="N75" s="131">
        <v>100</v>
      </c>
      <c r="O75" s="131">
        <v>100</v>
      </c>
      <c r="P75" s="131">
        <v>100</v>
      </c>
      <c r="Q75" s="131">
        <v>100</v>
      </c>
      <c r="R75" s="131">
        <v>100</v>
      </c>
      <c r="S75" s="131">
        <v>100</v>
      </c>
      <c r="T75" s="131">
        <v>100</v>
      </c>
      <c r="U75" s="131">
        <v>100</v>
      </c>
    </row>
    <row r="76" spans="1:21" ht="29.4" customHeight="1" x14ac:dyDescent="0.25">
      <c r="A76" s="7"/>
      <c r="B76" s="519" t="s">
        <v>479</v>
      </c>
      <c r="C76" s="519"/>
      <c r="D76" s="519"/>
      <c r="E76" s="519"/>
      <c r="F76" s="519"/>
      <c r="G76" s="519"/>
      <c r="H76" s="519"/>
      <c r="I76" s="519"/>
      <c r="J76" s="519"/>
      <c r="K76" s="519"/>
      <c r="L76" s="9" t="s">
        <v>131</v>
      </c>
      <c r="M76" s="127">
        <v>60902</v>
      </c>
      <c r="N76" s="127">
        <v>48607</v>
      </c>
      <c r="O76" s="127">
        <v>34449</v>
      </c>
      <c r="P76" s="127">
        <v>15340</v>
      </c>
      <c r="Q76" s="127">
        <v>16208</v>
      </c>
      <c r="R76" s="123">
        <v>4434</v>
      </c>
      <c r="S76" s="123">
        <v>2265</v>
      </c>
      <c r="T76" s="125">
        <v>500</v>
      </c>
      <c r="U76" s="132">
        <v>182705</v>
      </c>
    </row>
    <row r="77" spans="1:21" ht="29.4" customHeight="1" x14ac:dyDescent="0.25">
      <c r="A77" s="7"/>
      <c r="B77" s="519" t="s">
        <v>480</v>
      </c>
      <c r="C77" s="519"/>
      <c r="D77" s="519"/>
      <c r="E77" s="519"/>
      <c r="F77" s="519"/>
      <c r="G77" s="519"/>
      <c r="H77" s="519"/>
      <c r="I77" s="519"/>
      <c r="J77" s="519"/>
      <c r="K77" s="519"/>
      <c r="L77" s="9" t="s">
        <v>131</v>
      </c>
      <c r="M77" s="127">
        <v>63293</v>
      </c>
      <c r="N77" s="127">
        <v>49979</v>
      </c>
      <c r="O77" s="127">
        <v>35461</v>
      </c>
      <c r="P77" s="127">
        <v>15669</v>
      </c>
      <c r="Q77" s="127">
        <v>16994</v>
      </c>
      <c r="R77" s="123">
        <v>4552</v>
      </c>
      <c r="S77" s="123">
        <v>2299</v>
      </c>
      <c r="T77" s="125">
        <v>526</v>
      </c>
      <c r="U77" s="132">
        <v>188773</v>
      </c>
    </row>
    <row r="78" spans="1:21" ht="16.5" customHeight="1" x14ac:dyDescent="0.25">
      <c r="A78" s="7" t="s">
        <v>246</v>
      </c>
      <c r="B78" s="7"/>
      <c r="C78" s="7"/>
      <c r="D78" s="7"/>
      <c r="E78" s="7"/>
      <c r="F78" s="7"/>
      <c r="G78" s="7"/>
      <c r="H78" s="7"/>
      <c r="I78" s="7"/>
      <c r="J78" s="7"/>
      <c r="K78" s="7"/>
      <c r="L78" s="9"/>
      <c r="M78" s="10"/>
      <c r="N78" s="10"/>
      <c r="O78" s="10"/>
      <c r="P78" s="10"/>
      <c r="Q78" s="10"/>
      <c r="R78" s="10"/>
      <c r="S78" s="10"/>
      <c r="T78" s="10"/>
      <c r="U78" s="10"/>
    </row>
    <row r="79" spans="1:21" ht="16.5" customHeight="1" x14ac:dyDescent="0.25">
      <c r="A79" s="7"/>
      <c r="B79" s="7" t="s">
        <v>468</v>
      </c>
      <c r="C79" s="7"/>
      <c r="D79" s="7"/>
      <c r="E79" s="7"/>
      <c r="F79" s="7"/>
      <c r="G79" s="7"/>
      <c r="H79" s="7"/>
      <c r="I79" s="7"/>
      <c r="J79" s="7"/>
      <c r="K79" s="7"/>
      <c r="L79" s="9"/>
      <c r="M79" s="10"/>
      <c r="N79" s="10"/>
      <c r="O79" s="10"/>
      <c r="P79" s="10"/>
      <c r="Q79" s="10"/>
      <c r="R79" s="10"/>
      <c r="S79" s="10"/>
      <c r="T79" s="10"/>
      <c r="U79" s="10"/>
    </row>
    <row r="80" spans="1:21" ht="16.5" customHeight="1" x14ac:dyDescent="0.25">
      <c r="A80" s="7"/>
      <c r="B80" s="7"/>
      <c r="C80" s="7" t="s">
        <v>469</v>
      </c>
      <c r="D80" s="7"/>
      <c r="E80" s="7"/>
      <c r="F80" s="7"/>
      <c r="G80" s="7"/>
      <c r="H80" s="7"/>
      <c r="I80" s="7"/>
      <c r="J80" s="7"/>
      <c r="K80" s="7"/>
      <c r="L80" s="9" t="s">
        <v>254</v>
      </c>
      <c r="M80" s="127">
        <v>67663</v>
      </c>
      <c r="N80" s="127">
        <v>70062</v>
      </c>
      <c r="O80" s="127">
        <v>70182</v>
      </c>
      <c r="P80" s="127">
        <v>71436</v>
      </c>
      <c r="Q80" s="127">
        <v>69926</v>
      </c>
      <c r="R80" s="127">
        <v>68176</v>
      </c>
      <c r="S80" s="127">
        <v>61911</v>
      </c>
      <c r="T80" s="127">
        <v>82931</v>
      </c>
      <c r="U80" s="127">
        <v>69259</v>
      </c>
    </row>
    <row r="81" spans="1:21" ht="16.5" customHeight="1" x14ac:dyDescent="0.25">
      <c r="A81" s="7"/>
      <c r="B81" s="7" t="s">
        <v>470</v>
      </c>
      <c r="C81" s="7"/>
      <c r="D81" s="7"/>
      <c r="E81" s="7"/>
      <c r="F81" s="7"/>
      <c r="G81" s="7"/>
      <c r="H81" s="7"/>
      <c r="I81" s="7"/>
      <c r="J81" s="7"/>
      <c r="K81" s="7"/>
      <c r="L81" s="9"/>
      <c r="M81" s="10"/>
      <c r="N81" s="10"/>
      <c r="O81" s="10"/>
      <c r="P81" s="10"/>
      <c r="Q81" s="10"/>
      <c r="R81" s="10"/>
      <c r="S81" s="10"/>
      <c r="T81" s="10"/>
      <c r="U81" s="10"/>
    </row>
    <row r="82" spans="1:21" ht="16.5" customHeight="1" x14ac:dyDescent="0.25">
      <c r="A82" s="7"/>
      <c r="B82" s="7"/>
      <c r="C82" s="7" t="s">
        <v>471</v>
      </c>
      <c r="D82" s="7"/>
      <c r="E82" s="7"/>
      <c r="F82" s="7"/>
      <c r="G82" s="7"/>
      <c r="H82" s="7"/>
      <c r="I82" s="7"/>
      <c r="J82" s="7"/>
      <c r="K82" s="7"/>
      <c r="L82" s="9"/>
      <c r="M82" s="10"/>
      <c r="N82" s="10"/>
      <c r="O82" s="10"/>
      <c r="P82" s="10"/>
      <c r="Q82" s="10"/>
      <c r="R82" s="10"/>
      <c r="S82" s="10"/>
      <c r="T82" s="10"/>
      <c r="U82" s="10"/>
    </row>
    <row r="83" spans="1:21" ht="16.5" customHeight="1" x14ac:dyDescent="0.25">
      <c r="A83" s="7"/>
      <c r="B83" s="7"/>
      <c r="C83" s="7"/>
      <c r="D83" s="7" t="s">
        <v>472</v>
      </c>
      <c r="E83" s="7"/>
      <c r="F83" s="7"/>
      <c r="G83" s="7"/>
      <c r="H83" s="7"/>
      <c r="I83" s="7"/>
      <c r="J83" s="7"/>
      <c r="K83" s="7"/>
      <c r="L83" s="9"/>
      <c r="M83" s="10"/>
      <c r="N83" s="10"/>
      <c r="O83" s="10"/>
      <c r="P83" s="10"/>
      <c r="Q83" s="10"/>
      <c r="R83" s="10"/>
      <c r="S83" s="10"/>
      <c r="T83" s="10"/>
      <c r="U83" s="10"/>
    </row>
    <row r="84" spans="1:21" ht="16.5" customHeight="1" x14ac:dyDescent="0.25">
      <c r="A84" s="7"/>
      <c r="B84" s="7"/>
      <c r="C84" s="7"/>
      <c r="D84" s="7"/>
      <c r="E84" s="7" t="s">
        <v>473</v>
      </c>
      <c r="F84" s="7"/>
      <c r="G84" s="7"/>
      <c r="H84" s="7"/>
      <c r="I84" s="7"/>
      <c r="J84" s="7"/>
      <c r="K84" s="7"/>
      <c r="L84" s="9" t="s">
        <v>407</v>
      </c>
      <c r="M84" s="129">
        <v>55.6</v>
      </c>
      <c r="N84" s="129">
        <v>62.5</v>
      </c>
      <c r="O84" s="129">
        <v>59.6</v>
      </c>
      <c r="P84" s="129">
        <v>67.5</v>
      </c>
      <c r="Q84" s="129">
        <v>53.3</v>
      </c>
      <c r="R84" s="129">
        <v>55.6</v>
      </c>
      <c r="S84" s="129">
        <v>49.3</v>
      </c>
      <c r="T84" s="129">
        <v>53.5</v>
      </c>
      <c r="U84" s="129">
        <v>58.9</v>
      </c>
    </row>
    <row r="85" spans="1:21" ht="16.5" customHeight="1" x14ac:dyDescent="0.25">
      <c r="A85" s="7"/>
      <c r="B85" s="7"/>
      <c r="C85" s="7"/>
      <c r="D85" s="7"/>
      <c r="E85" s="7" t="s">
        <v>474</v>
      </c>
      <c r="F85" s="7"/>
      <c r="G85" s="7"/>
      <c r="H85" s="7"/>
      <c r="I85" s="7"/>
      <c r="J85" s="7"/>
      <c r="K85" s="7"/>
      <c r="L85" s="9" t="s">
        <v>407</v>
      </c>
      <c r="M85" s="129">
        <v>31.9</v>
      </c>
      <c r="N85" s="129">
        <v>26.4</v>
      </c>
      <c r="O85" s="129">
        <v>29</v>
      </c>
      <c r="P85" s="129">
        <v>26.5</v>
      </c>
      <c r="Q85" s="129">
        <v>35.5</v>
      </c>
      <c r="R85" s="129">
        <v>28.9</v>
      </c>
      <c r="S85" s="129">
        <v>36.700000000000003</v>
      </c>
      <c r="T85" s="129">
        <v>31.9</v>
      </c>
      <c r="U85" s="129">
        <v>29.7</v>
      </c>
    </row>
    <row r="86" spans="1:21" ht="16.5" customHeight="1" x14ac:dyDescent="0.25">
      <c r="A86" s="7"/>
      <c r="B86" s="7"/>
      <c r="C86" s="7"/>
      <c r="D86" s="7"/>
      <c r="E86" s="7" t="s">
        <v>475</v>
      </c>
      <c r="F86" s="7"/>
      <c r="G86" s="7"/>
      <c r="H86" s="7"/>
      <c r="I86" s="7"/>
      <c r="J86" s="7"/>
      <c r="K86" s="7"/>
      <c r="L86" s="9" t="s">
        <v>407</v>
      </c>
      <c r="M86" s="129">
        <v>12</v>
      </c>
      <c r="N86" s="129">
        <v>10.6</v>
      </c>
      <c r="O86" s="129">
        <v>10.7</v>
      </c>
      <c r="P86" s="130">
        <v>5.8</v>
      </c>
      <c r="Q86" s="129">
        <v>10.9</v>
      </c>
      <c r="R86" s="129">
        <v>14.9</v>
      </c>
      <c r="S86" s="129">
        <v>13.7</v>
      </c>
      <c r="T86" s="129">
        <v>13.3</v>
      </c>
      <c r="U86" s="129">
        <v>10.9</v>
      </c>
    </row>
    <row r="87" spans="1:21" ht="16.5" customHeight="1" x14ac:dyDescent="0.25">
      <c r="A87" s="7"/>
      <c r="B87" s="7"/>
      <c r="C87" s="7"/>
      <c r="D87" s="7"/>
      <c r="E87" s="7" t="s">
        <v>476</v>
      </c>
      <c r="F87" s="7"/>
      <c r="G87" s="7"/>
      <c r="H87" s="7"/>
      <c r="I87" s="7"/>
      <c r="J87" s="7"/>
      <c r="K87" s="7"/>
      <c r="L87" s="9" t="s">
        <v>407</v>
      </c>
      <c r="M87" s="130">
        <v>0.6</v>
      </c>
      <c r="N87" s="130">
        <v>0.5</v>
      </c>
      <c r="O87" s="130">
        <v>0.6</v>
      </c>
      <c r="P87" s="130">
        <v>0.2</v>
      </c>
      <c r="Q87" s="130">
        <v>0.3</v>
      </c>
      <c r="R87" s="130">
        <v>0.6</v>
      </c>
      <c r="S87" s="130">
        <v>0.4</v>
      </c>
      <c r="T87" s="130">
        <v>1.3</v>
      </c>
      <c r="U87" s="130">
        <v>0.5</v>
      </c>
    </row>
    <row r="88" spans="1:21" ht="16.5" customHeight="1" x14ac:dyDescent="0.25">
      <c r="A88" s="7"/>
      <c r="B88" s="7"/>
      <c r="C88" s="7"/>
      <c r="D88" s="7"/>
      <c r="E88" s="7" t="s">
        <v>101</v>
      </c>
      <c r="F88" s="7"/>
      <c r="G88" s="7"/>
      <c r="H88" s="7"/>
      <c r="I88" s="7"/>
      <c r="J88" s="7"/>
      <c r="K88" s="7"/>
      <c r="L88" s="9" t="s">
        <v>407</v>
      </c>
      <c r="M88" s="131">
        <v>100</v>
      </c>
      <c r="N88" s="131">
        <v>100</v>
      </c>
      <c r="O88" s="131">
        <v>100</v>
      </c>
      <c r="P88" s="131">
        <v>100</v>
      </c>
      <c r="Q88" s="131">
        <v>100</v>
      </c>
      <c r="R88" s="131">
        <v>100</v>
      </c>
      <c r="S88" s="131">
        <v>100</v>
      </c>
      <c r="T88" s="131">
        <v>100</v>
      </c>
      <c r="U88" s="131">
        <v>100</v>
      </c>
    </row>
    <row r="89" spans="1:21" ht="16.5" customHeight="1" x14ac:dyDescent="0.25">
      <c r="A89" s="7"/>
      <c r="B89" s="7"/>
      <c r="C89" s="7"/>
      <c r="D89" s="7" t="s">
        <v>477</v>
      </c>
      <c r="E89" s="7"/>
      <c r="F89" s="7"/>
      <c r="G89" s="7"/>
      <c r="H89" s="7"/>
      <c r="I89" s="7"/>
      <c r="J89" s="7"/>
      <c r="K89" s="7"/>
      <c r="L89" s="9"/>
      <c r="M89" s="10"/>
      <c r="N89" s="10"/>
      <c r="O89" s="10"/>
      <c r="P89" s="10"/>
      <c r="Q89" s="10"/>
      <c r="R89" s="10"/>
      <c r="S89" s="10"/>
      <c r="T89" s="10"/>
      <c r="U89" s="10"/>
    </row>
    <row r="90" spans="1:21" ht="16.5" customHeight="1" x14ac:dyDescent="0.25">
      <c r="A90" s="7"/>
      <c r="B90" s="7"/>
      <c r="C90" s="7"/>
      <c r="D90" s="7"/>
      <c r="E90" s="7" t="s">
        <v>473</v>
      </c>
      <c r="F90" s="7"/>
      <c r="G90" s="7"/>
      <c r="H90" s="7"/>
      <c r="I90" s="7"/>
      <c r="J90" s="7"/>
      <c r="K90" s="7"/>
      <c r="L90" s="9" t="s">
        <v>407</v>
      </c>
      <c r="M90" s="129">
        <v>61.1</v>
      </c>
      <c r="N90" s="129">
        <v>73.8</v>
      </c>
      <c r="O90" s="129">
        <v>59.6</v>
      </c>
      <c r="P90" s="129">
        <v>74.400000000000006</v>
      </c>
      <c r="Q90" s="129">
        <v>50.5</v>
      </c>
      <c r="R90" s="129">
        <v>51.1</v>
      </c>
      <c r="S90" s="129">
        <v>60.1</v>
      </c>
      <c r="T90" s="129">
        <v>54.2</v>
      </c>
      <c r="U90" s="129">
        <v>64.099999999999994</v>
      </c>
    </row>
    <row r="91" spans="1:21" ht="16.5" customHeight="1" x14ac:dyDescent="0.25">
      <c r="A91" s="7"/>
      <c r="B91" s="7"/>
      <c r="C91" s="7"/>
      <c r="D91" s="7"/>
      <c r="E91" s="7" t="s">
        <v>474</v>
      </c>
      <c r="F91" s="7"/>
      <c r="G91" s="7"/>
      <c r="H91" s="7"/>
      <c r="I91" s="7"/>
      <c r="J91" s="7"/>
      <c r="K91" s="7"/>
      <c r="L91" s="9" t="s">
        <v>407</v>
      </c>
      <c r="M91" s="129">
        <v>23.9</v>
      </c>
      <c r="N91" s="129">
        <v>17.8</v>
      </c>
      <c r="O91" s="129">
        <v>22.3</v>
      </c>
      <c r="P91" s="129">
        <v>17.600000000000001</v>
      </c>
      <c r="Q91" s="129">
        <v>28.3</v>
      </c>
      <c r="R91" s="129">
        <v>26.9</v>
      </c>
      <c r="S91" s="129">
        <v>23.3</v>
      </c>
      <c r="T91" s="129">
        <v>22.5</v>
      </c>
      <c r="U91" s="129">
        <v>21.9</v>
      </c>
    </row>
    <row r="92" spans="1:21" ht="16.5" customHeight="1" x14ac:dyDescent="0.25">
      <c r="A92" s="7"/>
      <c r="B92" s="7"/>
      <c r="C92" s="7"/>
      <c r="D92" s="7"/>
      <c r="E92" s="7" t="s">
        <v>475</v>
      </c>
      <c r="F92" s="7"/>
      <c r="G92" s="7"/>
      <c r="H92" s="7"/>
      <c r="I92" s="7"/>
      <c r="J92" s="7"/>
      <c r="K92" s="7"/>
      <c r="L92" s="9" t="s">
        <v>407</v>
      </c>
      <c r="M92" s="129">
        <v>11.1</v>
      </c>
      <c r="N92" s="130">
        <v>6.4</v>
      </c>
      <c r="O92" s="129">
        <v>12.7</v>
      </c>
      <c r="P92" s="130">
        <v>6.1</v>
      </c>
      <c r="Q92" s="129">
        <v>14.9</v>
      </c>
      <c r="R92" s="129">
        <v>14.9</v>
      </c>
      <c r="S92" s="129">
        <v>12.7</v>
      </c>
      <c r="T92" s="129">
        <v>15.2</v>
      </c>
      <c r="U92" s="129">
        <v>10.199999999999999</v>
      </c>
    </row>
    <row r="93" spans="1:21" ht="16.5" customHeight="1" x14ac:dyDescent="0.25">
      <c r="A93" s="7"/>
      <c r="B93" s="7"/>
      <c r="C93" s="7"/>
      <c r="D93" s="7"/>
      <c r="E93" s="7" t="s">
        <v>476</v>
      </c>
      <c r="F93" s="7"/>
      <c r="G93" s="7"/>
      <c r="H93" s="7"/>
      <c r="I93" s="7"/>
      <c r="J93" s="7"/>
      <c r="K93" s="7"/>
      <c r="L93" s="9" t="s">
        <v>407</v>
      </c>
      <c r="M93" s="130">
        <v>3.9</v>
      </c>
      <c r="N93" s="130">
        <v>2.1</v>
      </c>
      <c r="O93" s="130">
        <v>5.5</v>
      </c>
      <c r="P93" s="130">
        <v>1.9</v>
      </c>
      <c r="Q93" s="130">
        <v>6.2</v>
      </c>
      <c r="R93" s="130">
        <v>7.1</v>
      </c>
      <c r="S93" s="130">
        <v>3.8</v>
      </c>
      <c r="T93" s="130">
        <v>8.1</v>
      </c>
      <c r="U93" s="130">
        <v>3.8</v>
      </c>
    </row>
    <row r="94" spans="1:21" ht="16.5" customHeight="1" x14ac:dyDescent="0.25">
      <c r="A94" s="7"/>
      <c r="B94" s="7"/>
      <c r="C94" s="7"/>
      <c r="D94" s="7"/>
      <c r="E94" s="7" t="s">
        <v>101</v>
      </c>
      <c r="F94" s="7"/>
      <c r="G94" s="7"/>
      <c r="H94" s="7"/>
      <c r="I94" s="7"/>
      <c r="J94" s="7"/>
      <c r="K94" s="7"/>
      <c r="L94" s="9" t="s">
        <v>407</v>
      </c>
      <c r="M94" s="131">
        <v>100</v>
      </c>
      <c r="N94" s="131">
        <v>100</v>
      </c>
      <c r="O94" s="131">
        <v>100</v>
      </c>
      <c r="P94" s="131">
        <v>100</v>
      </c>
      <c r="Q94" s="131">
        <v>100</v>
      </c>
      <c r="R94" s="131">
        <v>100</v>
      </c>
      <c r="S94" s="131">
        <v>100</v>
      </c>
      <c r="T94" s="131">
        <v>100</v>
      </c>
      <c r="U94" s="131">
        <v>100</v>
      </c>
    </row>
    <row r="95" spans="1:21" ht="16.5" customHeight="1" x14ac:dyDescent="0.25">
      <c r="A95" s="7"/>
      <c r="B95" s="7"/>
      <c r="C95" s="7"/>
      <c r="D95" s="7" t="s">
        <v>478</v>
      </c>
      <c r="E95" s="7"/>
      <c r="F95" s="7"/>
      <c r="G95" s="7"/>
      <c r="H95" s="7"/>
      <c r="I95" s="7"/>
      <c r="J95" s="7"/>
      <c r="K95" s="7"/>
      <c r="L95" s="9"/>
      <c r="M95" s="10"/>
      <c r="N95" s="10"/>
      <c r="O95" s="10"/>
      <c r="P95" s="10"/>
      <c r="Q95" s="10"/>
      <c r="R95" s="10"/>
      <c r="S95" s="10"/>
      <c r="T95" s="10"/>
      <c r="U95" s="10"/>
    </row>
    <row r="96" spans="1:21" ht="16.5" customHeight="1" x14ac:dyDescent="0.25">
      <c r="A96" s="7"/>
      <c r="B96" s="7"/>
      <c r="C96" s="7"/>
      <c r="D96" s="7"/>
      <c r="E96" s="7" t="s">
        <v>473</v>
      </c>
      <c r="F96" s="7"/>
      <c r="G96" s="7"/>
      <c r="H96" s="7"/>
      <c r="I96" s="7"/>
      <c r="J96" s="7"/>
      <c r="K96" s="7"/>
      <c r="L96" s="9" t="s">
        <v>407</v>
      </c>
      <c r="M96" s="129">
        <v>48.1</v>
      </c>
      <c r="N96" s="129">
        <v>59.4</v>
      </c>
      <c r="O96" s="129">
        <v>50.4</v>
      </c>
      <c r="P96" s="129">
        <v>50.9</v>
      </c>
      <c r="Q96" s="129">
        <v>60.2</v>
      </c>
      <c r="R96" s="129">
        <v>53.3</v>
      </c>
      <c r="S96" s="129">
        <v>47.1</v>
      </c>
      <c r="T96" s="129">
        <v>50.7</v>
      </c>
      <c r="U96" s="129">
        <v>53</v>
      </c>
    </row>
    <row r="97" spans="1:21" ht="16.5" customHeight="1" x14ac:dyDescent="0.25">
      <c r="A97" s="7"/>
      <c r="B97" s="7"/>
      <c r="C97" s="7"/>
      <c r="D97" s="7"/>
      <c r="E97" s="7" t="s">
        <v>474</v>
      </c>
      <c r="F97" s="7"/>
      <c r="G97" s="7"/>
      <c r="H97" s="7"/>
      <c r="I97" s="7"/>
      <c r="J97" s="7"/>
      <c r="K97" s="7"/>
      <c r="L97" s="9" t="s">
        <v>407</v>
      </c>
      <c r="M97" s="129">
        <v>32.6</v>
      </c>
      <c r="N97" s="129">
        <v>26.6</v>
      </c>
      <c r="O97" s="129">
        <v>30.8</v>
      </c>
      <c r="P97" s="129">
        <v>29.5</v>
      </c>
      <c r="Q97" s="129">
        <v>28.8</v>
      </c>
      <c r="R97" s="129">
        <v>29.3</v>
      </c>
      <c r="S97" s="129">
        <v>33.799999999999997</v>
      </c>
      <c r="T97" s="129">
        <v>29.3</v>
      </c>
      <c r="U97" s="129">
        <v>30</v>
      </c>
    </row>
    <row r="98" spans="1:21" ht="16.5" customHeight="1" x14ac:dyDescent="0.25">
      <c r="A98" s="7"/>
      <c r="B98" s="7"/>
      <c r="C98" s="7"/>
      <c r="D98" s="7"/>
      <c r="E98" s="7" t="s">
        <v>475</v>
      </c>
      <c r="F98" s="7"/>
      <c r="G98" s="7"/>
      <c r="H98" s="7"/>
      <c r="I98" s="7"/>
      <c r="J98" s="7"/>
      <c r="K98" s="7"/>
      <c r="L98" s="9" t="s">
        <v>407</v>
      </c>
      <c r="M98" s="129">
        <v>18.3</v>
      </c>
      <c r="N98" s="129">
        <v>13.3</v>
      </c>
      <c r="O98" s="129">
        <v>17.8</v>
      </c>
      <c r="P98" s="129">
        <v>18.8</v>
      </c>
      <c r="Q98" s="129">
        <v>10.4</v>
      </c>
      <c r="R98" s="129">
        <v>16.8</v>
      </c>
      <c r="S98" s="129">
        <v>18.2</v>
      </c>
      <c r="T98" s="129">
        <v>17.8</v>
      </c>
      <c r="U98" s="129">
        <v>16.100000000000001</v>
      </c>
    </row>
    <row r="99" spans="1:21" ht="16.5" customHeight="1" x14ac:dyDescent="0.25">
      <c r="A99" s="7"/>
      <c r="B99" s="7"/>
      <c r="C99" s="7"/>
      <c r="D99" s="7"/>
      <c r="E99" s="7" t="s">
        <v>476</v>
      </c>
      <c r="F99" s="7"/>
      <c r="G99" s="7"/>
      <c r="H99" s="7"/>
      <c r="I99" s="7"/>
      <c r="J99" s="7"/>
      <c r="K99" s="7"/>
      <c r="L99" s="9" t="s">
        <v>407</v>
      </c>
      <c r="M99" s="130">
        <v>1</v>
      </c>
      <c r="N99" s="130">
        <v>0.8</v>
      </c>
      <c r="O99" s="130">
        <v>1</v>
      </c>
      <c r="P99" s="130">
        <v>0.7</v>
      </c>
      <c r="Q99" s="130">
        <v>0.6</v>
      </c>
      <c r="R99" s="130">
        <v>0.6</v>
      </c>
      <c r="S99" s="130">
        <v>0.9</v>
      </c>
      <c r="T99" s="130">
        <v>2.1</v>
      </c>
      <c r="U99" s="130">
        <v>0.9</v>
      </c>
    </row>
    <row r="100" spans="1:21" ht="16.5" customHeight="1" x14ac:dyDescent="0.25">
      <c r="A100" s="7"/>
      <c r="B100" s="7"/>
      <c r="C100" s="7"/>
      <c r="D100" s="7"/>
      <c r="E100" s="7" t="s">
        <v>101</v>
      </c>
      <c r="F100" s="7"/>
      <c r="G100" s="7"/>
      <c r="H100" s="7"/>
      <c r="I100" s="7"/>
      <c r="J100" s="7"/>
      <c r="K100" s="7"/>
      <c r="L100" s="9" t="s">
        <v>407</v>
      </c>
      <c r="M100" s="131">
        <v>100</v>
      </c>
      <c r="N100" s="131">
        <v>100</v>
      </c>
      <c r="O100" s="131">
        <v>100</v>
      </c>
      <c r="P100" s="131">
        <v>100</v>
      </c>
      <c r="Q100" s="131">
        <v>100</v>
      </c>
      <c r="R100" s="131">
        <v>100</v>
      </c>
      <c r="S100" s="131">
        <v>100</v>
      </c>
      <c r="T100" s="131">
        <v>100</v>
      </c>
      <c r="U100" s="131">
        <v>100</v>
      </c>
    </row>
    <row r="101" spans="1:21" ht="29.4" customHeight="1" x14ac:dyDescent="0.25">
      <c r="A101" s="7"/>
      <c r="B101" s="519" t="s">
        <v>479</v>
      </c>
      <c r="C101" s="519"/>
      <c r="D101" s="519"/>
      <c r="E101" s="519"/>
      <c r="F101" s="519"/>
      <c r="G101" s="519"/>
      <c r="H101" s="519"/>
      <c r="I101" s="519"/>
      <c r="J101" s="519"/>
      <c r="K101" s="519"/>
      <c r="L101" s="9" t="s">
        <v>131</v>
      </c>
      <c r="M101" s="127">
        <v>60868</v>
      </c>
      <c r="N101" s="127">
        <v>47950</v>
      </c>
      <c r="O101" s="127">
        <v>33551</v>
      </c>
      <c r="P101" s="127">
        <v>15112</v>
      </c>
      <c r="Q101" s="127">
        <v>16206</v>
      </c>
      <c r="R101" s="123">
        <v>4478</v>
      </c>
      <c r="S101" s="123">
        <v>2290</v>
      </c>
      <c r="T101" s="125">
        <v>468</v>
      </c>
      <c r="U101" s="132">
        <v>180923</v>
      </c>
    </row>
    <row r="102" spans="1:21" ht="29.4" customHeight="1" x14ac:dyDescent="0.25">
      <c r="A102" s="7"/>
      <c r="B102" s="519" t="s">
        <v>480</v>
      </c>
      <c r="C102" s="519"/>
      <c r="D102" s="519"/>
      <c r="E102" s="519"/>
      <c r="F102" s="519"/>
      <c r="G102" s="519"/>
      <c r="H102" s="519"/>
      <c r="I102" s="519"/>
      <c r="J102" s="519"/>
      <c r="K102" s="519"/>
      <c r="L102" s="9" t="s">
        <v>131</v>
      </c>
      <c r="M102" s="127">
        <v>63186</v>
      </c>
      <c r="N102" s="127">
        <v>49305</v>
      </c>
      <c r="O102" s="127">
        <v>34425</v>
      </c>
      <c r="P102" s="127">
        <v>15343</v>
      </c>
      <c r="Q102" s="127">
        <v>16920</v>
      </c>
      <c r="R102" s="123">
        <v>4582</v>
      </c>
      <c r="S102" s="123">
        <v>2339</v>
      </c>
      <c r="T102" s="125">
        <v>497</v>
      </c>
      <c r="U102" s="132">
        <v>186597</v>
      </c>
    </row>
    <row r="103" spans="1:21" ht="16.5" customHeight="1" x14ac:dyDescent="0.25">
      <c r="A103" s="7" t="s">
        <v>247</v>
      </c>
      <c r="B103" s="7"/>
      <c r="C103" s="7"/>
      <c r="D103" s="7"/>
      <c r="E103" s="7"/>
      <c r="F103" s="7"/>
      <c r="G103" s="7"/>
      <c r="H103" s="7"/>
      <c r="I103" s="7"/>
      <c r="J103" s="7"/>
      <c r="K103" s="7"/>
      <c r="L103" s="9"/>
      <c r="M103" s="10"/>
      <c r="N103" s="10"/>
      <c r="O103" s="10"/>
      <c r="P103" s="10"/>
      <c r="Q103" s="10"/>
      <c r="R103" s="10"/>
      <c r="S103" s="10"/>
      <c r="T103" s="10"/>
      <c r="U103" s="10"/>
    </row>
    <row r="104" spans="1:21" ht="16.5" customHeight="1" x14ac:dyDescent="0.25">
      <c r="A104" s="7"/>
      <c r="B104" s="7" t="s">
        <v>468</v>
      </c>
      <c r="C104" s="7"/>
      <c r="D104" s="7"/>
      <c r="E104" s="7"/>
      <c r="F104" s="7"/>
      <c r="G104" s="7"/>
      <c r="H104" s="7"/>
      <c r="I104" s="7"/>
      <c r="J104" s="7"/>
      <c r="K104" s="7"/>
      <c r="L104" s="9"/>
      <c r="M104" s="10"/>
      <c r="N104" s="10"/>
      <c r="O104" s="10"/>
      <c r="P104" s="10"/>
      <c r="Q104" s="10"/>
      <c r="R104" s="10"/>
      <c r="S104" s="10"/>
      <c r="T104" s="10"/>
      <c r="U104" s="10"/>
    </row>
    <row r="105" spans="1:21" ht="16.5" customHeight="1" x14ac:dyDescent="0.25">
      <c r="A105" s="7"/>
      <c r="B105" s="7"/>
      <c r="C105" s="7" t="s">
        <v>469</v>
      </c>
      <c r="D105" s="7"/>
      <c r="E105" s="7"/>
      <c r="F105" s="7"/>
      <c r="G105" s="7"/>
      <c r="H105" s="7"/>
      <c r="I105" s="7"/>
      <c r="J105" s="7"/>
      <c r="K105" s="7"/>
      <c r="L105" s="9" t="s">
        <v>254</v>
      </c>
      <c r="M105" s="127">
        <v>65546</v>
      </c>
      <c r="N105" s="127">
        <v>68273</v>
      </c>
      <c r="O105" s="127">
        <v>65771</v>
      </c>
      <c r="P105" s="127">
        <v>68657</v>
      </c>
      <c r="Q105" s="127">
        <v>66881</v>
      </c>
      <c r="R105" s="127">
        <v>65159</v>
      </c>
      <c r="S105" s="127">
        <v>63702</v>
      </c>
      <c r="T105" s="127">
        <v>66612</v>
      </c>
      <c r="U105" s="127">
        <v>66657</v>
      </c>
    </row>
    <row r="106" spans="1:21" ht="16.5" customHeight="1" x14ac:dyDescent="0.25">
      <c r="A106" s="7"/>
      <c r="B106" s="7" t="s">
        <v>470</v>
      </c>
      <c r="C106" s="7"/>
      <c r="D106" s="7"/>
      <c r="E106" s="7"/>
      <c r="F106" s="7"/>
      <c r="G106" s="7"/>
      <c r="H106" s="7"/>
      <c r="I106" s="7"/>
      <c r="J106" s="7"/>
      <c r="K106" s="7"/>
      <c r="L106" s="9"/>
      <c r="M106" s="10"/>
      <c r="N106" s="10"/>
      <c r="O106" s="10"/>
      <c r="P106" s="10"/>
      <c r="Q106" s="10"/>
      <c r="R106" s="10"/>
      <c r="S106" s="10"/>
      <c r="T106" s="10"/>
      <c r="U106" s="10"/>
    </row>
    <row r="107" spans="1:21" ht="16.5" customHeight="1" x14ac:dyDescent="0.25">
      <c r="A107" s="7"/>
      <c r="B107" s="7"/>
      <c r="C107" s="7" t="s">
        <v>471</v>
      </c>
      <c r="D107" s="7"/>
      <c r="E107" s="7"/>
      <c r="F107" s="7"/>
      <c r="G107" s="7"/>
      <c r="H107" s="7"/>
      <c r="I107" s="7"/>
      <c r="J107" s="7"/>
      <c r="K107" s="7"/>
      <c r="L107" s="9"/>
      <c r="M107" s="10"/>
      <c r="N107" s="10"/>
      <c r="O107" s="10"/>
      <c r="P107" s="10"/>
      <c r="Q107" s="10"/>
      <c r="R107" s="10"/>
      <c r="S107" s="10"/>
      <c r="T107" s="10"/>
      <c r="U107" s="10"/>
    </row>
    <row r="108" spans="1:21" ht="16.5" customHeight="1" x14ac:dyDescent="0.25">
      <c r="A108" s="7"/>
      <c r="B108" s="7"/>
      <c r="C108" s="7"/>
      <c r="D108" s="7" t="s">
        <v>472</v>
      </c>
      <c r="E108" s="7"/>
      <c r="F108" s="7"/>
      <c r="G108" s="7"/>
      <c r="H108" s="7"/>
      <c r="I108" s="7"/>
      <c r="J108" s="7"/>
      <c r="K108" s="7"/>
      <c r="L108" s="9"/>
      <c r="M108" s="10"/>
      <c r="N108" s="10"/>
      <c r="O108" s="10"/>
      <c r="P108" s="10"/>
      <c r="Q108" s="10"/>
      <c r="R108" s="10"/>
      <c r="S108" s="10"/>
      <c r="T108" s="10"/>
      <c r="U108" s="10"/>
    </row>
    <row r="109" spans="1:21" ht="16.5" customHeight="1" x14ac:dyDescent="0.25">
      <c r="A109" s="7"/>
      <c r="B109" s="7"/>
      <c r="C109" s="7"/>
      <c r="D109" s="7"/>
      <c r="E109" s="7" t="s">
        <v>473</v>
      </c>
      <c r="F109" s="7"/>
      <c r="G109" s="7"/>
      <c r="H109" s="7"/>
      <c r="I109" s="7"/>
      <c r="J109" s="7"/>
      <c r="K109" s="7"/>
      <c r="L109" s="9" t="s">
        <v>407</v>
      </c>
      <c r="M109" s="129">
        <v>53.7</v>
      </c>
      <c r="N109" s="129">
        <v>60.3</v>
      </c>
      <c r="O109" s="129">
        <v>57.8</v>
      </c>
      <c r="P109" s="129">
        <v>61.4</v>
      </c>
      <c r="Q109" s="129">
        <v>51.9</v>
      </c>
      <c r="R109" s="129">
        <v>54.4</v>
      </c>
      <c r="S109" s="129">
        <v>45.2</v>
      </c>
      <c r="T109" s="129">
        <v>56.1</v>
      </c>
      <c r="U109" s="129">
        <v>56.6</v>
      </c>
    </row>
    <row r="110" spans="1:21" ht="16.5" customHeight="1" x14ac:dyDescent="0.25">
      <c r="A110" s="7"/>
      <c r="B110" s="7"/>
      <c r="C110" s="7"/>
      <c r="D110" s="7"/>
      <c r="E110" s="7" t="s">
        <v>474</v>
      </c>
      <c r="F110" s="7"/>
      <c r="G110" s="7"/>
      <c r="H110" s="7"/>
      <c r="I110" s="7"/>
      <c r="J110" s="7"/>
      <c r="K110" s="7"/>
      <c r="L110" s="9" t="s">
        <v>407</v>
      </c>
      <c r="M110" s="129">
        <v>31.7</v>
      </c>
      <c r="N110" s="129">
        <v>26.5</v>
      </c>
      <c r="O110" s="129">
        <v>29.1</v>
      </c>
      <c r="P110" s="129">
        <v>30.6</v>
      </c>
      <c r="Q110" s="129">
        <v>35.299999999999997</v>
      </c>
      <c r="R110" s="129">
        <v>27.5</v>
      </c>
      <c r="S110" s="129">
        <v>36.9</v>
      </c>
      <c r="T110" s="129">
        <v>30.5</v>
      </c>
      <c r="U110" s="129">
        <v>30</v>
      </c>
    </row>
    <row r="111" spans="1:21" ht="16.5" customHeight="1" x14ac:dyDescent="0.25">
      <c r="A111" s="7"/>
      <c r="B111" s="7"/>
      <c r="C111" s="7"/>
      <c r="D111" s="7"/>
      <c r="E111" s="7" t="s">
        <v>475</v>
      </c>
      <c r="F111" s="7"/>
      <c r="G111" s="7"/>
      <c r="H111" s="7"/>
      <c r="I111" s="7"/>
      <c r="J111" s="7"/>
      <c r="K111" s="7"/>
      <c r="L111" s="9" t="s">
        <v>407</v>
      </c>
      <c r="M111" s="129">
        <v>14</v>
      </c>
      <c r="N111" s="129">
        <v>12.6</v>
      </c>
      <c r="O111" s="129">
        <v>12.4</v>
      </c>
      <c r="P111" s="130">
        <v>7.8</v>
      </c>
      <c r="Q111" s="129">
        <v>12.5</v>
      </c>
      <c r="R111" s="129">
        <v>17.2</v>
      </c>
      <c r="S111" s="129">
        <v>17.2</v>
      </c>
      <c r="T111" s="129">
        <v>12.6</v>
      </c>
      <c r="U111" s="129">
        <v>12.8</v>
      </c>
    </row>
    <row r="112" spans="1:21" ht="16.5" customHeight="1" x14ac:dyDescent="0.25">
      <c r="A112" s="7"/>
      <c r="B112" s="7"/>
      <c r="C112" s="7"/>
      <c r="D112" s="7"/>
      <c r="E112" s="7" t="s">
        <v>476</v>
      </c>
      <c r="F112" s="7"/>
      <c r="G112" s="7"/>
      <c r="H112" s="7"/>
      <c r="I112" s="7"/>
      <c r="J112" s="7"/>
      <c r="K112" s="7"/>
      <c r="L112" s="9" t="s">
        <v>407</v>
      </c>
      <c r="M112" s="130">
        <v>0.7</v>
      </c>
      <c r="N112" s="130">
        <v>0.6</v>
      </c>
      <c r="O112" s="130">
        <v>0.8</v>
      </c>
      <c r="P112" s="130">
        <v>0.2</v>
      </c>
      <c r="Q112" s="130">
        <v>0.3</v>
      </c>
      <c r="R112" s="130">
        <v>0.9</v>
      </c>
      <c r="S112" s="130">
        <v>0.7</v>
      </c>
      <c r="T112" s="130">
        <v>0.9</v>
      </c>
      <c r="U112" s="130">
        <v>0.6</v>
      </c>
    </row>
    <row r="113" spans="1:21" ht="16.5" customHeight="1" x14ac:dyDescent="0.25">
      <c r="A113" s="7"/>
      <c r="B113" s="7"/>
      <c r="C113" s="7"/>
      <c r="D113" s="7"/>
      <c r="E113" s="7" t="s">
        <v>101</v>
      </c>
      <c r="F113" s="7"/>
      <c r="G113" s="7"/>
      <c r="H113" s="7"/>
      <c r="I113" s="7"/>
      <c r="J113" s="7"/>
      <c r="K113" s="7"/>
      <c r="L113" s="9" t="s">
        <v>407</v>
      </c>
      <c r="M113" s="131">
        <v>100</v>
      </c>
      <c r="N113" s="131">
        <v>100</v>
      </c>
      <c r="O113" s="131">
        <v>100</v>
      </c>
      <c r="P113" s="131">
        <v>100</v>
      </c>
      <c r="Q113" s="131">
        <v>100</v>
      </c>
      <c r="R113" s="131">
        <v>100</v>
      </c>
      <c r="S113" s="131">
        <v>100</v>
      </c>
      <c r="T113" s="131">
        <v>100</v>
      </c>
      <c r="U113" s="131">
        <v>100</v>
      </c>
    </row>
    <row r="114" spans="1:21" ht="16.5" customHeight="1" x14ac:dyDescent="0.25">
      <c r="A114" s="7"/>
      <c r="B114" s="7"/>
      <c r="C114" s="7"/>
      <c r="D114" s="7" t="s">
        <v>477</v>
      </c>
      <c r="E114" s="7"/>
      <c r="F114" s="7"/>
      <c r="G114" s="7"/>
      <c r="H114" s="7"/>
      <c r="I114" s="7"/>
      <c r="J114" s="7"/>
      <c r="K114" s="7"/>
      <c r="L114" s="9"/>
      <c r="M114" s="10"/>
      <c r="N114" s="10"/>
      <c r="O114" s="10"/>
      <c r="P114" s="10"/>
      <c r="Q114" s="10"/>
      <c r="R114" s="10"/>
      <c r="S114" s="10"/>
      <c r="T114" s="10"/>
      <c r="U114" s="10"/>
    </row>
    <row r="115" spans="1:21" ht="16.5" customHeight="1" x14ac:dyDescent="0.25">
      <c r="A115" s="7"/>
      <c r="B115" s="7"/>
      <c r="C115" s="7"/>
      <c r="D115" s="7"/>
      <c r="E115" s="7" t="s">
        <v>473</v>
      </c>
      <c r="F115" s="7"/>
      <c r="G115" s="7"/>
      <c r="H115" s="7"/>
      <c r="I115" s="7"/>
      <c r="J115" s="7"/>
      <c r="K115" s="7"/>
      <c r="L115" s="9" t="s">
        <v>407</v>
      </c>
      <c r="M115" s="129">
        <v>60.7</v>
      </c>
      <c r="N115" s="129">
        <v>72.099999999999994</v>
      </c>
      <c r="O115" s="129">
        <v>58</v>
      </c>
      <c r="P115" s="129">
        <v>70.400000000000006</v>
      </c>
      <c r="Q115" s="129">
        <v>50</v>
      </c>
      <c r="R115" s="129">
        <v>48.4</v>
      </c>
      <c r="S115" s="129">
        <v>56.7</v>
      </c>
      <c r="T115" s="129">
        <v>57.6</v>
      </c>
      <c r="U115" s="129">
        <v>62.7</v>
      </c>
    </row>
    <row r="116" spans="1:21" ht="16.5" customHeight="1" x14ac:dyDescent="0.25">
      <c r="A116" s="7"/>
      <c r="B116" s="7"/>
      <c r="C116" s="7"/>
      <c r="D116" s="7"/>
      <c r="E116" s="7" t="s">
        <v>474</v>
      </c>
      <c r="F116" s="7"/>
      <c r="G116" s="7"/>
      <c r="H116" s="7"/>
      <c r="I116" s="7"/>
      <c r="J116" s="7"/>
      <c r="K116" s="7"/>
      <c r="L116" s="9" t="s">
        <v>407</v>
      </c>
      <c r="M116" s="129">
        <v>23.6</v>
      </c>
      <c r="N116" s="129">
        <v>18.3</v>
      </c>
      <c r="O116" s="129">
        <v>22.2</v>
      </c>
      <c r="P116" s="129">
        <v>19.8</v>
      </c>
      <c r="Q116" s="129">
        <v>27.9</v>
      </c>
      <c r="R116" s="129">
        <v>27.3</v>
      </c>
      <c r="S116" s="129">
        <v>25.3</v>
      </c>
      <c r="T116" s="129">
        <v>22.4</v>
      </c>
      <c r="U116" s="129">
        <v>22.1</v>
      </c>
    </row>
    <row r="117" spans="1:21" ht="16.5" customHeight="1" x14ac:dyDescent="0.25">
      <c r="A117" s="7"/>
      <c r="B117" s="7"/>
      <c r="C117" s="7"/>
      <c r="D117" s="7"/>
      <c r="E117" s="7" t="s">
        <v>475</v>
      </c>
      <c r="F117" s="7"/>
      <c r="G117" s="7"/>
      <c r="H117" s="7"/>
      <c r="I117" s="7"/>
      <c r="J117" s="7"/>
      <c r="K117" s="7"/>
      <c r="L117" s="9" t="s">
        <v>407</v>
      </c>
      <c r="M117" s="129">
        <v>11.6</v>
      </c>
      <c r="N117" s="130">
        <v>7.3</v>
      </c>
      <c r="O117" s="129">
        <v>13.2</v>
      </c>
      <c r="P117" s="130">
        <v>7.6</v>
      </c>
      <c r="Q117" s="129">
        <v>15.8</v>
      </c>
      <c r="R117" s="129">
        <v>16.2</v>
      </c>
      <c r="S117" s="129">
        <v>13</v>
      </c>
      <c r="T117" s="129">
        <v>12.3</v>
      </c>
      <c r="U117" s="129">
        <v>10.9</v>
      </c>
    </row>
    <row r="118" spans="1:21" ht="16.5" customHeight="1" x14ac:dyDescent="0.25">
      <c r="A118" s="7"/>
      <c r="B118" s="7"/>
      <c r="C118" s="7"/>
      <c r="D118" s="7"/>
      <c r="E118" s="7" t="s">
        <v>476</v>
      </c>
      <c r="F118" s="7"/>
      <c r="G118" s="7"/>
      <c r="H118" s="7"/>
      <c r="I118" s="7"/>
      <c r="J118" s="7"/>
      <c r="K118" s="7"/>
      <c r="L118" s="9" t="s">
        <v>407</v>
      </c>
      <c r="M118" s="130">
        <v>4.0999999999999996</v>
      </c>
      <c r="N118" s="130">
        <v>2.2999999999999998</v>
      </c>
      <c r="O118" s="130">
        <v>6.6</v>
      </c>
      <c r="P118" s="130">
        <v>2.2999999999999998</v>
      </c>
      <c r="Q118" s="130">
        <v>6.3</v>
      </c>
      <c r="R118" s="130">
        <v>8.1999999999999993</v>
      </c>
      <c r="S118" s="130">
        <v>4.9000000000000004</v>
      </c>
      <c r="T118" s="130">
        <v>7.6</v>
      </c>
      <c r="U118" s="130">
        <v>4.3</v>
      </c>
    </row>
    <row r="119" spans="1:21" ht="16.5" customHeight="1" x14ac:dyDescent="0.25">
      <c r="A119" s="7"/>
      <c r="B119" s="7"/>
      <c r="C119" s="7"/>
      <c r="D119" s="7"/>
      <c r="E119" s="7" t="s">
        <v>101</v>
      </c>
      <c r="F119" s="7"/>
      <c r="G119" s="7"/>
      <c r="H119" s="7"/>
      <c r="I119" s="7"/>
      <c r="J119" s="7"/>
      <c r="K119" s="7"/>
      <c r="L119" s="9" t="s">
        <v>407</v>
      </c>
      <c r="M119" s="131">
        <v>100</v>
      </c>
      <c r="N119" s="131">
        <v>100</v>
      </c>
      <c r="O119" s="131">
        <v>100</v>
      </c>
      <c r="P119" s="131">
        <v>100</v>
      </c>
      <c r="Q119" s="131">
        <v>100</v>
      </c>
      <c r="R119" s="131">
        <v>100</v>
      </c>
      <c r="S119" s="131">
        <v>100</v>
      </c>
      <c r="T119" s="131">
        <v>100</v>
      </c>
      <c r="U119" s="131">
        <v>100</v>
      </c>
    </row>
    <row r="120" spans="1:21" ht="16.5" customHeight="1" x14ac:dyDescent="0.25">
      <c r="A120" s="7"/>
      <c r="B120" s="7"/>
      <c r="C120" s="7"/>
      <c r="D120" s="7" t="s">
        <v>478</v>
      </c>
      <c r="E120" s="7"/>
      <c r="F120" s="7"/>
      <c r="G120" s="7"/>
      <c r="H120" s="7"/>
      <c r="I120" s="7"/>
      <c r="J120" s="7"/>
      <c r="K120" s="7"/>
      <c r="L120" s="9"/>
      <c r="M120" s="10"/>
      <c r="N120" s="10"/>
      <c r="O120" s="10"/>
      <c r="P120" s="10"/>
      <c r="Q120" s="10"/>
      <c r="R120" s="10"/>
      <c r="S120" s="10"/>
      <c r="T120" s="10"/>
      <c r="U120" s="10"/>
    </row>
    <row r="121" spans="1:21" ht="16.5" customHeight="1" x14ac:dyDescent="0.25">
      <c r="A121" s="7"/>
      <c r="B121" s="7"/>
      <c r="C121" s="7"/>
      <c r="D121" s="7"/>
      <c r="E121" s="7" t="s">
        <v>473</v>
      </c>
      <c r="F121" s="7"/>
      <c r="G121" s="7"/>
      <c r="H121" s="7"/>
      <c r="I121" s="7"/>
      <c r="J121" s="7"/>
      <c r="K121" s="7"/>
      <c r="L121" s="9" t="s">
        <v>407</v>
      </c>
      <c r="M121" s="129">
        <v>51.1</v>
      </c>
      <c r="N121" s="129">
        <v>61.3</v>
      </c>
      <c r="O121" s="129">
        <v>50.8</v>
      </c>
      <c r="P121" s="129">
        <v>51.7</v>
      </c>
      <c r="Q121" s="129">
        <v>62.2</v>
      </c>
      <c r="R121" s="129">
        <v>57.9</v>
      </c>
      <c r="S121" s="129">
        <v>48.8</v>
      </c>
      <c r="T121" s="129">
        <v>59.2</v>
      </c>
      <c r="U121" s="129">
        <v>54.9</v>
      </c>
    </row>
    <row r="122" spans="1:21" ht="16.5" customHeight="1" x14ac:dyDescent="0.25">
      <c r="A122" s="7"/>
      <c r="B122" s="7"/>
      <c r="C122" s="7"/>
      <c r="D122" s="7"/>
      <c r="E122" s="7" t="s">
        <v>474</v>
      </c>
      <c r="F122" s="7"/>
      <c r="G122" s="7"/>
      <c r="H122" s="7"/>
      <c r="I122" s="7"/>
      <c r="J122" s="7"/>
      <c r="K122" s="7"/>
      <c r="L122" s="9" t="s">
        <v>407</v>
      </c>
      <c r="M122" s="129">
        <v>30.1</v>
      </c>
      <c r="N122" s="129">
        <v>24.6</v>
      </c>
      <c r="O122" s="129">
        <v>29.6</v>
      </c>
      <c r="P122" s="129">
        <v>29.1</v>
      </c>
      <c r="Q122" s="129">
        <v>27</v>
      </c>
      <c r="R122" s="129">
        <v>27.4</v>
      </c>
      <c r="S122" s="129">
        <v>32.1</v>
      </c>
      <c r="T122" s="129">
        <v>24.4</v>
      </c>
      <c r="U122" s="129">
        <v>28.1</v>
      </c>
    </row>
    <row r="123" spans="1:21" ht="16.5" customHeight="1" x14ac:dyDescent="0.25">
      <c r="A123" s="7"/>
      <c r="B123" s="7"/>
      <c r="C123" s="7"/>
      <c r="D123" s="7"/>
      <c r="E123" s="7" t="s">
        <v>475</v>
      </c>
      <c r="F123" s="7"/>
      <c r="G123" s="7"/>
      <c r="H123" s="7"/>
      <c r="I123" s="7"/>
      <c r="J123" s="7"/>
      <c r="K123" s="7"/>
      <c r="L123" s="9" t="s">
        <v>407</v>
      </c>
      <c r="M123" s="129">
        <v>16.8</v>
      </c>
      <c r="N123" s="129">
        <v>12.6</v>
      </c>
      <c r="O123" s="129">
        <v>17.2</v>
      </c>
      <c r="P123" s="129">
        <v>17.600000000000001</v>
      </c>
      <c r="Q123" s="130">
        <v>9.8000000000000007</v>
      </c>
      <c r="R123" s="129">
        <v>13.8</v>
      </c>
      <c r="S123" s="129">
        <v>17</v>
      </c>
      <c r="T123" s="129">
        <v>14.3</v>
      </c>
      <c r="U123" s="129">
        <v>15.1</v>
      </c>
    </row>
    <row r="124" spans="1:21" ht="16.5" customHeight="1" x14ac:dyDescent="0.25">
      <c r="A124" s="7"/>
      <c r="B124" s="7"/>
      <c r="C124" s="7"/>
      <c r="D124" s="7"/>
      <c r="E124" s="7" t="s">
        <v>476</v>
      </c>
      <c r="F124" s="7"/>
      <c r="G124" s="7"/>
      <c r="H124" s="7"/>
      <c r="I124" s="7"/>
      <c r="J124" s="7"/>
      <c r="K124" s="7"/>
      <c r="L124" s="9" t="s">
        <v>407</v>
      </c>
      <c r="M124" s="130">
        <v>2</v>
      </c>
      <c r="N124" s="130">
        <v>1.5</v>
      </c>
      <c r="O124" s="130">
        <v>2.5</v>
      </c>
      <c r="P124" s="130">
        <v>1.6</v>
      </c>
      <c r="Q124" s="130">
        <v>1</v>
      </c>
      <c r="R124" s="130">
        <v>0.9</v>
      </c>
      <c r="S124" s="130">
        <v>2.1</v>
      </c>
      <c r="T124" s="130">
        <v>2</v>
      </c>
      <c r="U124" s="130">
        <v>1.8</v>
      </c>
    </row>
    <row r="125" spans="1:21" ht="16.5" customHeight="1" x14ac:dyDescent="0.25">
      <c r="A125" s="7"/>
      <c r="B125" s="7"/>
      <c r="C125" s="7"/>
      <c r="D125" s="7"/>
      <c r="E125" s="7" t="s">
        <v>101</v>
      </c>
      <c r="F125" s="7"/>
      <c r="G125" s="7"/>
      <c r="H125" s="7"/>
      <c r="I125" s="7"/>
      <c r="J125" s="7"/>
      <c r="K125" s="7"/>
      <c r="L125" s="9" t="s">
        <v>407</v>
      </c>
      <c r="M125" s="131">
        <v>100</v>
      </c>
      <c r="N125" s="131">
        <v>100</v>
      </c>
      <c r="O125" s="131">
        <v>100</v>
      </c>
      <c r="P125" s="131">
        <v>100</v>
      </c>
      <c r="Q125" s="131">
        <v>100</v>
      </c>
      <c r="R125" s="131">
        <v>100</v>
      </c>
      <c r="S125" s="131">
        <v>100</v>
      </c>
      <c r="T125" s="131">
        <v>100</v>
      </c>
      <c r="U125" s="131">
        <v>100</v>
      </c>
    </row>
    <row r="126" spans="1:21" ht="29.4" customHeight="1" x14ac:dyDescent="0.25">
      <c r="A126" s="7"/>
      <c r="B126" s="519" t="s">
        <v>479</v>
      </c>
      <c r="C126" s="519"/>
      <c r="D126" s="519"/>
      <c r="E126" s="519"/>
      <c r="F126" s="519"/>
      <c r="G126" s="519"/>
      <c r="H126" s="519"/>
      <c r="I126" s="519"/>
      <c r="J126" s="519"/>
      <c r="K126" s="519"/>
      <c r="L126" s="9" t="s">
        <v>131</v>
      </c>
      <c r="M126" s="127">
        <v>60504</v>
      </c>
      <c r="N126" s="127">
        <v>47213</v>
      </c>
      <c r="O126" s="127">
        <v>32929</v>
      </c>
      <c r="P126" s="127">
        <v>14746</v>
      </c>
      <c r="Q126" s="127">
        <v>16139</v>
      </c>
      <c r="R126" s="123">
        <v>4420</v>
      </c>
      <c r="S126" s="123">
        <v>2300</v>
      </c>
      <c r="T126" s="125">
        <v>449</v>
      </c>
      <c r="U126" s="132">
        <v>178700</v>
      </c>
    </row>
    <row r="127" spans="1:21" ht="29.4" customHeight="1" x14ac:dyDescent="0.25">
      <c r="A127" s="7"/>
      <c r="B127" s="519" t="s">
        <v>480</v>
      </c>
      <c r="C127" s="519"/>
      <c r="D127" s="519"/>
      <c r="E127" s="519"/>
      <c r="F127" s="519"/>
      <c r="G127" s="519"/>
      <c r="H127" s="519"/>
      <c r="I127" s="519"/>
      <c r="J127" s="519"/>
      <c r="K127" s="519"/>
      <c r="L127" s="9" t="s">
        <v>131</v>
      </c>
      <c r="M127" s="127">
        <v>62883</v>
      </c>
      <c r="N127" s="127">
        <v>48489</v>
      </c>
      <c r="O127" s="127">
        <v>33570</v>
      </c>
      <c r="P127" s="127">
        <v>14979</v>
      </c>
      <c r="Q127" s="127">
        <v>16764</v>
      </c>
      <c r="R127" s="123">
        <v>4516</v>
      </c>
      <c r="S127" s="123">
        <v>2357</v>
      </c>
      <c r="T127" s="125">
        <v>485</v>
      </c>
      <c r="U127" s="132">
        <v>184043</v>
      </c>
    </row>
    <row r="128" spans="1:21" ht="16.5" customHeight="1" x14ac:dyDescent="0.25">
      <c r="A128" s="7" t="s">
        <v>248</v>
      </c>
      <c r="B128" s="7"/>
      <c r="C128" s="7"/>
      <c r="D128" s="7"/>
      <c r="E128" s="7"/>
      <c r="F128" s="7"/>
      <c r="G128" s="7"/>
      <c r="H128" s="7"/>
      <c r="I128" s="7"/>
      <c r="J128" s="7"/>
      <c r="K128" s="7"/>
      <c r="L128" s="9"/>
      <c r="M128" s="10"/>
      <c r="N128" s="10"/>
      <c r="O128" s="10"/>
      <c r="P128" s="10"/>
      <c r="Q128" s="10"/>
      <c r="R128" s="10"/>
      <c r="S128" s="10"/>
      <c r="T128" s="10"/>
      <c r="U128" s="10"/>
    </row>
    <row r="129" spans="1:21" ht="16.5" customHeight="1" x14ac:dyDescent="0.25">
      <c r="A129" s="7"/>
      <c r="B129" s="7" t="s">
        <v>468</v>
      </c>
      <c r="C129" s="7"/>
      <c r="D129" s="7"/>
      <c r="E129" s="7"/>
      <c r="F129" s="7"/>
      <c r="G129" s="7"/>
      <c r="H129" s="7"/>
      <c r="I129" s="7"/>
      <c r="J129" s="7"/>
      <c r="K129" s="7"/>
      <c r="L129" s="9"/>
      <c r="M129" s="10"/>
      <c r="N129" s="10"/>
      <c r="O129" s="10"/>
      <c r="P129" s="10"/>
      <c r="Q129" s="10"/>
      <c r="R129" s="10"/>
      <c r="S129" s="10"/>
      <c r="T129" s="10"/>
      <c r="U129" s="10"/>
    </row>
    <row r="130" spans="1:21" ht="16.5" customHeight="1" x14ac:dyDescent="0.25">
      <c r="A130" s="7"/>
      <c r="B130" s="7"/>
      <c r="C130" s="7" t="s">
        <v>469</v>
      </c>
      <c r="D130" s="7"/>
      <c r="E130" s="7"/>
      <c r="F130" s="7"/>
      <c r="G130" s="7"/>
      <c r="H130" s="7"/>
      <c r="I130" s="7"/>
      <c r="J130" s="7"/>
      <c r="K130" s="7"/>
      <c r="L130" s="9" t="s">
        <v>254</v>
      </c>
      <c r="M130" s="127">
        <v>63863</v>
      </c>
      <c r="N130" s="127">
        <v>65944</v>
      </c>
      <c r="O130" s="127">
        <v>64152</v>
      </c>
      <c r="P130" s="127">
        <v>66970</v>
      </c>
      <c r="Q130" s="127">
        <v>65708</v>
      </c>
      <c r="R130" s="127">
        <v>62544</v>
      </c>
      <c r="S130" s="127">
        <v>64187</v>
      </c>
      <c r="T130" s="127">
        <v>63578</v>
      </c>
      <c r="U130" s="127">
        <v>64785</v>
      </c>
    </row>
    <row r="131" spans="1:21" ht="16.5" customHeight="1" x14ac:dyDescent="0.25">
      <c r="A131" s="7"/>
      <c r="B131" s="7" t="s">
        <v>470</v>
      </c>
      <c r="C131" s="7"/>
      <c r="D131" s="7"/>
      <c r="E131" s="7"/>
      <c r="F131" s="7"/>
      <c r="G131" s="7"/>
      <c r="H131" s="7"/>
      <c r="I131" s="7"/>
      <c r="J131" s="7"/>
      <c r="K131" s="7"/>
      <c r="L131" s="9"/>
      <c r="M131" s="10"/>
      <c r="N131" s="10"/>
      <c r="O131" s="10"/>
      <c r="P131" s="10"/>
      <c r="Q131" s="10"/>
      <c r="R131" s="10"/>
      <c r="S131" s="10"/>
      <c r="T131" s="10"/>
      <c r="U131" s="10"/>
    </row>
    <row r="132" spans="1:21" ht="16.5" customHeight="1" x14ac:dyDescent="0.25">
      <c r="A132" s="7"/>
      <c r="B132" s="7"/>
      <c r="C132" s="7" t="s">
        <v>471</v>
      </c>
      <c r="D132" s="7"/>
      <c r="E132" s="7"/>
      <c r="F132" s="7"/>
      <c r="G132" s="7"/>
      <c r="H132" s="7"/>
      <c r="I132" s="7"/>
      <c r="J132" s="7"/>
      <c r="K132" s="7"/>
      <c r="L132" s="9"/>
      <c r="M132" s="10"/>
      <c r="N132" s="10"/>
      <c r="O132" s="10"/>
      <c r="P132" s="10"/>
      <c r="Q132" s="10"/>
      <c r="R132" s="10"/>
      <c r="S132" s="10"/>
      <c r="T132" s="10"/>
      <c r="U132" s="10"/>
    </row>
    <row r="133" spans="1:21" ht="16.5" customHeight="1" x14ac:dyDescent="0.25">
      <c r="A133" s="7"/>
      <c r="B133" s="7"/>
      <c r="C133" s="7"/>
      <c r="D133" s="7" t="s">
        <v>472</v>
      </c>
      <c r="E133" s="7"/>
      <c r="F133" s="7"/>
      <c r="G133" s="7"/>
      <c r="H133" s="7"/>
      <c r="I133" s="7"/>
      <c r="J133" s="7"/>
      <c r="K133" s="7"/>
      <c r="L133" s="9"/>
      <c r="M133" s="10"/>
      <c r="N133" s="10"/>
      <c r="O133" s="10"/>
      <c r="P133" s="10"/>
      <c r="Q133" s="10"/>
      <c r="R133" s="10"/>
      <c r="S133" s="10"/>
      <c r="T133" s="10"/>
      <c r="U133" s="10"/>
    </row>
    <row r="134" spans="1:21" ht="16.5" customHeight="1" x14ac:dyDescent="0.25">
      <c r="A134" s="7"/>
      <c r="B134" s="7"/>
      <c r="C134" s="7"/>
      <c r="D134" s="7"/>
      <c r="E134" s="7" t="s">
        <v>473</v>
      </c>
      <c r="F134" s="7"/>
      <c r="G134" s="7"/>
      <c r="H134" s="7"/>
      <c r="I134" s="7"/>
      <c r="J134" s="7"/>
      <c r="K134" s="7"/>
      <c r="L134" s="9" t="s">
        <v>407</v>
      </c>
      <c r="M134" s="129">
        <v>53.9</v>
      </c>
      <c r="N134" s="129">
        <v>58.3</v>
      </c>
      <c r="O134" s="129">
        <v>58</v>
      </c>
      <c r="P134" s="129">
        <v>59.7</v>
      </c>
      <c r="Q134" s="129">
        <v>53.1</v>
      </c>
      <c r="R134" s="129">
        <v>53.1</v>
      </c>
      <c r="S134" s="129">
        <v>48.6</v>
      </c>
      <c r="T134" s="129">
        <v>52</v>
      </c>
      <c r="U134" s="129">
        <v>56.1</v>
      </c>
    </row>
    <row r="135" spans="1:21" ht="16.5" customHeight="1" x14ac:dyDescent="0.25">
      <c r="A135" s="7"/>
      <c r="B135" s="7"/>
      <c r="C135" s="7"/>
      <c r="D135" s="7"/>
      <c r="E135" s="7" t="s">
        <v>474</v>
      </c>
      <c r="F135" s="7"/>
      <c r="G135" s="7"/>
      <c r="H135" s="7"/>
      <c r="I135" s="7"/>
      <c r="J135" s="7"/>
      <c r="K135" s="7"/>
      <c r="L135" s="9" t="s">
        <v>407</v>
      </c>
      <c r="M135" s="129">
        <v>30</v>
      </c>
      <c r="N135" s="129">
        <v>27.3</v>
      </c>
      <c r="O135" s="129">
        <v>28.8</v>
      </c>
      <c r="P135" s="129">
        <v>30.7</v>
      </c>
      <c r="Q135" s="129">
        <v>34.5</v>
      </c>
      <c r="R135" s="129">
        <v>29</v>
      </c>
      <c r="S135" s="129">
        <v>35.200000000000003</v>
      </c>
      <c r="T135" s="129">
        <v>32.9</v>
      </c>
      <c r="U135" s="129">
        <v>29.6</v>
      </c>
    </row>
    <row r="136" spans="1:21" ht="16.5" customHeight="1" x14ac:dyDescent="0.25">
      <c r="A136" s="7"/>
      <c r="B136" s="7"/>
      <c r="C136" s="7"/>
      <c r="D136" s="7"/>
      <c r="E136" s="7" t="s">
        <v>475</v>
      </c>
      <c r="F136" s="7"/>
      <c r="G136" s="7"/>
      <c r="H136" s="7"/>
      <c r="I136" s="7"/>
      <c r="J136" s="7"/>
      <c r="K136" s="7"/>
      <c r="L136" s="9" t="s">
        <v>407</v>
      </c>
      <c r="M136" s="129">
        <v>15.4</v>
      </c>
      <c r="N136" s="129">
        <v>13.7</v>
      </c>
      <c r="O136" s="129">
        <v>12.5</v>
      </c>
      <c r="P136" s="130">
        <v>9.4</v>
      </c>
      <c r="Q136" s="129">
        <v>12.1</v>
      </c>
      <c r="R136" s="129">
        <v>17.2</v>
      </c>
      <c r="S136" s="129">
        <v>15.7</v>
      </c>
      <c r="T136" s="129">
        <v>13.7</v>
      </c>
      <c r="U136" s="129">
        <v>13.7</v>
      </c>
    </row>
    <row r="137" spans="1:21" ht="16.5" customHeight="1" x14ac:dyDescent="0.25">
      <c r="A137" s="7"/>
      <c r="B137" s="7"/>
      <c r="C137" s="7"/>
      <c r="D137" s="7"/>
      <c r="E137" s="7" t="s">
        <v>476</v>
      </c>
      <c r="F137" s="7"/>
      <c r="G137" s="7"/>
      <c r="H137" s="7"/>
      <c r="I137" s="7"/>
      <c r="J137" s="7"/>
      <c r="K137" s="7"/>
      <c r="L137" s="9" t="s">
        <v>407</v>
      </c>
      <c r="M137" s="130">
        <v>0.8</v>
      </c>
      <c r="N137" s="130">
        <v>0.7</v>
      </c>
      <c r="O137" s="130">
        <v>0.7</v>
      </c>
      <c r="P137" s="130">
        <v>0.2</v>
      </c>
      <c r="Q137" s="130">
        <v>0.4</v>
      </c>
      <c r="R137" s="130">
        <v>0.6</v>
      </c>
      <c r="S137" s="130">
        <v>0.4</v>
      </c>
      <c r="T137" s="130">
        <v>1.4</v>
      </c>
      <c r="U137" s="130">
        <v>0.7</v>
      </c>
    </row>
    <row r="138" spans="1:21" ht="16.5" customHeight="1" x14ac:dyDescent="0.25">
      <c r="A138" s="7"/>
      <c r="B138" s="7"/>
      <c r="C138" s="7"/>
      <c r="D138" s="7"/>
      <c r="E138" s="7" t="s">
        <v>101</v>
      </c>
      <c r="F138" s="7"/>
      <c r="G138" s="7"/>
      <c r="H138" s="7"/>
      <c r="I138" s="7"/>
      <c r="J138" s="7"/>
      <c r="K138" s="7"/>
      <c r="L138" s="9" t="s">
        <v>407</v>
      </c>
      <c r="M138" s="131">
        <v>100</v>
      </c>
      <c r="N138" s="131">
        <v>100</v>
      </c>
      <c r="O138" s="131">
        <v>100</v>
      </c>
      <c r="P138" s="131">
        <v>100</v>
      </c>
      <c r="Q138" s="131">
        <v>100</v>
      </c>
      <c r="R138" s="131">
        <v>100</v>
      </c>
      <c r="S138" s="131">
        <v>100</v>
      </c>
      <c r="T138" s="131">
        <v>100</v>
      </c>
      <c r="U138" s="131">
        <v>100</v>
      </c>
    </row>
    <row r="139" spans="1:21" ht="16.5" customHeight="1" x14ac:dyDescent="0.25">
      <c r="A139" s="7"/>
      <c r="B139" s="7"/>
      <c r="C139" s="7"/>
      <c r="D139" s="7" t="s">
        <v>477</v>
      </c>
      <c r="E139" s="7"/>
      <c r="F139" s="7"/>
      <c r="G139" s="7"/>
      <c r="H139" s="7"/>
      <c r="I139" s="7"/>
      <c r="J139" s="7"/>
      <c r="K139" s="7"/>
      <c r="L139" s="9"/>
      <c r="M139" s="10"/>
      <c r="N139" s="10"/>
      <c r="O139" s="10"/>
      <c r="P139" s="10"/>
      <c r="Q139" s="10"/>
      <c r="R139" s="10"/>
      <c r="S139" s="10"/>
      <c r="T139" s="10"/>
      <c r="U139" s="10"/>
    </row>
    <row r="140" spans="1:21" ht="16.5" customHeight="1" x14ac:dyDescent="0.25">
      <c r="A140" s="7"/>
      <c r="B140" s="7"/>
      <c r="C140" s="7"/>
      <c r="D140" s="7"/>
      <c r="E140" s="7" t="s">
        <v>473</v>
      </c>
      <c r="F140" s="7"/>
      <c r="G140" s="7"/>
      <c r="H140" s="7"/>
      <c r="I140" s="7"/>
      <c r="J140" s="7"/>
      <c r="K140" s="7"/>
      <c r="L140" s="9" t="s">
        <v>407</v>
      </c>
      <c r="M140" s="129">
        <v>61.2</v>
      </c>
      <c r="N140" s="129">
        <v>70.5</v>
      </c>
      <c r="O140" s="129">
        <v>58.8</v>
      </c>
      <c r="P140" s="129">
        <v>70.400000000000006</v>
      </c>
      <c r="Q140" s="129">
        <v>51.8</v>
      </c>
      <c r="R140" s="129">
        <v>47.6</v>
      </c>
      <c r="S140" s="129">
        <v>58.9</v>
      </c>
      <c r="T140" s="129">
        <v>61.5</v>
      </c>
      <c r="U140" s="129">
        <v>62.7</v>
      </c>
    </row>
    <row r="141" spans="1:21" ht="16.5" customHeight="1" x14ac:dyDescent="0.25">
      <c r="A141" s="7"/>
      <c r="B141" s="7"/>
      <c r="C141" s="7"/>
      <c r="D141" s="7"/>
      <c r="E141" s="7" t="s">
        <v>474</v>
      </c>
      <c r="F141" s="7"/>
      <c r="G141" s="7"/>
      <c r="H141" s="7"/>
      <c r="I141" s="7"/>
      <c r="J141" s="7"/>
      <c r="K141" s="7"/>
      <c r="L141" s="9" t="s">
        <v>407</v>
      </c>
      <c r="M141" s="129">
        <v>22.9</v>
      </c>
      <c r="N141" s="129">
        <v>18.899999999999999</v>
      </c>
      <c r="O141" s="129">
        <v>21.6</v>
      </c>
      <c r="P141" s="129">
        <v>19.2</v>
      </c>
      <c r="Q141" s="129">
        <v>27.4</v>
      </c>
      <c r="R141" s="129">
        <v>26.9</v>
      </c>
      <c r="S141" s="129">
        <v>23.7</v>
      </c>
      <c r="T141" s="129">
        <v>19.600000000000001</v>
      </c>
      <c r="U141" s="129">
        <v>21.8</v>
      </c>
    </row>
    <row r="142" spans="1:21" ht="16.5" customHeight="1" x14ac:dyDescent="0.25">
      <c r="A142" s="7"/>
      <c r="B142" s="7"/>
      <c r="C142" s="7"/>
      <c r="D142" s="7"/>
      <c r="E142" s="7" t="s">
        <v>475</v>
      </c>
      <c r="F142" s="7"/>
      <c r="G142" s="7"/>
      <c r="H142" s="7"/>
      <c r="I142" s="7"/>
      <c r="J142" s="7"/>
      <c r="K142" s="7"/>
      <c r="L142" s="9" t="s">
        <v>407</v>
      </c>
      <c r="M142" s="129">
        <v>11.6</v>
      </c>
      <c r="N142" s="130">
        <v>8</v>
      </c>
      <c r="O142" s="129">
        <v>13</v>
      </c>
      <c r="P142" s="130">
        <v>7.8</v>
      </c>
      <c r="Q142" s="129">
        <v>15</v>
      </c>
      <c r="R142" s="129">
        <v>17.100000000000001</v>
      </c>
      <c r="S142" s="129">
        <v>12.4</v>
      </c>
      <c r="T142" s="129">
        <v>13.3</v>
      </c>
      <c r="U142" s="129">
        <v>11</v>
      </c>
    </row>
    <row r="143" spans="1:21" ht="16.5" customHeight="1" x14ac:dyDescent="0.25">
      <c r="A143" s="7"/>
      <c r="B143" s="7"/>
      <c r="C143" s="7"/>
      <c r="D143" s="7"/>
      <c r="E143" s="7" t="s">
        <v>476</v>
      </c>
      <c r="F143" s="7"/>
      <c r="G143" s="7"/>
      <c r="H143" s="7"/>
      <c r="I143" s="7"/>
      <c r="J143" s="7"/>
      <c r="K143" s="7"/>
      <c r="L143" s="9" t="s">
        <v>407</v>
      </c>
      <c r="M143" s="130">
        <v>4.3</v>
      </c>
      <c r="N143" s="130">
        <v>2.7</v>
      </c>
      <c r="O143" s="130">
        <v>6.7</v>
      </c>
      <c r="P143" s="130">
        <v>2.6</v>
      </c>
      <c r="Q143" s="130">
        <v>5.8</v>
      </c>
      <c r="R143" s="130">
        <v>8.4</v>
      </c>
      <c r="S143" s="130">
        <v>5</v>
      </c>
      <c r="T143" s="130">
        <v>5.6</v>
      </c>
      <c r="U143" s="130">
        <v>4.4000000000000004</v>
      </c>
    </row>
    <row r="144" spans="1:21" ht="16.5" customHeight="1" x14ac:dyDescent="0.25">
      <c r="A144" s="7"/>
      <c r="B144" s="7"/>
      <c r="C144" s="7"/>
      <c r="D144" s="7"/>
      <c r="E144" s="7" t="s">
        <v>101</v>
      </c>
      <c r="F144" s="7"/>
      <c r="G144" s="7"/>
      <c r="H144" s="7"/>
      <c r="I144" s="7"/>
      <c r="J144" s="7"/>
      <c r="K144" s="7"/>
      <c r="L144" s="9" t="s">
        <v>407</v>
      </c>
      <c r="M144" s="131">
        <v>100</v>
      </c>
      <c r="N144" s="131">
        <v>100</v>
      </c>
      <c r="O144" s="131">
        <v>100</v>
      </c>
      <c r="P144" s="131">
        <v>100</v>
      </c>
      <c r="Q144" s="131">
        <v>100</v>
      </c>
      <c r="R144" s="131">
        <v>100</v>
      </c>
      <c r="S144" s="131">
        <v>100</v>
      </c>
      <c r="T144" s="131">
        <v>100</v>
      </c>
      <c r="U144" s="131">
        <v>100</v>
      </c>
    </row>
    <row r="145" spans="1:21" ht="16.5" customHeight="1" x14ac:dyDescent="0.25">
      <c r="A145" s="7"/>
      <c r="B145" s="7"/>
      <c r="C145" s="7"/>
      <c r="D145" s="7" t="s">
        <v>478</v>
      </c>
      <c r="E145" s="7"/>
      <c r="F145" s="7"/>
      <c r="G145" s="7"/>
      <c r="H145" s="7"/>
      <c r="I145" s="7"/>
      <c r="J145" s="7"/>
      <c r="K145" s="7"/>
      <c r="L145" s="9"/>
      <c r="M145" s="10"/>
      <c r="N145" s="10"/>
      <c r="O145" s="10"/>
      <c r="P145" s="10"/>
      <c r="Q145" s="10"/>
      <c r="R145" s="10"/>
      <c r="S145" s="10"/>
      <c r="T145" s="10"/>
      <c r="U145" s="10"/>
    </row>
    <row r="146" spans="1:21" ht="16.5" customHeight="1" x14ac:dyDescent="0.25">
      <c r="A146" s="7"/>
      <c r="B146" s="7"/>
      <c r="C146" s="7"/>
      <c r="D146" s="7"/>
      <c r="E146" s="7" t="s">
        <v>473</v>
      </c>
      <c r="F146" s="7"/>
      <c r="G146" s="7"/>
      <c r="H146" s="7"/>
      <c r="I146" s="7"/>
      <c r="J146" s="7"/>
      <c r="K146" s="7"/>
      <c r="L146" s="9" t="s">
        <v>407</v>
      </c>
      <c r="M146" s="129">
        <v>58.6</v>
      </c>
      <c r="N146" s="129">
        <v>66.599999999999994</v>
      </c>
      <c r="O146" s="129">
        <v>55.8</v>
      </c>
      <c r="P146" s="129">
        <v>60.5</v>
      </c>
      <c r="Q146" s="129">
        <v>65.599999999999994</v>
      </c>
      <c r="R146" s="129">
        <v>64.599999999999994</v>
      </c>
      <c r="S146" s="129">
        <v>58</v>
      </c>
      <c r="T146" s="129">
        <v>64.400000000000006</v>
      </c>
      <c r="U146" s="129">
        <v>61.2</v>
      </c>
    </row>
    <row r="147" spans="1:21" ht="16.5" customHeight="1" x14ac:dyDescent="0.25">
      <c r="A147" s="7"/>
      <c r="B147" s="7"/>
      <c r="C147" s="7"/>
      <c r="D147" s="7"/>
      <c r="E147" s="7" t="s">
        <v>474</v>
      </c>
      <c r="F147" s="7"/>
      <c r="G147" s="7"/>
      <c r="H147" s="7"/>
      <c r="I147" s="7"/>
      <c r="J147" s="7"/>
      <c r="K147" s="7"/>
      <c r="L147" s="9" t="s">
        <v>407</v>
      </c>
      <c r="M147" s="129">
        <v>24</v>
      </c>
      <c r="N147" s="129">
        <v>19.5</v>
      </c>
      <c r="O147" s="129">
        <v>25.2</v>
      </c>
      <c r="P147" s="129">
        <v>23.1</v>
      </c>
      <c r="Q147" s="129">
        <v>24.5</v>
      </c>
      <c r="R147" s="129">
        <v>21.8</v>
      </c>
      <c r="S147" s="129">
        <v>24.8</v>
      </c>
      <c r="T147" s="129">
        <v>21.4</v>
      </c>
      <c r="U147" s="129">
        <v>23</v>
      </c>
    </row>
    <row r="148" spans="1:21" ht="16.5" customHeight="1" x14ac:dyDescent="0.25">
      <c r="A148" s="7"/>
      <c r="B148" s="7"/>
      <c r="C148" s="7"/>
      <c r="D148" s="7"/>
      <c r="E148" s="7" t="s">
        <v>475</v>
      </c>
      <c r="F148" s="7"/>
      <c r="G148" s="7"/>
      <c r="H148" s="7"/>
      <c r="I148" s="7"/>
      <c r="J148" s="7"/>
      <c r="K148" s="7"/>
      <c r="L148" s="9" t="s">
        <v>407</v>
      </c>
      <c r="M148" s="129">
        <v>14.2</v>
      </c>
      <c r="N148" s="129">
        <v>11.3</v>
      </c>
      <c r="O148" s="129">
        <v>15</v>
      </c>
      <c r="P148" s="129">
        <v>13.8</v>
      </c>
      <c r="Q148" s="130">
        <v>8.5</v>
      </c>
      <c r="R148" s="129">
        <v>11.5</v>
      </c>
      <c r="S148" s="129">
        <v>13.9</v>
      </c>
      <c r="T148" s="129">
        <v>10.1</v>
      </c>
      <c r="U148" s="129">
        <v>13</v>
      </c>
    </row>
    <row r="149" spans="1:21" ht="16.5" customHeight="1" x14ac:dyDescent="0.25">
      <c r="A149" s="7"/>
      <c r="B149" s="7"/>
      <c r="C149" s="7"/>
      <c r="D149" s="7"/>
      <c r="E149" s="7" t="s">
        <v>476</v>
      </c>
      <c r="F149" s="7"/>
      <c r="G149" s="7"/>
      <c r="H149" s="7"/>
      <c r="I149" s="7"/>
      <c r="J149" s="7"/>
      <c r="K149" s="7"/>
      <c r="L149" s="9" t="s">
        <v>407</v>
      </c>
      <c r="M149" s="130">
        <v>3.1</v>
      </c>
      <c r="N149" s="130">
        <v>2.6</v>
      </c>
      <c r="O149" s="130">
        <v>3.9</v>
      </c>
      <c r="P149" s="130">
        <v>2.6</v>
      </c>
      <c r="Q149" s="130">
        <v>1.4</v>
      </c>
      <c r="R149" s="130">
        <v>2.1</v>
      </c>
      <c r="S149" s="130">
        <v>3.3</v>
      </c>
      <c r="T149" s="130">
        <v>4.0999999999999996</v>
      </c>
      <c r="U149" s="130">
        <v>2.9</v>
      </c>
    </row>
    <row r="150" spans="1:21" ht="16.5" customHeight="1" x14ac:dyDescent="0.25">
      <c r="A150" s="7"/>
      <c r="B150" s="7"/>
      <c r="C150" s="7"/>
      <c r="D150" s="7"/>
      <c r="E150" s="7" t="s">
        <v>101</v>
      </c>
      <c r="F150" s="7"/>
      <c r="G150" s="7"/>
      <c r="H150" s="7"/>
      <c r="I150" s="7"/>
      <c r="J150" s="7"/>
      <c r="K150" s="7"/>
      <c r="L150" s="9" t="s">
        <v>407</v>
      </c>
      <c r="M150" s="131">
        <v>100</v>
      </c>
      <c r="N150" s="131">
        <v>100</v>
      </c>
      <c r="O150" s="131">
        <v>100</v>
      </c>
      <c r="P150" s="131">
        <v>100</v>
      </c>
      <c r="Q150" s="131">
        <v>100</v>
      </c>
      <c r="R150" s="131">
        <v>100</v>
      </c>
      <c r="S150" s="131">
        <v>100</v>
      </c>
      <c r="T150" s="131">
        <v>100</v>
      </c>
      <c r="U150" s="131">
        <v>100</v>
      </c>
    </row>
    <row r="151" spans="1:21" ht="29.4" customHeight="1" x14ac:dyDescent="0.25">
      <c r="A151" s="7"/>
      <c r="B151" s="519" t="s">
        <v>480</v>
      </c>
      <c r="C151" s="519"/>
      <c r="D151" s="519"/>
      <c r="E151" s="519"/>
      <c r="F151" s="519"/>
      <c r="G151" s="519"/>
      <c r="H151" s="519"/>
      <c r="I151" s="519"/>
      <c r="J151" s="519"/>
      <c r="K151" s="519"/>
      <c r="L151" s="9" t="s">
        <v>131</v>
      </c>
      <c r="M151" s="127">
        <v>61972</v>
      </c>
      <c r="N151" s="127">
        <v>47508</v>
      </c>
      <c r="O151" s="127">
        <v>32655</v>
      </c>
      <c r="P151" s="127">
        <v>14875</v>
      </c>
      <c r="Q151" s="127">
        <v>16838</v>
      </c>
      <c r="R151" s="123">
        <v>4490</v>
      </c>
      <c r="S151" s="123">
        <v>2227</v>
      </c>
      <c r="T151" s="125">
        <v>483</v>
      </c>
      <c r="U151" s="132">
        <v>181048</v>
      </c>
    </row>
    <row r="152" spans="1:21" ht="16.5" customHeight="1" x14ac:dyDescent="0.25">
      <c r="A152" s="7" t="s">
        <v>249</v>
      </c>
      <c r="B152" s="7"/>
      <c r="C152" s="7"/>
      <c r="D152" s="7"/>
      <c r="E152" s="7"/>
      <c r="F152" s="7"/>
      <c r="G152" s="7"/>
      <c r="H152" s="7"/>
      <c r="I152" s="7"/>
      <c r="J152" s="7"/>
      <c r="K152" s="7"/>
      <c r="L152" s="9"/>
      <c r="M152" s="10"/>
      <c r="N152" s="10"/>
      <c r="O152" s="10"/>
      <c r="P152" s="10"/>
      <c r="Q152" s="10"/>
      <c r="R152" s="10"/>
      <c r="S152" s="10"/>
      <c r="T152" s="10"/>
      <c r="U152" s="10"/>
    </row>
    <row r="153" spans="1:21" ht="16.5" customHeight="1" x14ac:dyDescent="0.25">
      <c r="A153" s="7"/>
      <c r="B153" s="7" t="s">
        <v>468</v>
      </c>
      <c r="C153" s="7"/>
      <c r="D153" s="7"/>
      <c r="E153" s="7"/>
      <c r="F153" s="7"/>
      <c r="G153" s="7"/>
      <c r="H153" s="7"/>
      <c r="I153" s="7"/>
      <c r="J153" s="7"/>
      <c r="K153" s="7"/>
      <c r="L153" s="9"/>
      <c r="M153" s="10"/>
      <c r="N153" s="10"/>
      <c r="O153" s="10"/>
      <c r="P153" s="10"/>
      <c r="Q153" s="10"/>
      <c r="R153" s="10"/>
      <c r="S153" s="10"/>
      <c r="T153" s="10"/>
      <c r="U153" s="10"/>
    </row>
    <row r="154" spans="1:21" ht="16.5" customHeight="1" x14ac:dyDescent="0.25">
      <c r="A154" s="7"/>
      <c r="B154" s="7"/>
      <c r="C154" s="7" t="s">
        <v>469</v>
      </c>
      <c r="D154" s="7"/>
      <c r="E154" s="7"/>
      <c r="F154" s="7"/>
      <c r="G154" s="7"/>
      <c r="H154" s="7"/>
      <c r="I154" s="7"/>
      <c r="J154" s="7"/>
      <c r="K154" s="7"/>
      <c r="L154" s="9" t="s">
        <v>254</v>
      </c>
      <c r="M154" s="127">
        <v>60114</v>
      </c>
      <c r="N154" s="127">
        <v>61847</v>
      </c>
      <c r="O154" s="127">
        <v>61419</v>
      </c>
      <c r="P154" s="127">
        <v>63584</v>
      </c>
      <c r="Q154" s="127">
        <v>62907</v>
      </c>
      <c r="R154" s="127">
        <v>60074</v>
      </c>
      <c r="S154" s="127">
        <v>61009</v>
      </c>
      <c r="T154" s="127">
        <v>61819</v>
      </c>
      <c r="U154" s="127">
        <v>61361</v>
      </c>
    </row>
    <row r="155" spans="1:21" ht="16.5" customHeight="1" x14ac:dyDescent="0.25">
      <c r="A155" s="7"/>
      <c r="B155" s="7" t="s">
        <v>470</v>
      </c>
      <c r="C155" s="7"/>
      <c r="D155" s="7"/>
      <c r="E155" s="7"/>
      <c r="F155" s="7"/>
      <c r="G155" s="7"/>
      <c r="H155" s="7"/>
      <c r="I155" s="7"/>
      <c r="J155" s="7"/>
      <c r="K155" s="7"/>
      <c r="L155" s="9"/>
      <c r="M155" s="10"/>
      <c r="N155" s="10"/>
      <c r="O155" s="10"/>
      <c r="P155" s="10"/>
      <c r="Q155" s="10"/>
      <c r="R155" s="10"/>
      <c r="S155" s="10"/>
      <c r="T155" s="10"/>
      <c r="U155" s="10"/>
    </row>
    <row r="156" spans="1:21" ht="16.5" customHeight="1" x14ac:dyDescent="0.25">
      <c r="A156" s="7"/>
      <c r="B156" s="7"/>
      <c r="C156" s="7" t="s">
        <v>471</v>
      </c>
      <c r="D156" s="7"/>
      <c r="E156" s="7"/>
      <c r="F156" s="7"/>
      <c r="G156" s="7"/>
      <c r="H156" s="7"/>
      <c r="I156" s="7"/>
      <c r="J156" s="7"/>
      <c r="K156" s="7"/>
      <c r="L156" s="9"/>
      <c r="M156" s="10"/>
      <c r="N156" s="10"/>
      <c r="O156" s="10"/>
      <c r="P156" s="10"/>
      <c r="Q156" s="10"/>
      <c r="R156" s="10"/>
      <c r="S156" s="10"/>
      <c r="T156" s="10"/>
      <c r="U156" s="10"/>
    </row>
    <row r="157" spans="1:21" ht="16.5" customHeight="1" x14ac:dyDescent="0.25">
      <c r="A157" s="7"/>
      <c r="B157" s="7"/>
      <c r="C157" s="7"/>
      <c r="D157" s="7" t="s">
        <v>472</v>
      </c>
      <c r="E157" s="7"/>
      <c r="F157" s="7"/>
      <c r="G157" s="7"/>
      <c r="H157" s="7"/>
      <c r="I157" s="7"/>
      <c r="J157" s="7"/>
      <c r="K157" s="7"/>
      <c r="L157" s="9"/>
      <c r="M157" s="10"/>
      <c r="N157" s="10"/>
      <c r="O157" s="10"/>
      <c r="P157" s="10"/>
      <c r="Q157" s="10"/>
      <c r="R157" s="10"/>
      <c r="S157" s="10"/>
      <c r="T157" s="10"/>
      <c r="U157" s="10"/>
    </row>
    <row r="158" spans="1:21" ht="16.5" customHeight="1" x14ac:dyDescent="0.25">
      <c r="A158" s="7"/>
      <c r="B158" s="7"/>
      <c r="C158" s="7"/>
      <c r="D158" s="7"/>
      <c r="E158" s="7" t="s">
        <v>473</v>
      </c>
      <c r="F158" s="7"/>
      <c r="G158" s="7"/>
      <c r="H158" s="7"/>
      <c r="I158" s="7"/>
      <c r="J158" s="7"/>
      <c r="K158" s="7"/>
      <c r="L158" s="9" t="s">
        <v>407</v>
      </c>
      <c r="M158" s="129">
        <v>49.9</v>
      </c>
      <c r="N158" s="129">
        <v>52.4</v>
      </c>
      <c r="O158" s="129">
        <v>53.4</v>
      </c>
      <c r="P158" s="129">
        <v>54</v>
      </c>
      <c r="Q158" s="129">
        <v>49.3</v>
      </c>
      <c r="R158" s="129">
        <v>47.2</v>
      </c>
      <c r="S158" s="129">
        <v>47.1</v>
      </c>
      <c r="T158" s="129">
        <v>46.7</v>
      </c>
      <c r="U158" s="129">
        <v>51.4</v>
      </c>
    </row>
    <row r="159" spans="1:21" ht="16.5" customHeight="1" x14ac:dyDescent="0.25">
      <c r="A159" s="7"/>
      <c r="B159" s="7"/>
      <c r="C159" s="7"/>
      <c r="D159" s="7"/>
      <c r="E159" s="7" t="s">
        <v>474</v>
      </c>
      <c r="F159" s="7"/>
      <c r="G159" s="7"/>
      <c r="H159" s="7"/>
      <c r="I159" s="7"/>
      <c r="J159" s="7"/>
      <c r="K159" s="7"/>
      <c r="L159" s="9" t="s">
        <v>407</v>
      </c>
      <c r="M159" s="129">
        <v>30</v>
      </c>
      <c r="N159" s="129">
        <v>28.9</v>
      </c>
      <c r="O159" s="129">
        <v>30</v>
      </c>
      <c r="P159" s="129">
        <v>31.9</v>
      </c>
      <c r="Q159" s="129">
        <v>34.9</v>
      </c>
      <c r="R159" s="129">
        <v>31.3</v>
      </c>
      <c r="S159" s="129">
        <v>32.4</v>
      </c>
      <c r="T159" s="129">
        <v>34.4</v>
      </c>
      <c r="U159" s="129">
        <v>30.4</v>
      </c>
    </row>
    <row r="160" spans="1:21" ht="16.5" customHeight="1" x14ac:dyDescent="0.25">
      <c r="A160" s="7"/>
      <c r="B160" s="7"/>
      <c r="C160" s="7"/>
      <c r="D160" s="7"/>
      <c r="E160" s="7" t="s">
        <v>475</v>
      </c>
      <c r="F160" s="7"/>
      <c r="G160" s="7"/>
      <c r="H160" s="7"/>
      <c r="I160" s="7"/>
      <c r="J160" s="7"/>
      <c r="K160" s="7"/>
      <c r="L160" s="9" t="s">
        <v>407</v>
      </c>
      <c r="M160" s="129">
        <v>18.899999999999999</v>
      </c>
      <c r="N160" s="129">
        <v>17.600000000000001</v>
      </c>
      <c r="O160" s="129">
        <v>15.6</v>
      </c>
      <c r="P160" s="129">
        <v>13.7</v>
      </c>
      <c r="Q160" s="129">
        <v>15.3</v>
      </c>
      <c r="R160" s="129">
        <v>20.5</v>
      </c>
      <c r="S160" s="129">
        <v>20.100000000000001</v>
      </c>
      <c r="T160" s="129">
        <v>17.2</v>
      </c>
      <c r="U160" s="129">
        <v>17.2</v>
      </c>
    </row>
    <row r="161" spans="1:21" ht="16.5" customHeight="1" x14ac:dyDescent="0.25">
      <c r="A161" s="7"/>
      <c r="B161" s="7"/>
      <c r="C161" s="7"/>
      <c r="D161" s="7"/>
      <c r="E161" s="7" t="s">
        <v>476</v>
      </c>
      <c r="F161" s="7"/>
      <c r="G161" s="7"/>
      <c r="H161" s="7"/>
      <c r="I161" s="7"/>
      <c r="J161" s="7"/>
      <c r="K161" s="7"/>
      <c r="L161" s="9" t="s">
        <v>407</v>
      </c>
      <c r="M161" s="130">
        <v>1.2</v>
      </c>
      <c r="N161" s="130">
        <v>1.1000000000000001</v>
      </c>
      <c r="O161" s="130">
        <v>1</v>
      </c>
      <c r="P161" s="130">
        <v>0.4</v>
      </c>
      <c r="Q161" s="130">
        <v>0.5</v>
      </c>
      <c r="R161" s="130">
        <v>1</v>
      </c>
      <c r="S161" s="130">
        <v>0.5</v>
      </c>
      <c r="T161" s="130">
        <v>1.6</v>
      </c>
      <c r="U161" s="130">
        <v>1</v>
      </c>
    </row>
    <row r="162" spans="1:21" ht="16.5" customHeight="1" x14ac:dyDescent="0.25">
      <c r="A162" s="7"/>
      <c r="B162" s="7"/>
      <c r="C162" s="7"/>
      <c r="D162" s="7"/>
      <c r="E162" s="7" t="s">
        <v>101</v>
      </c>
      <c r="F162" s="7"/>
      <c r="G162" s="7"/>
      <c r="H162" s="7"/>
      <c r="I162" s="7"/>
      <c r="J162" s="7"/>
      <c r="K162" s="7"/>
      <c r="L162" s="9" t="s">
        <v>407</v>
      </c>
      <c r="M162" s="131">
        <v>100</v>
      </c>
      <c r="N162" s="131">
        <v>100</v>
      </c>
      <c r="O162" s="131">
        <v>100</v>
      </c>
      <c r="P162" s="131">
        <v>100</v>
      </c>
      <c r="Q162" s="131">
        <v>100</v>
      </c>
      <c r="R162" s="131">
        <v>100</v>
      </c>
      <c r="S162" s="131">
        <v>100</v>
      </c>
      <c r="T162" s="131">
        <v>100</v>
      </c>
      <c r="U162" s="131">
        <v>100</v>
      </c>
    </row>
    <row r="163" spans="1:21" ht="16.5" customHeight="1" x14ac:dyDescent="0.25">
      <c r="A163" s="7"/>
      <c r="B163" s="7"/>
      <c r="C163" s="7"/>
      <c r="D163" s="7" t="s">
        <v>477</v>
      </c>
      <c r="E163" s="7"/>
      <c r="F163" s="7"/>
      <c r="G163" s="7"/>
      <c r="H163" s="7"/>
      <c r="I163" s="7"/>
      <c r="J163" s="7"/>
      <c r="K163" s="7"/>
      <c r="L163" s="9"/>
      <c r="M163" s="10"/>
      <c r="N163" s="10"/>
      <c r="O163" s="10"/>
      <c r="P163" s="10"/>
      <c r="Q163" s="10"/>
      <c r="R163" s="10"/>
      <c r="S163" s="10"/>
      <c r="T163" s="10"/>
      <c r="U163" s="10"/>
    </row>
    <row r="164" spans="1:21" ht="16.5" customHeight="1" x14ac:dyDescent="0.25">
      <c r="A164" s="7"/>
      <c r="B164" s="7"/>
      <c r="C164" s="7"/>
      <c r="D164" s="7"/>
      <c r="E164" s="7" t="s">
        <v>473</v>
      </c>
      <c r="F164" s="7"/>
      <c r="G164" s="7"/>
      <c r="H164" s="7"/>
      <c r="I164" s="7"/>
      <c r="J164" s="7"/>
      <c r="K164" s="7"/>
      <c r="L164" s="9" t="s">
        <v>407</v>
      </c>
      <c r="M164" s="129">
        <v>58.3</v>
      </c>
      <c r="N164" s="129">
        <v>64.599999999999994</v>
      </c>
      <c r="O164" s="129">
        <v>57</v>
      </c>
      <c r="P164" s="129">
        <v>66.400000000000006</v>
      </c>
      <c r="Q164" s="129">
        <v>50.4</v>
      </c>
      <c r="R164" s="129">
        <v>43.6</v>
      </c>
      <c r="S164" s="129">
        <v>62.6</v>
      </c>
      <c r="T164" s="129">
        <v>60.9</v>
      </c>
      <c r="U164" s="129">
        <v>59.3</v>
      </c>
    </row>
    <row r="165" spans="1:21" ht="16.5" customHeight="1" x14ac:dyDescent="0.25">
      <c r="A165" s="7"/>
      <c r="B165" s="7"/>
      <c r="C165" s="7"/>
      <c r="D165" s="7"/>
      <c r="E165" s="7" t="s">
        <v>474</v>
      </c>
      <c r="F165" s="7"/>
      <c r="G165" s="7"/>
      <c r="H165" s="7"/>
      <c r="I165" s="7"/>
      <c r="J165" s="7"/>
      <c r="K165" s="7"/>
      <c r="L165" s="9" t="s">
        <v>407</v>
      </c>
      <c r="M165" s="129">
        <v>23</v>
      </c>
      <c r="N165" s="129">
        <v>21.2</v>
      </c>
      <c r="O165" s="129">
        <v>21.8</v>
      </c>
      <c r="P165" s="129">
        <v>21.1</v>
      </c>
      <c r="Q165" s="129">
        <v>26.4</v>
      </c>
      <c r="R165" s="129">
        <v>26.4</v>
      </c>
      <c r="S165" s="129">
        <v>23.7</v>
      </c>
      <c r="T165" s="129">
        <v>20.9</v>
      </c>
      <c r="U165" s="129">
        <v>22.6</v>
      </c>
    </row>
    <row r="166" spans="1:21" ht="16.5" customHeight="1" x14ac:dyDescent="0.25">
      <c r="A166" s="7"/>
      <c r="B166" s="7"/>
      <c r="C166" s="7"/>
      <c r="D166" s="7"/>
      <c r="E166" s="7" t="s">
        <v>475</v>
      </c>
      <c r="F166" s="7"/>
      <c r="G166" s="7"/>
      <c r="H166" s="7"/>
      <c r="I166" s="7"/>
      <c r="J166" s="7"/>
      <c r="K166" s="7"/>
      <c r="L166" s="9" t="s">
        <v>407</v>
      </c>
      <c r="M166" s="129">
        <v>13.1</v>
      </c>
      <c r="N166" s="129">
        <v>10.4</v>
      </c>
      <c r="O166" s="129">
        <v>13.8</v>
      </c>
      <c r="P166" s="130">
        <v>9.3000000000000007</v>
      </c>
      <c r="Q166" s="129">
        <v>16.2</v>
      </c>
      <c r="R166" s="129">
        <v>19.100000000000001</v>
      </c>
      <c r="S166" s="130">
        <v>9.1</v>
      </c>
      <c r="T166" s="129">
        <v>11.9</v>
      </c>
      <c r="U166" s="129">
        <v>12.6</v>
      </c>
    </row>
    <row r="167" spans="1:21" ht="16.5" customHeight="1" x14ac:dyDescent="0.25">
      <c r="A167" s="7"/>
      <c r="B167" s="7"/>
      <c r="C167" s="7"/>
      <c r="D167" s="7"/>
      <c r="E167" s="7" t="s">
        <v>476</v>
      </c>
      <c r="F167" s="7"/>
      <c r="G167" s="7"/>
      <c r="H167" s="7"/>
      <c r="I167" s="7"/>
      <c r="J167" s="7"/>
      <c r="K167" s="7"/>
      <c r="L167" s="9" t="s">
        <v>407</v>
      </c>
      <c r="M167" s="130">
        <v>5.6</v>
      </c>
      <c r="N167" s="130">
        <v>3.8</v>
      </c>
      <c r="O167" s="130">
        <v>7.4</v>
      </c>
      <c r="P167" s="130">
        <v>3.2</v>
      </c>
      <c r="Q167" s="130">
        <v>7</v>
      </c>
      <c r="R167" s="129">
        <v>10.8</v>
      </c>
      <c r="S167" s="130">
        <v>4.5999999999999996</v>
      </c>
      <c r="T167" s="130">
        <v>6.3</v>
      </c>
      <c r="U167" s="130">
        <v>5.5</v>
      </c>
    </row>
    <row r="168" spans="1:21" ht="16.5" customHeight="1" x14ac:dyDescent="0.25">
      <c r="A168" s="7"/>
      <c r="B168" s="7"/>
      <c r="C168" s="7"/>
      <c r="D168" s="7"/>
      <c r="E168" s="7" t="s">
        <v>101</v>
      </c>
      <c r="F168" s="7"/>
      <c r="G168" s="7"/>
      <c r="H168" s="7"/>
      <c r="I168" s="7"/>
      <c r="J168" s="7"/>
      <c r="K168" s="7"/>
      <c r="L168" s="9" t="s">
        <v>407</v>
      </c>
      <c r="M168" s="131">
        <v>100</v>
      </c>
      <c r="N168" s="131">
        <v>100</v>
      </c>
      <c r="O168" s="131">
        <v>100</v>
      </c>
      <c r="P168" s="131">
        <v>100</v>
      </c>
      <c r="Q168" s="131">
        <v>100</v>
      </c>
      <c r="R168" s="131">
        <v>100</v>
      </c>
      <c r="S168" s="131">
        <v>100</v>
      </c>
      <c r="T168" s="131">
        <v>100</v>
      </c>
      <c r="U168" s="131">
        <v>100</v>
      </c>
    </row>
    <row r="169" spans="1:21" ht="16.5" customHeight="1" x14ac:dyDescent="0.25">
      <c r="A169" s="7"/>
      <c r="B169" s="7"/>
      <c r="C169" s="7"/>
      <c r="D169" s="7" t="s">
        <v>478</v>
      </c>
      <c r="E169" s="7"/>
      <c r="F169" s="7"/>
      <c r="G169" s="7"/>
      <c r="H169" s="7"/>
      <c r="I169" s="7"/>
      <c r="J169" s="7"/>
      <c r="K169" s="7"/>
      <c r="L169" s="9"/>
      <c r="M169" s="10"/>
      <c r="N169" s="10"/>
      <c r="O169" s="10"/>
      <c r="P169" s="10"/>
      <c r="Q169" s="10"/>
      <c r="R169" s="10"/>
      <c r="S169" s="10"/>
      <c r="T169" s="10"/>
      <c r="U169" s="10"/>
    </row>
    <row r="170" spans="1:21" ht="16.5" customHeight="1" x14ac:dyDescent="0.25">
      <c r="A170" s="7"/>
      <c r="B170" s="7"/>
      <c r="C170" s="7"/>
      <c r="D170" s="7"/>
      <c r="E170" s="7" t="s">
        <v>473</v>
      </c>
      <c r="F170" s="7"/>
      <c r="G170" s="7"/>
      <c r="H170" s="7"/>
      <c r="I170" s="7"/>
      <c r="J170" s="7"/>
      <c r="K170" s="7"/>
      <c r="L170" s="9" t="s">
        <v>407</v>
      </c>
      <c r="M170" s="129">
        <v>48.9</v>
      </c>
      <c r="N170" s="129">
        <v>56</v>
      </c>
      <c r="O170" s="129">
        <v>47.7</v>
      </c>
      <c r="P170" s="129">
        <v>52.3</v>
      </c>
      <c r="Q170" s="129">
        <v>57.1</v>
      </c>
      <c r="R170" s="129">
        <v>53.1</v>
      </c>
      <c r="S170" s="129">
        <v>56.6</v>
      </c>
      <c r="T170" s="129">
        <v>56.3</v>
      </c>
      <c r="U170" s="129">
        <v>51.8</v>
      </c>
    </row>
    <row r="171" spans="1:21" ht="16.5" customHeight="1" x14ac:dyDescent="0.25">
      <c r="A171" s="7"/>
      <c r="B171" s="7"/>
      <c r="C171" s="7"/>
      <c r="D171" s="7"/>
      <c r="E171" s="7" t="s">
        <v>474</v>
      </c>
      <c r="F171" s="7"/>
      <c r="G171" s="7"/>
      <c r="H171" s="7"/>
      <c r="I171" s="7"/>
      <c r="J171" s="7"/>
      <c r="K171" s="7"/>
      <c r="L171" s="9" t="s">
        <v>407</v>
      </c>
      <c r="M171" s="129">
        <v>26.7</v>
      </c>
      <c r="N171" s="129">
        <v>23.4</v>
      </c>
      <c r="O171" s="129">
        <v>27.2</v>
      </c>
      <c r="P171" s="129">
        <v>26.3</v>
      </c>
      <c r="Q171" s="129">
        <v>28.5</v>
      </c>
      <c r="R171" s="129">
        <v>26</v>
      </c>
      <c r="S171" s="129">
        <v>23.9</v>
      </c>
      <c r="T171" s="129">
        <v>24.7</v>
      </c>
      <c r="U171" s="129">
        <v>26</v>
      </c>
    </row>
    <row r="172" spans="1:21" ht="16.5" customHeight="1" x14ac:dyDescent="0.25">
      <c r="A172" s="7"/>
      <c r="B172" s="7"/>
      <c r="C172" s="7"/>
      <c r="D172" s="7"/>
      <c r="E172" s="7" t="s">
        <v>475</v>
      </c>
      <c r="F172" s="7"/>
      <c r="G172" s="7"/>
      <c r="H172" s="7"/>
      <c r="I172" s="7"/>
      <c r="J172" s="7"/>
      <c r="K172" s="7"/>
      <c r="L172" s="9" t="s">
        <v>407</v>
      </c>
      <c r="M172" s="129">
        <v>19.899999999999999</v>
      </c>
      <c r="N172" s="129">
        <v>16.5</v>
      </c>
      <c r="O172" s="129">
        <v>19.600000000000001</v>
      </c>
      <c r="P172" s="129">
        <v>17.8</v>
      </c>
      <c r="Q172" s="129">
        <v>12.3</v>
      </c>
      <c r="R172" s="129">
        <v>17.899999999999999</v>
      </c>
      <c r="S172" s="129">
        <v>15.1</v>
      </c>
      <c r="T172" s="129">
        <v>13.5</v>
      </c>
      <c r="U172" s="129">
        <v>18</v>
      </c>
    </row>
    <row r="173" spans="1:21" ht="16.5" customHeight="1" x14ac:dyDescent="0.25">
      <c r="A173" s="7"/>
      <c r="B173" s="7"/>
      <c r="C173" s="7"/>
      <c r="D173" s="7"/>
      <c r="E173" s="7" t="s">
        <v>476</v>
      </c>
      <c r="F173" s="7"/>
      <c r="G173" s="7"/>
      <c r="H173" s="7"/>
      <c r="I173" s="7"/>
      <c r="J173" s="7"/>
      <c r="K173" s="7"/>
      <c r="L173" s="9" t="s">
        <v>407</v>
      </c>
      <c r="M173" s="130">
        <v>4.4000000000000004</v>
      </c>
      <c r="N173" s="130">
        <v>4.0999999999999996</v>
      </c>
      <c r="O173" s="130">
        <v>5.5</v>
      </c>
      <c r="P173" s="130">
        <v>3.6</v>
      </c>
      <c r="Q173" s="130">
        <v>2.1</v>
      </c>
      <c r="R173" s="130">
        <v>3</v>
      </c>
      <c r="S173" s="130">
        <v>4.4000000000000004</v>
      </c>
      <c r="T173" s="130">
        <v>5.6</v>
      </c>
      <c r="U173" s="130">
        <v>4.2</v>
      </c>
    </row>
    <row r="174" spans="1:21" ht="16.5" customHeight="1" x14ac:dyDescent="0.25">
      <c r="A174" s="7"/>
      <c r="B174" s="7"/>
      <c r="C174" s="7"/>
      <c r="D174" s="7"/>
      <c r="E174" s="7" t="s">
        <v>101</v>
      </c>
      <c r="F174" s="7"/>
      <c r="G174" s="7"/>
      <c r="H174" s="7"/>
      <c r="I174" s="7"/>
      <c r="J174" s="7"/>
      <c r="K174" s="7"/>
      <c r="L174" s="9" t="s">
        <v>407</v>
      </c>
      <c r="M174" s="131">
        <v>100</v>
      </c>
      <c r="N174" s="131">
        <v>100</v>
      </c>
      <c r="O174" s="131">
        <v>100</v>
      </c>
      <c r="P174" s="131">
        <v>100</v>
      </c>
      <c r="Q174" s="131">
        <v>100</v>
      </c>
      <c r="R174" s="131">
        <v>100</v>
      </c>
      <c r="S174" s="131">
        <v>100</v>
      </c>
      <c r="T174" s="131">
        <v>100</v>
      </c>
      <c r="U174" s="131">
        <v>100</v>
      </c>
    </row>
    <row r="175" spans="1:21" ht="29.4" customHeight="1" x14ac:dyDescent="0.25">
      <c r="A175" s="7"/>
      <c r="B175" s="519" t="s">
        <v>480</v>
      </c>
      <c r="C175" s="519"/>
      <c r="D175" s="519"/>
      <c r="E175" s="519"/>
      <c r="F175" s="519"/>
      <c r="G175" s="519"/>
      <c r="H175" s="519"/>
      <c r="I175" s="519"/>
      <c r="J175" s="519"/>
      <c r="K175" s="519"/>
      <c r="L175" s="9" t="s">
        <v>131</v>
      </c>
      <c r="M175" s="127">
        <v>61267</v>
      </c>
      <c r="N175" s="127">
        <v>46399</v>
      </c>
      <c r="O175" s="127">
        <v>31877</v>
      </c>
      <c r="P175" s="127">
        <v>14884</v>
      </c>
      <c r="Q175" s="127">
        <v>16491</v>
      </c>
      <c r="R175" s="123">
        <v>4464</v>
      </c>
      <c r="S175" s="123">
        <v>1982</v>
      </c>
      <c r="T175" s="125">
        <v>456</v>
      </c>
      <c r="U175" s="132">
        <v>177820</v>
      </c>
    </row>
    <row r="176" spans="1:21" ht="16.5" customHeight="1" x14ac:dyDescent="0.25">
      <c r="A176" s="7" t="s">
        <v>315</v>
      </c>
      <c r="B176" s="7"/>
      <c r="C176" s="7"/>
      <c r="D176" s="7"/>
      <c r="E176" s="7"/>
      <c r="F176" s="7"/>
      <c r="G176" s="7"/>
      <c r="H176" s="7"/>
      <c r="I176" s="7"/>
      <c r="J176" s="7"/>
      <c r="K176" s="7"/>
      <c r="L176" s="9"/>
      <c r="M176" s="10"/>
      <c r="N176" s="10"/>
      <c r="O176" s="10"/>
      <c r="P176" s="10"/>
      <c r="Q176" s="10"/>
      <c r="R176" s="10"/>
      <c r="S176" s="10"/>
      <c r="T176" s="10"/>
      <c r="U176" s="10"/>
    </row>
    <row r="177" spans="1:21" ht="16.5" customHeight="1" x14ac:dyDescent="0.25">
      <c r="A177" s="7"/>
      <c r="B177" s="7" t="s">
        <v>468</v>
      </c>
      <c r="C177" s="7"/>
      <c r="D177" s="7"/>
      <c r="E177" s="7"/>
      <c r="F177" s="7"/>
      <c r="G177" s="7"/>
      <c r="H177" s="7"/>
      <c r="I177" s="7"/>
      <c r="J177" s="7"/>
      <c r="K177" s="7"/>
      <c r="L177" s="9"/>
      <c r="M177" s="10"/>
      <c r="N177" s="10"/>
      <c r="O177" s="10"/>
      <c r="P177" s="10"/>
      <c r="Q177" s="10"/>
      <c r="R177" s="10"/>
      <c r="S177" s="10"/>
      <c r="T177" s="10"/>
      <c r="U177" s="10"/>
    </row>
    <row r="178" spans="1:21" ht="16.5" customHeight="1" x14ac:dyDescent="0.25">
      <c r="A178" s="7"/>
      <c r="B178" s="7"/>
      <c r="C178" s="7" t="s">
        <v>469</v>
      </c>
      <c r="D178" s="7"/>
      <c r="E178" s="7"/>
      <c r="F178" s="7"/>
      <c r="G178" s="7"/>
      <c r="H178" s="7"/>
      <c r="I178" s="7"/>
      <c r="J178" s="7"/>
      <c r="K178" s="7"/>
      <c r="L178" s="9" t="s">
        <v>254</v>
      </c>
      <c r="M178" s="127">
        <v>55064</v>
      </c>
      <c r="N178" s="127">
        <v>57029</v>
      </c>
      <c r="O178" s="127">
        <v>56686</v>
      </c>
      <c r="P178" s="127">
        <v>58929</v>
      </c>
      <c r="Q178" s="127">
        <v>59278</v>
      </c>
      <c r="R178" s="127">
        <v>56784</v>
      </c>
      <c r="S178" s="127">
        <v>54940</v>
      </c>
      <c r="T178" s="127">
        <v>58688</v>
      </c>
      <c r="U178" s="127">
        <v>56627</v>
      </c>
    </row>
    <row r="179" spans="1:21" ht="16.5" customHeight="1" x14ac:dyDescent="0.25">
      <c r="A179" s="7"/>
      <c r="B179" s="7" t="s">
        <v>470</v>
      </c>
      <c r="C179" s="7"/>
      <c r="D179" s="7"/>
      <c r="E179" s="7"/>
      <c r="F179" s="7"/>
      <c r="G179" s="7"/>
      <c r="H179" s="7"/>
      <c r="I179" s="7"/>
      <c r="J179" s="7"/>
      <c r="K179" s="7"/>
      <c r="L179" s="9"/>
      <c r="M179" s="10"/>
      <c r="N179" s="10"/>
      <c r="O179" s="10"/>
      <c r="P179" s="10"/>
      <c r="Q179" s="10"/>
      <c r="R179" s="10"/>
      <c r="S179" s="10"/>
      <c r="T179" s="10"/>
      <c r="U179" s="10"/>
    </row>
    <row r="180" spans="1:21" ht="16.5" customHeight="1" x14ac:dyDescent="0.25">
      <c r="A180" s="7"/>
      <c r="B180" s="7"/>
      <c r="C180" s="7" t="s">
        <v>471</v>
      </c>
      <c r="D180" s="7"/>
      <c r="E180" s="7"/>
      <c r="F180" s="7"/>
      <c r="G180" s="7"/>
      <c r="H180" s="7"/>
      <c r="I180" s="7"/>
      <c r="J180" s="7"/>
      <c r="K180" s="7"/>
      <c r="L180" s="9"/>
      <c r="M180" s="10"/>
      <c r="N180" s="10"/>
      <c r="O180" s="10"/>
      <c r="P180" s="10"/>
      <c r="Q180" s="10"/>
      <c r="R180" s="10"/>
      <c r="S180" s="10"/>
      <c r="T180" s="10"/>
      <c r="U180" s="10"/>
    </row>
    <row r="181" spans="1:21" ht="16.5" customHeight="1" x14ac:dyDescent="0.25">
      <c r="A181" s="7"/>
      <c r="B181" s="7"/>
      <c r="C181" s="7"/>
      <c r="D181" s="7" t="s">
        <v>472</v>
      </c>
      <c r="E181" s="7"/>
      <c r="F181" s="7"/>
      <c r="G181" s="7"/>
      <c r="H181" s="7"/>
      <c r="I181" s="7"/>
      <c r="J181" s="7"/>
      <c r="K181" s="7"/>
      <c r="L181" s="9"/>
      <c r="M181" s="10"/>
      <c r="N181" s="10"/>
      <c r="O181" s="10"/>
      <c r="P181" s="10"/>
      <c r="Q181" s="10"/>
      <c r="R181" s="10"/>
      <c r="S181" s="10"/>
      <c r="T181" s="10"/>
      <c r="U181" s="10"/>
    </row>
    <row r="182" spans="1:21" ht="16.5" customHeight="1" x14ac:dyDescent="0.25">
      <c r="A182" s="7"/>
      <c r="B182" s="7"/>
      <c r="C182" s="7"/>
      <c r="D182" s="7"/>
      <c r="E182" s="7" t="s">
        <v>473</v>
      </c>
      <c r="F182" s="7"/>
      <c r="G182" s="7"/>
      <c r="H182" s="7"/>
      <c r="I182" s="7"/>
      <c r="J182" s="7"/>
      <c r="K182" s="7"/>
      <c r="L182" s="9" t="s">
        <v>407</v>
      </c>
      <c r="M182" s="129">
        <v>45.3</v>
      </c>
      <c r="N182" s="129">
        <v>48.1</v>
      </c>
      <c r="O182" s="129">
        <v>49.4</v>
      </c>
      <c r="P182" s="129">
        <v>49.5</v>
      </c>
      <c r="Q182" s="129">
        <v>45.4</v>
      </c>
      <c r="R182" s="129">
        <v>46.5</v>
      </c>
      <c r="S182" s="129">
        <v>41.6</v>
      </c>
      <c r="T182" s="129">
        <v>48.5</v>
      </c>
      <c r="U182" s="129">
        <v>47.2</v>
      </c>
    </row>
    <row r="183" spans="1:21" ht="16.5" customHeight="1" x14ac:dyDescent="0.25">
      <c r="A183" s="7"/>
      <c r="B183" s="7"/>
      <c r="C183" s="7"/>
      <c r="D183" s="7"/>
      <c r="E183" s="7" t="s">
        <v>474</v>
      </c>
      <c r="F183" s="7"/>
      <c r="G183" s="7"/>
      <c r="H183" s="7"/>
      <c r="I183" s="7"/>
      <c r="J183" s="7"/>
      <c r="K183" s="7"/>
      <c r="L183" s="9" t="s">
        <v>407</v>
      </c>
      <c r="M183" s="129">
        <v>29.5</v>
      </c>
      <c r="N183" s="129">
        <v>28.9</v>
      </c>
      <c r="O183" s="129">
        <v>30.4</v>
      </c>
      <c r="P183" s="129">
        <v>32.1</v>
      </c>
      <c r="Q183" s="129">
        <v>36.299999999999997</v>
      </c>
      <c r="R183" s="129">
        <v>30.7</v>
      </c>
      <c r="S183" s="129">
        <v>30.4</v>
      </c>
      <c r="T183" s="129">
        <v>31.9</v>
      </c>
      <c r="U183" s="129">
        <v>30.4</v>
      </c>
    </row>
    <row r="184" spans="1:21" ht="16.5" customHeight="1" x14ac:dyDescent="0.25">
      <c r="A184" s="7"/>
      <c r="B184" s="7"/>
      <c r="C184" s="7"/>
      <c r="D184" s="7"/>
      <c r="E184" s="7" t="s">
        <v>475</v>
      </c>
      <c r="F184" s="7"/>
      <c r="G184" s="7"/>
      <c r="H184" s="7"/>
      <c r="I184" s="7"/>
      <c r="J184" s="7"/>
      <c r="K184" s="7"/>
      <c r="L184" s="9" t="s">
        <v>407</v>
      </c>
      <c r="M184" s="129">
        <v>23.1</v>
      </c>
      <c r="N184" s="129">
        <v>21.4</v>
      </c>
      <c r="O184" s="129">
        <v>18.7</v>
      </c>
      <c r="P184" s="129">
        <v>17.7</v>
      </c>
      <c r="Q184" s="129">
        <v>17.399999999999999</v>
      </c>
      <c r="R184" s="129">
        <v>21.3</v>
      </c>
      <c r="S184" s="129">
        <v>26.5</v>
      </c>
      <c r="T184" s="129">
        <v>19.100000000000001</v>
      </c>
      <c r="U184" s="129">
        <v>20.9</v>
      </c>
    </row>
    <row r="185" spans="1:21" ht="16.5" customHeight="1" x14ac:dyDescent="0.25">
      <c r="A185" s="7"/>
      <c r="B185" s="7"/>
      <c r="C185" s="7"/>
      <c r="D185" s="7"/>
      <c r="E185" s="7" t="s">
        <v>476</v>
      </c>
      <c r="F185" s="7"/>
      <c r="G185" s="7"/>
      <c r="H185" s="7"/>
      <c r="I185" s="7"/>
      <c r="J185" s="7"/>
      <c r="K185" s="7"/>
      <c r="L185" s="9" t="s">
        <v>407</v>
      </c>
      <c r="M185" s="130">
        <v>2.1</v>
      </c>
      <c r="N185" s="130">
        <v>1.5</v>
      </c>
      <c r="O185" s="130">
        <v>1.5</v>
      </c>
      <c r="P185" s="130">
        <v>0.6</v>
      </c>
      <c r="Q185" s="130">
        <v>0.9</v>
      </c>
      <c r="R185" s="130">
        <v>1.5</v>
      </c>
      <c r="S185" s="130">
        <v>1.5</v>
      </c>
      <c r="T185" s="130">
        <v>0.4</v>
      </c>
      <c r="U185" s="130">
        <v>1.6</v>
      </c>
    </row>
    <row r="186" spans="1:21" ht="16.5" customHeight="1" x14ac:dyDescent="0.25">
      <c r="A186" s="7"/>
      <c r="B186" s="7"/>
      <c r="C186" s="7"/>
      <c r="D186" s="7"/>
      <c r="E186" s="7" t="s">
        <v>101</v>
      </c>
      <c r="F186" s="7"/>
      <c r="G186" s="7"/>
      <c r="H186" s="7"/>
      <c r="I186" s="7"/>
      <c r="J186" s="7"/>
      <c r="K186" s="7"/>
      <c r="L186" s="9" t="s">
        <v>407</v>
      </c>
      <c r="M186" s="131">
        <v>100</v>
      </c>
      <c r="N186" s="131">
        <v>100</v>
      </c>
      <c r="O186" s="131">
        <v>100</v>
      </c>
      <c r="P186" s="131">
        <v>100</v>
      </c>
      <c r="Q186" s="131">
        <v>100</v>
      </c>
      <c r="R186" s="131">
        <v>100</v>
      </c>
      <c r="S186" s="131">
        <v>100</v>
      </c>
      <c r="T186" s="131">
        <v>100</v>
      </c>
      <c r="U186" s="131">
        <v>100</v>
      </c>
    </row>
    <row r="187" spans="1:21" ht="16.5" customHeight="1" x14ac:dyDescent="0.25">
      <c r="A187" s="7"/>
      <c r="B187" s="7"/>
      <c r="C187" s="7"/>
      <c r="D187" s="7" t="s">
        <v>477</v>
      </c>
      <c r="E187" s="7"/>
      <c r="F187" s="7"/>
      <c r="G187" s="7"/>
      <c r="H187" s="7"/>
      <c r="I187" s="7"/>
      <c r="J187" s="7"/>
      <c r="K187" s="7"/>
      <c r="L187" s="9"/>
      <c r="M187" s="10"/>
      <c r="N187" s="10"/>
      <c r="O187" s="10"/>
      <c r="P187" s="10"/>
      <c r="Q187" s="10"/>
      <c r="R187" s="10"/>
      <c r="S187" s="10"/>
      <c r="T187" s="10"/>
      <c r="U187" s="10"/>
    </row>
    <row r="188" spans="1:21" ht="16.5" customHeight="1" x14ac:dyDescent="0.25">
      <c r="A188" s="7"/>
      <c r="B188" s="7"/>
      <c r="C188" s="7"/>
      <c r="D188" s="7"/>
      <c r="E188" s="7" t="s">
        <v>473</v>
      </c>
      <c r="F188" s="7"/>
      <c r="G188" s="7"/>
      <c r="H188" s="7"/>
      <c r="I188" s="7"/>
      <c r="J188" s="7"/>
      <c r="K188" s="7"/>
      <c r="L188" s="9" t="s">
        <v>407</v>
      </c>
      <c r="M188" s="129">
        <v>53.9</v>
      </c>
      <c r="N188" s="129">
        <v>59</v>
      </c>
      <c r="O188" s="129">
        <v>54.6</v>
      </c>
      <c r="P188" s="129">
        <v>61.6</v>
      </c>
      <c r="Q188" s="129">
        <v>49.3</v>
      </c>
      <c r="R188" s="129">
        <v>45.7</v>
      </c>
      <c r="S188" s="129">
        <v>56.3</v>
      </c>
      <c r="T188" s="129">
        <v>50.6</v>
      </c>
      <c r="U188" s="129">
        <v>55.4</v>
      </c>
    </row>
    <row r="189" spans="1:21" ht="16.5" customHeight="1" x14ac:dyDescent="0.25">
      <c r="A189" s="7"/>
      <c r="B189" s="7"/>
      <c r="C189" s="7"/>
      <c r="D189" s="7"/>
      <c r="E189" s="7" t="s">
        <v>474</v>
      </c>
      <c r="F189" s="7"/>
      <c r="G189" s="7"/>
      <c r="H189" s="7"/>
      <c r="I189" s="7"/>
      <c r="J189" s="7"/>
      <c r="K189" s="7"/>
      <c r="L189" s="9" t="s">
        <v>407</v>
      </c>
      <c r="M189" s="129">
        <v>23.2</v>
      </c>
      <c r="N189" s="129">
        <v>22.1</v>
      </c>
      <c r="O189" s="129">
        <v>21.8</v>
      </c>
      <c r="P189" s="129">
        <v>21.1</v>
      </c>
      <c r="Q189" s="129">
        <v>25.7</v>
      </c>
      <c r="R189" s="129">
        <v>24.7</v>
      </c>
      <c r="S189" s="129">
        <v>26.3</v>
      </c>
      <c r="T189" s="129">
        <v>25.2</v>
      </c>
      <c r="U189" s="129">
        <v>22.8</v>
      </c>
    </row>
    <row r="190" spans="1:21" ht="16.5" customHeight="1" x14ac:dyDescent="0.25">
      <c r="A190" s="7"/>
      <c r="B190" s="7"/>
      <c r="C190" s="7"/>
      <c r="D190" s="7"/>
      <c r="E190" s="7" t="s">
        <v>475</v>
      </c>
      <c r="F190" s="7"/>
      <c r="G190" s="7"/>
      <c r="H190" s="7"/>
      <c r="I190" s="7"/>
      <c r="J190" s="7"/>
      <c r="K190" s="7"/>
      <c r="L190" s="9" t="s">
        <v>407</v>
      </c>
      <c r="M190" s="129">
        <v>16</v>
      </c>
      <c r="N190" s="129">
        <v>14</v>
      </c>
      <c r="O190" s="129">
        <v>15.5</v>
      </c>
      <c r="P190" s="129">
        <v>13.3</v>
      </c>
      <c r="Q190" s="129">
        <v>17.3</v>
      </c>
      <c r="R190" s="129">
        <v>19.100000000000001</v>
      </c>
      <c r="S190" s="129">
        <v>12.3</v>
      </c>
      <c r="T190" s="129">
        <v>17.8</v>
      </c>
      <c r="U190" s="129">
        <v>15.3</v>
      </c>
    </row>
    <row r="191" spans="1:21" ht="16.5" customHeight="1" x14ac:dyDescent="0.25">
      <c r="A191" s="7"/>
      <c r="B191" s="7"/>
      <c r="C191" s="7"/>
      <c r="D191" s="7"/>
      <c r="E191" s="7" t="s">
        <v>476</v>
      </c>
      <c r="F191" s="7"/>
      <c r="G191" s="7"/>
      <c r="H191" s="7"/>
      <c r="I191" s="7"/>
      <c r="J191" s="7"/>
      <c r="K191" s="7"/>
      <c r="L191" s="9" t="s">
        <v>407</v>
      </c>
      <c r="M191" s="130">
        <v>6.9</v>
      </c>
      <c r="N191" s="130">
        <v>5</v>
      </c>
      <c r="O191" s="130">
        <v>8.1</v>
      </c>
      <c r="P191" s="130">
        <v>4</v>
      </c>
      <c r="Q191" s="130">
        <v>7.7</v>
      </c>
      <c r="R191" s="129">
        <v>10.5</v>
      </c>
      <c r="S191" s="130">
        <v>5.0999999999999996</v>
      </c>
      <c r="T191" s="130">
        <v>6.5</v>
      </c>
      <c r="U191" s="130">
        <v>6.5</v>
      </c>
    </row>
    <row r="192" spans="1:21" ht="16.5" customHeight="1" x14ac:dyDescent="0.25">
      <c r="A192" s="7"/>
      <c r="B192" s="7"/>
      <c r="C192" s="7"/>
      <c r="D192" s="7"/>
      <c r="E192" s="7" t="s">
        <v>101</v>
      </c>
      <c r="F192" s="7"/>
      <c r="G192" s="7"/>
      <c r="H192" s="7"/>
      <c r="I192" s="7"/>
      <c r="J192" s="7"/>
      <c r="K192" s="7"/>
      <c r="L192" s="9" t="s">
        <v>407</v>
      </c>
      <c r="M192" s="131">
        <v>100</v>
      </c>
      <c r="N192" s="131">
        <v>100</v>
      </c>
      <c r="O192" s="131">
        <v>100</v>
      </c>
      <c r="P192" s="131">
        <v>100</v>
      </c>
      <c r="Q192" s="131">
        <v>100</v>
      </c>
      <c r="R192" s="131">
        <v>100</v>
      </c>
      <c r="S192" s="131">
        <v>100</v>
      </c>
      <c r="T192" s="131">
        <v>100</v>
      </c>
      <c r="U192" s="131">
        <v>100</v>
      </c>
    </row>
    <row r="193" spans="1:21" ht="16.5" customHeight="1" x14ac:dyDescent="0.25">
      <c r="A193" s="7"/>
      <c r="B193" s="7"/>
      <c r="C193" s="7"/>
      <c r="D193" s="7" t="s">
        <v>478</v>
      </c>
      <c r="E193" s="7"/>
      <c r="F193" s="7"/>
      <c r="G193" s="7"/>
      <c r="H193" s="7"/>
      <c r="I193" s="7"/>
      <c r="J193" s="7"/>
      <c r="K193" s="7"/>
      <c r="L193" s="9"/>
      <c r="M193" s="10"/>
      <c r="N193" s="10"/>
      <c r="O193" s="10"/>
      <c r="P193" s="10"/>
      <c r="Q193" s="10"/>
      <c r="R193" s="10"/>
      <c r="S193" s="10"/>
      <c r="T193" s="10"/>
      <c r="U193" s="10"/>
    </row>
    <row r="194" spans="1:21" ht="16.5" customHeight="1" x14ac:dyDescent="0.25">
      <c r="A194" s="7"/>
      <c r="B194" s="7"/>
      <c r="C194" s="7"/>
      <c r="D194" s="7"/>
      <c r="E194" s="7" t="s">
        <v>473</v>
      </c>
      <c r="F194" s="7"/>
      <c r="G194" s="7"/>
      <c r="H194" s="7"/>
      <c r="I194" s="7"/>
      <c r="J194" s="7"/>
      <c r="K194" s="7"/>
      <c r="L194" s="9" t="s">
        <v>407</v>
      </c>
      <c r="M194" s="129">
        <v>38.5</v>
      </c>
      <c r="N194" s="129">
        <v>44.5</v>
      </c>
      <c r="O194" s="129">
        <v>39.299999999999997</v>
      </c>
      <c r="P194" s="129">
        <v>44.1</v>
      </c>
      <c r="Q194" s="129">
        <v>47.5</v>
      </c>
      <c r="R194" s="129">
        <v>44.1</v>
      </c>
      <c r="S194" s="129">
        <v>42.1</v>
      </c>
      <c r="T194" s="129">
        <v>48.1</v>
      </c>
      <c r="U194" s="129">
        <v>41.7</v>
      </c>
    </row>
    <row r="195" spans="1:21" ht="16.5" customHeight="1" x14ac:dyDescent="0.25">
      <c r="A195" s="7"/>
      <c r="B195" s="7"/>
      <c r="C195" s="7"/>
      <c r="D195" s="7"/>
      <c r="E195" s="7" t="s">
        <v>474</v>
      </c>
      <c r="F195" s="7"/>
      <c r="G195" s="7"/>
      <c r="H195" s="7"/>
      <c r="I195" s="7"/>
      <c r="J195" s="7"/>
      <c r="K195" s="7"/>
      <c r="L195" s="9" t="s">
        <v>407</v>
      </c>
      <c r="M195" s="129">
        <v>28.8</v>
      </c>
      <c r="N195" s="129">
        <v>25.9</v>
      </c>
      <c r="O195" s="129">
        <v>28.4</v>
      </c>
      <c r="P195" s="129">
        <v>27.7</v>
      </c>
      <c r="Q195" s="129">
        <v>32.5</v>
      </c>
      <c r="R195" s="129">
        <v>26.9</v>
      </c>
      <c r="S195" s="129">
        <v>28.6</v>
      </c>
      <c r="T195" s="129">
        <v>26.7</v>
      </c>
      <c r="U195" s="129">
        <v>28.2</v>
      </c>
    </row>
    <row r="196" spans="1:21" ht="16.5" customHeight="1" x14ac:dyDescent="0.25">
      <c r="A196" s="7"/>
      <c r="B196" s="7"/>
      <c r="C196" s="7"/>
      <c r="D196" s="7"/>
      <c r="E196" s="7" t="s">
        <v>475</v>
      </c>
      <c r="F196" s="7"/>
      <c r="G196" s="7"/>
      <c r="H196" s="7"/>
      <c r="I196" s="7"/>
      <c r="J196" s="7"/>
      <c r="K196" s="7"/>
      <c r="L196" s="9" t="s">
        <v>407</v>
      </c>
      <c r="M196" s="129">
        <v>26.2</v>
      </c>
      <c r="N196" s="129">
        <v>23.4</v>
      </c>
      <c r="O196" s="129">
        <v>25</v>
      </c>
      <c r="P196" s="129">
        <v>23.1</v>
      </c>
      <c r="Q196" s="129">
        <v>16.7</v>
      </c>
      <c r="R196" s="129">
        <v>24</v>
      </c>
      <c r="S196" s="129">
        <v>22.9</v>
      </c>
      <c r="T196" s="129">
        <v>18.2</v>
      </c>
      <c r="U196" s="129">
        <v>24</v>
      </c>
    </row>
    <row r="197" spans="1:21" ht="16.5" customHeight="1" x14ac:dyDescent="0.25">
      <c r="A197" s="7"/>
      <c r="B197" s="7"/>
      <c r="C197" s="7"/>
      <c r="D197" s="7"/>
      <c r="E197" s="7" t="s">
        <v>476</v>
      </c>
      <c r="F197" s="7"/>
      <c r="G197" s="7"/>
      <c r="H197" s="7"/>
      <c r="I197" s="7"/>
      <c r="J197" s="7"/>
      <c r="K197" s="7"/>
      <c r="L197" s="9" t="s">
        <v>407</v>
      </c>
      <c r="M197" s="130">
        <v>6.5</v>
      </c>
      <c r="N197" s="130">
        <v>6.1</v>
      </c>
      <c r="O197" s="130">
        <v>7.4</v>
      </c>
      <c r="P197" s="130">
        <v>5</v>
      </c>
      <c r="Q197" s="130">
        <v>3.2</v>
      </c>
      <c r="R197" s="130">
        <v>5</v>
      </c>
      <c r="S197" s="130">
        <v>6.4</v>
      </c>
      <c r="T197" s="130">
        <v>7</v>
      </c>
      <c r="U197" s="130">
        <v>6.1</v>
      </c>
    </row>
    <row r="198" spans="1:21" ht="16.5" customHeight="1" x14ac:dyDescent="0.25">
      <c r="A198" s="7"/>
      <c r="B198" s="7"/>
      <c r="C198" s="7"/>
      <c r="D198" s="7"/>
      <c r="E198" s="7" t="s">
        <v>101</v>
      </c>
      <c r="F198" s="7"/>
      <c r="G198" s="7"/>
      <c r="H198" s="7"/>
      <c r="I198" s="7"/>
      <c r="J198" s="7"/>
      <c r="K198" s="7"/>
      <c r="L198" s="9" t="s">
        <v>407</v>
      </c>
      <c r="M198" s="131">
        <v>100</v>
      </c>
      <c r="N198" s="131">
        <v>100</v>
      </c>
      <c r="O198" s="131">
        <v>100</v>
      </c>
      <c r="P198" s="131">
        <v>100</v>
      </c>
      <c r="Q198" s="131">
        <v>100</v>
      </c>
      <c r="R198" s="131">
        <v>100</v>
      </c>
      <c r="S198" s="131">
        <v>100</v>
      </c>
      <c r="T198" s="131">
        <v>100</v>
      </c>
      <c r="U198" s="131">
        <v>100</v>
      </c>
    </row>
    <row r="199" spans="1:21" ht="29.4" customHeight="1" x14ac:dyDescent="0.25">
      <c r="A199" s="7"/>
      <c r="B199" s="519" t="s">
        <v>480</v>
      </c>
      <c r="C199" s="519"/>
      <c r="D199" s="519"/>
      <c r="E199" s="519"/>
      <c r="F199" s="519"/>
      <c r="G199" s="519"/>
      <c r="H199" s="519"/>
      <c r="I199" s="519"/>
      <c r="J199" s="519"/>
      <c r="K199" s="519"/>
      <c r="L199" s="9" t="s">
        <v>131</v>
      </c>
      <c r="M199" s="127">
        <v>61398</v>
      </c>
      <c r="N199" s="127">
        <v>45833</v>
      </c>
      <c r="O199" s="127">
        <v>31598</v>
      </c>
      <c r="P199" s="127">
        <v>14763</v>
      </c>
      <c r="Q199" s="127">
        <v>16442</v>
      </c>
      <c r="R199" s="123">
        <v>4340</v>
      </c>
      <c r="S199" s="123">
        <v>1976</v>
      </c>
      <c r="T199" s="125">
        <v>466</v>
      </c>
      <c r="U199" s="132">
        <v>176816</v>
      </c>
    </row>
    <row r="200" spans="1:21" ht="16.5" customHeight="1" x14ac:dyDescent="0.25">
      <c r="A200" s="7" t="s">
        <v>316</v>
      </c>
      <c r="B200" s="7"/>
      <c r="C200" s="7"/>
      <c r="D200" s="7"/>
      <c r="E200" s="7"/>
      <c r="F200" s="7"/>
      <c r="G200" s="7"/>
      <c r="H200" s="7"/>
      <c r="I200" s="7"/>
      <c r="J200" s="7"/>
      <c r="K200" s="7"/>
      <c r="L200" s="9"/>
      <c r="M200" s="10"/>
      <c r="N200" s="10"/>
      <c r="O200" s="10"/>
      <c r="P200" s="10"/>
      <c r="Q200" s="10"/>
      <c r="R200" s="10"/>
      <c r="S200" s="10"/>
      <c r="T200" s="10"/>
      <c r="U200" s="10"/>
    </row>
    <row r="201" spans="1:21" ht="16.5" customHeight="1" x14ac:dyDescent="0.25">
      <c r="A201" s="7"/>
      <c r="B201" s="7" t="s">
        <v>468</v>
      </c>
      <c r="C201" s="7"/>
      <c r="D201" s="7"/>
      <c r="E201" s="7"/>
      <c r="F201" s="7"/>
      <c r="G201" s="7"/>
      <c r="H201" s="7"/>
      <c r="I201" s="7"/>
      <c r="J201" s="7"/>
      <c r="K201" s="7"/>
      <c r="L201" s="9"/>
      <c r="M201" s="10"/>
      <c r="N201" s="10"/>
      <c r="O201" s="10"/>
      <c r="P201" s="10"/>
      <c r="Q201" s="10"/>
      <c r="R201" s="10"/>
      <c r="S201" s="10"/>
      <c r="T201" s="10"/>
      <c r="U201" s="10"/>
    </row>
    <row r="202" spans="1:21" ht="16.5" customHeight="1" x14ac:dyDescent="0.25">
      <c r="A202" s="7"/>
      <c r="B202" s="7"/>
      <c r="C202" s="7" t="s">
        <v>469</v>
      </c>
      <c r="D202" s="7"/>
      <c r="E202" s="7"/>
      <c r="F202" s="7"/>
      <c r="G202" s="7"/>
      <c r="H202" s="7"/>
      <c r="I202" s="7"/>
      <c r="J202" s="7"/>
      <c r="K202" s="7"/>
      <c r="L202" s="9" t="s">
        <v>254</v>
      </c>
      <c r="M202" s="127">
        <v>53954</v>
      </c>
      <c r="N202" s="127">
        <v>55324</v>
      </c>
      <c r="O202" s="127">
        <v>54628</v>
      </c>
      <c r="P202" s="127">
        <v>56003</v>
      </c>
      <c r="Q202" s="127">
        <v>58296</v>
      </c>
      <c r="R202" s="127">
        <v>55516</v>
      </c>
      <c r="S202" s="127">
        <v>53038</v>
      </c>
      <c r="T202" s="127">
        <v>53569</v>
      </c>
      <c r="U202" s="127">
        <v>55034</v>
      </c>
    </row>
    <row r="203" spans="1:21" ht="16.5" customHeight="1" x14ac:dyDescent="0.25">
      <c r="A203" s="7"/>
      <c r="B203" s="7" t="s">
        <v>470</v>
      </c>
      <c r="C203" s="7"/>
      <c r="D203" s="7"/>
      <c r="E203" s="7"/>
      <c r="F203" s="7"/>
      <c r="G203" s="7"/>
      <c r="H203" s="7"/>
      <c r="I203" s="7"/>
      <c r="J203" s="7"/>
      <c r="K203" s="7"/>
      <c r="L203" s="9"/>
      <c r="M203" s="10"/>
      <c r="N203" s="10"/>
      <c r="O203" s="10"/>
      <c r="P203" s="10"/>
      <c r="Q203" s="10"/>
      <c r="R203" s="10"/>
      <c r="S203" s="10"/>
      <c r="T203" s="10"/>
      <c r="U203" s="10"/>
    </row>
    <row r="204" spans="1:21" ht="16.5" customHeight="1" x14ac:dyDescent="0.25">
      <c r="A204" s="7"/>
      <c r="B204" s="7"/>
      <c r="C204" s="7" t="s">
        <v>471</v>
      </c>
      <c r="D204" s="7"/>
      <c r="E204" s="7"/>
      <c r="F204" s="7"/>
      <c r="G204" s="7"/>
      <c r="H204" s="7"/>
      <c r="I204" s="7"/>
      <c r="J204" s="7"/>
      <c r="K204" s="7"/>
      <c r="L204" s="9"/>
      <c r="M204" s="10"/>
      <c r="N204" s="10"/>
      <c r="O204" s="10"/>
      <c r="P204" s="10"/>
      <c r="Q204" s="10"/>
      <c r="R204" s="10"/>
      <c r="S204" s="10"/>
      <c r="T204" s="10"/>
      <c r="U204" s="10"/>
    </row>
    <row r="205" spans="1:21" ht="16.5" customHeight="1" x14ac:dyDescent="0.25">
      <c r="A205" s="7"/>
      <c r="B205" s="7"/>
      <c r="C205" s="7"/>
      <c r="D205" s="7" t="s">
        <v>472</v>
      </c>
      <c r="E205" s="7"/>
      <c r="F205" s="7"/>
      <c r="G205" s="7"/>
      <c r="H205" s="7"/>
      <c r="I205" s="7"/>
      <c r="J205" s="7"/>
      <c r="K205" s="7"/>
      <c r="L205" s="9"/>
      <c r="M205" s="10"/>
      <c r="N205" s="10"/>
      <c r="O205" s="10"/>
      <c r="P205" s="10"/>
      <c r="Q205" s="10"/>
      <c r="R205" s="10"/>
      <c r="S205" s="10"/>
      <c r="T205" s="10"/>
      <c r="U205" s="10"/>
    </row>
    <row r="206" spans="1:21" ht="16.5" customHeight="1" x14ac:dyDescent="0.25">
      <c r="A206" s="7"/>
      <c r="B206" s="7"/>
      <c r="C206" s="7"/>
      <c r="D206" s="7"/>
      <c r="E206" s="7" t="s">
        <v>473</v>
      </c>
      <c r="F206" s="7"/>
      <c r="G206" s="7"/>
      <c r="H206" s="7"/>
      <c r="I206" s="7"/>
      <c r="J206" s="7"/>
      <c r="K206" s="7"/>
      <c r="L206" s="9" t="s">
        <v>407</v>
      </c>
      <c r="M206" s="129">
        <v>43.2</v>
      </c>
      <c r="N206" s="129">
        <v>46.9</v>
      </c>
      <c r="O206" s="129">
        <v>46.9</v>
      </c>
      <c r="P206" s="129">
        <v>47.2</v>
      </c>
      <c r="Q206" s="129">
        <v>43.5</v>
      </c>
      <c r="R206" s="129">
        <v>45.6</v>
      </c>
      <c r="S206" s="129">
        <v>39.5</v>
      </c>
      <c r="T206" s="129">
        <v>42.4</v>
      </c>
      <c r="U206" s="129">
        <v>45.2</v>
      </c>
    </row>
    <row r="207" spans="1:21" ht="16.5" customHeight="1" x14ac:dyDescent="0.25">
      <c r="A207" s="7"/>
      <c r="B207" s="7"/>
      <c r="C207" s="7"/>
      <c r="D207" s="7"/>
      <c r="E207" s="7" t="s">
        <v>474</v>
      </c>
      <c r="F207" s="7"/>
      <c r="G207" s="7"/>
      <c r="H207" s="7"/>
      <c r="I207" s="7"/>
      <c r="J207" s="7"/>
      <c r="K207" s="7"/>
      <c r="L207" s="9" t="s">
        <v>407</v>
      </c>
      <c r="M207" s="129">
        <v>29.2</v>
      </c>
      <c r="N207" s="129">
        <v>28.4</v>
      </c>
      <c r="O207" s="129">
        <v>30.2</v>
      </c>
      <c r="P207" s="129">
        <v>30.7</v>
      </c>
      <c r="Q207" s="129">
        <v>37.200000000000003</v>
      </c>
      <c r="R207" s="129">
        <v>30.6</v>
      </c>
      <c r="S207" s="129">
        <v>30.2</v>
      </c>
      <c r="T207" s="129">
        <v>33.6</v>
      </c>
      <c r="U207" s="129">
        <v>30.1</v>
      </c>
    </row>
    <row r="208" spans="1:21" ht="16.5" customHeight="1" x14ac:dyDescent="0.25">
      <c r="A208" s="7"/>
      <c r="B208" s="7"/>
      <c r="C208" s="7"/>
      <c r="D208" s="7"/>
      <c r="E208" s="7" t="s">
        <v>475</v>
      </c>
      <c r="F208" s="7"/>
      <c r="G208" s="7"/>
      <c r="H208" s="7"/>
      <c r="I208" s="7"/>
      <c r="J208" s="7"/>
      <c r="K208" s="7"/>
      <c r="L208" s="9" t="s">
        <v>407</v>
      </c>
      <c r="M208" s="129">
        <v>24.8</v>
      </c>
      <c r="N208" s="129">
        <v>22.8</v>
      </c>
      <c r="O208" s="129">
        <v>21</v>
      </c>
      <c r="P208" s="129">
        <v>21.3</v>
      </c>
      <c r="Q208" s="129">
        <v>18.100000000000001</v>
      </c>
      <c r="R208" s="129">
        <v>22.1</v>
      </c>
      <c r="S208" s="129">
        <v>28.3</v>
      </c>
      <c r="T208" s="129">
        <v>22.1</v>
      </c>
      <c r="U208" s="129">
        <v>22.6</v>
      </c>
    </row>
    <row r="209" spans="1:21" ht="16.5" customHeight="1" x14ac:dyDescent="0.25">
      <c r="A209" s="7"/>
      <c r="B209" s="7"/>
      <c r="C209" s="7"/>
      <c r="D209" s="7"/>
      <c r="E209" s="7" t="s">
        <v>476</v>
      </c>
      <c r="F209" s="7"/>
      <c r="G209" s="7"/>
      <c r="H209" s="7"/>
      <c r="I209" s="7"/>
      <c r="J209" s="7"/>
      <c r="K209" s="7"/>
      <c r="L209" s="9" t="s">
        <v>407</v>
      </c>
      <c r="M209" s="130">
        <v>2.8</v>
      </c>
      <c r="N209" s="130">
        <v>1.9</v>
      </c>
      <c r="O209" s="130">
        <v>2</v>
      </c>
      <c r="P209" s="130">
        <v>0.8</v>
      </c>
      <c r="Q209" s="130">
        <v>1.1000000000000001</v>
      </c>
      <c r="R209" s="130">
        <v>1.8</v>
      </c>
      <c r="S209" s="130">
        <v>2</v>
      </c>
      <c r="T209" s="130">
        <v>1.8</v>
      </c>
      <c r="U209" s="130">
        <v>2</v>
      </c>
    </row>
    <row r="210" spans="1:21" ht="16.5" customHeight="1" x14ac:dyDescent="0.25">
      <c r="A210" s="7"/>
      <c r="B210" s="7"/>
      <c r="C210" s="7"/>
      <c r="D210" s="7"/>
      <c r="E210" s="7" t="s">
        <v>101</v>
      </c>
      <c r="F210" s="7"/>
      <c r="G210" s="7"/>
      <c r="H210" s="7"/>
      <c r="I210" s="7"/>
      <c r="J210" s="7"/>
      <c r="K210" s="7"/>
      <c r="L210" s="9" t="s">
        <v>407</v>
      </c>
      <c r="M210" s="131">
        <v>100</v>
      </c>
      <c r="N210" s="131">
        <v>100</v>
      </c>
      <c r="O210" s="131">
        <v>100</v>
      </c>
      <c r="P210" s="131">
        <v>100</v>
      </c>
      <c r="Q210" s="131">
        <v>100</v>
      </c>
      <c r="R210" s="131">
        <v>100</v>
      </c>
      <c r="S210" s="131">
        <v>100</v>
      </c>
      <c r="T210" s="131">
        <v>100</v>
      </c>
      <c r="U210" s="131">
        <v>100</v>
      </c>
    </row>
    <row r="211" spans="1:21" ht="16.5" customHeight="1" x14ac:dyDescent="0.25">
      <c r="A211" s="7"/>
      <c r="B211" s="7"/>
      <c r="C211" s="7"/>
      <c r="D211" s="7" t="s">
        <v>477</v>
      </c>
      <c r="E211" s="7"/>
      <c r="F211" s="7"/>
      <c r="G211" s="7"/>
      <c r="H211" s="7"/>
      <c r="I211" s="7"/>
      <c r="J211" s="7"/>
      <c r="K211" s="7"/>
      <c r="L211" s="9"/>
      <c r="M211" s="10"/>
      <c r="N211" s="10"/>
      <c r="O211" s="10"/>
      <c r="P211" s="10"/>
      <c r="Q211" s="10"/>
      <c r="R211" s="10"/>
      <c r="S211" s="10"/>
      <c r="T211" s="10"/>
      <c r="U211" s="10"/>
    </row>
    <row r="212" spans="1:21" ht="16.5" customHeight="1" x14ac:dyDescent="0.25">
      <c r="A212" s="7"/>
      <c r="B212" s="7"/>
      <c r="C212" s="7"/>
      <c r="D212" s="7"/>
      <c r="E212" s="7" t="s">
        <v>473</v>
      </c>
      <c r="F212" s="7"/>
      <c r="G212" s="7"/>
      <c r="H212" s="7"/>
      <c r="I212" s="7"/>
      <c r="J212" s="7"/>
      <c r="K212" s="7"/>
      <c r="L212" s="9" t="s">
        <v>407</v>
      </c>
      <c r="M212" s="129">
        <v>52.8</v>
      </c>
      <c r="N212" s="129">
        <v>57.7</v>
      </c>
      <c r="O212" s="129">
        <v>52.6</v>
      </c>
      <c r="P212" s="129">
        <v>59.2</v>
      </c>
      <c r="Q212" s="129">
        <v>51.2</v>
      </c>
      <c r="R212" s="129">
        <v>47.8</v>
      </c>
      <c r="S212" s="129">
        <v>55.6</v>
      </c>
      <c r="T212" s="129">
        <v>46.3</v>
      </c>
      <c r="U212" s="129">
        <v>54.3</v>
      </c>
    </row>
    <row r="213" spans="1:21" ht="16.5" customHeight="1" x14ac:dyDescent="0.25">
      <c r="A213" s="7"/>
      <c r="B213" s="7"/>
      <c r="C213" s="7"/>
      <c r="D213" s="7"/>
      <c r="E213" s="7" t="s">
        <v>474</v>
      </c>
      <c r="F213" s="7"/>
      <c r="G213" s="7"/>
      <c r="H213" s="7"/>
      <c r="I213" s="7"/>
      <c r="J213" s="7"/>
      <c r="K213" s="7"/>
      <c r="L213" s="9" t="s">
        <v>407</v>
      </c>
      <c r="M213" s="129">
        <v>23.6</v>
      </c>
      <c r="N213" s="129">
        <v>22.7</v>
      </c>
      <c r="O213" s="129">
        <v>22.6</v>
      </c>
      <c r="P213" s="129">
        <v>22.1</v>
      </c>
      <c r="Q213" s="129">
        <v>25.6</v>
      </c>
      <c r="R213" s="129">
        <v>25.3</v>
      </c>
      <c r="S213" s="129">
        <v>24.9</v>
      </c>
      <c r="T213" s="129">
        <v>24.8</v>
      </c>
      <c r="U213" s="129">
        <v>23.3</v>
      </c>
    </row>
    <row r="214" spans="1:21" ht="16.5" customHeight="1" x14ac:dyDescent="0.25">
      <c r="A214" s="7"/>
      <c r="B214" s="7"/>
      <c r="C214" s="7"/>
      <c r="D214" s="7"/>
      <c r="E214" s="7" t="s">
        <v>475</v>
      </c>
      <c r="F214" s="7"/>
      <c r="G214" s="7"/>
      <c r="H214" s="7"/>
      <c r="I214" s="7"/>
      <c r="J214" s="7"/>
      <c r="K214" s="7"/>
      <c r="L214" s="9" t="s">
        <v>407</v>
      </c>
      <c r="M214" s="129">
        <v>16</v>
      </c>
      <c r="N214" s="129">
        <v>14.2</v>
      </c>
      <c r="O214" s="129">
        <v>16</v>
      </c>
      <c r="P214" s="129">
        <v>14.1</v>
      </c>
      <c r="Q214" s="129">
        <v>16.7</v>
      </c>
      <c r="R214" s="129">
        <v>16.7</v>
      </c>
      <c r="S214" s="129">
        <v>12.1</v>
      </c>
      <c r="T214" s="129">
        <v>21.4</v>
      </c>
      <c r="U214" s="129">
        <v>15.4</v>
      </c>
    </row>
    <row r="215" spans="1:21" ht="16.5" customHeight="1" x14ac:dyDescent="0.25">
      <c r="A215" s="7"/>
      <c r="B215" s="7"/>
      <c r="C215" s="7"/>
      <c r="D215" s="7"/>
      <c r="E215" s="7" t="s">
        <v>476</v>
      </c>
      <c r="F215" s="7"/>
      <c r="G215" s="7"/>
      <c r="H215" s="7"/>
      <c r="I215" s="7"/>
      <c r="J215" s="7"/>
      <c r="K215" s="7"/>
      <c r="L215" s="9" t="s">
        <v>407</v>
      </c>
      <c r="M215" s="130">
        <v>7.6</v>
      </c>
      <c r="N215" s="130">
        <v>5.4</v>
      </c>
      <c r="O215" s="130">
        <v>8.8000000000000007</v>
      </c>
      <c r="P215" s="130">
        <v>4.5999999999999996</v>
      </c>
      <c r="Q215" s="130">
        <v>6.6</v>
      </c>
      <c r="R215" s="129">
        <v>10.199999999999999</v>
      </c>
      <c r="S215" s="130">
        <v>7.4</v>
      </c>
      <c r="T215" s="130">
        <v>7.4</v>
      </c>
      <c r="U215" s="130">
        <v>7</v>
      </c>
    </row>
    <row r="216" spans="1:21" ht="16.5" customHeight="1" x14ac:dyDescent="0.25">
      <c r="A216" s="7"/>
      <c r="B216" s="7"/>
      <c r="C216" s="7"/>
      <c r="D216" s="7"/>
      <c r="E216" s="7" t="s">
        <v>101</v>
      </c>
      <c r="F216" s="7"/>
      <c r="G216" s="7"/>
      <c r="H216" s="7"/>
      <c r="I216" s="7"/>
      <c r="J216" s="7"/>
      <c r="K216" s="7"/>
      <c r="L216" s="9" t="s">
        <v>407</v>
      </c>
      <c r="M216" s="131">
        <v>100</v>
      </c>
      <c r="N216" s="131">
        <v>100</v>
      </c>
      <c r="O216" s="131">
        <v>100</v>
      </c>
      <c r="P216" s="131">
        <v>100</v>
      </c>
      <c r="Q216" s="131">
        <v>100</v>
      </c>
      <c r="R216" s="131">
        <v>100</v>
      </c>
      <c r="S216" s="131">
        <v>100</v>
      </c>
      <c r="T216" s="131">
        <v>100</v>
      </c>
      <c r="U216" s="131">
        <v>100</v>
      </c>
    </row>
    <row r="217" spans="1:21" ht="16.5" customHeight="1" x14ac:dyDescent="0.25">
      <c r="A217" s="7"/>
      <c r="B217" s="7"/>
      <c r="C217" s="7"/>
      <c r="D217" s="7" t="s">
        <v>478</v>
      </c>
      <c r="E217" s="7"/>
      <c r="F217" s="7"/>
      <c r="G217" s="7"/>
      <c r="H217" s="7"/>
      <c r="I217" s="7"/>
      <c r="J217" s="7"/>
      <c r="K217" s="7"/>
      <c r="L217" s="9"/>
      <c r="M217" s="10"/>
      <c r="N217" s="10"/>
      <c r="O217" s="10"/>
      <c r="P217" s="10"/>
      <c r="Q217" s="10"/>
      <c r="R217" s="10"/>
      <c r="S217" s="10"/>
      <c r="T217" s="10"/>
      <c r="U217" s="10"/>
    </row>
    <row r="218" spans="1:21" ht="16.5" customHeight="1" x14ac:dyDescent="0.25">
      <c r="A218" s="7"/>
      <c r="B218" s="7"/>
      <c r="C218" s="7"/>
      <c r="D218" s="7"/>
      <c r="E218" s="7" t="s">
        <v>473</v>
      </c>
      <c r="F218" s="7"/>
      <c r="G218" s="7"/>
      <c r="H218" s="7"/>
      <c r="I218" s="7"/>
      <c r="J218" s="7"/>
      <c r="K218" s="7"/>
      <c r="L218" s="9" t="s">
        <v>407</v>
      </c>
      <c r="M218" s="129">
        <v>32.299999999999997</v>
      </c>
      <c r="N218" s="129">
        <v>38.700000000000003</v>
      </c>
      <c r="O218" s="129">
        <v>32.5</v>
      </c>
      <c r="P218" s="129">
        <v>38.4</v>
      </c>
      <c r="Q218" s="129">
        <v>42.9</v>
      </c>
      <c r="R218" s="129">
        <v>43.3</v>
      </c>
      <c r="S218" s="129">
        <v>32.299999999999997</v>
      </c>
      <c r="T218" s="129">
        <v>31.6</v>
      </c>
      <c r="U218" s="129">
        <v>35.799999999999997</v>
      </c>
    </row>
    <row r="219" spans="1:21" ht="16.5" customHeight="1" x14ac:dyDescent="0.25">
      <c r="A219" s="7"/>
      <c r="B219" s="7"/>
      <c r="C219" s="7"/>
      <c r="D219" s="7"/>
      <c r="E219" s="7" t="s">
        <v>474</v>
      </c>
      <c r="F219" s="7"/>
      <c r="G219" s="7"/>
      <c r="H219" s="7"/>
      <c r="I219" s="7"/>
      <c r="J219" s="7"/>
      <c r="K219" s="7"/>
      <c r="L219" s="9" t="s">
        <v>407</v>
      </c>
      <c r="M219" s="129">
        <v>30.3</v>
      </c>
      <c r="N219" s="129">
        <v>28</v>
      </c>
      <c r="O219" s="129">
        <v>29.7</v>
      </c>
      <c r="P219" s="129">
        <v>29.4</v>
      </c>
      <c r="Q219" s="129">
        <v>34</v>
      </c>
      <c r="R219" s="129">
        <v>24.9</v>
      </c>
      <c r="S219" s="129">
        <v>31.4</v>
      </c>
      <c r="T219" s="129">
        <v>30.7</v>
      </c>
      <c r="U219" s="129">
        <v>29.8</v>
      </c>
    </row>
    <row r="220" spans="1:21" ht="16.5" customHeight="1" x14ac:dyDescent="0.25">
      <c r="A220" s="7"/>
      <c r="B220" s="7"/>
      <c r="C220" s="7"/>
      <c r="D220" s="7"/>
      <c r="E220" s="7" t="s">
        <v>475</v>
      </c>
      <c r="F220" s="7"/>
      <c r="G220" s="7"/>
      <c r="H220" s="7"/>
      <c r="I220" s="7"/>
      <c r="J220" s="7"/>
      <c r="K220" s="7"/>
      <c r="L220" s="9" t="s">
        <v>407</v>
      </c>
      <c r="M220" s="129">
        <v>29.2</v>
      </c>
      <c r="N220" s="129">
        <v>26.1</v>
      </c>
      <c r="O220" s="129">
        <v>28.9</v>
      </c>
      <c r="P220" s="129">
        <v>26</v>
      </c>
      <c r="Q220" s="129">
        <v>19.2</v>
      </c>
      <c r="R220" s="129">
        <v>25.7</v>
      </c>
      <c r="S220" s="129">
        <v>28.4</v>
      </c>
      <c r="T220" s="129">
        <v>25.3</v>
      </c>
      <c r="U220" s="129">
        <v>27</v>
      </c>
    </row>
    <row r="221" spans="1:21" ht="16.5" customHeight="1" x14ac:dyDescent="0.25">
      <c r="A221" s="7"/>
      <c r="B221" s="7"/>
      <c r="C221" s="7"/>
      <c r="D221" s="7"/>
      <c r="E221" s="7" t="s">
        <v>476</v>
      </c>
      <c r="F221" s="7"/>
      <c r="G221" s="7"/>
      <c r="H221" s="7"/>
      <c r="I221" s="7"/>
      <c r="J221" s="7"/>
      <c r="K221" s="7"/>
      <c r="L221" s="9" t="s">
        <v>407</v>
      </c>
      <c r="M221" s="130">
        <v>8.1</v>
      </c>
      <c r="N221" s="130">
        <v>7.2</v>
      </c>
      <c r="O221" s="130">
        <v>8.9</v>
      </c>
      <c r="P221" s="130">
        <v>6.2</v>
      </c>
      <c r="Q221" s="130">
        <v>3.9</v>
      </c>
      <c r="R221" s="130">
        <v>6.1</v>
      </c>
      <c r="S221" s="130">
        <v>7.9</v>
      </c>
      <c r="T221" s="129">
        <v>12.4</v>
      </c>
      <c r="U221" s="130">
        <v>7.4</v>
      </c>
    </row>
    <row r="222" spans="1:21" ht="16.5" customHeight="1" x14ac:dyDescent="0.25">
      <c r="A222" s="7"/>
      <c r="B222" s="7"/>
      <c r="C222" s="7"/>
      <c r="D222" s="7"/>
      <c r="E222" s="7" t="s">
        <v>101</v>
      </c>
      <c r="F222" s="7"/>
      <c r="G222" s="7"/>
      <c r="H222" s="7"/>
      <c r="I222" s="7"/>
      <c r="J222" s="7"/>
      <c r="K222" s="7"/>
      <c r="L222" s="9" t="s">
        <v>407</v>
      </c>
      <c r="M222" s="131">
        <v>100</v>
      </c>
      <c r="N222" s="131">
        <v>100</v>
      </c>
      <c r="O222" s="131">
        <v>100</v>
      </c>
      <c r="P222" s="131">
        <v>100</v>
      </c>
      <c r="Q222" s="131">
        <v>100</v>
      </c>
      <c r="R222" s="131">
        <v>100</v>
      </c>
      <c r="S222" s="131">
        <v>100</v>
      </c>
      <c r="T222" s="131">
        <v>100</v>
      </c>
      <c r="U222" s="131">
        <v>100</v>
      </c>
    </row>
    <row r="223" spans="1:21" ht="29.4" customHeight="1" x14ac:dyDescent="0.25">
      <c r="A223" s="7"/>
      <c r="B223" s="519" t="s">
        <v>480</v>
      </c>
      <c r="C223" s="519"/>
      <c r="D223" s="519"/>
      <c r="E223" s="519"/>
      <c r="F223" s="519"/>
      <c r="G223" s="519"/>
      <c r="H223" s="519"/>
      <c r="I223" s="519"/>
      <c r="J223" s="519"/>
      <c r="K223" s="519"/>
      <c r="L223" s="9" t="s">
        <v>131</v>
      </c>
      <c r="M223" s="127">
        <v>60124</v>
      </c>
      <c r="N223" s="127">
        <v>44619</v>
      </c>
      <c r="O223" s="127">
        <v>30993</v>
      </c>
      <c r="P223" s="127">
        <v>14463</v>
      </c>
      <c r="Q223" s="127">
        <v>16147</v>
      </c>
      <c r="R223" s="123">
        <v>4333</v>
      </c>
      <c r="S223" s="123">
        <v>1948</v>
      </c>
      <c r="T223" s="125">
        <v>467</v>
      </c>
      <c r="U223" s="132">
        <v>173094</v>
      </c>
    </row>
    <row r="224" spans="1:21" ht="16.5" customHeight="1" x14ac:dyDescent="0.25">
      <c r="A224" s="7" t="s">
        <v>318</v>
      </c>
      <c r="B224" s="7"/>
      <c r="C224" s="7"/>
      <c r="D224" s="7"/>
      <c r="E224" s="7"/>
      <c r="F224" s="7"/>
      <c r="G224" s="7"/>
      <c r="H224" s="7"/>
      <c r="I224" s="7"/>
      <c r="J224" s="7"/>
      <c r="K224" s="7"/>
      <c r="L224" s="9"/>
      <c r="M224" s="10"/>
      <c r="N224" s="10"/>
      <c r="O224" s="10"/>
      <c r="P224" s="10"/>
      <c r="Q224" s="10"/>
      <c r="R224" s="10"/>
      <c r="S224" s="10"/>
      <c r="T224" s="10"/>
      <c r="U224" s="10"/>
    </row>
    <row r="225" spans="1:21" ht="16.5" customHeight="1" x14ac:dyDescent="0.25">
      <c r="A225" s="7"/>
      <c r="B225" s="7" t="s">
        <v>468</v>
      </c>
      <c r="C225" s="7"/>
      <c r="D225" s="7"/>
      <c r="E225" s="7"/>
      <c r="F225" s="7"/>
      <c r="G225" s="7"/>
      <c r="H225" s="7"/>
      <c r="I225" s="7"/>
      <c r="J225" s="7"/>
      <c r="K225" s="7"/>
      <c r="L225" s="9"/>
      <c r="M225" s="10"/>
      <c r="N225" s="10"/>
      <c r="O225" s="10"/>
      <c r="P225" s="10"/>
      <c r="Q225" s="10"/>
      <c r="R225" s="10"/>
      <c r="S225" s="10"/>
      <c r="T225" s="10"/>
      <c r="U225" s="10"/>
    </row>
    <row r="226" spans="1:21" ht="16.5" customHeight="1" x14ac:dyDescent="0.25">
      <c r="A226" s="7"/>
      <c r="B226" s="7"/>
      <c r="C226" s="7" t="s">
        <v>469</v>
      </c>
      <c r="D226" s="7"/>
      <c r="E226" s="7"/>
      <c r="F226" s="7"/>
      <c r="G226" s="7"/>
      <c r="H226" s="7"/>
      <c r="I226" s="7"/>
      <c r="J226" s="7"/>
      <c r="K226" s="7"/>
      <c r="L226" s="9" t="s">
        <v>254</v>
      </c>
      <c r="M226" s="127">
        <v>53435</v>
      </c>
      <c r="N226" s="127">
        <v>53769</v>
      </c>
      <c r="O226" s="127">
        <v>53275</v>
      </c>
      <c r="P226" s="127">
        <v>52897</v>
      </c>
      <c r="Q226" s="127">
        <v>57363</v>
      </c>
      <c r="R226" s="127">
        <v>52572</v>
      </c>
      <c r="S226" s="127">
        <v>53106</v>
      </c>
      <c r="T226" s="127">
        <v>54121</v>
      </c>
      <c r="U226" s="127">
        <v>53793</v>
      </c>
    </row>
    <row r="227" spans="1:21" ht="16.5" customHeight="1" x14ac:dyDescent="0.25">
      <c r="A227" s="7"/>
      <c r="B227" s="7" t="s">
        <v>470</v>
      </c>
      <c r="C227" s="7"/>
      <c r="D227" s="7"/>
      <c r="E227" s="7"/>
      <c r="F227" s="7"/>
      <c r="G227" s="7"/>
      <c r="H227" s="7"/>
      <c r="I227" s="7"/>
      <c r="J227" s="7"/>
      <c r="K227" s="7"/>
      <c r="L227" s="9"/>
      <c r="M227" s="10"/>
      <c r="N227" s="10"/>
      <c r="O227" s="10"/>
      <c r="P227" s="10"/>
      <c r="Q227" s="10"/>
      <c r="R227" s="10"/>
      <c r="S227" s="10"/>
      <c r="T227" s="10"/>
      <c r="U227" s="10"/>
    </row>
    <row r="228" spans="1:21" ht="16.5" customHeight="1" x14ac:dyDescent="0.25">
      <c r="A228" s="7"/>
      <c r="B228" s="7"/>
      <c r="C228" s="7" t="s">
        <v>471</v>
      </c>
      <c r="D228" s="7"/>
      <c r="E228" s="7"/>
      <c r="F228" s="7"/>
      <c r="G228" s="7"/>
      <c r="H228" s="7"/>
      <c r="I228" s="7"/>
      <c r="J228" s="7"/>
      <c r="K228" s="7"/>
      <c r="L228" s="9"/>
      <c r="M228" s="10"/>
      <c r="N228" s="10"/>
      <c r="O228" s="10"/>
      <c r="P228" s="10"/>
      <c r="Q228" s="10"/>
      <c r="R228" s="10"/>
      <c r="S228" s="10"/>
      <c r="T228" s="10"/>
      <c r="U228" s="10"/>
    </row>
    <row r="229" spans="1:21" ht="16.5" customHeight="1" x14ac:dyDescent="0.25">
      <c r="A229" s="7"/>
      <c r="B229" s="7"/>
      <c r="C229" s="7"/>
      <c r="D229" s="7" t="s">
        <v>472</v>
      </c>
      <c r="E229" s="7"/>
      <c r="F229" s="7"/>
      <c r="G229" s="7"/>
      <c r="H229" s="7"/>
      <c r="I229" s="7"/>
      <c r="J229" s="7"/>
      <c r="K229" s="7"/>
      <c r="L229" s="9"/>
      <c r="M229" s="10"/>
      <c r="N229" s="10"/>
      <c r="O229" s="10"/>
      <c r="P229" s="10"/>
      <c r="Q229" s="10"/>
      <c r="R229" s="10"/>
      <c r="S229" s="10"/>
      <c r="T229" s="10"/>
      <c r="U229" s="10"/>
    </row>
    <row r="230" spans="1:21" ht="16.5" customHeight="1" x14ac:dyDescent="0.25">
      <c r="A230" s="7"/>
      <c r="B230" s="7"/>
      <c r="C230" s="7"/>
      <c r="D230" s="7"/>
      <c r="E230" s="7" t="s">
        <v>473</v>
      </c>
      <c r="F230" s="7"/>
      <c r="G230" s="7"/>
      <c r="H230" s="7"/>
      <c r="I230" s="7"/>
      <c r="J230" s="7"/>
      <c r="K230" s="7"/>
      <c r="L230" s="9" t="s">
        <v>407</v>
      </c>
      <c r="M230" s="129">
        <v>43.7</v>
      </c>
      <c r="N230" s="129">
        <v>44.7</v>
      </c>
      <c r="O230" s="129">
        <v>45.6</v>
      </c>
      <c r="P230" s="129">
        <v>42.7</v>
      </c>
      <c r="Q230" s="129">
        <v>43.3</v>
      </c>
      <c r="R230" s="129">
        <v>43.4</v>
      </c>
      <c r="S230" s="129">
        <v>40.200000000000003</v>
      </c>
      <c r="T230" s="129">
        <v>44.4</v>
      </c>
      <c r="U230" s="129">
        <v>44.1</v>
      </c>
    </row>
    <row r="231" spans="1:21" ht="16.5" customHeight="1" x14ac:dyDescent="0.25">
      <c r="A231" s="7"/>
      <c r="B231" s="7"/>
      <c r="C231" s="7"/>
      <c r="D231" s="7"/>
      <c r="E231" s="7" t="s">
        <v>474</v>
      </c>
      <c r="F231" s="7"/>
      <c r="G231" s="7"/>
      <c r="H231" s="7"/>
      <c r="I231" s="7"/>
      <c r="J231" s="7"/>
      <c r="K231" s="7"/>
      <c r="L231" s="9" t="s">
        <v>407</v>
      </c>
      <c r="M231" s="129">
        <v>29.4</v>
      </c>
      <c r="N231" s="129">
        <v>29.1</v>
      </c>
      <c r="O231" s="129">
        <v>30.6</v>
      </c>
      <c r="P231" s="129">
        <v>30.4</v>
      </c>
      <c r="Q231" s="129">
        <v>37</v>
      </c>
      <c r="R231" s="129">
        <v>30</v>
      </c>
      <c r="S231" s="129">
        <v>29.4</v>
      </c>
      <c r="T231" s="129">
        <v>33.9</v>
      </c>
      <c r="U231" s="129">
        <v>30.4</v>
      </c>
    </row>
    <row r="232" spans="1:21" ht="16.5" customHeight="1" x14ac:dyDescent="0.25">
      <c r="A232" s="7"/>
      <c r="B232" s="7"/>
      <c r="C232" s="7"/>
      <c r="D232" s="7"/>
      <c r="E232" s="7" t="s">
        <v>475</v>
      </c>
      <c r="F232" s="7"/>
      <c r="G232" s="7"/>
      <c r="H232" s="7"/>
      <c r="I232" s="7"/>
      <c r="J232" s="7"/>
      <c r="K232" s="7"/>
      <c r="L232" s="9" t="s">
        <v>407</v>
      </c>
      <c r="M232" s="129">
        <v>24</v>
      </c>
      <c r="N232" s="129">
        <v>23.8</v>
      </c>
      <c r="O232" s="129">
        <v>21.6</v>
      </c>
      <c r="P232" s="129">
        <v>25.5</v>
      </c>
      <c r="Q232" s="129">
        <v>18.2</v>
      </c>
      <c r="R232" s="129">
        <v>24.2</v>
      </c>
      <c r="S232" s="129">
        <v>28.1</v>
      </c>
      <c r="T232" s="129">
        <v>20.5</v>
      </c>
      <c r="U232" s="129">
        <v>23.1</v>
      </c>
    </row>
    <row r="233" spans="1:21" ht="16.5" customHeight="1" x14ac:dyDescent="0.25">
      <c r="A233" s="7"/>
      <c r="B233" s="7"/>
      <c r="C233" s="7"/>
      <c r="D233" s="7"/>
      <c r="E233" s="7" t="s">
        <v>476</v>
      </c>
      <c r="F233" s="7"/>
      <c r="G233" s="7"/>
      <c r="H233" s="7"/>
      <c r="I233" s="7"/>
      <c r="J233" s="7"/>
      <c r="K233" s="7"/>
      <c r="L233" s="9" t="s">
        <v>407</v>
      </c>
      <c r="M233" s="130">
        <v>2.9</v>
      </c>
      <c r="N233" s="130">
        <v>2.4</v>
      </c>
      <c r="O233" s="130">
        <v>2.2999999999999998</v>
      </c>
      <c r="P233" s="130">
        <v>1.4</v>
      </c>
      <c r="Q233" s="130">
        <v>1.6</v>
      </c>
      <c r="R233" s="130">
        <v>2.2999999999999998</v>
      </c>
      <c r="S233" s="130">
        <v>2.2000000000000002</v>
      </c>
      <c r="T233" s="130">
        <v>1.3</v>
      </c>
      <c r="U233" s="130">
        <v>2.4</v>
      </c>
    </row>
    <row r="234" spans="1:21" ht="16.5" customHeight="1" x14ac:dyDescent="0.25">
      <c r="A234" s="7"/>
      <c r="B234" s="7"/>
      <c r="C234" s="7"/>
      <c r="D234" s="7"/>
      <c r="E234" s="7" t="s">
        <v>101</v>
      </c>
      <c r="F234" s="7"/>
      <c r="G234" s="7"/>
      <c r="H234" s="7"/>
      <c r="I234" s="7"/>
      <c r="J234" s="7"/>
      <c r="K234" s="7"/>
      <c r="L234" s="9" t="s">
        <v>407</v>
      </c>
      <c r="M234" s="131">
        <v>100</v>
      </c>
      <c r="N234" s="131">
        <v>100</v>
      </c>
      <c r="O234" s="131">
        <v>100</v>
      </c>
      <c r="P234" s="131">
        <v>100</v>
      </c>
      <c r="Q234" s="131">
        <v>100</v>
      </c>
      <c r="R234" s="131">
        <v>100</v>
      </c>
      <c r="S234" s="131">
        <v>100</v>
      </c>
      <c r="T234" s="131">
        <v>100</v>
      </c>
      <c r="U234" s="131">
        <v>100</v>
      </c>
    </row>
    <row r="235" spans="1:21" ht="16.5" customHeight="1" x14ac:dyDescent="0.25">
      <c r="A235" s="7"/>
      <c r="B235" s="7"/>
      <c r="C235" s="7"/>
      <c r="D235" s="7" t="s">
        <v>477</v>
      </c>
      <c r="E235" s="7"/>
      <c r="F235" s="7"/>
      <c r="G235" s="7"/>
      <c r="H235" s="7"/>
      <c r="I235" s="7"/>
      <c r="J235" s="7"/>
      <c r="K235" s="7"/>
      <c r="L235" s="9"/>
      <c r="M235" s="10"/>
      <c r="N235" s="10"/>
      <c r="O235" s="10"/>
      <c r="P235" s="10"/>
      <c r="Q235" s="10"/>
      <c r="R235" s="10"/>
      <c r="S235" s="10"/>
      <c r="T235" s="10"/>
      <c r="U235" s="10"/>
    </row>
    <row r="236" spans="1:21" ht="16.5" customHeight="1" x14ac:dyDescent="0.25">
      <c r="A236" s="7"/>
      <c r="B236" s="7"/>
      <c r="C236" s="7"/>
      <c r="D236" s="7"/>
      <c r="E236" s="7" t="s">
        <v>473</v>
      </c>
      <c r="F236" s="7"/>
      <c r="G236" s="7"/>
      <c r="H236" s="7"/>
      <c r="I236" s="7"/>
      <c r="J236" s="7"/>
      <c r="K236" s="7"/>
      <c r="L236" s="9" t="s">
        <v>407</v>
      </c>
      <c r="M236" s="129">
        <v>52.7</v>
      </c>
      <c r="N236" s="129">
        <v>53.7</v>
      </c>
      <c r="O236" s="129">
        <v>50.1</v>
      </c>
      <c r="P236" s="129">
        <v>53.3</v>
      </c>
      <c r="Q236" s="129">
        <v>52.6</v>
      </c>
      <c r="R236" s="129">
        <v>44.8</v>
      </c>
      <c r="S236" s="129">
        <v>57.2</v>
      </c>
      <c r="T236" s="129">
        <v>44.4</v>
      </c>
      <c r="U236" s="129">
        <v>52.3</v>
      </c>
    </row>
    <row r="237" spans="1:21" ht="16.5" customHeight="1" x14ac:dyDescent="0.25">
      <c r="A237" s="7"/>
      <c r="B237" s="7"/>
      <c r="C237" s="7"/>
      <c r="D237" s="7"/>
      <c r="E237" s="7" t="s">
        <v>474</v>
      </c>
      <c r="F237" s="7"/>
      <c r="G237" s="7"/>
      <c r="H237" s="7"/>
      <c r="I237" s="7"/>
      <c r="J237" s="7"/>
      <c r="K237" s="7"/>
      <c r="L237" s="9" t="s">
        <v>407</v>
      </c>
      <c r="M237" s="129">
        <v>23.6</v>
      </c>
      <c r="N237" s="129">
        <v>23.8</v>
      </c>
      <c r="O237" s="129">
        <v>23.4</v>
      </c>
      <c r="P237" s="129">
        <v>22.9</v>
      </c>
      <c r="Q237" s="129">
        <v>25.3</v>
      </c>
      <c r="R237" s="129">
        <v>25.2</v>
      </c>
      <c r="S237" s="129">
        <v>23.3</v>
      </c>
      <c r="T237" s="129">
        <v>25.8</v>
      </c>
      <c r="U237" s="129">
        <v>23.7</v>
      </c>
    </row>
    <row r="238" spans="1:21" ht="16.5" customHeight="1" x14ac:dyDescent="0.25">
      <c r="A238" s="7"/>
      <c r="B238" s="7"/>
      <c r="C238" s="7"/>
      <c r="D238" s="7"/>
      <c r="E238" s="7" t="s">
        <v>475</v>
      </c>
      <c r="F238" s="7"/>
      <c r="G238" s="7"/>
      <c r="H238" s="7"/>
      <c r="I238" s="7"/>
      <c r="J238" s="7"/>
      <c r="K238" s="7"/>
      <c r="L238" s="9" t="s">
        <v>407</v>
      </c>
      <c r="M238" s="129">
        <v>15.4</v>
      </c>
      <c r="N238" s="129">
        <v>15.6</v>
      </c>
      <c r="O238" s="129">
        <v>16.600000000000001</v>
      </c>
      <c r="P238" s="129">
        <v>16.8</v>
      </c>
      <c r="Q238" s="129">
        <v>16.100000000000001</v>
      </c>
      <c r="R238" s="129">
        <v>18.8</v>
      </c>
      <c r="S238" s="129">
        <v>11</v>
      </c>
      <c r="T238" s="129">
        <v>17.899999999999999</v>
      </c>
      <c r="U238" s="129">
        <v>15.9</v>
      </c>
    </row>
    <row r="239" spans="1:21" ht="16.5" customHeight="1" x14ac:dyDescent="0.25">
      <c r="A239" s="7"/>
      <c r="B239" s="7"/>
      <c r="C239" s="7"/>
      <c r="D239" s="7"/>
      <c r="E239" s="7" t="s">
        <v>476</v>
      </c>
      <c r="F239" s="7"/>
      <c r="G239" s="7"/>
      <c r="H239" s="7"/>
      <c r="I239" s="7"/>
      <c r="J239" s="7"/>
      <c r="K239" s="7"/>
      <c r="L239" s="9" t="s">
        <v>407</v>
      </c>
      <c r="M239" s="130">
        <v>8.4</v>
      </c>
      <c r="N239" s="130">
        <v>6.9</v>
      </c>
      <c r="O239" s="130">
        <v>9.9</v>
      </c>
      <c r="P239" s="130">
        <v>7</v>
      </c>
      <c r="Q239" s="130">
        <v>5.9</v>
      </c>
      <c r="R239" s="129">
        <v>11.2</v>
      </c>
      <c r="S239" s="130">
        <v>8.5</v>
      </c>
      <c r="T239" s="129">
        <v>11.9</v>
      </c>
      <c r="U239" s="130">
        <v>8</v>
      </c>
    </row>
    <row r="240" spans="1:21" ht="16.5" customHeight="1" x14ac:dyDescent="0.25">
      <c r="A240" s="7"/>
      <c r="B240" s="7"/>
      <c r="C240" s="7"/>
      <c r="D240" s="7"/>
      <c r="E240" s="7" t="s">
        <v>101</v>
      </c>
      <c r="F240" s="7"/>
      <c r="G240" s="7"/>
      <c r="H240" s="7"/>
      <c r="I240" s="7"/>
      <c r="J240" s="7"/>
      <c r="K240" s="7"/>
      <c r="L240" s="9" t="s">
        <v>407</v>
      </c>
      <c r="M240" s="131">
        <v>100</v>
      </c>
      <c r="N240" s="131">
        <v>100</v>
      </c>
      <c r="O240" s="131">
        <v>100</v>
      </c>
      <c r="P240" s="131">
        <v>100</v>
      </c>
      <c r="Q240" s="131">
        <v>100</v>
      </c>
      <c r="R240" s="131">
        <v>100</v>
      </c>
      <c r="S240" s="131">
        <v>100</v>
      </c>
      <c r="T240" s="131">
        <v>100</v>
      </c>
      <c r="U240" s="131">
        <v>100</v>
      </c>
    </row>
    <row r="241" spans="1:21" ht="16.5" customHeight="1" x14ac:dyDescent="0.25">
      <c r="A241" s="7"/>
      <c r="B241" s="7"/>
      <c r="C241" s="7"/>
      <c r="D241" s="7" t="s">
        <v>478</v>
      </c>
      <c r="E241" s="7"/>
      <c r="F241" s="7"/>
      <c r="G241" s="7"/>
      <c r="H241" s="7"/>
      <c r="I241" s="7"/>
      <c r="J241" s="7"/>
      <c r="K241" s="7"/>
      <c r="L241" s="9"/>
      <c r="M241" s="10"/>
      <c r="N241" s="10"/>
      <c r="O241" s="10"/>
      <c r="P241" s="10"/>
      <c r="Q241" s="10"/>
      <c r="R241" s="10"/>
      <c r="S241" s="10"/>
      <c r="T241" s="10"/>
      <c r="U241" s="10"/>
    </row>
    <row r="242" spans="1:21" ht="16.5" customHeight="1" x14ac:dyDescent="0.25">
      <c r="A242" s="7"/>
      <c r="B242" s="7"/>
      <c r="C242" s="7"/>
      <c r="D242" s="7"/>
      <c r="E242" s="7" t="s">
        <v>473</v>
      </c>
      <c r="F242" s="7"/>
      <c r="G242" s="7"/>
      <c r="H242" s="7"/>
      <c r="I242" s="7"/>
      <c r="J242" s="7"/>
      <c r="K242" s="7"/>
      <c r="L242" s="9" t="s">
        <v>407</v>
      </c>
      <c r="M242" s="129">
        <v>28.6</v>
      </c>
      <c r="N242" s="129">
        <v>32.4</v>
      </c>
      <c r="O242" s="129">
        <v>26.6</v>
      </c>
      <c r="P242" s="129">
        <v>28.1</v>
      </c>
      <c r="Q242" s="129">
        <v>38.9</v>
      </c>
      <c r="R242" s="129">
        <v>34.700000000000003</v>
      </c>
      <c r="S242" s="129">
        <v>22.8</v>
      </c>
      <c r="T242" s="129">
        <v>33.5</v>
      </c>
      <c r="U242" s="129">
        <v>30.2</v>
      </c>
    </row>
    <row r="243" spans="1:21" ht="16.5" customHeight="1" x14ac:dyDescent="0.25">
      <c r="A243" s="7"/>
      <c r="B243" s="7"/>
      <c r="C243" s="7"/>
      <c r="D243" s="7"/>
      <c r="E243" s="7" t="s">
        <v>474</v>
      </c>
      <c r="F243" s="7"/>
      <c r="G243" s="7"/>
      <c r="H243" s="7"/>
      <c r="I243" s="7"/>
      <c r="J243" s="7"/>
      <c r="K243" s="7"/>
      <c r="L243" s="9" t="s">
        <v>407</v>
      </c>
      <c r="M243" s="129">
        <v>33</v>
      </c>
      <c r="N243" s="129">
        <v>31.9</v>
      </c>
      <c r="O243" s="129">
        <v>31.9</v>
      </c>
      <c r="P243" s="129">
        <v>34.4</v>
      </c>
      <c r="Q243" s="129">
        <v>34.5</v>
      </c>
      <c r="R243" s="129">
        <v>30.1</v>
      </c>
      <c r="S243" s="129">
        <v>37.4</v>
      </c>
      <c r="T243" s="129">
        <v>29.9</v>
      </c>
      <c r="U243" s="129">
        <v>32.700000000000003</v>
      </c>
    </row>
    <row r="244" spans="1:21" ht="16.5" customHeight="1" x14ac:dyDescent="0.25">
      <c r="A244" s="7"/>
      <c r="B244" s="7"/>
      <c r="C244" s="7"/>
      <c r="D244" s="7"/>
      <c r="E244" s="7" t="s">
        <v>475</v>
      </c>
      <c r="F244" s="7"/>
      <c r="G244" s="7"/>
      <c r="H244" s="7"/>
      <c r="I244" s="7"/>
      <c r="J244" s="7"/>
      <c r="K244" s="7"/>
      <c r="L244" s="9" t="s">
        <v>407</v>
      </c>
      <c r="M244" s="129">
        <v>29.2</v>
      </c>
      <c r="N244" s="129">
        <v>27.4</v>
      </c>
      <c r="O244" s="129">
        <v>30.8</v>
      </c>
      <c r="P244" s="129">
        <v>29.2</v>
      </c>
      <c r="Q244" s="129">
        <v>21.8</v>
      </c>
      <c r="R244" s="129">
        <v>26.5</v>
      </c>
      <c r="S244" s="129">
        <v>29.2</v>
      </c>
      <c r="T244" s="129">
        <v>24.9</v>
      </c>
      <c r="U244" s="129">
        <v>28.3</v>
      </c>
    </row>
    <row r="245" spans="1:21" ht="16.5" customHeight="1" x14ac:dyDescent="0.25">
      <c r="A245" s="7"/>
      <c r="B245" s="7"/>
      <c r="C245" s="7"/>
      <c r="D245" s="7"/>
      <c r="E245" s="7" t="s">
        <v>476</v>
      </c>
      <c r="F245" s="7"/>
      <c r="G245" s="7"/>
      <c r="H245" s="7"/>
      <c r="I245" s="7"/>
      <c r="J245" s="7"/>
      <c r="K245" s="7"/>
      <c r="L245" s="9" t="s">
        <v>407</v>
      </c>
      <c r="M245" s="130">
        <v>9.1999999999999993</v>
      </c>
      <c r="N245" s="130">
        <v>8.4</v>
      </c>
      <c r="O245" s="129">
        <v>10.6</v>
      </c>
      <c r="P245" s="130">
        <v>8.4</v>
      </c>
      <c r="Q245" s="130">
        <v>4.8</v>
      </c>
      <c r="R245" s="130">
        <v>8.6999999999999993</v>
      </c>
      <c r="S245" s="129">
        <v>10.6</v>
      </c>
      <c r="T245" s="129">
        <v>11.7</v>
      </c>
      <c r="U245" s="130">
        <v>8.8000000000000007</v>
      </c>
    </row>
    <row r="246" spans="1:21" ht="16.5" customHeight="1" x14ac:dyDescent="0.25">
      <c r="A246" s="7"/>
      <c r="B246" s="7"/>
      <c r="C246" s="7"/>
      <c r="D246" s="7"/>
      <c r="E246" s="7" t="s">
        <v>101</v>
      </c>
      <c r="F246" s="7"/>
      <c r="G246" s="7"/>
      <c r="H246" s="7"/>
      <c r="I246" s="7"/>
      <c r="J246" s="7"/>
      <c r="K246" s="7"/>
      <c r="L246" s="9" t="s">
        <v>407</v>
      </c>
      <c r="M246" s="131">
        <v>100</v>
      </c>
      <c r="N246" s="131">
        <v>100</v>
      </c>
      <c r="O246" s="131">
        <v>100</v>
      </c>
      <c r="P246" s="131">
        <v>100</v>
      </c>
      <c r="Q246" s="131">
        <v>100</v>
      </c>
      <c r="R246" s="131">
        <v>100</v>
      </c>
      <c r="S246" s="131">
        <v>100</v>
      </c>
      <c r="T246" s="131">
        <v>100</v>
      </c>
      <c r="U246" s="131">
        <v>100</v>
      </c>
    </row>
    <row r="247" spans="1:21" ht="29.4" customHeight="1" x14ac:dyDescent="0.25">
      <c r="A247" s="14"/>
      <c r="B247" s="520" t="s">
        <v>480</v>
      </c>
      <c r="C247" s="520"/>
      <c r="D247" s="520"/>
      <c r="E247" s="520"/>
      <c r="F247" s="520"/>
      <c r="G247" s="520"/>
      <c r="H247" s="520"/>
      <c r="I247" s="520"/>
      <c r="J247" s="520"/>
      <c r="K247" s="520"/>
      <c r="L247" s="15" t="s">
        <v>131</v>
      </c>
      <c r="M247" s="128">
        <v>59180</v>
      </c>
      <c r="N247" s="128">
        <v>44050</v>
      </c>
      <c r="O247" s="128">
        <v>30834</v>
      </c>
      <c r="P247" s="128">
        <v>14263</v>
      </c>
      <c r="Q247" s="128">
        <v>16025</v>
      </c>
      <c r="R247" s="124">
        <v>4312</v>
      </c>
      <c r="S247" s="124">
        <v>1886</v>
      </c>
      <c r="T247" s="126">
        <v>515</v>
      </c>
      <c r="U247" s="133">
        <v>171065</v>
      </c>
    </row>
    <row r="248" spans="1:21" ht="4.5" customHeight="1" x14ac:dyDescent="0.25">
      <c r="A248" s="25"/>
      <c r="B248" s="25"/>
      <c r="C248" s="2"/>
      <c r="D248" s="2"/>
      <c r="E248" s="2"/>
      <c r="F248" s="2"/>
      <c r="G248" s="2"/>
      <c r="H248" s="2"/>
      <c r="I248" s="2"/>
      <c r="J248" s="2"/>
      <c r="K248" s="2"/>
      <c r="L248" s="2"/>
      <c r="M248" s="2"/>
      <c r="N248" s="2"/>
      <c r="O248" s="2"/>
      <c r="P248" s="2"/>
      <c r="Q248" s="2"/>
      <c r="R248" s="2"/>
      <c r="S248" s="2"/>
      <c r="T248" s="2"/>
      <c r="U248" s="2"/>
    </row>
    <row r="249" spans="1:21" ht="16.5" customHeight="1" x14ac:dyDescent="0.25">
      <c r="A249" s="25"/>
      <c r="B249" s="25"/>
      <c r="C249" s="512" t="s">
        <v>481</v>
      </c>
      <c r="D249" s="512"/>
      <c r="E249" s="512"/>
      <c r="F249" s="512"/>
      <c r="G249" s="512"/>
      <c r="H249" s="512"/>
      <c r="I249" s="512"/>
      <c r="J249" s="512"/>
      <c r="K249" s="512"/>
      <c r="L249" s="512"/>
      <c r="M249" s="512"/>
      <c r="N249" s="512"/>
      <c r="O249" s="512"/>
      <c r="P249" s="512"/>
      <c r="Q249" s="512"/>
      <c r="R249" s="512"/>
      <c r="S249" s="512"/>
      <c r="T249" s="512"/>
      <c r="U249" s="512"/>
    </row>
    <row r="250" spans="1:21" ht="4.5" customHeight="1" x14ac:dyDescent="0.25">
      <c r="A250" s="25"/>
      <c r="B250" s="25"/>
      <c r="C250" s="2"/>
      <c r="D250" s="2"/>
      <c r="E250" s="2"/>
      <c r="F250" s="2"/>
      <c r="G250" s="2"/>
      <c r="H250" s="2"/>
      <c r="I250" s="2"/>
      <c r="J250" s="2"/>
      <c r="K250" s="2"/>
      <c r="L250" s="2"/>
      <c r="M250" s="2"/>
      <c r="N250" s="2"/>
      <c r="O250" s="2"/>
      <c r="P250" s="2"/>
      <c r="Q250" s="2"/>
      <c r="R250" s="2"/>
      <c r="S250" s="2"/>
      <c r="T250" s="2"/>
      <c r="U250" s="2"/>
    </row>
    <row r="251" spans="1:21" ht="68.099999999999994" customHeight="1" x14ac:dyDescent="0.25">
      <c r="A251" s="25" t="s">
        <v>102</v>
      </c>
      <c r="B251" s="25"/>
      <c r="C251" s="512" t="s">
        <v>482</v>
      </c>
      <c r="D251" s="512"/>
      <c r="E251" s="512"/>
      <c r="F251" s="512"/>
      <c r="G251" s="512"/>
      <c r="H251" s="512"/>
      <c r="I251" s="512"/>
      <c r="J251" s="512"/>
      <c r="K251" s="512"/>
      <c r="L251" s="512"/>
      <c r="M251" s="512"/>
      <c r="N251" s="512"/>
      <c r="O251" s="512"/>
      <c r="P251" s="512"/>
      <c r="Q251" s="512"/>
      <c r="R251" s="512"/>
      <c r="S251" s="512"/>
      <c r="T251" s="512"/>
      <c r="U251" s="512"/>
    </row>
    <row r="252" spans="1:21" ht="29.4" customHeight="1" x14ac:dyDescent="0.25">
      <c r="A252" s="25" t="s">
        <v>103</v>
      </c>
      <c r="B252" s="25"/>
      <c r="C252" s="512" t="s">
        <v>483</v>
      </c>
      <c r="D252" s="512"/>
      <c r="E252" s="512"/>
      <c r="F252" s="512"/>
      <c r="G252" s="512"/>
      <c r="H252" s="512"/>
      <c r="I252" s="512"/>
      <c r="J252" s="512"/>
      <c r="K252" s="512"/>
      <c r="L252" s="512"/>
      <c r="M252" s="512"/>
      <c r="N252" s="512"/>
      <c r="O252" s="512"/>
      <c r="P252" s="512"/>
      <c r="Q252" s="512"/>
      <c r="R252" s="512"/>
      <c r="S252" s="512"/>
      <c r="T252" s="512"/>
      <c r="U252" s="512"/>
    </row>
    <row r="253" spans="1:21" ht="29.4" customHeight="1" x14ac:dyDescent="0.25">
      <c r="A253" s="25" t="s">
        <v>104</v>
      </c>
      <c r="B253" s="25"/>
      <c r="C253" s="512" t="s">
        <v>257</v>
      </c>
      <c r="D253" s="512"/>
      <c r="E253" s="512"/>
      <c r="F253" s="512"/>
      <c r="G253" s="512"/>
      <c r="H253" s="512"/>
      <c r="I253" s="512"/>
      <c r="J253" s="512"/>
      <c r="K253" s="512"/>
      <c r="L253" s="512"/>
      <c r="M253" s="512"/>
      <c r="N253" s="512"/>
      <c r="O253" s="512"/>
      <c r="P253" s="512"/>
      <c r="Q253" s="512"/>
      <c r="R253" s="512"/>
      <c r="S253" s="512"/>
      <c r="T253" s="512"/>
      <c r="U253" s="512"/>
    </row>
    <row r="254" spans="1:21" ht="42.45" customHeight="1" x14ac:dyDescent="0.25">
      <c r="A254" s="25" t="s">
        <v>105</v>
      </c>
      <c r="B254" s="25"/>
      <c r="C254" s="512" t="s">
        <v>484</v>
      </c>
      <c r="D254" s="512"/>
      <c r="E254" s="512"/>
      <c r="F254" s="512"/>
      <c r="G254" s="512"/>
      <c r="H254" s="512"/>
      <c r="I254" s="512"/>
      <c r="J254" s="512"/>
      <c r="K254" s="512"/>
      <c r="L254" s="512"/>
      <c r="M254" s="512"/>
      <c r="N254" s="512"/>
      <c r="O254" s="512"/>
      <c r="P254" s="512"/>
      <c r="Q254" s="512"/>
      <c r="R254" s="512"/>
      <c r="S254" s="512"/>
      <c r="T254" s="512"/>
      <c r="U254" s="512"/>
    </row>
    <row r="255" spans="1:21" ht="16.5" customHeight="1" x14ac:dyDescent="0.25">
      <c r="A255" s="25" t="s">
        <v>106</v>
      </c>
      <c r="B255" s="25"/>
      <c r="C255" s="512" t="s">
        <v>485</v>
      </c>
      <c r="D255" s="512"/>
      <c r="E255" s="512"/>
      <c r="F255" s="512"/>
      <c r="G255" s="512"/>
      <c r="H255" s="512"/>
      <c r="I255" s="512"/>
      <c r="J255" s="512"/>
      <c r="K255" s="512"/>
      <c r="L255" s="512"/>
      <c r="M255" s="512"/>
      <c r="N255" s="512"/>
      <c r="O255" s="512"/>
      <c r="P255" s="512"/>
      <c r="Q255" s="512"/>
      <c r="R255" s="512"/>
      <c r="S255" s="512"/>
      <c r="T255" s="512"/>
      <c r="U255" s="512"/>
    </row>
    <row r="256" spans="1:21" ht="4.5" customHeight="1" x14ac:dyDescent="0.25"/>
    <row r="257" spans="1:21" ht="81" customHeight="1" x14ac:dyDescent="0.25">
      <c r="A257" s="26" t="s">
        <v>115</v>
      </c>
      <c r="B257" s="25"/>
      <c r="C257" s="25"/>
      <c r="D257" s="25"/>
      <c r="E257" s="512" t="s">
        <v>486</v>
      </c>
      <c r="F257" s="512"/>
      <c r="G257" s="512"/>
      <c r="H257" s="512"/>
      <c r="I257" s="512"/>
      <c r="J257" s="512"/>
      <c r="K257" s="512"/>
      <c r="L257" s="512"/>
      <c r="M257" s="512"/>
      <c r="N257" s="512"/>
      <c r="O257" s="512"/>
      <c r="P257" s="512"/>
      <c r="Q257" s="512"/>
      <c r="R257" s="512"/>
      <c r="S257" s="512"/>
      <c r="T257" s="512"/>
      <c r="U257" s="512"/>
    </row>
  </sheetData>
  <mergeCells count="23">
    <mergeCell ref="B126:K126"/>
    <mergeCell ref="B127:K127"/>
    <mergeCell ref="B26:K26"/>
    <mergeCell ref="B27:K27"/>
    <mergeCell ref="B51:K51"/>
    <mergeCell ref="B52:K52"/>
    <mergeCell ref="B76:K76"/>
    <mergeCell ref="C254:U254"/>
    <mergeCell ref="C255:U255"/>
    <mergeCell ref="E257:U257"/>
    <mergeCell ref="K1:U1"/>
    <mergeCell ref="C249:U249"/>
    <mergeCell ref="C251:U251"/>
    <mergeCell ref="C252:U252"/>
    <mergeCell ref="C253:U253"/>
    <mergeCell ref="B151:K151"/>
    <mergeCell ref="B175:K175"/>
    <mergeCell ref="B199:K199"/>
    <mergeCell ref="B223:K223"/>
    <mergeCell ref="B247:K247"/>
    <mergeCell ref="B77:K77"/>
    <mergeCell ref="B101:K101"/>
    <mergeCell ref="B102:K102"/>
  </mergeCells>
  <pageMargins left="0.7" right="0.7" top="0.75" bottom="0.75" header="0.3" footer="0.3"/>
  <pageSetup paperSize="9" fitToHeight="0" orientation="landscape" horizontalDpi="300" verticalDpi="300"/>
  <headerFooter scaleWithDoc="0" alignWithMargins="0">
    <oddHeader>&amp;C&amp;"Arial"&amp;8TABLE 14A.12</oddHeader>
    <oddFooter>&amp;L&amp;"Arial"&amp;8REPORT ON
GOVERNMENT
SERVICES 2022&amp;R&amp;"Arial"&amp;8AGED CARE
SERVICES
PAGE &amp;B&amp;P&amp;B</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U211"/>
  <sheetViews>
    <sheetView showGridLines="0" workbookViewId="0"/>
  </sheetViews>
  <sheetFormatPr defaultRowHeight="13.2" x14ac:dyDescent="0.25"/>
  <cols>
    <col min="1" max="11" width="1.88671875" customWidth="1"/>
    <col min="12" max="12" width="5.44140625" customWidth="1"/>
    <col min="13" max="20" width="7.5546875" customWidth="1"/>
    <col min="21" max="21" width="8.5546875" customWidth="1"/>
  </cols>
  <sheetData>
    <row r="1" spans="1:21" ht="50.4" customHeight="1" x14ac:dyDescent="0.25">
      <c r="A1" s="8" t="s">
        <v>487</v>
      </c>
      <c r="B1" s="8"/>
      <c r="C1" s="8"/>
      <c r="D1" s="8"/>
      <c r="E1" s="8"/>
      <c r="F1" s="8"/>
      <c r="G1" s="8"/>
      <c r="H1" s="8"/>
      <c r="I1" s="8"/>
      <c r="J1" s="8"/>
      <c r="K1" s="517" t="s">
        <v>488</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489</v>
      </c>
      <c r="N2" s="13" t="s">
        <v>490</v>
      </c>
      <c r="O2" s="13" t="s">
        <v>491</v>
      </c>
      <c r="P2" s="13" t="s">
        <v>492</v>
      </c>
      <c r="Q2" s="13" t="s">
        <v>493</v>
      </c>
      <c r="R2" s="13" t="s">
        <v>494</v>
      </c>
      <c r="S2" s="13" t="s">
        <v>495</v>
      </c>
      <c r="T2" s="13" t="s">
        <v>496</v>
      </c>
      <c r="U2" s="13" t="s">
        <v>497</v>
      </c>
    </row>
    <row r="3" spans="1:21" ht="16.5" customHeight="1" x14ac:dyDescent="0.25">
      <c r="A3" s="7" t="s">
        <v>498</v>
      </c>
      <c r="B3" s="7"/>
      <c r="C3" s="7"/>
      <c r="D3" s="7"/>
      <c r="E3" s="7"/>
      <c r="F3" s="7"/>
      <c r="G3" s="7"/>
      <c r="H3" s="7"/>
      <c r="I3" s="7"/>
      <c r="J3" s="7"/>
      <c r="K3" s="7"/>
      <c r="L3" s="9"/>
      <c r="M3" s="10"/>
      <c r="N3" s="10"/>
      <c r="O3" s="10"/>
      <c r="P3" s="10"/>
      <c r="Q3" s="10"/>
      <c r="R3" s="10"/>
      <c r="S3" s="10"/>
      <c r="T3" s="10"/>
      <c r="U3" s="10"/>
    </row>
    <row r="4" spans="1:21" ht="16.5" customHeight="1" x14ac:dyDescent="0.25">
      <c r="A4" s="7"/>
      <c r="B4" s="7"/>
      <c r="C4" s="7" t="s">
        <v>74</v>
      </c>
      <c r="D4" s="7"/>
      <c r="E4" s="7"/>
      <c r="F4" s="7"/>
      <c r="G4" s="7"/>
      <c r="H4" s="7"/>
      <c r="I4" s="7"/>
      <c r="J4" s="7"/>
      <c r="K4" s="7"/>
      <c r="L4" s="9" t="s">
        <v>131</v>
      </c>
      <c r="M4" s="134">
        <v>72552</v>
      </c>
      <c r="N4" s="134">
        <v>58042</v>
      </c>
      <c r="O4" s="134">
        <v>43002</v>
      </c>
      <c r="P4" s="134">
        <v>18978</v>
      </c>
      <c r="Q4" s="134">
        <v>18145</v>
      </c>
      <c r="R4" s="135">
        <v>5126</v>
      </c>
      <c r="S4" s="135">
        <v>2701</v>
      </c>
      <c r="T4" s="137">
        <v>559</v>
      </c>
      <c r="U4" s="139">
        <v>219105</v>
      </c>
    </row>
    <row r="5" spans="1:21" ht="16.5" customHeight="1" x14ac:dyDescent="0.25">
      <c r="A5" s="7"/>
      <c r="B5" s="7"/>
      <c r="C5" s="7" t="s">
        <v>84</v>
      </c>
      <c r="D5" s="7"/>
      <c r="E5" s="7"/>
      <c r="F5" s="7"/>
      <c r="G5" s="7"/>
      <c r="H5" s="7"/>
      <c r="I5" s="7"/>
      <c r="J5" s="7"/>
      <c r="K5" s="7"/>
      <c r="L5" s="9" t="s">
        <v>131</v>
      </c>
      <c r="M5" s="134">
        <v>72269</v>
      </c>
      <c r="N5" s="134">
        <v>57704</v>
      </c>
      <c r="O5" s="134">
        <v>42072</v>
      </c>
      <c r="P5" s="134">
        <v>18509</v>
      </c>
      <c r="Q5" s="134">
        <v>18338</v>
      </c>
      <c r="R5" s="135">
        <v>5111</v>
      </c>
      <c r="S5" s="135">
        <v>2583</v>
      </c>
      <c r="T5" s="137">
        <v>559</v>
      </c>
      <c r="U5" s="139">
        <v>217145</v>
      </c>
    </row>
    <row r="6" spans="1:21" ht="16.5" customHeight="1" x14ac:dyDescent="0.25">
      <c r="A6" s="7"/>
      <c r="B6" s="7"/>
      <c r="C6" s="7" t="s">
        <v>85</v>
      </c>
      <c r="D6" s="7"/>
      <c r="E6" s="7"/>
      <c r="F6" s="7"/>
      <c r="G6" s="7"/>
      <c r="H6" s="7"/>
      <c r="I6" s="7"/>
      <c r="J6" s="7"/>
      <c r="K6" s="7"/>
      <c r="L6" s="9" t="s">
        <v>131</v>
      </c>
      <c r="M6" s="134">
        <v>71472</v>
      </c>
      <c r="N6" s="134">
        <v>56744</v>
      </c>
      <c r="O6" s="134">
        <v>40875</v>
      </c>
      <c r="P6" s="134">
        <v>17677</v>
      </c>
      <c r="Q6" s="134">
        <v>18375</v>
      </c>
      <c r="R6" s="135">
        <v>5110</v>
      </c>
      <c r="S6" s="135">
        <v>2585</v>
      </c>
      <c r="T6" s="137">
        <v>559</v>
      </c>
      <c r="U6" s="139">
        <v>213397</v>
      </c>
    </row>
    <row r="7" spans="1:21" ht="16.5" customHeight="1" x14ac:dyDescent="0.25">
      <c r="A7" s="7"/>
      <c r="B7" s="7"/>
      <c r="C7" s="7" t="s">
        <v>86</v>
      </c>
      <c r="D7" s="7"/>
      <c r="E7" s="7"/>
      <c r="F7" s="7"/>
      <c r="G7" s="7"/>
      <c r="H7" s="7"/>
      <c r="I7" s="7"/>
      <c r="J7" s="7"/>
      <c r="K7" s="7"/>
      <c r="L7" s="9" t="s">
        <v>131</v>
      </c>
      <c r="M7" s="134">
        <v>70536</v>
      </c>
      <c r="N7" s="134">
        <v>54599</v>
      </c>
      <c r="O7" s="134">
        <v>38864</v>
      </c>
      <c r="P7" s="134">
        <v>16811</v>
      </c>
      <c r="Q7" s="134">
        <v>18112</v>
      </c>
      <c r="R7" s="135">
        <v>5065</v>
      </c>
      <c r="S7" s="135">
        <v>2630</v>
      </c>
      <c r="T7" s="137">
        <v>525</v>
      </c>
      <c r="U7" s="139">
        <v>207142</v>
      </c>
    </row>
    <row r="8" spans="1:21" ht="16.5" customHeight="1" x14ac:dyDescent="0.25">
      <c r="A8" s="7"/>
      <c r="B8" s="7"/>
      <c r="C8" s="7" t="s">
        <v>87</v>
      </c>
      <c r="D8" s="7"/>
      <c r="E8" s="7"/>
      <c r="F8" s="7"/>
      <c r="G8" s="7"/>
      <c r="H8" s="7"/>
      <c r="I8" s="7"/>
      <c r="J8" s="7"/>
      <c r="K8" s="7"/>
      <c r="L8" s="9" t="s">
        <v>131</v>
      </c>
      <c r="M8" s="134">
        <v>68967</v>
      </c>
      <c r="N8" s="134">
        <v>53277</v>
      </c>
      <c r="O8" s="134">
        <v>36616</v>
      </c>
      <c r="P8" s="134">
        <v>15896</v>
      </c>
      <c r="Q8" s="134">
        <v>17937</v>
      </c>
      <c r="R8" s="135">
        <v>4947</v>
      </c>
      <c r="S8" s="135">
        <v>2538</v>
      </c>
      <c r="T8" s="137">
        <v>511</v>
      </c>
      <c r="U8" s="139">
        <v>200689</v>
      </c>
    </row>
    <row r="9" spans="1:21" ht="16.5" customHeight="1" x14ac:dyDescent="0.25">
      <c r="A9" s="7"/>
      <c r="B9" s="7"/>
      <c r="C9" s="7" t="s">
        <v>88</v>
      </c>
      <c r="D9" s="7"/>
      <c r="E9" s="7"/>
      <c r="F9" s="7"/>
      <c r="G9" s="7"/>
      <c r="H9" s="7"/>
      <c r="I9" s="7"/>
      <c r="J9" s="7"/>
      <c r="K9" s="7"/>
      <c r="L9" s="9" t="s">
        <v>131</v>
      </c>
      <c r="M9" s="134">
        <v>67160</v>
      </c>
      <c r="N9" s="134">
        <v>51539</v>
      </c>
      <c r="O9" s="134">
        <v>35458</v>
      </c>
      <c r="P9" s="134">
        <v>15871</v>
      </c>
      <c r="Q9" s="134">
        <v>17905</v>
      </c>
      <c r="R9" s="135">
        <v>4910</v>
      </c>
      <c r="S9" s="135">
        <v>2473</v>
      </c>
      <c r="T9" s="137">
        <v>509</v>
      </c>
      <c r="U9" s="139">
        <v>195825</v>
      </c>
    </row>
    <row r="10" spans="1:21" ht="16.5" customHeight="1" x14ac:dyDescent="0.25">
      <c r="A10" s="7"/>
      <c r="B10" s="7"/>
      <c r="C10" s="7" t="s">
        <v>89</v>
      </c>
      <c r="D10" s="7"/>
      <c r="E10" s="7"/>
      <c r="F10" s="7"/>
      <c r="G10" s="7"/>
      <c r="H10" s="7"/>
      <c r="I10" s="7"/>
      <c r="J10" s="7"/>
      <c r="K10" s="7"/>
      <c r="L10" s="9" t="s">
        <v>131</v>
      </c>
      <c r="M10" s="134">
        <v>66224</v>
      </c>
      <c r="N10" s="134">
        <v>50716</v>
      </c>
      <c r="O10" s="134">
        <v>34453</v>
      </c>
      <c r="P10" s="134">
        <v>15666</v>
      </c>
      <c r="Q10" s="134">
        <v>17678</v>
      </c>
      <c r="R10" s="135">
        <v>4897</v>
      </c>
      <c r="S10" s="135">
        <v>2247</v>
      </c>
      <c r="T10" s="137">
        <v>489</v>
      </c>
      <c r="U10" s="139">
        <v>192370</v>
      </c>
    </row>
    <row r="11" spans="1:21" ht="16.5" customHeight="1" x14ac:dyDescent="0.25">
      <c r="A11" s="7"/>
      <c r="B11" s="7"/>
      <c r="C11" s="7" t="s">
        <v>90</v>
      </c>
      <c r="D11" s="7"/>
      <c r="E11" s="7"/>
      <c r="F11" s="7"/>
      <c r="G11" s="7"/>
      <c r="H11" s="7"/>
      <c r="I11" s="7"/>
      <c r="J11" s="7"/>
      <c r="K11" s="7"/>
      <c r="L11" s="9" t="s">
        <v>131</v>
      </c>
      <c r="M11" s="134">
        <v>65763</v>
      </c>
      <c r="N11" s="134">
        <v>49505</v>
      </c>
      <c r="O11" s="134">
        <v>33746</v>
      </c>
      <c r="P11" s="134">
        <v>15553</v>
      </c>
      <c r="Q11" s="134">
        <v>17365</v>
      </c>
      <c r="R11" s="135">
        <v>4789</v>
      </c>
      <c r="S11" s="135">
        <v>2073</v>
      </c>
      <c r="T11" s="137">
        <v>489</v>
      </c>
      <c r="U11" s="139">
        <v>189283</v>
      </c>
    </row>
    <row r="12" spans="1:21" ht="16.5" customHeight="1" x14ac:dyDescent="0.25">
      <c r="A12" s="7"/>
      <c r="B12" s="7"/>
      <c r="C12" s="7" t="s">
        <v>92</v>
      </c>
      <c r="D12" s="7"/>
      <c r="E12" s="7"/>
      <c r="F12" s="7"/>
      <c r="G12" s="7"/>
      <c r="H12" s="7"/>
      <c r="I12" s="7"/>
      <c r="J12" s="7"/>
      <c r="K12" s="7"/>
      <c r="L12" s="9" t="s">
        <v>131</v>
      </c>
      <c r="M12" s="134">
        <v>64824</v>
      </c>
      <c r="N12" s="134">
        <v>48343</v>
      </c>
      <c r="O12" s="134">
        <v>33293</v>
      </c>
      <c r="P12" s="134">
        <v>15432</v>
      </c>
      <c r="Q12" s="134">
        <v>17099</v>
      </c>
      <c r="R12" s="135">
        <v>4692</v>
      </c>
      <c r="S12" s="135">
        <v>2050</v>
      </c>
      <c r="T12" s="137">
        <v>545</v>
      </c>
      <c r="U12" s="139">
        <v>186278</v>
      </c>
    </row>
    <row r="13" spans="1:21" ht="16.5" customHeight="1" x14ac:dyDescent="0.25">
      <c r="A13" s="7"/>
      <c r="B13" s="7"/>
      <c r="C13" s="7" t="s">
        <v>93</v>
      </c>
      <c r="D13" s="7"/>
      <c r="E13" s="7"/>
      <c r="F13" s="7"/>
      <c r="G13" s="7"/>
      <c r="H13" s="7"/>
      <c r="I13" s="7"/>
      <c r="J13" s="7"/>
      <c r="K13" s="7"/>
      <c r="L13" s="9" t="s">
        <v>131</v>
      </c>
      <c r="M13" s="134">
        <v>63891</v>
      </c>
      <c r="N13" s="134">
        <v>47763</v>
      </c>
      <c r="O13" s="134">
        <v>33537</v>
      </c>
      <c r="P13" s="134">
        <v>15173</v>
      </c>
      <c r="Q13" s="134">
        <v>16909</v>
      </c>
      <c r="R13" s="135">
        <v>4689</v>
      </c>
      <c r="S13" s="135">
        <v>2031</v>
      </c>
      <c r="T13" s="137">
        <v>545</v>
      </c>
      <c r="U13" s="139">
        <v>184570</v>
      </c>
    </row>
    <row r="14" spans="1:21" ht="16.5" customHeight="1" x14ac:dyDescent="0.25">
      <c r="A14" s="7" t="s">
        <v>499</v>
      </c>
      <c r="B14" s="7"/>
      <c r="C14" s="7"/>
      <c r="D14" s="7"/>
      <c r="E14" s="7"/>
      <c r="F14" s="7"/>
      <c r="G14" s="7"/>
      <c r="H14" s="7"/>
      <c r="I14" s="7"/>
      <c r="J14" s="7"/>
      <c r="K14" s="7"/>
      <c r="L14" s="9"/>
      <c r="M14" s="10"/>
      <c r="N14" s="10"/>
      <c r="O14" s="10"/>
      <c r="P14" s="10"/>
      <c r="Q14" s="10"/>
      <c r="R14" s="10"/>
      <c r="S14" s="10"/>
      <c r="T14" s="10"/>
      <c r="U14" s="10"/>
    </row>
    <row r="15" spans="1:21" ht="16.5" customHeight="1" x14ac:dyDescent="0.25">
      <c r="A15" s="7"/>
      <c r="B15" s="7"/>
      <c r="C15" s="7" t="s">
        <v>74</v>
      </c>
      <c r="D15" s="7"/>
      <c r="E15" s="7"/>
      <c r="F15" s="7"/>
      <c r="G15" s="7"/>
      <c r="H15" s="7"/>
      <c r="I15" s="7"/>
      <c r="J15" s="7"/>
      <c r="K15" s="7"/>
      <c r="L15" s="9" t="s">
        <v>407</v>
      </c>
      <c r="M15" s="141">
        <v>86.6</v>
      </c>
      <c r="N15" s="141">
        <v>84.2</v>
      </c>
      <c r="O15" s="141">
        <v>87</v>
      </c>
      <c r="P15" s="141">
        <v>88.3</v>
      </c>
      <c r="Q15" s="141">
        <v>93.1</v>
      </c>
      <c r="R15" s="141">
        <v>88.9</v>
      </c>
      <c r="S15" s="141">
        <v>87.3</v>
      </c>
      <c r="T15" s="141">
        <v>94.9</v>
      </c>
      <c r="U15" s="141">
        <v>86.8</v>
      </c>
    </row>
    <row r="16" spans="1:21" ht="16.5" customHeight="1" x14ac:dyDescent="0.25">
      <c r="A16" s="7"/>
      <c r="B16" s="7"/>
      <c r="C16" s="7" t="s">
        <v>84</v>
      </c>
      <c r="D16" s="7"/>
      <c r="E16" s="7"/>
      <c r="F16" s="7"/>
      <c r="G16" s="7"/>
      <c r="H16" s="7"/>
      <c r="I16" s="7"/>
      <c r="J16" s="7"/>
      <c r="K16" s="7"/>
      <c r="L16" s="9" t="s">
        <v>407</v>
      </c>
      <c r="M16" s="141">
        <v>88</v>
      </c>
      <c r="N16" s="141">
        <v>87.9</v>
      </c>
      <c r="O16" s="141">
        <v>86.7</v>
      </c>
      <c r="P16" s="141">
        <v>89.4</v>
      </c>
      <c r="Q16" s="141">
        <v>92.5</v>
      </c>
      <c r="R16" s="141">
        <v>88.7</v>
      </c>
      <c r="S16" s="141">
        <v>89.4</v>
      </c>
      <c r="T16" s="141">
        <v>94</v>
      </c>
      <c r="U16" s="141">
        <v>88.3</v>
      </c>
    </row>
    <row r="17" spans="1:21" ht="16.5" customHeight="1" x14ac:dyDescent="0.25">
      <c r="A17" s="7"/>
      <c r="B17" s="7"/>
      <c r="C17" s="7" t="s">
        <v>85</v>
      </c>
      <c r="D17" s="7"/>
      <c r="E17" s="7"/>
      <c r="F17" s="7"/>
      <c r="G17" s="7"/>
      <c r="H17" s="7"/>
      <c r="I17" s="7"/>
      <c r="J17" s="7"/>
      <c r="K17" s="7"/>
      <c r="L17" s="9" t="s">
        <v>407</v>
      </c>
      <c r="M17" s="141">
        <v>89.2</v>
      </c>
      <c r="N17" s="141">
        <v>89</v>
      </c>
      <c r="O17" s="141">
        <v>88.3</v>
      </c>
      <c r="P17" s="141">
        <v>90.3</v>
      </c>
      <c r="Q17" s="141">
        <v>92.8</v>
      </c>
      <c r="R17" s="141">
        <v>89.9</v>
      </c>
      <c r="S17" s="141">
        <v>89.6</v>
      </c>
      <c r="T17" s="141">
        <v>94.3</v>
      </c>
      <c r="U17" s="141">
        <v>89.4</v>
      </c>
    </row>
    <row r="18" spans="1:21" ht="16.5" customHeight="1" x14ac:dyDescent="0.25">
      <c r="A18" s="7"/>
      <c r="B18" s="7"/>
      <c r="C18" s="7" t="s">
        <v>86</v>
      </c>
      <c r="D18" s="7"/>
      <c r="E18" s="7"/>
      <c r="F18" s="7"/>
      <c r="G18" s="7"/>
      <c r="H18" s="7"/>
      <c r="I18" s="7"/>
      <c r="J18" s="7"/>
      <c r="K18" s="7"/>
      <c r="L18" s="9" t="s">
        <v>407</v>
      </c>
      <c r="M18" s="141">
        <v>89.5</v>
      </c>
      <c r="N18" s="141">
        <v>90.2</v>
      </c>
      <c r="O18" s="141">
        <v>89.1</v>
      </c>
      <c r="P18" s="141">
        <v>93.2</v>
      </c>
      <c r="Q18" s="141">
        <v>93.4</v>
      </c>
      <c r="R18" s="141">
        <v>90.2</v>
      </c>
      <c r="S18" s="141">
        <v>91</v>
      </c>
      <c r="T18" s="141">
        <v>94.4</v>
      </c>
      <c r="U18" s="141">
        <v>90.3</v>
      </c>
    </row>
    <row r="19" spans="1:21" ht="16.5" customHeight="1" x14ac:dyDescent="0.25">
      <c r="A19" s="7"/>
      <c r="B19" s="7"/>
      <c r="C19" s="7" t="s">
        <v>87</v>
      </c>
      <c r="D19" s="7"/>
      <c r="E19" s="7"/>
      <c r="F19" s="7"/>
      <c r="G19" s="7"/>
      <c r="H19" s="7"/>
      <c r="I19" s="7"/>
      <c r="J19" s="7"/>
      <c r="K19" s="7"/>
      <c r="L19" s="9" t="s">
        <v>407</v>
      </c>
      <c r="M19" s="141">
        <v>91.1</v>
      </c>
      <c r="N19" s="141">
        <v>91.1</v>
      </c>
      <c r="O19" s="141">
        <v>92.3</v>
      </c>
      <c r="P19" s="141">
        <v>93.8</v>
      </c>
      <c r="Q19" s="141">
        <v>93.5</v>
      </c>
      <c r="R19" s="141">
        <v>91.2</v>
      </c>
      <c r="S19" s="141">
        <v>90.1</v>
      </c>
      <c r="T19" s="141">
        <v>95.4</v>
      </c>
      <c r="U19" s="141">
        <v>91.8</v>
      </c>
    </row>
    <row r="20" spans="1:21" ht="16.5" customHeight="1" x14ac:dyDescent="0.25">
      <c r="A20" s="7"/>
      <c r="B20" s="7"/>
      <c r="C20" s="7" t="s">
        <v>88</v>
      </c>
      <c r="D20" s="7"/>
      <c r="E20" s="7"/>
      <c r="F20" s="7"/>
      <c r="G20" s="7"/>
      <c r="H20" s="7"/>
      <c r="I20" s="7"/>
      <c r="J20" s="7"/>
      <c r="K20" s="7"/>
      <c r="L20" s="9" t="s">
        <v>407</v>
      </c>
      <c r="M20" s="141">
        <v>92.3</v>
      </c>
      <c r="N20" s="141">
        <v>91.7</v>
      </c>
      <c r="O20" s="141">
        <v>92.2</v>
      </c>
      <c r="P20" s="141">
        <v>94.5</v>
      </c>
      <c r="Q20" s="141">
        <v>93.7</v>
      </c>
      <c r="R20" s="141">
        <v>91</v>
      </c>
      <c r="S20" s="141">
        <v>88.6</v>
      </c>
      <c r="T20" s="141">
        <v>95</v>
      </c>
      <c r="U20" s="141">
        <v>92.4</v>
      </c>
    </row>
    <row r="21" spans="1:21" ht="16.5" customHeight="1" x14ac:dyDescent="0.25">
      <c r="A21" s="7"/>
      <c r="B21" s="7"/>
      <c r="C21" s="7" t="s">
        <v>89</v>
      </c>
      <c r="D21" s="7"/>
      <c r="E21" s="7"/>
      <c r="F21" s="7"/>
      <c r="G21" s="7"/>
      <c r="H21" s="7"/>
      <c r="I21" s="7"/>
      <c r="J21" s="7"/>
      <c r="K21" s="7"/>
      <c r="L21" s="9" t="s">
        <v>407</v>
      </c>
      <c r="M21" s="141">
        <v>92.5</v>
      </c>
      <c r="N21" s="141">
        <v>91.6</v>
      </c>
      <c r="O21" s="141">
        <v>92.7</v>
      </c>
      <c r="P21" s="141">
        <v>94.4</v>
      </c>
      <c r="Q21" s="141">
        <v>93.2</v>
      </c>
      <c r="R21" s="141">
        <v>90.6</v>
      </c>
      <c r="S21" s="141">
        <v>94.5</v>
      </c>
      <c r="T21" s="141">
        <v>92.8</v>
      </c>
      <c r="U21" s="141">
        <v>92.5</v>
      </c>
    </row>
    <row r="22" spans="1:21" ht="16.5" customHeight="1" x14ac:dyDescent="0.25">
      <c r="A22" s="7"/>
      <c r="B22" s="7"/>
      <c r="C22" s="7" t="s">
        <v>90</v>
      </c>
      <c r="D22" s="7"/>
      <c r="E22" s="7"/>
      <c r="F22" s="7"/>
      <c r="G22" s="7"/>
      <c r="H22" s="7"/>
      <c r="I22" s="7"/>
      <c r="J22" s="7"/>
      <c r="K22" s="7"/>
      <c r="L22" s="9" t="s">
        <v>407</v>
      </c>
      <c r="M22" s="141">
        <v>93.1</v>
      </c>
      <c r="N22" s="141">
        <v>92.5</v>
      </c>
      <c r="O22" s="141">
        <v>92.8</v>
      </c>
      <c r="P22" s="141">
        <v>94.5</v>
      </c>
      <c r="Q22" s="141">
        <v>93.9</v>
      </c>
      <c r="R22" s="141">
        <v>92.1</v>
      </c>
      <c r="S22" s="141">
        <v>95.5</v>
      </c>
      <c r="T22" s="141">
        <v>86</v>
      </c>
      <c r="U22" s="141">
        <v>93</v>
      </c>
    </row>
    <row r="23" spans="1:21" ht="16.5" customHeight="1" x14ac:dyDescent="0.25">
      <c r="A23" s="7"/>
      <c r="B23" s="7"/>
      <c r="C23" s="7" t="s">
        <v>92</v>
      </c>
      <c r="D23" s="7"/>
      <c r="E23" s="7"/>
      <c r="F23" s="7"/>
      <c r="G23" s="7"/>
      <c r="H23" s="7"/>
      <c r="I23" s="7"/>
      <c r="J23" s="7"/>
      <c r="K23" s="7"/>
      <c r="L23" s="9" t="s">
        <v>407</v>
      </c>
      <c r="M23" s="141">
        <v>92.6</v>
      </c>
      <c r="N23" s="141">
        <v>92.1</v>
      </c>
      <c r="O23" s="141">
        <v>92.6</v>
      </c>
      <c r="P23" s="141">
        <v>93.6</v>
      </c>
      <c r="Q23" s="141">
        <v>94.7</v>
      </c>
      <c r="R23" s="141">
        <v>92.4</v>
      </c>
      <c r="S23" s="141">
        <v>93.5</v>
      </c>
      <c r="T23" s="141">
        <v>91.1</v>
      </c>
      <c r="U23" s="141">
        <v>92.7</v>
      </c>
    </row>
    <row r="24" spans="1:21" ht="16.5" customHeight="1" x14ac:dyDescent="0.25">
      <c r="A24" s="7"/>
      <c r="B24" s="7"/>
      <c r="C24" s="7" t="s">
        <v>93</v>
      </c>
      <c r="D24" s="7"/>
      <c r="E24" s="7"/>
      <c r="F24" s="7"/>
      <c r="G24" s="7"/>
      <c r="H24" s="7"/>
      <c r="I24" s="7"/>
      <c r="J24" s="7"/>
      <c r="K24" s="7"/>
      <c r="L24" s="9" t="s">
        <v>407</v>
      </c>
      <c r="M24" s="141">
        <v>92.6</v>
      </c>
      <c r="N24" s="141">
        <v>92.4</v>
      </c>
      <c r="O24" s="141">
        <v>92.1</v>
      </c>
      <c r="P24" s="141">
        <v>93.7</v>
      </c>
      <c r="Q24" s="141">
        <v>95.2</v>
      </c>
      <c r="R24" s="141">
        <v>92.6</v>
      </c>
      <c r="S24" s="141">
        <v>93.7</v>
      </c>
      <c r="T24" s="141">
        <v>91.6</v>
      </c>
      <c r="U24" s="141">
        <v>92.8</v>
      </c>
    </row>
    <row r="25" spans="1:21" ht="16.5" customHeight="1" x14ac:dyDescent="0.25">
      <c r="A25" s="7" t="s">
        <v>412</v>
      </c>
      <c r="B25" s="7"/>
      <c r="C25" s="7"/>
      <c r="D25" s="7"/>
      <c r="E25" s="7"/>
      <c r="F25" s="7"/>
      <c r="G25" s="7"/>
      <c r="H25" s="7"/>
      <c r="I25" s="7"/>
      <c r="J25" s="7"/>
      <c r="K25" s="7"/>
      <c r="L25" s="9"/>
      <c r="M25" s="10"/>
      <c r="N25" s="10"/>
      <c r="O25" s="10"/>
      <c r="P25" s="10"/>
      <c r="Q25" s="10"/>
      <c r="R25" s="10"/>
      <c r="S25" s="10"/>
      <c r="T25" s="10"/>
      <c r="U25" s="10"/>
    </row>
    <row r="26" spans="1:21" ht="16.5" customHeight="1" x14ac:dyDescent="0.25">
      <c r="A26" s="7"/>
      <c r="B26" s="7" t="s">
        <v>500</v>
      </c>
      <c r="C26" s="7"/>
      <c r="D26" s="7"/>
      <c r="E26" s="7"/>
      <c r="F26" s="7"/>
      <c r="G26" s="7"/>
      <c r="H26" s="7"/>
      <c r="I26" s="7"/>
      <c r="J26" s="7"/>
      <c r="K26" s="7"/>
      <c r="L26" s="9"/>
      <c r="M26" s="10"/>
      <c r="N26" s="10"/>
      <c r="O26" s="10"/>
      <c r="P26" s="10"/>
      <c r="Q26" s="10"/>
      <c r="R26" s="10"/>
      <c r="S26" s="10"/>
      <c r="T26" s="10"/>
      <c r="U26" s="10"/>
    </row>
    <row r="27" spans="1:21" ht="16.5" customHeight="1" x14ac:dyDescent="0.25">
      <c r="A27" s="7"/>
      <c r="B27" s="7"/>
      <c r="C27" s="7" t="s">
        <v>74</v>
      </c>
      <c r="D27" s="7"/>
      <c r="E27" s="7"/>
      <c r="F27" s="7"/>
      <c r="G27" s="7"/>
      <c r="H27" s="7"/>
      <c r="I27" s="7"/>
      <c r="J27" s="7"/>
      <c r="K27" s="7"/>
      <c r="L27" s="9"/>
      <c r="M27" s="10"/>
      <c r="N27" s="10"/>
      <c r="O27" s="10"/>
      <c r="P27" s="10"/>
      <c r="Q27" s="10"/>
      <c r="R27" s="10"/>
      <c r="S27" s="10"/>
      <c r="T27" s="10"/>
      <c r="U27" s="10"/>
    </row>
    <row r="28" spans="1:21" ht="16.5" customHeight="1" x14ac:dyDescent="0.25">
      <c r="A28" s="7"/>
      <c r="B28" s="7"/>
      <c r="C28" s="7"/>
      <c r="D28" s="7" t="s">
        <v>75</v>
      </c>
      <c r="E28" s="7"/>
      <c r="F28" s="7"/>
      <c r="G28" s="7"/>
      <c r="H28" s="7"/>
      <c r="I28" s="7"/>
      <c r="J28" s="7"/>
      <c r="K28" s="7"/>
      <c r="L28" s="9" t="s">
        <v>407</v>
      </c>
      <c r="M28" s="141">
        <v>71.2</v>
      </c>
      <c r="N28" s="141">
        <v>71.5</v>
      </c>
      <c r="O28" s="141">
        <v>66.2</v>
      </c>
      <c r="P28" s="141">
        <v>85.2</v>
      </c>
      <c r="Q28" s="141">
        <v>76.3</v>
      </c>
      <c r="R28" s="138" t="s">
        <v>77</v>
      </c>
      <c r="S28" s="136">
        <v>100</v>
      </c>
      <c r="T28" s="138" t="s">
        <v>77</v>
      </c>
      <c r="U28" s="141">
        <v>70.400000000000006</v>
      </c>
    </row>
    <row r="29" spans="1:21" ht="16.5" customHeight="1" x14ac:dyDescent="0.25">
      <c r="A29" s="7"/>
      <c r="B29" s="7"/>
      <c r="C29" s="7"/>
      <c r="D29" s="7" t="s">
        <v>78</v>
      </c>
      <c r="E29" s="7"/>
      <c r="F29" s="7"/>
      <c r="G29" s="7"/>
      <c r="H29" s="7"/>
      <c r="I29" s="7"/>
      <c r="J29" s="7"/>
      <c r="K29" s="7"/>
      <c r="L29" s="9" t="s">
        <v>407</v>
      </c>
      <c r="M29" s="141">
        <v>23.1</v>
      </c>
      <c r="N29" s="141">
        <v>23.6</v>
      </c>
      <c r="O29" s="141">
        <v>20.6</v>
      </c>
      <c r="P29" s="140">
        <v>6.6</v>
      </c>
      <c r="Q29" s="141">
        <v>13.1</v>
      </c>
      <c r="R29" s="141">
        <v>75.5</v>
      </c>
      <c r="S29" s="140" t="s">
        <v>79</v>
      </c>
      <c r="T29" s="138" t="s">
        <v>77</v>
      </c>
      <c r="U29" s="141">
        <v>21.4</v>
      </c>
    </row>
    <row r="30" spans="1:21" ht="16.5" customHeight="1" x14ac:dyDescent="0.25">
      <c r="A30" s="7"/>
      <c r="B30" s="7"/>
      <c r="C30" s="7"/>
      <c r="D30" s="7" t="s">
        <v>80</v>
      </c>
      <c r="E30" s="7"/>
      <c r="F30" s="7"/>
      <c r="G30" s="7"/>
      <c r="H30" s="7"/>
      <c r="I30" s="7"/>
      <c r="J30" s="7"/>
      <c r="K30" s="7"/>
      <c r="L30" s="9" t="s">
        <v>407</v>
      </c>
      <c r="M30" s="140">
        <v>5.6</v>
      </c>
      <c r="N30" s="140">
        <v>4.9000000000000004</v>
      </c>
      <c r="O30" s="141">
        <v>12.3</v>
      </c>
      <c r="P30" s="140">
        <v>6.5</v>
      </c>
      <c r="Q30" s="140">
        <v>9.8000000000000007</v>
      </c>
      <c r="R30" s="141">
        <v>22.7</v>
      </c>
      <c r="S30" s="138" t="s">
        <v>77</v>
      </c>
      <c r="T30" s="141">
        <v>59.7</v>
      </c>
      <c r="U30" s="140">
        <v>7.6</v>
      </c>
    </row>
    <row r="31" spans="1:21" ht="16.5" customHeight="1" x14ac:dyDescent="0.25">
      <c r="A31" s="7"/>
      <c r="B31" s="7"/>
      <c r="C31" s="7"/>
      <c r="D31" s="7" t="s">
        <v>81</v>
      </c>
      <c r="E31" s="7"/>
      <c r="F31" s="7"/>
      <c r="G31" s="7"/>
      <c r="H31" s="7"/>
      <c r="I31" s="7"/>
      <c r="J31" s="7"/>
      <c r="K31" s="7"/>
      <c r="L31" s="9" t="s">
        <v>407</v>
      </c>
      <c r="M31" s="140">
        <v>0.2</v>
      </c>
      <c r="N31" s="140" t="s">
        <v>79</v>
      </c>
      <c r="O31" s="140">
        <v>0.6</v>
      </c>
      <c r="P31" s="140">
        <v>1.2</v>
      </c>
      <c r="Q31" s="140">
        <v>0.8</v>
      </c>
      <c r="R31" s="140">
        <v>1.3</v>
      </c>
      <c r="S31" s="138" t="s">
        <v>77</v>
      </c>
      <c r="T31" s="141">
        <v>40.299999999999997</v>
      </c>
      <c r="U31" s="140">
        <v>0.5</v>
      </c>
    </row>
    <row r="32" spans="1:21" ht="16.5" customHeight="1" x14ac:dyDescent="0.25">
      <c r="A32" s="7"/>
      <c r="B32" s="7"/>
      <c r="C32" s="7"/>
      <c r="D32" s="7" t="s">
        <v>82</v>
      </c>
      <c r="E32" s="7"/>
      <c r="F32" s="7"/>
      <c r="G32" s="7"/>
      <c r="H32" s="7"/>
      <c r="I32" s="7"/>
      <c r="J32" s="7"/>
      <c r="K32" s="7"/>
      <c r="L32" s="9" t="s">
        <v>407</v>
      </c>
      <c r="M32" s="140" t="s">
        <v>79</v>
      </c>
      <c r="N32" s="138" t="s">
        <v>77</v>
      </c>
      <c r="O32" s="140">
        <v>0.3</v>
      </c>
      <c r="P32" s="140">
        <v>0.5</v>
      </c>
      <c r="Q32" s="140" t="s">
        <v>79</v>
      </c>
      <c r="R32" s="140">
        <v>0.4</v>
      </c>
      <c r="S32" s="138" t="s">
        <v>77</v>
      </c>
      <c r="T32" s="140" t="s">
        <v>79</v>
      </c>
      <c r="U32" s="140">
        <v>0.1</v>
      </c>
    </row>
    <row r="33" spans="1:21" ht="16.5" customHeight="1" x14ac:dyDescent="0.25">
      <c r="A33" s="7"/>
      <c r="B33" s="7"/>
      <c r="C33" s="7" t="s">
        <v>84</v>
      </c>
      <c r="D33" s="7"/>
      <c r="E33" s="7"/>
      <c r="F33" s="7"/>
      <c r="G33" s="7"/>
      <c r="H33" s="7"/>
      <c r="I33" s="7"/>
      <c r="J33" s="7"/>
      <c r="K33" s="7"/>
      <c r="L33" s="9"/>
      <c r="M33" s="10"/>
      <c r="N33" s="10"/>
      <c r="O33" s="10"/>
      <c r="P33" s="10"/>
      <c r="Q33" s="10"/>
      <c r="R33" s="10"/>
      <c r="S33" s="10"/>
      <c r="T33" s="10"/>
      <c r="U33" s="10"/>
    </row>
    <row r="34" spans="1:21" ht="16.5" customHeight="1" x14ac:dyDescent="0.25">
      <c r="A34" s="7"/>
      <c r="B34" s="7"/>
      <c r="C34" s="7"/>
      <c r="D34" s="7" t="s">
        <v>75</v>
      </c>
      <c r="E34" s="7"/>
      <c r="F34" s="7"/>
      <c r="G34" s="7"/>
      <c r="H34" s="7"/>
      <c r="I34" s="7"/>
      <c r="J34" s="7"/>
      <c r="K34" s="7"/>
      <c r="L34" s="9" t="s">
        <v>407</v>
      </c>
      <c r="M34" s="141">
        <v>71</v>
      </c>
      <c r="N34" s="141">
        <v>72</v>
      </c>
      <c r="O34" s="141">
        <v>66.900000000000006</v>
      </c>
      <c r="P34" s="141">
        <v>85</v>
      </c>
      <c r="Q34" s="141">
        <v>76.599999999999994</v>
      </c>
      <c r="R34" s="138" t="s">
        <v>77</v>
      </c>
      <c r="S34" s="136">
        <v>100</v>
      </c>
      <c r="T34" s="138" t="s">
        <v>77</v>
      </c>
      <c r="U34" s="141">
        <v>70.599999999999994</v>
      </c>
    </row>
    <row r="35" spans="1:21" ht="16.5" customHeight="1" x14ac:dyDescent="0.25">
      <c r="A35" s="7"/>
      <c r="B35" s="7"/>
      <c r="C35" s="7"/>
      <c r="D35" s="7" t="s">
        <v>78</v>
      </c>
      <c r="E35" s="7"/>
      <c r="F35" s="7"/>
      <c r="G35" s="7"/>
      <c r="H35" s="7"/>
      <c r="I35" s="7"/>
      <c r="J35" s="7"/>
      <c r="K35" s="7"/>
      <c r="L35" s="9" t="s">
        <v>407</v>
      </c>
      <c r="M35" s="141">
        <v>23.3</v>
      </c>
      <c r="N35" s="141">
        <v>23.2</v>
      </c>
      <c r="O35" s="141">
        <v>19.8</v>
      </c>
      <c r="P35" s="140">
        <v>6.8</v>
      </c>
      <c r="Q35" s="141">
        <v>12.8</v>
      </c>
      <c r="R35" s="141">
        <v>75.400000000000006</v>
      </c>
      <c r="S35" s="140" t="s">
        <v>79</v>
      </c>
      <c r="T35" s="138" t="s">
        <v>77</v>
      </c>
      <c r="U35" s="141">
        <v>21.2</v>
      </c>
    </row>
    <row r="36" spans="1:21" ht="16.5" customHeight="1" x14ac:dyDescent="0.25">
      <c r="A36" s="7"/>
      <c r="B36" s="7"/>
      <c r="C36" s="7"/>
      <c r="D36" s="7" t="s">
        <v>80</v>
      </c>
      <c r="E36" s="7"/>
      <c r="F36" s="7"/>
      <c r="G36" s="7"/>
      <c r="H36" s="7"/>
      <c r="I36" s="7"/>
      <c r="J36" s="7"/>
      <c r="K36" s="7"/>
      <c r="L36" s="9" t="s">
        <v>407</v>
      </c>
      <c r="M36" s="140">
        <v>5.6</v>
      </c>
      <c r="N36" s="140">
        <v>4.7</v>
      </c>
      <c r="O36" s="141">
        <v>12.4</v>
      </c>
      <c r="P36" s="140">
        <v>6.5</v>
      </c>
      <c r="Q36" s="140">
        <v>9.6999999999999993</v>
      </c>
      <c r="R36" s="141">
        <v>22.8</v>
      </c>
      <c r="S36" s="138" t="s">
        <v>77</v>
      </c>
      <c r="T36" s="141">
        <v>59.7</v>
      </c>
      <c r="U36" s="140">
        <v>7.6</v>
      </c>
    </row>
    <row r="37" spans="1:21" ht="16.5" customHeight="1" x14ac:dyDescent="0.25">
      <c r="A37" s="7"/>
      <c r="B37" s="7"/>
      <c r="C37" s="7"/>
      <c r="D37" s="7" t="s">
        <v>81</v>
      </c>
      <c r="E37" s="7"/>
      <c r="F37" s="7"/>
      <c r="G37" s="7"/>
      <c r="H37" s="7"/>
      <c r="I37" s="7"/>
      <c r="J37" s="7"/>
      <c r="K37" s="7"/>
      <c r="L37" s="9" t="s">
        <v>407</v>
      </c>
      <c r="M37" s="140">
        <v>0.1</v>
      </c>
      <c r="N37" s="140" t="s">
        <v>79</v>
      </c>
      <c r="O37" s="140">
        <v>0.6</v>
      </c>
      <c r="P37" s="140">
        <v>1.2</v>
      </c>
      <c r="Q37" s="140">
        <v>0.9</v>
      </c>
      <c r="R37" s="140">
        <v>1.3</v>
      </c>
      <c r="S37" s="138" t="s">
        <v>77</v>
      </c>
      <c r="T37" s="141">
        <v>40.299999999999997</v>
      </c>
      <c r="U37" s="140">
        <v>0.5</v>
      </c>
    </row>
    <row r="38" spans="1:21" ht="16.5" customHeight="1" x14ac:dyDescent="0.25">
      <c r="A38" s="7"/>
      <c r="B38" s="7"/>
      <c r="C38" s="7"/>
      <c r="D38" s="7" t="s">
        <v>82</v>
      </c>
      <c r="E38" s="7"/>
      <c r="F38" s="7"/>
      <c r="G38" s="7"/>
      <c r="H38" s="7"/>
      <c r="I38" s="7"/>
      <c r="J38" s="7"/>
      <c r="K38" s="7"/>
      <c r="L38" s="9" t="s">
        <v>407</v>
      </c>
      <c r="M38" s="140" t="s">
        <v>79</v>
      </c>
      <c r="N38" s="138" t="s">
        <v>77</v>
      </c>
      <c r="O38" s="140">
        <v>0.3</v>
      </c>
      <c r="P38" s="140">
        <v>0.5</v>
      </c>
      <c r="Q38" s="140" t="s">
        <v>79</v>
      </c>
      <c r="R38" s="140">
        <v>0.5</v>
      </c>
      <c r="S38" s="138" t="s">
        <v>77</v>
      </c>
      <c r="T38" s="140" t="s">
        <v>79</v>
      </c>
      <c r="U38" s="140">
        <v>0.1</v>
      </c>
    </row>
    <row r="39" spans="1:21" ht="16.5" customHeight="1" x14ac:dyDescent="0.25">
      <c r="A39" s="7"/>
      <c r="B39" s="7"/>
      <c r="C39" s="7" t="s">
        <v>85</v>
      </c>
      <c r="D39" s="7"/>
      <c r="E39" s="7"/>
      <c r="F39" s="7"/>
      <c r="G39" s="7"/>
      <c r="H39" s="7"/>
      <c r="I39" s="7"/>
      <c r="J39" s="7"/>
      <c r="K39" s="7"/>
      <c r="L39" s="9"/>
      <c r="M39" s="10"/>
      <c r="N39" s="10"/>
      <c r="O39" s="10"/>
      <c r="P39" s="10"/>
      <c r="Q39" s="10"/>
      <c r="R39" s="10"/>
      <c r="S39" s="10"/>
      <c r="T39" s="10"/>
      <c r="U39" s="10"/>
    </row>
    <row r="40" spans="1:21" ht="16.5" customHeight="1" x14ac:dyDescent="0.25">
      <c r="A40" s="7"/>
      <c r="B40" s="7"/>
      <c r="C40" s="7"/>
      <c r="D40" s="7" t="s">
        <v>75</v>
      </c>
      <c r="E40" s="7"/>
      <c r="F40" s="7"/>
      <c r="G40" s="7"/>
      <c r="H40" s="7"/>
      <c r="I40" s="7"/>
      <c r="J40" s="7"/>
      <c r="K40" s="7"/>
      <c r="L40" s="9" t="s">
        <v>407</v>
      </c>
      <c r="M40" s="141">
        <v>70.8</v>
      </c>
      <c r="N40" s="141">
        <v>71.900000000000006</v>
      </c>
      <c r="O40" s="141">
        <v>66.2</v>
      </c>
      <c r="P40" s="141">
        <v>84.3</v>
      </c>
      <c r="Q40" s="141">
        <v>76.5</v>
      </c>
      <c r="R40" s="138" t="s">
        <v>77</v>
      </c>
      <c r="S40" s="136">
        <v>100</v>
      </c>
      <c r="T40" s="138" t="s">
        <v>77</v>
      </c>
      <c r="U40" s="141">
        <v>70.3</v>
      </c>
    </row>
    <row r="41" spans="1:21" ht="16.5" customHeight="1" x14ac:dyDescent="0.25">
      <c r="A41" s="7"/>
      <c r="B41" s="7"/>
      <c r="C41" s="7"/>
      <c r="D41" s="7" t="s">
        <v>78</v>
      </c>
      <c r="E41" s="7"/>
      <c r="F41" s="7"/>
      <c r="G41" s="7"/>
      <c r="H41" s="7"/>
      <c r="I41" s="7"/>
      <c r="J41" s="7"/>
      <c r="K41" s="7"/>
      <c r="L41" s="9" t="s">
        <v>407</v>
      </c>
      <c r="M41" s="141">
        <v>23.4</v>
      </c>
      <c r="N41" s="141">
        <v>23.2</v>
      </c>
      <c r="O41" s="141">
        <v>20.2</v>
      </c>
      <c r="P41" s="140">
        <v>7.1</v>
      </c>
      <c r="Q41" s="141">
        <v>12.9</v>
      </c>
      <c r="R41" s="141">
        <v>75.5</v>
      </c>
      <c r="S41" s="140" t="s">
        <v>79</v>
      </c>
      <c r="T41" s="138" t="s">
        <v>77</v>
      </c>
      <c r="U41" s="141">
        <v>21.4</v>
      </c>
    </row>
    <row r="42" spans="1:21" ht="16.5" customHeight="1" x14ac:dyDescent="0.25">
      <c r="A42" s="7"/>
      <c r="B42" s="7"/>
      <c r="C42" s="7"/>
      <c r="D42" s="7" t="s">
        <v>80</v>
      </c>
      <c r="E42" s="7"/>
      <c r="F42" s="7"/>
      <c r="G42" s="7"/>
      <c r="H42" s="7"/>
      <c r="I42" s="7"/>
      <c r="J42" s="7"/>
      <c r="K42" s="7"/>
      <c r="L42" s="9" t="s">
        <v>407</v>
      </c>
      <c r="M42" s="140">
        <v>5.7</v>
      </c>
      <c r="N42" s="140">
        <v>4.8</v>
      </c>
      <c r="O42" s="141">
        <v>12.6</v>
      </c>
      <c r="P42" s="140">
        <v>6.8</v>
      </c>
      <c r="Q42" s="140">
        <v>9.6</v>
      </c>
      <c r="R42" s="141">
        <v>22.8</v>
      </c>
      <c r="S42" s="138" t="s">
        <v>77</v>
      </c>
      <c r="T42" s="141">
        <v>59.7</v>
      </c>
      <c r="U42" s="140">
        <v>7.7</v>
      </c>
    </row>
    <row r="43" spans="1:21" ht="16.5" customHeight="1" x14ac:dyDescent="0.25">
      <c r="A43" s="7"/>
      <c r="B43" s="7"/>
      <c r="C43" s="7"/>
      <c r="D43" s="7" t="s">
        <v>81</v>
      </c>
      <c r="E43" s="7"/>
      <c r="F43" s="7"/>
      <c r="G43" s="7"/>
      <c r="H43" s="7"/>
      <c r="I43" s="7"/>
      <c r="J43" s="7"/>
      <c r="K43" s="7"/>
      <c r="L43" s="9" t="s">
        <v>407</v>
      </c>
      <c r="M43" s="140">
        <v>0.1</v>
      </c>
      <c r="N43" s="140" t="s">
        <v>79</v>
      </c>
      <c r="O43" s="140">
        <v>0.6</v>
      </c>
      <c r="P43" s="140">
        <v>1.2</v>
      </c>
      <c r="Q43" s="140">
        <v>1</v>
      </c>
      <c r="R43" s="140">
        <v>1.3</v>
      </c>
      <c r="S43" s="138" t="s">
        <v>77</v>
      </c>
      <c r="T43" s="141">
        <v>40.299999999999997</v>
      </c>
      <c r="U43" s="140">
        <v>0.5</v>
      </c>
    </row>
    <row r="44" spans="1:21" ht="16.5" customHeight="1" x14ac:dyDescent="0.25">
      <c r="A44" s="7"/>
      <c r="B44" s="7"/>
      <c r="C44" s="7"/>
      <c r="D44" s="7" t="s">
        <v>82</v>
      </c>
      <c r="E44" s="7"/>
      <c r="F44" s="7"/>
      <c r="G44" s="7"/>
      <c r="H44" s="7"/>
      <c r="I44" s="7"/>
      <c r="J44" s="7"/>
      <c r="K44" s="7"/>
      <c r="L44" s="9" t="s">
        <v>407</v>
      </c>
      <c r="M44" s="140" t="s">
        <v>79</v>
      </c>
      <c r="N44" s="138" t="s">
        <v>77</v>
      </c>
      <c r="O44" s="140">
        <v>0.3</v>
      </c>
      <c r="P44" s="140">
        <v>0.7</v>
      </c>
      <c r="Q44" s="140" t="s">
        <v>79</v>
      </c>
      <c r="R44" s="140">
        <v>0.5</v>
      </c>
      <c r="S44" s="138" t="s">
        <v>77</v>
      </c>
      <c r="T44" s="140" t="s">
        <v>79</v>
      </c>
      <c r="U44" s="140">
        <v>0.1</v>
      </c>
    </row>
    <row r="45" spans="1:21" ht="16.5" customHeight="1" x14ac:dyDescent="0.25">
      <c r="A45" s="7"/>
      <c r="B45" s="7"/>
      <c r="C45" s="7" t="s">
        <v>86</v>
      </c>
      <c r="D45" s="7"/>
      <c r="E45" s="7"/>
      <c r="F45" s="7"/>
      <c r="G45" s="7"/>
      <c r="H45" s="7"/>
      <c r="I45" s="7"/>
      <c r="J45" s="7"/>
      <c r="K45" s="7"/>
      <c r="L45" s="9"/>
      <c r="M45" s="10"/>
      <c r="N45" s="10"/>
      <c r="O45" s="10"/>
      <c r="P45" s="10"/>
      <c r="Q45" s="10"/>
      <c r="R45" s="10"/>
      <c r="S45" s="10"/>
      <c r="T45" s="10"/>
      <c r="U45" s="10"/>
    </row>
    <row r="46" spans="1:21" ht="16.5" customHeight="1" x14ac:dyDescent="0.25">
      <c r="A46" s="7"/>
      <c r="B46" s="7"/>
      <c r="C46" s="7"/>
      <c r="D46" s="7" t="s">
        <v>75</v>
      </c>
      <c r="E46" s="7"/>
      <c r="F46" s="7"/>
      <c r="G46" s="7"/>
      <c r="H46" s="7"/>
      <c r="I46" s="7"/>
      <c r="J46" s="7"/>
      <c r="K46" s="7"/>
      <c r="L46" s="9" t="s">
        <v>407</v>
      </c>
      <c r="M46" s="141">
        <v>70.900000000000006</v>
      </c>
      <c r="N46" s="141">
        <v>72</v>
      </c>
      <c r="O46" s="141">
        <v>66.5</v>
      </c>
      <c r="P46" s="141">
        <v>84.1</v>
      </c>
      <c r="Q46" s="141">
        <v>76.5</v>
      </c>
      <c r="R46" s="140" t="s">
        <v>79</v>
      </c>
      <c r="S46" s="136">
        <v>100</v>
      </c>
      <c r="T46" s="138" t="s">
        <v>77</v>
      </c>
      <c r="U46" s="141">
        <v>70.400000000000006</v>
      </c>
    </row>
    <row r="47" spans="1:21" ht="16.5" customHeight="1" x14ac:dyDescent="0.25">
      <c r="A47" s="7"/>
      <c r="B47" s="7"/>
      <c r="C47" s="7"/>
      <c r="D47" s="7" t="s">
        <v>78</v>
      </c>
      <c r="E47" s="7"/>
      <c r="F47" s="7"/>
      <c r="G47" s="7"/>
      <c r="H47" s="7"/>
      <c r="I47" s="7"/>
      <c r="J47" s="7"/>
      <c r="K47" s="7"/>
      <c r="L47" s="9" t="s">
        <v>407</v>
      </c>
      <c r="M47" s="141">
        <v>23.2</v>
      </c>
      <c r="N47" s="141">
        <v>23</v>
      </c>
      <c r="O47" s="141">
        <v>20.399999999999999</v>
      </c>
      <c r="P47" s="140">
        <v>7.4</v>
      </c>
      <c r="Q47" s="141">
        <v>12.9</v>
      </c>
      <c r="R47" s="141">
        <v>75.7</v>
      </c>
      <c r="S47" s="140" t="s">
        <v>79</v>
      </c>
      <c r="T47" s="138" t="s">
        <v>77</v>
      </c>
      <c r="U47" s="141">
        <v>21.4</v>
      </c>
    </row>
    <row r="48" spans="1:21" ht="16.5" customHeight="1" x14ac:dyDescent="0.25">
      <c r="A48" s="7"/>
      <c r="B48" s="7"/>
      <c r="C48" s="7"/>
      <c r="D48" s="7" t="s">
        <v>80</v>
      </c>
      <c r="E48" s="7"/>
      <c r="F48" s="7"/>
      <c r="G48" s="7"/>
      <c r="H48" s="7"/>
      <c r="I48" s="7"/>
      <c r="J48" s="7"/>
      <c r="K48" s="7"/>
      <c r="L48" s="9" t="s">
        <v>407</v>
      </c>
      <c r="M48" s="140">
        <v>5.8</v>
      </c>
      <c r="N48" s="140">
        <v>5</v>
      </c>
      <c r="O48" s="141">
        <v>12.1</v>
      </c>
      <c r="P48" s="140">
        <v>6.5</v>
      </c>
      <c r="Q48" s="140">
        <v>9.6</v>
      </c>
      <c r="R48" s="141">
        <v>22.5</v>
      </c>
      <c r="S48" s="138" t="s">
        <v>77</v>
      </c>
      <c r="T48" s="141">
        <v>61</v>
      </c>
      <c r="U48" s="140">
        <v>7.6</v>
      </c>
    </row>
    <row r="49" spans="1:21" ht="16.5" customHeight="1" x14ac:dyDescent="0.25">
      <c r="A49" s="7"/>
      <c r="B49" s="7"/>
      <c r="C49" s="7"/>
      <c r="D49" s="7" t="s">
        <v>81</v>
      </c>
      <c r="E49" s="7"/>
      <c r="F49" s="7"/>
      <c r="G49" s="7"/>
      <c r="H49" s="7"/>
      <c r="I49" s="7"/>
      <c r="J49" s="7"/>
      <c r="K49" s="7"/>
      <c r="L49" s="9" t="s">
        <v>407</v>
      </c>
      <c r="M49" s="140">
        <v>0.1</v>
      </c>
      <c r="N49" s="140" t="s">
        <v>79</v>
      </c>
      <c r="O49" s="140">
        <v>0.6</v>
      </c>
      <c r="P49" s="140">
        <v>1.3</v>
      </c>
      <c r="Q49" s="140">
        <v>1</v>
      </c>
      <c r="R49" s="140">
        <v>1.3</v>
      </c>
      <c r="S49" s="138" t="s">
        <v>77</v>
      </c>
      <c r="T49" s="141">
        <v>39</v>
      </c>
      <c r="U49" s="140">
        <v>0.5</v>
      </c>
    </row>
    <row r="50" spans="1:21" ht="16.5" customHeight="1" x14ac:dyDescent="0.25">
      <c r="A50" s="7"/>
      <c r="B50" s="7"/>
      <c r="C50" s="7"/>
      <c r="D50" s="7" t="s">
        <v>82</v>
      </c>
      <c r="E50" s="7"/>
      <c r="F50" s="7"/>
      <c r="G50" s="7"/>
      <c r="H50" s="7"/>
      <c r="I50" s="7"/>
      <c r="J50" s="7"/>
      <c r="K50" s="7"/>
      <c r="L50" s="9" t="s">
        <v>407</v>
      </c>
      <c r="M50" s="140" t="s">
        <v>79</v>
      </c>
      <c r="N50" s="138" t="s">
        <v>77</v>
      </c>
      <c r="O50" s="140">
        <v>0.4</v>
      </c>
      <c r="P50" s="140">
        <v>0.7</v>
      </c>
      <c r="Q50" s="140" t="s">
        <v>79</v>
      </c>
      <c r="R50" s="140">
        <v>0.5</v>
      </c>
      <c r="S50" s="138" t="s">
        <v>77</v>
      </c>
      <c r="T50" s="140" t="s">
        <v>79</v>
      </c>
      <c r="U50" s="140">
        <v>0.1</v>
      </c>
    </row>
    <row r="51" spans="1:21" ht="16.5" customHeight="1" x14ac:dyDescent="0.25">
      <c r="A51" s="7"/>
      <c r="B51" s="7"/>
      <c r="C51" s="7" t="s">
        <v>87</v>
      </c>
      <c r="D51" s="7"/>
      <c r="E51" s="7"/>
      <c r="F51" s="7"/>
      <c r="G51" s="7"/>
      <c r="H51" s="7"/>
      <c r="I51" s="7"/>
      <c r="J51" s="7"/>
      <c r="K51" s="7"/>
      <c r="L51" s="9"/>
      <c r="M51" s="10"/>
      <c r="N51" s="10"/>
      <c r="O51" s="10"/>
      <c r="P51" s="10"/>
      <c r="Q51" s="10"/>
      <c r="R51" s="10"/>
      <c r="S51" s="10"/>
      <c r="T51" s="10"/>
      <c r="U51" s="10"/>
    </row>
    <row r="52" spans="1:21" ht="16.5" customHeight="1" x14ac:dyDescent="0.25">
      <c r="A52" s="7"/>
      <c r="B52" s="7"/>
      <c r="C52" s="7"/>
      <c r="D52" s="7" t="s">
        <v>75</v>
      </c>
      <c r="E52" s="7"/>
      <c r="F52" s="7"/>
      <c r="G52" s="7"/>
      <c r="H52" s="7"/>
      <c r="I52" s="7"/>
      <c r="J52" s="7"/>
      <c r="K52" s="7"/>
      <c r="L52" s="9" t="s">
        <v>407</v>
      </c>
      <c r="M52" s="141">
        <v>69.8</v>
      </c>
      <c r="N52" s="141">
        <v>71.8</v>
      </c>
      <c r="O52" s="141">
        <v>66</v>
      </c>
      <c r="P52" s="141">
        <v>82.6</v>
      </c>
      <c r="Q52" s="141">
        <v>76.3</v>
      </c>
      <c r="R52" s="138" t="s">
        <v>77</v>
      </c>
      <c r="S52" s="136">
        <v>100</v>
      </c>
      <c r="T52" s="138" t="s">
        <v>77</v>
      </c>
      <c r="U52" s="141">
        <v>69.7</v>
      </c>
    </row>
    <row r="53" spans="1:21" ht="16.5" customHeight="1" x14ac:dyDescent="0.25">
      <c r="A53" s="7"/>
      <c r="B53" s="7"/>
      <c r="C53" s="7"/>
      <c r="D53" s="7" t="s">
        <v>78</v>
      </c>
      <c r="E53" s="7"/>
      <c r="F53" s="7"/>
      <c r="G53" s="7"/>
      <c r="H53" s="7"/>
      <c r="I53" s="7"/>
      <c r="J53" s="7"/>
      <c r="K53" s="7"/>
      <c r="L53" s="9" t="s">
        <v>407</v>
      </c>
      <c r="M53" s="141">
        <v>24.1</v>
      </c>
      <c r="N53" s="141">
        <v>23</v>
      </c>
      <c r="O53" s="141">
        <v>20.7</v>
      </c>
      <c r="P53" s="140">
        <v>9</v>
      </c>
      <c r="Q53" s="141">
        <v>10.7</v>
      </c>
      <c r="R53" s="141">
        <v>74.7</v>
      </c>
      <c r="S53" s="140" t="s">
        <v>79</v>
      </c>
      <c r="T53" s="138" t="s">
        <v>77</v>
      </c>
      <c r="U53" s="141">
        <v>21.7</v>
      </c>
    </row>
    <row r="54" spans="1:21" ht="16.5" customHeight="1" x14ac:dyDescent="0.25">
      <c r="A54" s="7"/>
      <c r="B54" s="7"/>
      <c r="C54" s="7"/>
      <c r="D54" s="7" t="s">
        <v>80</v>
      </c>
      <c r="E54" s="7"/>
      <c r="F54" s="7"/>
      <c r="G54" s="7"/>
      <c r="H54" s="7"/>
      <c r="I54" s="7"/>
      <c r="J54" s="7"/>
      <c r="K54" s="7"/>
      <c r="L54" s="9" t="s">
        <v>407</v>
      </c>
      <c r="M54" s="140">
        <v>5.9</v>
      </c>
      <c r="N54" s="140">
        <v>5.0999999999999996</v>
      </c>
      <c r="O54" s="141">
        <v>12.1</v>
      </c>
      <c r="P54" s="140">
        <v>6.6</v>
      </c>
      <c r="Q54" s="141">
        <v>11.9</v>
      </c>
      <c r="R54" s="141">
        <v>23.5</v>
      </c>
      <c r="S54" s="138" t="s">
        <v>77</v>
      </c>
      <c r="T54" s="141">
        <v>59.5</v>
      </c>
      <c r="U54" s="140">
        <v>7.9</v>
      </c>
    </row>
    <row r="55" spans="1:21" ht="16.5" customHeight="1" x14ac:dyDescent="0.25">
      <c r="A55" s="7"/>
      <c r="B55" s="7"/>
      <c r="C55" s="7"/>
      <c r="D55" s="7" t="s">
        <v>81</v>
      </c>
      <c r="E55" s="7"/>
      <c r="F55" s="7"/>
      <c r="G55" s="7"/>
      <c r="H55" s="7"/>
      <c r="I55" s="7"/>
      <c r="J55" s="7"/>
      <c r="K55" s="7"/>
      <c r="L55" s="9" t="s">
        <v>407</v>
      </c>
      <c r="M55" s="140">
        <v>0.1</v>
      </c>
      <c r="N55" s="140">
        <v>0.1</v>
      </c>
      <c r="O55" s="140">
        <v>0.7</v>
      </c>
      <c r="P55" s="140">
        <v>1.4</v>
      </c>
      <c r="Q55" s="140">
        <v>1</v>
      </c>
      <c r="R55" s="140">
        <v>1.3</v>
      </c>
      <c r="S55" s="138" t="s">
        <v>77</v>
      </c>
      <c r="T55" s="141">
        <v>40.5</v>
      </c>
      <c r="U55" s="140">
        <v>0.5</v>
      </c>
    </row>
    <row r="56" spans="1:21" ht="16.5" customHeight="1" x14ac:dyDescent="0.25">
      <c r="A56" s="7"/>
      <c r="B56" s="7"/>
      <c r="C56" s="7"/>
      <c r="D56" s="7" t="s">
        <v>82</v>
      </c>
      <c r="E56" s="7"/>
      <c r="F56" s="7"/>
      <c r="G56" s="7"/>
      <c r="H56" s="7"/>
      <c r="I56" s="7"/>
      <c r="J56" s="7"/>
      <c r="K56" s="7"/>
      <c r="L56" s="9" t="s">
        <v>407</v>
      </c>
      <c r="M56" s="140" t="s">
        <v>79</v>
      </c>
      <c r="N56" s="138" t="s">
        <v>77</v>
      </c>
      <c r="O56" s="140">
        <v>0.5</v>
      </c>
      <c r="P56" s="140">
        <v>0.5</v>
      </c>
      <c r="Q56" s="140" t="s">
        <v>79</v>
      </c>
      <c r="R56" s="140">
        <v>0.5</v>
      </c>
      <c r="S56" s="138" t="s">
        <v>77</v>
      </c>
      <c r="T56" s="140" t="s">
        <v>79</v>
      </c>
      <c r="U56" s="140">
        <v>0.2</v>
      </c>
    </row>
    <row r="57" spans="1:21" ht="16.5" customHeight="1" x14ac:dyDescent="0.25">
      <c r="A57" s="7"/>
      <c r="B57" s="7"/>
      <c r="C57" s="7" t="s">
        <v>88</v>
      </c>
      <c r="D57" s="7"/>
      <c r="E57" s="7"/>
      <c r="F57" s="7"/>
      <c r="G57" s="7"/>
      <c r="H57" s="7"/>
      <c r="I57" s="7"/>
      <c r="J57" s="7"/>
      <c r="K57" s="7"/>
      <c r="L57" s="9"/>
      <c r="M57" s="10"/>
      <c r="N57" s="10"/>
      <c r="O57" s="10"/>
      <c r="P57" s="10"/>
      <c r="Q57" s="10"/>
      <c r="R57" s="10"/>
      <c r="S57" s="10"/>
      <c r="T57" s="10"/>
      <c r="U57" s="10"/>
    </row>
    <row r="58" spans="1:21" ht="16.5" customHeight="1" x14ac:dyDescent="0.25">
      <c r="A58" s="7"/>
      <c r="B58" s="7"/>
      <c r="C58" s="7"/>
      <c r="D58" s="7" t="s">
        <v>75</v>
      </c>
      <c r="E58" s="7"/>
      <c r="F58" s="7"/>
      <c r="G58" s="7"/>
      <c r="H58" s="7"/>
      <c r="I58" s="7"/>
      <c r="J58" s="7"/>
      <c r="K58" s="7"/>
      <c r="L58" s="9" t="s">
        <v>407</v>
      </c>
      <c r="M58" s="141">
        <v>69.400000000000006</v>
      </c>
      <c r="N58" s="141">
        <v>71.3</v>
      </c>
      <c r="O58" s="141">
        <v>65.2</v>
      </c>
      <c r="P58" s="141">
        <v>82.5</v>
      </c>
      <c r="Q58" s="141">
        <v>76.400000000000006</v>
      </c>
      <c r="R58" s="138" t="s">
        <v>77</v>
      </c>
      <c r="S58" s="136">
        <v>100</v>
      </c>
      <c r="T58" s="138" t="s">
        <v>77</v>
      </c>
      <c r="U58" s="141">
        <v>69.3</v>
      </c>
    </row>
    <row r="59" spans="1:21" ht="16.5" customHeight="1" x14ac:dyDescent="0.25">
      <c r="A59" s="7"/>
      <c r="B59" s="7"/>
      <c r="C59" s="7"/>
      <c r="D59" s="7" t="s">
        <v>78</v>
      </c>
      <c r="E59" s="7"/>
      <c r="F59" s="7"/>
      <c r="G59" s="7"/>
      <c r="H59" s="7"/>
      <c r="I59" s="7"/>
      <c r="J59" s="7"/>
      <c r="K59" s="7"/>
      <c r="L59" s="9" t="s">
        <v>407</v>
      </c>
      <c r="M59" s="141">
        <v>24.4</v>
      </c>
      <c r="N59" s="141">
        <v>23.2</v>
      </c>
      <c r="O59" s="141">
        <v>21.5</v>
      </c>
      <c r="P59" s="140">
        <v>9</v>
      </c>
      <c r="Q59" s="141">
        <v>10.7</v>
      </c>
      <c r="R59" s="141">
        <v>74.900000000000006</v>
      </c>
      <c r="S59" s="140" t="s">
        <v>79</v>
      </c>
      <c r="T59" s="138" t="s">
        <v>77</v>
      </c>
      <c r="U59" s="141">
        <v>22</v>
      </c>
    </row>
    <row r="60" spans="1:21" ht="16.5" customHeight="1" x14ac:dyDescent="0.25">
      <c r="A60" s="7"/>
      <c r="B60" s="7"/>
      <c r="C60" s="7"/>
      <c r="D60" s="7" t="s">
        <v>80</v>
      </c>
      <c r="E60" s="7"/>
      <c r="F60" s="7"/>
      <c r="G60" s="7"/>
      <c r="H60" s="7"/>
      <c r="I60" s="7"/>
      <c r="J60" s="7"/>
      <c r="K60" s="7"/>
      <c r="L60" s="9" t="s">
        <v>407</v>
      </c>
      <c r="M60" s="140">
        <v>6.1</v>
      </c>
      <c r="N60" s="140">
        <v>5.3</v>
      </c>
      <c r="O60" s="141">
        <v>12</v>
      </c>
      <c r="P60" s="140">
        <v>6.6</v>
      </c>
      <c r="Q60" s="141">
        <v>11.8</v>
      </c>
      <c r="R60" s="141">
        <v>23.3</v>
      </c>
      <c r="S60" s="138" t="s">
        <v>77</v>
      </c>
      <c r="T60" s="141">
        <v>59.7</v>
      </c>
      <c r="U60" s="140">
        <v>8</v>
      </c>
    </row>
    <row r="61" spans="1:21" ht="16.5" customHeight="1" x14ac:dyDescent="0.25">
      <c r="A61" s="7"/>
      <c r="B61" s="7"/>
      <c r="C61" s="7"/>
      <c r="D61" s="7" t="s">
        <v>81</v>
      </c>
      <c r="E61" s="7"/>
      <c r="F61" s="7"/>
      <c r="G61" s="7"/>
      <c r="H61" s="7"/>
      <c r="I61" s="7"/>
      <c r="J61" s="7"/>
      <c r="K61" s="7"/>
      <c r="L61" s="9" t="s">
        <v>407</v>
      </c>
      <c r="M61" s="140">
        <v>0.1</v>
      </c>
      <c r="N61" s="140">
        <v>0.1</v>
      </c>
      <c r="O61" s="140">
        <v>0.7</v>
      </c>
      <c r="P61" s="140">
        <v>1.4</v>
      </c>
      <c r="Q61" s="140">
        <v>1</v>
      </c>
      <c r="R61" s="140">
        <v>1.3</v>
      </c>
      <c r="S61" s="138" t="s">
        <v>77</v>
      </c>
      <c r="T61" s="141">
        <v>40.299999999999997</v>
      </c>
      <c r="U61" s="140">
        <v>0.6</v>
      </c>
    </row>
    <row r="62" spans="1:21" ht="16.5" customHeight="1" x14ac:dyDescent="0.25">
      <c r="A62" s="7"/>
      <c r="B62" s="7"/>
      <c r="C62" s="7"/>
      <c r="D62" s="7" t="s">
        <v>82</v>
      </c>
      <c r="E62" s="7"/>
      <c r="F62" s="7"/>
      <c r="G62" s="7"/>
      <c r="H62" s="7"/>
      <c r="I62" s="7"/>
      <c r="J62" s="7"/>
      <c r="K62" s="7"/>
      <c r="L62" s="9" t="s">
        <v>407</v>
      </c>
      <c r="M62" s="140" t="s">
        <v>79</v>
      </c>
      <c r="N62" s="138" t="s">
        <v>77</v>
      </c>
      <c r="O62" s="140">
        <v>0.5</v>
      </c>
      <c r="P62" s="140">
        <v>0.5</v>
      </c>
      <c r="Q62" s="140" t="s">
        <v>79</v>
      </c>
      <c r="R62" s="140">
        <v>0.5</v>
      </c>
      <c r="S62" s="138" t="s">
        <v>77</v>
      </c>
      <c r="T62" s="140" t="s">
        <v>79</v>
      </c>
      <c r="U62" s="140">
        <v>0.2</v>
      </c>
    </row>
    <row r="63" spans="1:21" ht="16.5" customHeight="1" x14ac:dyDescent="0.25">
      <c r="A63" s="7"/>
      <c r="B63" s="7"/>
      <c r="C63" s="7" t="s">
        <v>89</v>
      </c>
      <c r="D63" s="7"/>
      <c r="E63" s="7"/>
      <c r="F63" s="7"/>
      <c r="G63" s="7"/>
      <c r="H63" s="7"/>
      <c r="I63" s="7"/>
      <c r="J63" s="7"/>
      <c r="K63" s="7"/>
      <c r="L63" s="9"/>
      <c r="M63" s="10"/>
      <c r="N63" s="10"/>
      <c r="O63" s="10"/>
      <c r="P63" s="10"/>
      <c r="Q63" s="10"/>
      <c r="R63" s="10"/>
      <c r="S63" s="10"/>
      <c r="T63" s="10"/>
      <c r="U63" s="10"/>
    </row>
    <row r="64" spans="1:21" ht="16.5" customHeight="1" x14ac:dyDescent="0.25">
      <c r="A64" s="7"/>
      <c r="B64" s="7"/>
      <c r="C64" s="7"/>
      <c r="D64" s="7" t="s">
        <v>75</v>
      </c>
      <c r="E64" s="7"/>
      <c r="F64" s="7"/>
      <c r="G64" s="7"/>
      <c r="H64" s="7"/>
      <c r="I64" s="7"/>
      <c r="J64" s="7"/>
      <c r="K64" s="7"/>
      <c r="L64" s="9" t="s">
        <v>407</v>
      </c>
      <c r="M64" s="141">
        <v>69.3</v>
      </c>
      <c r="N64" s="141">
        <v>71.400000000000006</v>
      </c>
      <c r="O64" s="141">
        <v>65.400000000000006</v>
      </c>
      <c r="P64" s="141">
        <v>82.4</v>
      </c>
      <c r="Q64" s="141">
        <v>77.099999999999994</v>
      </c>
      <c r="R64" s="138" t="s">
        <v>77</v>
      </c>
      <c r="S64" s="136">
        <v>100</v>
      </c>
      <c r="T64" s="138" t="s">
        <v>77</v>
      </c>
      <c r="U64" s="141">
        <v>69.400000000000006</v>
      </c>
    </row>
    <row r="65" spans="1:21" ht="16.5" customHeight="1" x14ac:dyDescent="0.25">
      <c r="A65" s="7"/>
      <c r="B65" s="7"/>
      <c r="C65" s="7"/>
      <c r="D65" s="7" t="s">
        <v>78</v>
      </c>
      <c r="E65" s="7"/>
      <c r="F65" s="7"/>
      <c r="G65" s="7"/>
      <c r="H65" s="7"/>
      <c r="I65" s="7"/>
      <c r="J65" s="7"/>
      <c r="K65" s="7"/>
      <c r="L65" s="9" t="s">
        <v>407</v>
      </c>
      <c r="M65" s="141">
        <v>24.3</v>
      </c>
      <c r="N65" s="141">
        <v>23.1</v>
      </c>
      <c r="O65" s="141">
        <v>21.5</v>
      </c>
      <c r="P65" s="140">
        <v>9</v>
      </c>
      <c r="Q65" s="141">
        <v>10.199999999999999</v>
      </c>
      <c r="R65" s="141">
        <v>74.900000000000006</v>
      </c>
      <c r="S65" s="140" t="s">
        <v>79</v>
      </c>
      <c r="T65" s="138" t="s">
        <v>77</v>
      </c>
      <c r="U65" s="141">
        <v>21.9</v>
      </c>
    </row>
    <row r="66" spans="1:21" ht="16.5" customHeight="1" x14ac:dyDescent="0.25">
      <c r="A66" s="7"/>
      <c r="B66" s="7"/>
      <c r="C66" s="7"/>
      <c r="D66" s="7" t="s">
        <v>80</v>
      </c>
      <c r="E66" s="7"/>
      <c r="F66" s="7"/>
      <c r="G66" s="7"/>
      <c r="H66" s="7"/>
      <c r="I66" s="7"/>
      <c r="J66" s="7"/>
      <c r="K66" s="7"/>
      <c r="L66" s="9" t="s">
        <v>407</v>
      </c>
      <c r="M66" s="140">
        <v>6.2</v>
      </c>
      <c r="N66" s="140">
        <v>5.4</v>
      </c>
      <c r="O66" s="141">
        <v>11.7</v>
      </c>
      <c r="P66" s="140">
        <v>6.7</v>
      </c>
      <c r="Q66" s="141">
        <v>11.7</v>
      </c>
      <c r="R66" s="141">
        <v>23.3</v>
      </c>
      <c r="S66" s="138" t="s">
        <v>77</v>
      </c>
      <c r="T66" s="141">
        <v>58.1</v>
      </c>
      <c r="U66" s="140">
        <v>8</v>
      </c>
    </row>
    <row r="67" spans="1:21" ht="16.5" customHeight="1" x14ac:dyDescent="0.25">
      <c r="A67" s="7"/>
      <c r="B67" s="7"/>
      <c r="C67" s="7"/>
      <c r="D67" s="7" t="s">
        <v>81</v>
      </c>
      <c r="E67" s="7"/>
      <c r="F67" s="7"/>
      <c r="G67" s="7"/>
      <c r="H67" s="7"/>
      <c r="I67" s="7"/>
      <c r="J67" s="7"/>
      <c r="K67" s="7"/>
      <c r="L67" s="9" t="s">
        <v>407</v>
      </c>
      <c r="M67" s="140">
        <v>0.1</v>
      </c>
      <c r="N67" s="140">
        <v>0.1</v>
      </c>
      <c r="O67" s="140">
        <v>0.9</v>
      </c>
      <c r="P67" s="140">
        <v>1.4</v>
      </c>
      <c r="Q67" s="140">
        <v>1.1000000000000001</v>
      </c>
      <c r="R67" s="140">
        <v>1.3</v>
      </c>
      <c r="S67" s="138" t="s">
        <v>77</v>
      </c>
      <c r="T67" s="141">
        <v>41.9</v>
      </c>
      <c r="U67" s="140">
        <v>0.6</v>
      </c>
    </row>
    <row r="68" spans="1:21" ht="16.5" customHeight="1" x14ac:dyDescent="0.25">
      <c r="A68" s="7"/>
      <c r="B68" s="7"/>
      <c r="C68" s="7"/>
      <c r="D68" s="7" t="s">
        <v>82</v>
      </c>
      <c r="E68" s="7"/>
      <c r="F68" s="7"/>
      <c r="G68" s="7"/>
      <c r="H68" s="7"/>
      <c r="I68" s="7"/>
      <c r="J68" s="7"/>
      <c r="K68" s="7"/>
      <c r="L68" s="9" t="s">
        <v>407</v>
      </c>
      <c r="M68" s="140" t="s">
        <v>79</v>
      </c>
      <c r="N68" s="138" t="s">
        <v>77</v>
      </c>
      <c r="O68" s="140">
        <v>0.6</v>
      </c>
      <c r="P68" s="140">
        <v>0.5</v>
      </c>
      <c r="Q68" s="140" t="s">
        <v>79</v>
      </c>
      <c r="R68" s="140">
        <v>0.5</v>
      </c>
      <c r="S68" s="138" t="s">
        <v>77</v>
      </c>
      <c r="T68" s="140" t="s">
        <v>79</v>
      </c>
      <c r="U68" s="140">
        <v>0.2</v>
      </c>
    </row>
    <row r="69" spans="1:21" ht="16.5" customHeight="1" x14ac:dyDescent="0.25">
      <c r="A69" s="7"/>
      <c r="B69" s="7"/>
      <c r="C69" s="7" t="s">
        <v>90</v>
      </c>
      <c r="D69" s="7"/>
      <c r="E69" s="7"/>
      <c r="F69" s="7"/>
      <c r="G69" s="7"/>
      <c r="H69" s="7"/>
      <c r="I69" s="7"/>
      <c r="J69" s="7"/>
      <c r="K69" s="7"/>
      <c r="L69" s="9"/>
      <c r="M69" s="10"/>
      <c r="N69" s="10"/>
      <c r="O69" s="10"/>
      <c r="P69" s="10"/>
      <c r="Q69" s="10"/>
      <c r="R69" s="10"/>
      <c r="S69" s="10"/>
      <c r="T69" s="10"/>
      <c r="U69" s="10"/>
    </row>
    <row r="70" spans="1:21" ht="16.5" customHeight="1" x14ac:dyDescent="0.25">
      <c r="A70" s="7"/>
      <c r="B70" s="7"/>
      <c r="C70" s="7"/>
      <c r="D70" s="7" t="s">
        <v>75</v>
      </c>
      <c r="E70" s="7"/>
      <c r="F70" s="7"/>
      <c r="G70" s="7"/>
      <c r="H70" s="7"/>
      <c r="I70" s="7"/>
      <c r="J70" s="7"/>
      <c r="K70" s="7"/>
      <c r="L70" s="9" t="s">
        <v>407</v>
      </c>
      <c r="M70" s="141">
        <v>69.900000000000006</v>
      </c>
      <c r="N70" s="141">
        <v>71.5</v>
      </c>
      <c r="O70" s="141">
        <v>65.3</v>
      </c>
      <c r="P70" s="141">
        <v>82.8</v>
      </c>
      <c r="Q70" s="141">
        <v>77.7</v>
      </c>
      <c r="R70" s="138" t="s">
        <v>77</v>
      </c>
      <c r="S70" s="136">
        <v>100</v>
      </c>
      <c r="T70" s="138" t="s">
        <v>77</v>
      </c>
      <c r="U70" s="141">
        <v>69.7</v>
      </c>
    </row>
    <row r="71" spans="1:21" ht="16.5" customHeight="1" x14ac:dyDescent="0.25">
      <c r="A71" s="7"/>
      <c r="B71" s="7"/>
      <c r="C71" s="7"/>
      <c r="D71" s="7" t="s">
        <v>78</v>
      </c>
      <c r="E71" s="7"/>
      <c r="F71" s="7"/>
      <c r="G71" s="7"/>
      <c r="H71" s="7"/>
      <c r="I71" s="7"/>
      <c r="J71" s="7"/>
      <c r="K71" s="7"/>
      <c r="L71" s="9" t="s">
        <v>407</v>
      </c>
      <c r="M71" s="141">
        <v>23.8</v>
      </c>
      <c r="N71" s="141">
        <v>23</v>
      </c>
      <c r="O71" s="141">
        <v>21.5</v>
      </c>
      <c r="P71" s="140">
        <v>8.6999999999999993</v>
      </c>
      <c r="Q71" s="140">
        <v>9.4</v>
      </c>
      <c r="R71" s="141">
        <v>74.2</v>
      </c>
      <c r="S71" s="140" t="s">
        <v>79</v>
      </c>
      <c r="T71" s="138" t="s">
        <v>77</v>
      </c>
      <c r="U71" s="141">
        <v>21.5</v>
      </c>
    </row>
    <row r="72" spans="1:21" ht="16.5" customHeight="1" x14ac:dyDescent="0.25">
      <c r="A72" s="7"/>
      <c r="B72" s="7"/>
      <c r="C72" s="7"/>
      <c r="D72" s="7" t="s">
        <v>80</v>
      </c>
      <c r="E72" s="7"/>
      <c r="F72" s="7"/>
      <c r="G72" s="7"/>
      <c r="H72" s="7"/>
      <c r="I72" s="7"/>
      <c r="J72" s="7"/>
      <c r="K72" s="7"/>
      <c r="L72" s="9" t="s">
        <v>407</v>
      </c>
      <c r="M72" s="140">
        <v>6.2</v>
      </c>
      <c r="N72" s="140">
        <v>5.5</v>
      </c>
      <c r="O72" s="141">
        <v>11.8</v>
      </c>
      <c r="P72" s="140">
        <v>6.6</v>
      </c>
      <c r="Q72" s="141">
        <v>11.8</v>
      </c>
      <c r="R72" s="141">
        <v>24</v>
      </c>
      <c r="S72" s="138" t="s">
        <v>77</v>
      </c>
      <c r="T72" s="141">
        <v>58.1</v>
      </c>
      <c r="U72" s="140">
        <v>8</v>
      </c>
    </row>
    <row r="73" spans="1:21" ht="16.5" customHeight="1" x14ac:dyDescent="0.25">
      <c r="A73" s="7"/>
      <c r="B73" s="7"/>
      <c r="C73" s="7"/>
      <c r="D73" s="7" t="s">
        <v>81</v>
      </c>
      <c r="E73" s="7"/>
      <c r="F73" s="7"/>
      <c r="G73" s="7"/>
      <c r="H73" s="7"/>
      <c r="I73" s="7"/>
      <c r="J73" s="7"/>
      <c r="K73" s="7"/>
      <c r="L73" s="9" t="s">
        <v>407</v>
      </c>
      <c r="M73" s="140">
        <v>0.1</v>
      </c>
      <c r="N73" s="140">
        <v>0.1</v>
      </c>
      <c r="O73" s="140">
        <v>0.9</v>
      </c>
      <c r="P73" s="140">
        <v>1.4</v>
      </c>
      <c r="Q73" s="140">
        <v>1.1000000000000001</v>
      </c>
      <c r="R73" s="140">
        <v>1.4</v>
      </c>
      <c r="S73" s="138" t="s">
        <v>77</v>
      </c>
      <c r="T73" s="141">
        <v>36.4</v>
      </c>
      <c r="U73" s="140">
        <v>0.6</v>
      </c>
    </row>
    <row r="74" spans="1:21" ht="16.5" customHeight="1" x14ac:dyDescent="0.25">
      <c r="A74" s="7"/>
      <c r="B74" s="7"/>
      <c r="C74" s="7"/>
      <c r="D74" s="7" t="s">
        <v>82</v>
      </c>
      <c r="E74" s="7"/>
      <c r="F74" s="7"/>
      <c r="G74" s="7"/>
      <c r="H74" s="7"/>
      <c r="I74" s="7"/>
      <c r="J74" s="7"/>
      <c r="K74" s="7"/>
      <c r="L74" s="9" t="s">
        <v>407</v>
      </c>
      <c r="M74" s="140" t="s">
        <v>79</v>
      </c>
      <c r="N74" s="138" t="s">
        <v>77</v>
      </c>
      <c r="O74" s="140">
        <v>0.5</v>
      </c>
      <c r="P74" s="140">
        <v>0.5</v>
      </c>
      <c r="Q74" s="140" t="s">
        <v>79</v>
      </c>
      <c r="R74" s="140">
        <v>0.5</v>
      </c>
      <c r="S74" s="138" t="s">
        <v>77</v>
      </c>
      <c r="T74" s="140">
        <v>5.5</v>
      </c>
      <c r="U74" s="140">
        <v>0.2</v>
      </c>
    </row>
    <row r="75" spans="1:21" ht="16.5" customHeight="1" x14ac:dyDescent="0.25">
      <c r="A75" s="7"/>
      <c r="B75" s="7"/>
      <c r="C75" s="7" t="s">
        <v>92</v>
      </c>
      <c r="D75" s="7"/>
      <c r="E75" s="7"/>
      <c r="F75" s="7"/>
      <c r="G75" s="7"/>
      <c r="H75" s="7"/>
      <c r="I75" s="7"/>
      <c r="J75" s="7"/>
      <c r="K75" s="7"/>
      <c r="L75" s="9"/>
      <c r="M75" s="10"/>
      <c r="N75" s="10"/>
      <c r="O75" s="10"/>
      <c r="P75" s="10"/>
      <c r="Q75" s="10"/>
      <c r="R75" s="10"/>
      <c r="S75" s="10"/>
      <c r="T75" s="10"/>
      <c r="U75" s="10"/>
    </row>
    <row r="76" spans="1:21" ht="16.5" customHeight="1" x14ac:dyDescent="0.25">
      <c r="A76" s="7"/>
      <c r="B76" s="7"/>
      <c r="C76" s="7"/>
      <c r="D76" s="7" t="s">
        <v>75</v>
      </c>
      <c r="E76" s="7"/>
      <c r="F76" s="7"/>
      <c r="G76" s="7"/>
      <c r="H76" s="7"/>
      <c r="I76" s="7"/>
      <c r="J76" s="7"/>
      <c r="K76" s="7"/>
      <c r="L76" s="9" t="s">
        <v>407</v>
      </c>
      <c r="M76" s="141">
        <v>69.599999999999994</v>
      </c>
      <c r="N76" s="141">
        <v>71.599999999999994</v>
      </c>
      <c r="O76" s="141">
        <v>64.8</v>
      </c>
      <c r="P76" s="141">
        <v>83.4</v>
      </c>
      <c r="Q76" s="141">
        <v>77.599999999999994</v>
      </c>
      <c r="R76" s="138" t="s">
        <v>77</v>
      </c>
      <c r="S76" s="136">
        <v>100</v>
      </c>
      <c r="T76" s="138" t="s">
        <v>77</v>
      </c>
      <c r="U76" s="141">
        <v>69.5</v>
      </c>
    </row>
    <row r="77" spans="1:21" ht="16.5" customHeight="1" x14ac:dyDescent="0.25">
      <c r="A77" s="7"/>
      <c r="B77" s="7"/>
      <c r="C77" s="7"/>
      <c r="D77" s="7" t="s">
        <v>78</v>
      </c>
      <c r="E77" s="7"/>
      <c r="F77" s="7"/>
      <c r="G77" s="7"/>
      <c r="H77" s="7"/>
      <c r="I77" s="7"/>
      <c r="J77" s="7"/>
      <c r="K77" s="7"/>
      <c r="L77" s="9" t="s">
        <v>407</v>
      </c>
      <c r="M77" s="141">
        <v>24</v>
      </c>
      <c r="N77" s="141">
        <v>22.6</v>
      </c>
      <c r="O77" s="141">
        <v>21.7</v>
      </c>
      <c r="P77" s="140">
        <v>8.1999999999999993</v>
      </c>
      <c r="Q77" s="140">
        <v>9.4</v>
      </c>
      <c r="R77" s="141">
        <v>73.7</v>
      </c>
      <c r="S77" s="140" t="s">
        <v>79</v>
      </c>
      <c r="T77" s="138" t="s">
        <v>77</v>
      </c>
      <c r="U77" s="141">
        <v>21.5</v>
      </c>
    </row>
    <row r="78" spans="1:21" ht="16.5" customHeight="1" x14ac:dyDescent="0.25">
      <c r="A78" s="7"/>
      <c r="B78" s="7"/>
      <c r="C78" s="7"/>
      <c r="D78" s="7" t="s">
        <v>80</v>
      </c>
      <c r="E78" s="7"/>
      <c r="F78" s="7"/>
      <c r="G78" s="7"/>
      <c r="H78" s="7"/>
      <c r="I78" s="7"/>
      <c r="J78" s="7"/>
      <c r="K78" s="7"/>
      <c r="L78" s="9" t="s">
        <v>407</v>
      </c>
      <c r="M78" s="140">
        <v>6.3</v>
      </c>
      <c r="N78" s="140">
        <v>5.6</v>
      </c>
      <c r="O78" s="141">
        <v>11.9</v>
      </c>
      <c r="P78" s="140">
        <v>6.5</v>
      </c>
      <c r="Q78" s="141">
        <v>11.9</v>
      </c>
      <c r="R78" s="141">
        <v>24.4</v>
      </c>
      <c r="S78" s="138" t="s">
        <v>77</v>
      </c>
      <c r="T78" s="141">
        <v>62.6</v>
      </c>
      <c r="U78" s="140">
        <v>8.1999999999999993</v>
      </c>
    </row>
    <row r="79" spans="1:21" ht="16.5" customHeight="1" x14ac:dyDescent="0.25">
      <c r="A79" s="7"/>
      <c r="B79" s="7"/>
      <c r="C79" s="7"/>
      <c r="D79" s="7" t="s">
        <v>81</v>
      </c>
      <c r="E79" s="7"/>
      <c r="F79" s="7"/>
      <c r="G79" s="7"/>
      <c r="H79" s="7"/>
      <c r="I79" s="7"/>
      <c r="J79" s="7"/>
      <c r="K79" s="7"/>
      <c r="L79" s="9" t="s">
        <v>407</v>
      </c>
      <c r="M79" s="140">
        <v>0.1</v>
      </c>
      <c r="N79" s="140">
        <v>0.1</v>
      </c>
      <c r="O79" s="140">
        <v>0.9</v>
      </c>
      <c r="P79" s="140">
        <v>1.4</v>
      </c>
      <c r="Q79" s="140">
        <v>1.1000000000000001</v>
      </c>
      <c r="R79" s="140">
        <v>1.4</v>
      </c>
      <c r="S79" s="138" t="s">
        <v>77</v>
      </c>
      <c r="T79" s="141">
        <v>29</v>
      </c>
      <c r="U79" s="140">
        <v>0.6</v>
      </c>
    </row>
    <row r="80" spans="1:21" ht="16.5" customHeight="1" x14ac:dyDescent="0.25">
      <c r="A80" s="7"/>
      <c r="B80" s="7"/>
      <c r="C80" s="7"/>
      <c r="D80" s="7" t="s">
        <v>82</v>
      </c>
      <c r="E80" s="7"/>
      <c r="F80" s="7"/>
      <c r="G80" s="7"/>
      <c r="H80" s="7"/>
      <c r="I80" s="7"/>
      <c r="J80" s="7"/>
      <c r="K80" s="7"/>
      <c r="L80" s="9" t="s">
        <v>407</v>
      </c>
      <c r="M80" s="140" t="s">
        <v>79</v>
      </c>
      <c r="N80" s="138" t="s">
        <v>77</v>
      </c>
      <c r="O80" s="140">
        <v>0.6</v>
      </c>
      <c r="P80" s="140">
        <v>0.5</v>
      </c>
      <c r="Q80" s="140" t="s">
        <v>79</v>
      </c>
      <c r="R80" s="140">
        <v>0.5</v>
      </c>
      <c r="S80" s="138" t="s">
        <v>77</v>
      </c>
      <c r="T80" s="140">
        <v>8.4</v>
      </c>
      <c r="U80" s="140">
        <v>0.2</v>
      </c>
    </row>
    <row r="81" spans="1:21" ht="16.5" customHeight="1" x14ac:dyDescent="0.25">
      <c r="A81" s="7"/>
      <c r="B81" s="7"/>
      <c r="C81" s="7" t="s">
        <v>93</v>
      </c>
      <c r="D81" s="7"/>
      <c r="E81" s="7"/>
      <c r="F81" s="7"/>
      <c r="G81" s="7"/>
      <c r="H81" s="7"/>
      <c r="I81" s="7"/>
      <c r="J81" s="7"/>
      <c r="K81" s="7"/>
      <c r="L81" s="9"/>
      <c r="M81" s="10"/>
      <c r="N81" s="10"/>
      <c r="O81" s="10"/>
      <c r="P81" s="10"/>
      <c r="Q81" s="10"/>
      <c r="R81" s="10"/>
      <c r="S81" s="10"/>
      <c r="T81" s="10"/>
      <c r="U81" s="10"/>
    </row>
    <row r="82" spans="1:21" ht="16.5" customHeight="1" x14ac:dyDescent="0.25">
      <c r="A82" s="7"/>
      <c r="B82" s="7"/>
      <c r="C82" s="7"/>
      <c r="D82" s="7" t="s">
        <v>75</v>
      </c>
      <c r="E82" s="7"/>
      <c r="F82" s="7"/>
      <c r="G82" s="7"/>
      <c r="H82" s="7"/>
      <c r="I82" s="7"/>
      <c r="J82" s="7"/>
      <c r="K82" s="7"/>
      <c r="L82" s="9" t="s">
        <v>407</v>
      </c>
      <c r="M82" s="141">
        <v>69.2</v>
      </c>
      <c r="N82" s="141">
        <v>72.099999999999994</v>
      </c>
      <c r="O82" s="141">
        <v>63.1</v>
      </c>
      <c r="P82" s="141">
        <v>77.8</v>
      </c>
      <c r="Q82" s="141">
        <v>77.3</v>
      </c>
      <c r="R82" s="138" t="s">
        <v>77</v>
      </c>
      <c r="S82" s="136">
        <v>100</v>
      </c>
      <c r="T82" s="138" t="s">
        <v>77</v>
      </c>
      <c r="U82" s="141">
        <v>68.7</v>
      </c>
    </row>
    <row r="83" spans="1:21" ht="16.5" customHeight="1" x14ac:dyDescent="0.25">
      <c r="A83" s="7"/>
      <c r="B83" s="7"/>
      <c r="C83" s="7"/>
      <c r="D83" s="7" t="s">
        <v>78</v>
      </c>
      <c r="E83" s="7"/>
      <c r="F83" s="7"/>
      <c r="G83" s="7"/>
      <c r="H83" s="7"/>
      <c r="I83" s="7"/>
      <c r="J83" s="7"/>
      <c r="K83" s="7"/>
      <c r="L83" s="9" t="s">
        <v>407</v>
      </c>
      <c r="M83" s="141">
        <v>24.3</v>
      </c>
      <c r="N83" s="141">
        <v>22.5</v>
      </c>
      <c r="O83" s="141">
        <v>23.2</v>
      </c>
      <c r="P83" s="141">
        <v>13.2</v>
      </c>
      <c r="Q83" s="141">
        <v>11.5</v>
      </c>
      <c r="R83" s="141">
        <v>74.400000000000006</v>
      </c>
      <c r="S83" s="140" t="s">
        <v>79</v>
      </c>
      <c r="T83" s="138" t="s">
        <v>77</v>
      </c>
      <c r="U83" s="141">
        <v>22.5</v>
      </c>
    </row>
    <row r="84" spans="1:21" ht="16.5" customHeight="1" x14ac:dyDescent="0.25">
      <c r="A84" s="7"/>
      <c r="B84" s="7"/>
      <c r="C84" s="7"/>
      <c r="D84" s="7" t="s">
        <v>80</v>
      </c>
      <c r="E84" s="7"/>
      <c r="F84" s="7"/>
      <c r="G84" s="7"/>
      <c r="H84" s="7"/>
      <c r="I84" s="7"/>
      <c r="J84" s="7"/>
      <c r="K84" s="7"/>
      <c r="L84" s="9" t="s">
        <v>407</v>
      </c>
      <c r="M84" s="140">
        <v>6.4</v>
      </c>
      <c r="N84" s="140">
        <v>5.3</v>
      </c>
      <c r="O84" s="141">
        <v>12.3</v>
      </c>
      <c r="P84" s="140">
        <v>6.9</v>
      </c>
      <c r="Q84" s="141">
        <v>10.1</v>
      </c>
      <c r="R84" s="141">
        <v>23.7</v>
      </c>
      <c r="S84" s="138" t="s">
        <v>77</v>
      </c>
      <c r="T84" s="141">
        <v>62.6</v>
      </c>
      <c r="U84" s="140">
        <v>8.1</v>
      </c>
    </row>
    <row r="85" spans="1:21" ht="16.5" customHeight="1" x14ac:dyDescent="0.25">
      <c r="A85" s="7"/>
      <c r="B85" s="7"/>
      <c r="C85" s="7"/>
      <c r="D85" s="7" t="s">
        <v>81</v>
      </c>
      <c r="E85" s="7"/>
      <c r="F85" s="7"/>
      <c r="G85" s="7"/>
      <c r="H85" s="7"/>
      <c r="I85" s="7"/>
      <c r="J85" s="7"/>
      <c r="K85" s="7"/>
      <c r="L85" s="9" t="s">
        <v>407</v>
      </c>
      <c r="M85" s="140">
        <v>0.2</v>
      </c>
      <c r="N85" s="140">
        <v>0.1</v>
      </c>
      <c r="O85" s="140">
        <v>0.9</v>
      </c>
      <c r="P85" s="140">
        <v>1.3</v>
      </c>
      <c r="Q85" s="140">
        <v>1.1000000000000001</v>
      </c>
      <c r="R85" s="140">
        <v>1.4</v>
      </c>
      <c r="S85" s="138" t="s">
        <v>77</v>
      </c>
      <c r="T85" s="141">
        <v>29</v>
      </c>
      <c r="U85" s="140">
        <v>0.6</v>
      </c>
    </row>
    <row r="86" spans="1:21" ht="16.5" customHeight="1" x14ac:dyDescent="0.25">
      <c r="A86" s="7"/>
      <c r="B86" s="7"/>
      <c r="C86" s="7"/>
      <c r="D86" s="7" t="s">
        <v>82</v>
      </c>
      <c r="E86" s="7"/>
      <c r="F86" s="7"/>
      <c r="G86" s="7"/>
      <c r="H86" s="7"/>
      <c r="I86" s="7"/>
      <c r="J86" s="7"/>
      <c r="K86" s="7"/>
      <c r="L86" s="9" t="s">
        <v>407</v>
      </c>
      <c r="M86" s="140" t="s">
        <v>79</v>
      </c>
      <c r="N86" s="138" t="s">
        <v>77</v>
      </c>
      <c r="O86" s="140">
        <v>0.4</v>
      </c>
      <c r="P86" s="140">
        <v>0.7</v>
      </c>
      <c r="Q86" s="140" t="s">
        <v>79</v>
      </c>
      <c r="R86" s="140">
        <v>0.5</v>
      </c>
      <c r="S86" s="138" t="s">
        <v>77</v>
      </c>
      <c r="T86" s="140">
        <v>8.4</v>
      </c>
      <c r="U86" s="140">
        <v>0.2</v>
      </c>
    </row>
    <row r="87" spans="1:21" ht="16.5" customHeight="1" x14ac:dyDescent="0.25">
      <c r="A87" s="7" t="s">
        <v>499</v>
      </c>
      <c r="B87" s="7"/>
      <c r="C87" s="7"/>
      <c r="D87" s="7"/>
      <c r="E87" s="7"/>
      <c r="F87" s="7"/>
      <c r="G87" s="7"/>
      <c r="H87" s="7"/>
      <c r="I87" s="7"/>
      <c r="J87" s="7"/>
      <c r="K87" s="7"/>
      <c r="L87" s="9"/>
      <c r="M87" s="10"/>
      <c r="N87" s="10"/>
      <c r="O87" s="10"/>
      <c r="P87" s="10"/>
      <c r="Q87" s="10"/>
      <c r="R87" s="10"/>
      <c r="S87" s="10"/>
      <c r="T87" s="10"/>
      <c r="U87" s="10"/>
    </row>
    <row r="88" spans="1:21" ht="16.5" customHeight="1" x14ac:dyDescent="0.25">
      <c r="A88" s="7"/>
      <c r="B88" s="7" t="s">
        <v>500</v>
      </c>
      <c r="C88" s="7"/>
      <c r="D88" s="7"/>
      <c r="E88" s="7"/>
      <c r="F88" s="7"/>
      <c r="G88" s="7"/>
      <c r="H88" s="7"/>
      <c r="I88" s="7"/>
      <c r="J88" s="7"/>
      <c r="K88" s="7"/>
      <c r="L88" s="9"/>
      <c r="M88" s="10"/>
      <c r="N88" s="10"/>
      <c r="O88" s="10"/>
      <c r="P88" s="10"/>
      <c r="Q88" s="10"/>
      <c r="R88" s="10"/>
      <c r="S88" s="10"/>
      <c r="T88" s="10"/>
      <c r="U88" s="10"/>
    </row>
    <row r="89" spans="1:21" ht="16.5" customHeight="1" x14ac:dyDescent="0.25">
      <c r="A89" s="7"/>
      <c r="B89" s="7"/>
      <c r="C89" s="7" t="s">
        <v>74</v>
      </c>
      <c r="D89" s="7"/>
      <c r="E89" s="7"/>
      <c r="F89" s="7"/>
      <c r="G89" s="7"/>
      <c r="H89" s="7"/>
      <c r="I89" s="7"/>
      <c r="J89" s="7"/>
      <c r="K89" s="7"/>
      <c r="L89" s="9"/>
      <c r="M89" s="10"/>
      <c r="N89" s="10"/>
      <c r="O89" s="10"/>
      <c r="P89" s="10"/>
      <c r="Q89" s="10"/>
      <c r="R89" s="10"/>
      <c r="S89" s="10"/>
      <c r="T89" s="10"/>
      <c r="U89" s="10"/>
    </row>
    <row r="90" spans="1:21" ht="16.5" customHeight="1" x14ac:dyDescent="0.25">
      <c r="A90" s="7"/>
      <c r="B90" s="7"/>
      <c r="C90" s="7"/>
      <c r="D90" s="7" t="s">
        <v>75</v>
      </c>
      <c r="E90" s="7"/>
      <c r="F90" s="7"/>
      <c r="G90" s="7"/>
      <c r="H90" s="7"/>
      <c r="I90" s="7"/>
      <c r="J90" s="7"/>
      <c r="K90" s="7"/>
      <c r="L90" s="9" t="s">
        <v>407</v>
      </c>
      <c r="M90" s="141">
        <v>86</v>
      </c>
      <c r="N90" s="141">
        <v>83.3</v>
      </c>
      <c r="O90" s="141">
        <v>87.1</v>
      </c>
      <c r="P90" s="141">
        <v>88.2</v>
      </c>
      <c r="Q90" s="141">
        <v>93.3</v>
      </c>
      <c r="R90" s="138" t="s">
        <v>77</v>
      </c>
      <c r="S90" s="141">
        <v>87.3</v>
      </c>
      <c r="T90" s="138" t="s">
        <v>77</v>
      </c>
      <c r="U90" s="141">
        <v>86.4</v>
      </c>
    </row>
    <row r="91" spans="1:21" ht="16.5" customHeight="1" x14ac:dyDescent="0.25">
      <c r="A91" s="7"/>
      <c r="B91" s="7"/>
      <c r="C91" s="7"/>
      <c r="D91" s="7" t="s">
        <v>78</v>
      </c>
      <c r="E91" s="7"/>
      <c r="F91" s="7"/>
      <c r="G91" s="7"/>
      <c r="H91" s="7"/>
      <c r="I91" s="7"/>
      <c r="J91" s="7"/>
      <c r="K91" s="7"/>
      <c r="L91" s="9" t="s">
        <v>407</v>
      </c>
      <c r="M91" s="141">
        <v>88.7</v>
      </c>
      <c r="N91" s="141">
        <v>86.5</v>
      </c>
      <c r="O91" s="141">
        <v>88.1</v>
      </c>
      <c r="P91" s="141">
        <v>95.4</v>
      </c>
      <c r="Q91" s="141">
        <v>93.7</v>
      </c>
      <c r="R91" s="141">
        <v>88.6</v>
      </c>
      <c r="S91" s="140" t="s">
        <v>79</v>
      </c>
      <c r="T91" s="138" t="s">
        <v>77</v>
      </c>
      <c r="U91" s="141">
        <v>88.4</v>
      </c>
    </row>
    <row r="92" spans="1:21" ht="16.5" customHeight="1" x14ac:dyDescent="0.25">
      <c r="A92" s="7"/>
      <c r="B92" s="7"/>
      <c r="C92" s="7"/>
      <c r="D92" s="7" t="s">
        <v>80</v>
      </c>
      <c r="E92" s="7"/>
      <c r="F92" s="7"/>
      <c r="G92" s="7"/>
      <c r="H92" s="7"/>
      <c r="I92" s="7"/>
      <c r="J92" s="7"/>
      <c r="K92" s="7"/>
      <c r="L92" s="9" t="s">
        <v>407</v>
      </c>
      <c r="M92" s="141">
        <v>85.5</v>
      </c>
      <c r="N92" s="141">
        <v>85.9</v>
      </c>
      <c r="O92" s="141">
        <v>85.3</v>
      </c>
      <c r="P92" s="141">
        <v>87.2</v>
      </c>
      <c r="Q92" s="141">
        <v>91.4</v>
      </c>
      <c r="R92" s="141">
        <v>90.7</v>
      </c>
      <c r="S92" s="138" t="s">
        <v>77</v>
      </c>
      <c r="T92" s="141">
        <v>97.6</v>
      </c>
      <c r="U92" s="141">
        <v>86.9</v>
      </c>
    </row>
    <row r="93" spans="1:21" ht="16.5" customHeight="1" x14ac:dyDescent="0.25">
      <c r="A93" s="7"/>
      <c r="B93" s="7"/>
      <c r="C93" s="7"/>
      <c r="D93" s="7" t="s">
        <v>81</v>
      </c>
      <c r="E93" s="7"/>
      <c r="F93" s="7"/>
      <c r="G93" s="7"/>
      <c r="H93" s="7"/>
      <c r="I93" s="7"/>
      <c r="J93" s="7"/>
      <c r="K93" s="7"/>
      <c r="L93" s="9" t="s">
        <v>407</v>
      </c>
      <c r="M93" s="141">
        <v>83.6</v>
      </c>
      <c r="N93" s="141">
        <v>91.3</v>
      </c>
      <c r="O93" s="141">
        <v>77</v>
      </c>
      <c r="P93" s="141">
        <v>77.2</v>
      </c>
      <c r="Q93" s="141">
        <v>90.7</v>
      </c>
      <c r="R93" s="141">
        <v>85.2</v>
      </c>
      <c r="S93" s="138" t="s">
        <v>77</v>
      </c>
      <c r="T93" s="141">
        <v>90.8</v>
      </c>
      <c r="U93" s="141">
        <v>83.5</v>
      </c>
    </row>
    <row r="94" spans="1:21" ht="16.5" customHeight="1" x14ac:dyDescent="0.25">
      <c r="A94" s="7"/>
      <c r="B94" s="7"/>
      <c r="C94" s="7"/>
      <c r="D94" s="7" t="s">
        <v>82</v>
      </c>
      <c r="E94" s="7"/>
      <c r="F94" s="7"/>
      <c r="G94" s="7"/>
      <c r="H94" s="7"/>
      <c r="I94" s="7"/>
      <c r="J94" s="7"/>
      <c r="K94" s="7"/>
      <c r="L94" s="9" t="s">
        <v>407</v>
      </c>
      <c r="M94" s="140" t="s">
        <v>79</v>
      </c>
      <c r="N94" s="138" t="s">
        <v>77</v>
      </c>
      <c r="O94" s="141">
        <v>82.7</v>
      </c>
      <c r="P94" s="141">
        <v>66.5</v>
      </c>
      <c r="Q94" s="140" t="s">
        <v>79</v>
      </c>
      <c r="R94" s="141">
        <v>63.4</v>
      </c>
      <c r="S94" s="138" t="s">
        <v>77</v>
      </c>
      <c r="T94" s="140" t="s">
        <v>79</v>
      </c>
      <c r="U94" s="141">
        <v>75.099999999999994</v>
      </c>
    </row>
    <row r="95" spans="1:21" ht="16.5" customHeight="1" x14ac:dyDescent="0.25">
      <c r="A95" s="7"/>
      <c r="B95" s="7"/>
      <c r="C95" s="7" t="s">
        <v>84</v>
      </c>
      <c r="D95" s="7"/>
      <c r="E95" s="7"/>
      <c r="F95" s="7"/>
      <c r="G95" s="7"/>
      <c r="H95" s="7"/>
      <c r="I95" s="7"/>
      <c r="J95" s="7"/>
      <c r="K95" s="7"/>
      <c r="L95" s="9"/>
      <c r="M95" s="10"/>
      <c r="N95" s="10"/>
      <c r="O95" s="10"/>
      <c r="P95" s="10"/>
      <c r="Q95" s="10"/>
      <c r="R95" s="10"/>
      <c r="S95" s="10"/>
      <c r="T95" s="10"/>
      <c r="U95" s="10"/>
    </row>
    <row r="96" spans="1:21" ht="16.5" customHeight="1" x14ac:dyDescent="0.25">
      <c r="A96" s="7"/>
      <c r="B96" s="7"/>
      <c r="C96" s="7"/>
      <c r="D96" s="7" t="s">
        <v>75</v>
      </c>
      <c r="E96" s="7"/>
      <c r="F96" s="7"/>
      <c r="G96" s="7"/>
      <c r="H96" s="7"/>
      <c r="I96" s="7"/>
      <c r="J96" s="7"/>
      <c r="K96" s="7"/>
      <c r="L96" s="9" t="s">
        <v>407</v>
      </c>
      <c r="M96" s="141">
        <v>87.6</v>
      </c>
      <c r="N96" s="141">
        <v>87.2</v>
      </c>
      <c r="O96" s="141">
        <v>86.5</v>
      </c>
      <c r="P96" s="141">
        <v>89.5</v>
      </c>
      <c r="Q96" s="141">
        <v>92.6</v>
      </c>
      <c r="R96" s="138" t="s">
        <v>77</v>
      </c>
      <c r="S96" s="141">
        <v>89.4</v>
      </c>
      <c r="T96" s="138" t="s">
        <v>77</v>
      </c>
      <c r="U96" s="141">
        <v>88</v>
      </c>
    </row>
    <row r="97" spans="1:21" ht="16.5" customHeight="1" x14ac:dyDescent="0.25">
      <c r="A97" s="7"/>
      <c r="B97" s="7"/>
      <c r="C97" s="7"/>
      <c r="D97" s="7" t="s">
        <v>78</v>
      </c>
      <c r="E97" s="7"/>
      <c r="F97" s="7"/>
      <c r="G97" s="7"/>
      <c r="H97" s="7"/>
      <c r="I97" s="7"/>
      <c r="J97" s="7"/>
      <c r="K97" s="7"/>
      <c r="L97" s="9" t="s">
        <v>407</v>
      </c>
      <c r="M97" s="141">
        <v>89.7</v>
      </c>
      <c r="N97" s="141">
        <v>89.4</v>
      </c>
      <c r="O97" s="141">
        <v>89</v>
      </c>
      <c r="P97" s="141">
        <v>95.9</v>
      </c>
      <c r="Q97" s="141">
        <v>93.4</v>
      </c>
      <c r="R97" s="141">
        <v>88.8</v>
      </c>
      <c r="S97" s="138" t="s">
        <v>77</v>
      </c>
      <c r="T97" s="138" t="s">
        <v>77</v>
      </c>
      <c r="U97" s="141">
        <v>89.8</v>
      </c>
    </row>
    <row r="98" spans="1:21" ht="16.5" customHeight="1" x14ac:dyDescent="0.25">
      <c r="A98" s="7"/>
      <c r="B98" s="7"/>
      <c r="C98" s="7"/>
      <c r="D98" s="7" t="s">
        <v>80</v>
      </c>
      <c r="E98" s="7"/>
      <c r="F98" s="7"/>
      <c r="G98" s="7"/>
      <c r="H98" s="7"/>
      <c r="I98" s="7"/>
      <c r="J98" s="7"/>
      <c r="K98" s="7"/>
      <c r="L98" s="9" t="s">
        <v>407</v>
      </c>
      <c r="M98" s="141">
        <v>85.7</v>
      </c>
      <c r="N98" s="141">
        <v>89.7</v>
      </c>
      <c r="O98" s="141">
        <v>84.8</v>
      </c>
      <c r="P98" s="141">
        <v>86.5</v>
      </c>
      <c r="Q98" s="141">
        <v>90.9</v>
      </c>
      <c r="R98" s="141">
        <v>89</v>
      </c>
      <c r="S98" s="138" t="s">
        <v>77</v>
      </c>
      <c r="T98" s="141">
        <v>96.8</v>
      </c>
      <c r="U98" s="141">
        <v>87.2</v>
      </c>
    </row>
    <row r="99" spans="1:21" ht="16.5" customHeight="1" x14ac:dyDescent="0.25">
      <c r="A99" s="7"/>
      <c r="B99" s="7"/>
      <c r="C99" s="7"/>
      <c r="D99" s="7" t="s">
        <v>81</v>
      </c>
      <c r="E99" s="7"/>
      <c r="F99" s="7"/>
      <c r="G99" s="7"/>
      <c r="H99" s="7"/>
      <c r="I99" s="7"/>
      <c r="J99" s="7"/>
      <c r="K99" s="7"/>
      <c r="L99" s="9" t="s">
        <v>407</v>
      </c>
      <c r="M99" s="141">
        <v>88</v>
      </c>
      <c r="N99" s="141">
        <v>88.1</v>
      </c>
      <c r="O99" s="141">
        <v>80.900000000000006</v>
      </c>
      <c r="P99" s="141">
        <v>77.8</v>
      </c>
      <c r="Q99" s="141">
        <v>87.6</v>
      </c>
      <c r="R99" s="141">
        <v>85.1</v>
      </c>
      <c r="S99" s="138" t="s">
        <v>77</v>
      </c>
      <c r="T99" s="141">
        <v>89.9</v>
      </c>
      <c r="U99" s="141">
        <v>84.4</v>
      </c>
    </row>
    <row r="100" spans="1:21" ht="16.5" customHeight="1" x14ac:dyDescent="0.25">
      <c r="A100" s="7"/>
      <c r="B100" s="7"/>
      <c r="C100" s="7"/>
      <c r="D100" s="7" t="s">
        <v>82</v>
      </c>
      <c r="E100" s="7"/>
      <c r="F100" s="7"/>
      <c r="G100" s="7"/>
      <c r="H100" s="7"/>
      <c r="I100" s="7"/>
      <c r="J100" s="7"/>
      <c r="K100" s="7"/>
      <c r="L100" s="9" t="s">
        <v>407</v>
      </c>
      <c r="M100" s="140" t="s">
        <v>79</v>
      </c>
      <c r="N100" s="138" t="s">
        <v>77</v>
      </c>
      <c r="O100" s="141">
        <v>80.900000000000006</v>
      </c>
      <c r="P100" s="141">
        <v>59.6</v>
      </c>
      <c r="Q100" s="140" t="s">
        <v>79</v>
      </c>
      <c r="R100" s="141">
        <v>81.8</v>
      </c>
      <c r="S100" s="138" t="s">
        <v>77</v>
      </c>
      <c r="T100" s="140" t="s">
        <v>79</v>
      </c>
      <c r="U100" s="141">
        <v>72.599999999999994</v>
      </c>
    </row>
    <row r="101" spans="1:21" ht="16.5" customHeight="1" x14ac:dyDescent="0.25">
      <c r="A101" s="7"/>
      <c r="B101" s="7"/>
      <c r="C101" s="7" t="s">
        <v>85</v>
      </c>
      <c r="D101" s="7"/>
      <c r="E101" s="7"/>
      <c r="F101" s="7"/>
      <c r="G101" s="7"/>
      <c r="H101" s="7"/>
      <c r="I101" s="7"/>
      <c r="J101" s="7"/>
      <c r="K101" s="7"/>
      <c r="L101" s="9"/>
      <c r="M101" s="10"/>
      <c r="N101" s="10"/>
      <c r="O101" s="10"/>
      <c r="P101" s="10"/>
      <c r="Q101" s="10"/>
      <c r="R101" s="10"/>
      <c r="S101" s="10"/>
      <c r="T101" s="10"/>
      <c r="U101" s="10"/>
    </row>
    <row r="102" spans="1:21" ht="16.5" customHeight="1" x14ac:dyDescent="0.25">
      <c r="A102" s="7"/>
      <c r="B102" s="7"/>
      <c r="C102" s="7"/>
      <c r="D102" s="7" t="s">
        <v>75</v>
      </c>
      <c r="E102" s="7"/>
      <c r="F102" s="7"/>
      <c r="G102" s="7"/>
      <c r="H102" s="7"/>
      <c r="I102" s="7"/>
      <c r="J102" s="7"/>
      <c r="K102" s="7"/>
      <c r="L102" s="9" t="s">
        <v>407</v>
      </c>
      <c r="M102" s="141">
        <v>88.6</v>
      </c>
      <c r="N102" s="141">
        <v>88.4</v>
      </c>
      <c r="O102" s="141">
        <v>87.8</v>
      </c>
      <c r="P102" s="141">
        <v>90.1</v>
      </c>
      <c r="Q102" s="141">
        <v>92.5</v>
      </c>
      <c r="R102" s="138" t="s">
        <v>77</v>
      </c>
      <c r="S102" s="141">
        <v>89.6</v>
      </c>
      <c r="T102" s="138" t="s">
        <v>77</v>
      </c>
      <c r="U102" s="141">
        <v>88.9</v>
      </c>
    </row>
    <row r="103" spans="1:21" ht="16.5" customHeight="1" x14ac:dyDescent="0.25">
      <c r="A103" s="7"/>
      <c r="B103" s="7"/>
      <c r="C103" s="7"/>
      <c r="D103" s="7" t="s">
        <v>78</v>
      </c>
      <c r="E103" s="7"/>
      <c r="F103" s="7"/>
      <c r="G103" s="7"/>
      <c r="H103" s="7"/>
      <c r="I103" s="7"/>
      <c r="J103" s="7"/>
      <c r="K103" s="7"/>
      <c r="L103" s="9" t="s">
        <v>407</v>
      </c>
      <c r="M103" s="141">
        <v>91.6</v>
      </c>
      <c r="N103" s="141">
        <v>90.7</v>
      </c>
      <c r="O103" s="141">
        <v>89.4</v>
      </c>
      <c r="P103" s="141">
        <v>95.7</v>
      </c>
      <c r="Q103" s="141">
        <v>94.8</v>
      </c>
      <c r="R103" s="141">
        <v>89.8</v>
      </c>
      <c r="S103" s="138" t="s">
        <v>77</v>
      </c>
      <c r="T103" s="138" t="s">
        <v>77</v>
      </c>
      <c r="U103" s="141">
        <v>91.1</v>
      </c>
    </row>
    <row r="104" spans="1:21" ht="16.5" customHeight="1" x14ac:dyDescent="0.25">
      <c r="A104" s="7"/>
      <c r="B104" s="7"/>
      <c r="C104" s="7"/>
      <c r="D104" s="7" t="s">
        <v>80</v>
      </c>
      <c r="E104" s="7"/>
      <c r="F104" s="7"/>
      <c r="G104" s="7"/>
      <c r="H104" s="7"/>
      <c r="I104" s="7"/>
      <c r="J104" s="7"/>
      <c r="K104" s="7"/>
      <c r="L104" s="9" t="s">
        <v>407</v>
      </c>
      <c r="M104" s="141">
        <v>87.3</v>
      </c>
      <c r="N104" s="141">
        <v>90.9</v>
      </c>
      <c r="O104" s="141">
        <v>89.5</v>
      </c>
      <c r="P104" s="141">
        <v>92.2</v>
      </c>
      <c r="Q104" s="141">
        <v>92.9</v>
      </c>
      <c r="R104" s="141">
        <v>90.7</v>
      </c>
      <c r="S104" s="138" t="s">
        <v>77</v>
      </c>
      <c r="T104" s="141">
        <v>97</v>
      </c>
      <c r="U104" s="141">
        <v>90</v>
      </c>
    </row>
    <row r="105" spans="1:21" ht="16.5" customHeight="1" x14ac:dyDescent="0.25">
      <c r="A105" s="7"/>
      <c r="B105" s="7"/>
      <c r="C105" s="7"/>
      <c r="D105" s="7" t="s">
        <v>81</v>
      </c>
      <c r="E105" s="7"/>
      <c r="F105" s="7"/>
      <c r="G105" s="7"/>
      <c r="H105" s="7"/>
      <c r="I105" s="7"/>
      <c r="J105" s="7"/>
      <c r="K105" s="7"/>
      <c r="L105" s="9" t="s">
        <v>407</v>
      </c>
      <c r="M105" s="141">
        <v>85.6</v>
      </c>
      <c r="N105" s="141">
        <v>94.5</v>
      </c>
      <c r="O105" s="141">
        <v>85</v>
      </c>
      <c r="P105" s="141">
        <v>85.4</v>
      </c>
      <c r="Q105" s="141">
        <v>91</v>
      </c>
      <c r="R105" s="141">
        <v>87.3</v>
      </c>
      <c r="S105" s="138" t="s">
        <v>77</v>
      </c>
      <c r="T105" s="141">
        <v>90.4</v>
      </c>
      <c r="U105" s="141">
        <v>87.6</v>
      </c>
    </row>
    <row r="106" spans="1:21" ht="16.5" customHeight="1" x14ac:dyDescent="0.25">
      <c r="A106" s="7"/>
      <c r="B106" s="7"/>
      <c r="C106" s="7"/>
      <c r="D106" s="7" t="s">
        <v>82</v>
      </c>
      <c r="E106" s="7"/>
      <c r="F106" s="7"/>
      <c r="G106" s="7"/>
      <c r="H106" s="7"/>
      <c r="I106" s="7"/>
      <c r="J106" s="7"/>
      <c r="K106" s="7"/>
      <c r="L106" s="9" t="s">
        <v>407</v>
      </c>
      <c r="M106" s="140" t="s">
        <v>79</v>
      </c>
      <c r="N106" s="138" t="s">
        <v>77</v>
      </c>
      <c r="O106" s="141">
        <v>81.3</v>
      </c>
      <c r="P106" s="141">
        <v>59.8</v>
      </c>
      <c r="Q106" s="140" t="s">
        <v>79</v>
      </c>
      <c r="R106" s="141">
        <v>76.2</v>
      </c>
      <c r="S106" s="138" t="s">
        <v>77</v>
      </c>
      <c r="T106" s="140" t="s">
        <v>79</v>
      </c>
      <c r="U106" s="141">
        <v>71.900000000000006</v>
      </c>
    </row>
    <row r="107" spans="1:21" ht="16.5" customHeight="1" x14ac:dyDescent="0.25">
      <c r="A107" s="7"/>
      <c r="B107" s="7"/>
      <c r="C107" s="7" t="s">
        <v>86</v>
      </c>
      <c r="D107" s="7"/>
      <c r="E107" s="7"/>
      <c r="F107" s="7"/>
      <c r="G107" s="7"/>
      <c r="H107" s="7"/>
      <c r="I107" s="7"/>
      <c r="J107" s="7"/>
      <c r="K107" s="7"/>
      <c r="L107" s="9"/>
      <c r="M107" s="10"/>
      <c r="N107" s="10"/>
      <c r="O107" s="10"/>
      <c r="P107" s="10"/>
      <c r="Q107" s="10"/>
      <c r="R107" s="10"/>
      <c r="S107" s="10"/>
      <c r="T107" s="10"/>
      <c r="U107" s="10"/>
    </row>
    <row r="108" spans="1:21" ht="16.5" customHeight="1" x14ac:dyDescent="0.25">
      <c r="A108" s="7"/>
      <c r="B108" s="7"/>
      <c r="C108" s="7"/>
      <c r="D108" s="7" t="s">
        <v>75</v>
      </c>
      <c r="E108" s="7"/>
      <c r="F108" s="7"/>
      <c r="G108" s="7"/>
      <c r="H108" s="7"/>
      <c r="I108" s="7"/>
      <c r="J108" s="7"/>
      <c r="K108" s="7"/>
      <c r="L108" s="9" t="s">
        <v>407</v>
      </c>
      <c r="M108" s="141">
        <v>89.1</v>
      </c>
      <c r="N108" s="141">
        <v>89.5</v>
      </c>
      <c r="O108" s="141">
        <v>88.8</v>
      </c>
      <c r="P108" s="141">
        <v>93.2</v>
      </c>
      <c r="Q108" s="141">
        <v>93.1</v>
      </c>
      <c r="R108" s="138" t="s">
        <v>77</v>
      </c>
      <c r="S108" s="141">
        <v>91</v>
      </c>
      <c r="T108" s="138" t="s">
        <v>77</v>
      </c>
      <c r="U108" s="141">
        <v>90</v>
      </c>
    </row>
    <row r="109" spans="1:21" ht="16.5" customHeight="1" x14ac:dyDescent="0.25">
      <c r="A109" s="7"/>
      <c r="B109" s="7"/>
      <c r="C109" s="7"/>
      <c r="D109" s="7" t="s">
        <v>78</v>
      </c>
      <c r="E109" s="7"/>
      <c r="F109" s="7"/>
      <c r="G109" s="7"/>
      <c r="H109" s="7"/>
      <c r="I109" s="7"/>
      <c r="J109" s="7"/>
      <c r="K109" s="7"/>
      <c r="L109" s="9" t="s">
        <v>407</v>
      </c>
      <c r="M109" s="141">
        <v>91.2</v>
      </c>
      <c r="N109" s="141">
        <v>91.9</v>
      </c>
      <c r="O109" s="141">
        <v>90.4</v>
      </c>
      <c r="P109" s="141">
        <v>95.5</v>
      </c>
      <c r="Q109" s="141">
        <v>94.8</v>
      </c>
      <c r="R109" s="141">
        <v>89.5</v>
      </c>
      <c r="S109" s="138" t="s">
        <v>77</v>
      </c>
      <c r="T109" s="138" t="s">
        <v>77</v>
      </c>
      <c r="U109" s="141">
        <v>91.4</v>
      </c>
    </row>
    <row r="110" spans="1:21" ht="16.5" customHeight="1" x14ac:dyDescent="0.25">
      <c r="A110" s="7"/>
      <c r="B110" s="7"/>
      <c r="C110" s="7"/>
      <c r="D110" s="7" t="s">
        <v>80</v>
      </c>
      <c r="E110" s="7"/>
      <c r="F110" s="7"/>
      <c r="G110" s="7"/>
      <c r="H110" s="7"/>
      <c r="I110" s="7"/>
      <c r="J110" s="7"/>
      <c r="K110" s="7"/>
      <c r="L110" s="9" t="s">
        <v>407</v>
      </c>
      <c r="M110" s="141">
        <v>88.1</v>
      </c>
      <c r="N110" s="141">
        <v>92.4</v>
      </c>
      <c r="O110" s="141">
        <v>90</v>
      </c>
      <c r="P110" s="141">
        <v>92.1</v>
      </c>
      <c r="Q110" s="141">
        <v>93.9</v>
      </c>
      <c r="R110" s="141">
        <v>92.8</v>
      </c>
      <c r="S110" s="138" t="s">
        <v>77</v>
      </c>
      <c r="T110" s="141">
        <v>96.4</v>
      </c>
      <c r="U110" s="141">
        <v>90.8</v>
      </c>
    </row>
    <row r="111" spans="1:21" ht="16.5" customHeight="1" x14ac:dyDescent="0.25">
      <c r="A111" s="7"/>
      <c r="B111" s="7"/>
      <c r="C111" s="7"/>
      <c r="D111" s="7" t="s">
        <v>81</v>
      </c>
      <c r="E111" s="7"/>
      <c r="F111" s="7"/>
      <c r="G111" s="7"/>
      <c r="H111" s="7"/>
      <c r="I111" s="7"/>
      <c r="J111" s="7"/>
      <c r="K111" s="7"/>
      <c r="L111" s="9" t="s">
        <v>407</v>
      </c>
      <c r="M111" s="141">
        <v>88.3</v>
      </c>
      <c r="N111" s="141">
        <v>94.6</v>
      </c>
      <c r="O111" s="141">
        <v>79.7</v>
      </c>
      <c r="P111" s="141">
        <v>89.3</v>
      </c>
      <c r="Q111" s="141">
        <v>92.4</v>
      </c>
      <c r="R111" s="141">
        <v>93.2</v>
      </c>
      <c r="S111" s="138" t="s">
        <v>77</v>
      </c>
      <c r="T111" s="141">
        <v>91.3</v>
      </c>
      <c r="U111" s="141">
        <v>88.4</v>
      </c>
    </row>
    <row r="112" spans="1:21" ht="16.5" customHeight="1" x14ac:dyDescent="0.25">
      <c r="A112" s="7"/>
      <c r="B112" s="7"/>
      <c r="C112" s="7"/>
      <c r="D112" s="7" t="s">
        <v>82</v>
      </c>
      <c r="E112" s="7"/>
      <c r="F112" s="7"/>
      <c r="G112" s="7"/>
      <c r="H112" s="7"/>
      <c r="I112" s="7"/>
      <c r="J112" s="7"/>
      <c r="K112" s="7"/>
      <c r="L112" s="9" t="s">
        <v>407</v>
      </c>
      <c r="M112" s="140" t="s">
        <v>79</v>
      </c>
      <c r="N112" s="138" t="s">
        <v>77</v>
      </c>
      <c r="O112" s="141">
        <v>79.099999999999994</v>
      </c>
      <c r="P112" s="141">
        <v>75.2</v>
      </c>
      <c r="Q112" s="140" t="s">
        <v>79</v>
      </c>
      <c r="R112" s="141">
        <v>69.2</v>
      </c>
      <c r="S112" s="138" t="s">
        <v>77</v>
      </c>
      <c r="T112" s="140" t="s">
        <v>79</v>
      </c>
      <c r="U112" s="141">
        <v>77.099999999999994</v>
      </c>
    </row>
    <row r="113" spans="1:21" ht="16.5" customHeight="1" x14ac:dyDescent="0.25">
      <c r="A113" s="7"/>
      <c r="B113" s="7"/>
      <c r="C113" s="7" t="s">
        <v>87</v>
      </c>
      <c r="D113" s="7"/>
      <c r="E113" s="7"/>
      <c r="F113" s="7"/>
      <c r="G113" s="7"/>
      <c r="H113" s="7"/>
      <c r="I113" s="7"/>
      <c r="J113" s="7"/>
      <c r="K113" s="7"/>
      <c r="L113" s="9"/>
      <c r="M113" s="10"/>
      <c r="N113" s="10"/>
      <c r="O113" s="10"/>
      <c r="P113" s="10"/>
      <c r="Q113" s="10"/>
      <c r="R113" s="10"/>
      <c r="S113" s="10"/>
      <c r="T113" s="10"/>
      <c r="U113" s="10"/>
    </row>
    <row r="114" spans="1:21" ht="16.5" customHeight="1" x14ac:dyDescent="0.25">
      <c r="A114" s="7"/>
      <c r="B114" s="7"/>
      <c r="C114" s="7"/>
      <c r="D114" s="7" t="s">
        <v>75</v>
      </c>
      <c r="E114" s="7"/>
      <c r="F114" s="7"/>
      <c r="G114" s="7"/>
      <c r="H114" s="7"/>
      <c r="I114" s="7"/>
      <c r="J114" s="7"/>
      <c r="K114" s="7"/>
      <c r="L114" s="9" t="s">
        <v>407</v>
      </c>
      <c r="M114" s="141">
        <v>90.9</v>
      </c>
      <c r="N114" s="141">
        <v>90.3</v>
      </c>
      <c r="O114" s="141">
        <v>92.1</v>
      </c>
      <c r="P114" s="141">
        <v>93.8</v>
      </c>
      <c r="Q114" s="141">
        <v>93.2</v>
      </c>
      <c r="R114" s="138" t="s">
        <v>77</v>
      </c>
      <c r="S114" s="141">
        <v>90.1</v>
      </c>
      <c r="T114" s="138" t="s">
        <v>77</v>
      </c>
      <c r="U114" s="141">
        <v>91.4</v>
      </c>
    </row>
    <row r="115" spans="1:21" ht="16.5" customHeight="1" x14ac:dyDescent="0.25">
      <c r="A115" s="7"/>
      <c r="B115" s="7"/>
      <c r="C115" s="7"/>
      <c r="D115" s="7" t="s">
        <v>78</v>
      </c>
      <c r="E115" s="7"/>
      <c r="F115" s="7"/>
      <c r="G115" s="7"/>
      <c r="H115" s="7"/>
      <c r="I115" s="7"/>
      <c r="J115" s="7"/>
      <c r="K115" s="7"/>
      <c r="L115" s="9" t="s">
        <v>407</v>
      </c>
      <c r="M115" s="141">
        <v>92.3</v>
      </c>
      <c r="N115" s="141">
        <v>93</v>
      </c>
      <c r="O115" s="141">
        <v>92.7</v>
      </c>
      <c r="P115" s="141">
        <v>95.8</v>
      </c>
      <c r="Q115" s="141">
        <v>94.7</v>
      </c>
      <c r="R115" s="141">
        <v>90.8</v>
      </c>
      <c r="S115" s="138" t="s">
        <v>77</v>
      </c>
      <c r="T115" s="138" t="s">
        <v>77</v>
      </c>
      <c r="U115" s="141">
        <v>92.7</v>
      </c>
    </row>
    <row r="116" spans="1:21" ht="16.5" customHeight="1" x14ac:dyDescent="0.25">
      <c r="A116" s="7"/>
      <c r="B116" s="7"/>
      <c r="C116" s="7"/>
      <c r="D116" s="7" t="s">
        <v>80</v>
      </c>
      <c r="E116" s="7"/>
      <c r="F116" s="7"/>
      <c r="G116" s="7"/>
      <c r="H116" s="7"/>
      <c r="I116" s="7"/>
      <c r="J116" s="7"/>
      <c r="K116" s="7"/>
      <c r="L116" s="9" t="s">
        <v>407</v>
      </c>
      <c r="M116" s="141">
        <v>88.9</v>
      </c>
      <c r="N116" s="141">
        <v>92.8</v>
      </c>
      <c r="O116" s="141">
        <v>93.4</v>
      </c>
      <c r="P116" s="141">
        <v>93</v>
      </c>
      <c r="Q116" s="141">
        <v>94</v>
      </c>
      <c r="R116" s="141">
        <v>93</v>
      </c>
      <c r="S116" s="138" t="s">
        <v>77</v>
      </c>
      <c r="T116" s="141">
        <v>96.5</v>
      </c>
      <c r="U116" s="141">
        <v>92.2</v>
      </c>
    </row>
    <row r="117" spans="1:21" ht="16.5" customHeight="1" x14ac:dyDescent="0.25">
      <c r="A117" s="7"/>
      <c r="B117" s="7"/>
      <c r="C117" s="7"/>
      <c r="D117" s="7" t="s">
        <v>81</v>
      </c>
      <c r="E117" s="7"/>
      <c r="F117" s="7"/>
      <c r="G117" s="7"/>
      <c r="H117" s="7"/>
      <c r="I117" s="7"/>
      <c r="J117" s="7"/>
      <c r="K117" s="7"/>
      <c r="L117" s="9" t="s">
        <v>407</v>
      </c>
      <c r="M117" s="141">
        <v>95.3</v>
      </c>
      <c r="N117" s="141">
        <v>83.3</v>
      </c>
      <c r="O117" s="141">
        <v>88.5</v>
      </c>
      <c r="P117" s="141">
        <v>91.9</v>
      </c>
      <c r="Q117" s="141">
        <v>96</v>
      </c>
      <c r="R117" s="141">
        <v>87.7</v>
      </c>
      <c r="S117" s="138" t="s">
        <v>77</v>
      </c>
      <c r="T117" s="141">
        <v>93.7</v>
      </c>
      <c r="U117" s="141">
        <v>91.7</v>
      </c>
    </row>
    <row r="118" spans="1:21" ht="16.5" customHeight="1" x14ac:dyDescent="0.25">
      <c r="A118" s="7"/>
      <c r="B118" s="7"/>
      <c r="C118" s="7"/>
      <c r="D118" s="7" t="s">
        <v>82</v>
      </c>
      <c r="E118" s="7"/>
      <c r="F118" s="7"/>
      <c r="G118" s="7"/>
      <c r="H118" s="7"/>
      <c r="I118" s="7"/>
      <c r="J118" s="7"/>
      <c r="K118" s="7"/>
      <c r="L118" s="9" t="s">
        <v>407</v>
      </c>
      <c r="M118" s="141">
        <v>42.9</v>
      </c>
      <c r="N118" s="138" t="s">
        <v>77</v>
      </c>
      <c r="O118" s="141">
        <v>80.2</v>
      </c>
      <c r="P118" s="141">
        <v>74.099999999999994</v>
      </c>
      <c r="Q118" s="138" t="s">
        <v>77</v>
      </c>
      <c r="R118" s="141">
        <v>83.5</v>
      </c>
      <c r="S118" s="138" t="s">
        <v>77</v>
      </c>
      <c r="T118" s="138" t="s">
        <v>77</v>
      </c>
      <c r="U118" s="141">
        <v>77.400000000000006</v>
      </c>
    </row>
    <row r="119" spans="1:21" ht="16.5" customHeight="1" x14ac:dyDescent="0.25">
      <c r="A119" s="7"/>
      <c r="B119" s="7"/>
      <c r="C119" s="7" t="s">
        <v>88</v>
      </c>
      <c r="D119" s="7"/>
      <c r="E119" s="7"/>
      <c r="F119" s="7"/>
      <c r="G119" s="7"/>
      <c r="H119" s="7"/>
      <c r="I119" s="7"/>
      <c r="J119" s="7"/>
      <c r="K119" s="7"/>
      <c r="L119" s="9"/>
      <c r="M119" s="10"/>
      <c r="N119" s="10"/>
      <c r="O119" s="10"/>
      <c r="P119" s="10"/>
      <c r="Q119" s="10"/>
      <c r="R119" s="10"/>
      <c r="S119" s="10"/>
      <c r="T119" s="10"/>
      <c r="U119" s="10"/>
    </row>
    <row r="120" spans="1:21" ht="16.5" customHeight="1" x14ac:dyDescent="0.25">
      <c r="A120" s="7"/>
      <c r="B120" s="7"/>
      <c r="C120" s="7"/>
      <c r="D120" s="7" t="s">
        <v>75</v>
      </c>
      <c r="E120" s="7"/>
      <c r="F120" s="7"/>
      <c r="G120" s="7"/>
      <c r="H120" s="7"/>
      <c r="I120" s="7"/>
      <c r="J120" s="7"/>
      <c r="K120" s="7"/>
      <c r="L120" s="9" t="s">
        <v>407</v>
      </c>
      <c r="M120" s="141">
        <v>92.5</v>
      </c>
      <c r="N120" s="141">
        <v>91.2</v>
      </c>
      <c r="O120" s="141">
        <v>92.4</v>
      </c>
      <c r="P120" s="141">
        <v>94.8</v>
      </c>
      <c r="Q120" s="141">
        <v>93.8</v>
      </c>
      <c r="R120" s="138" t="s">
        <v>77</v>
      </c>
      <c r="S120" s="141">
        <v>88.6</v>
      </c>
      <c r="T120" s="138" t="s">
        <v>77</v>
      </c>
      <c r="U120" s="141">
        <v>92.4</v>
      </c>
    </row>
    <row r="121" spans="1:21" ht="16.5" customHeight="1" x14ac:dyDescent="0.25">
      <c r="A121" s="7"/>
      <c r="B121" s="7"/>
      <c r="C121" s="7"/>
      <c r="D121" s="7" t="s">
        <v>78</v>
      </c>
      <c r="E121" s="7"/>
      <c r="F121" s="7"/>
      <c r="G121" s="7"/>
      <c r="H121" s="7"/>
      <c r="I121" s="7"/>
      <c r="J121" s="7"/>
      <c r="K121" s="7"/>
      <c r="L121" s="9" t="s">
        <v>407</v>
      </c>
      <c r="M121" s="141">
        <v>92</v>
      </c>
      <c r="N121" s="141">
        <v>93.3</v>
      </c>
      <c r="O121" s="141">
        <v>92.8</v>
      </c>
      <c r="P121" s="141">
        <v>94.7</v>
      </c>
      <c r="Q121" s="141">
        <v>92.5</v>
      </c>
      <c r="R121" s="141">
        <v>90.1</v>
      </c>
      <c r="S121" s="138" t="s">
        <v>77</v>
      </c>
      <c r="T121" s="138" t="s">
        <v>77</v>
      </c>
      <c r="U121" s="141">
        <v>92.5</v>
      </c>
    </row>
    <row r="122" spans="1:21" ht="16.5" customHeight="1" x14ac:dyDescent="0.25">
      <c r="A122" s="7"/>
      <c r="B122" s="7"/>
      <c r="C122" s="7"/>
      <c r="D122" s="7" t="s">
        <v>80</v>
      </c>
      <c r="E122" s="7"/>
      <c r="F122" s="7"/>
      <c r="G122" s="7"/>
      <c r="H122" s="7"/>
      <c r="I122" s="7"/>
      <c r="J122" s="7"/>
      <c r="K122" s="7"/>
      <c r="L122" s="9" t="s">
        <v>407</v>
      </c>
      <c r="M122" s="141">
        <v>90.6</v>
      </c>
      <c r="N122" s="141">
        <v>92.3</v>
      </c>
      <c r="O122" s="141">
        <v>91.1</v>
      </c>
      <c r="P122" s="141">
        <v>92.6</v>
      </c>
      <c r="Q122" s="141">
        <v>94.3</v>
      </c>
      <c r="R122" s="141">
        <v>94.3</v>
      </c>
      <c r="S122" s="138" t="s">
        <v>77</v>
      </c>
      <c r="T122" s="141">
        <v>95.2</v>
      </c>
      <c r="U122" s="141">
        <v>92</v>
      </c>
    </row>
    <row r="123" spans="1:21" ht="16.5" customHeight="1" x14ac:dyDescent="0.25">
      <c r="A123" s="7"/>
      <c r="B123" s="7"/>
      <c r="C123" s="7"/>
      <c r="D123" s="7" t="s">
        <v>81</v>
      </c>
      <c r="E123" s="7"/>
      <c r="F123" s="7"/>
      <c r="G123" s="7"/>
      <c r="H123" s="7"/>
      <c r="I123" s="7"/>
      <c r="J123" s="7"/>
      <c r="K123" s="7"/>
      <c r="L123" s="9" t="s">
        <v>407</v>
      </c>
      <c r="M123" s="141">
        <v>95.5</v>
      </c>
      <c r="N123" s="141">
        <v>81.8</v>
      </c>
      <c r="O123" s="141">
        <v>85.1</v>
      </c>
      <c r="P123" s="141">
        <v>92.4</v>
      </c>
      <c r="Q123" s="141">
        <v>88.9</v>
      </c>
      <c r="R123" s="141">
        <v>85.6</v>
      </c>
      <c r="S123" s="138" t="s">
        <v>77</v>
      </c>
      <c r="T123" s="141">
        <v>94.7</v>
      </c>
      <c r="U123" s="141">
        <v>89.7</v>
      </c>
    </row>
    <row r="124" spans="1:21" ht="16.5" customHeight="1" x14ac:dyDescent="0.25">
      <c r="A124" s="7"/>
      <c r="B124" s="7"/>
      <c r="C124" s="7"/>
      <c r="D124" s="7" t="s">
        <v>82</v>
      </c>
      <c r="E124" s="7"/>
      <c r="F124" s="7"/>
      <c r="G124" s="7"/>
      <c r="H124" s="7"/>
      <c r="I124" s="7"/>
      <c r="J124" s="7"/>
      <c r="K124" s="7"/>
      <c r="L124" s="9" t="s">
        <v>407</v>
      </c>
      <c r="M124" s="141">
        <v>60.4</v>
      </c>
      <c r="N124" s="138" t="s">
        <v>77</v>
      </c>
      <c r="O124" s="141">
        <v>83.3</v>
      </c>
      <c r="P124" s="141">
        <v>75.3</v>
      </c>
      <c r="Q124" s="138" t="s">
        <v>77</v>
      </c>
      <c r="R124" s="141">
        <v>78.8</v>
      </c>
      <c r="S124" s="138" t="s">
        <v>77</v>
      </c>
      <c r="T124" s="138" t="s">
        <v>77</v>
      </c>
      <c r="U124" s="141">
        <v>80</v>
      </c>
    </row>
    <row r="125" spans="1:21" ht="16.5" customHeight="1" x14ac:dyDescent="0.25">
      <c r="A125" s="7"/>
      <c r="B125" s="7"/>
      <c r="C125" s="7" t="s">
        <v>89</v>
      </c>
      <c r="D125" s="7"/>
      <c r="E125" s="7"/>
      <c r="F125" s="7"/>
      <c r="G125" s="7"/>
      <c r="H125" s="7"/>
      <c r="I125" s="7"/>
      <c r="J125" s="7"/>
      <c r="K125" s="7"/>
      <c r="L125" s="9"/>
      <c r="M125" s="10"/>
      <c r="N125" s="10"/>
      <c r="O125" s="10"/>
      <c r="P125" s="10"/>
      <c r="Q125" s="10"/>
      <c r="R125" s="10"/>
      <c r="S125" s="10"/>
      <c r="T125" s="10"/>
      <c r="U125" s="10"/>
    </row>
    <row r="126" spans="1:21" ht="16.5" customHeight="1" x14ac:dyDescent="0.25">
      <c r="A126" s="7"/>
      <c r="B126" s="7"/>
      <c r="C126" s="7"/>
      <c r="D126" s="7" t="s">
        <v>75</v>
      </c>
      <c r="E126" s="7"/>
      <c r="F126" s="7"/>
      <c r="G126" s="7"/>
      <c r="H126" s="7"/>
      <c r="I126" s="7"/>
      <c r="J126" s="7"/>
      <c r="K126" s="7"/>
      <c r="L126" s="9" t="s">
        <v>407</v>
      </c>
      <c r="M126" s="141">
        <v>93</v>
      </c>
      <c r="N126" s="141">
        <v>91.3</v>
      </c>
      <c r="O126" s="141">
        <v>92.2</v>
      </c>
      <c r="P126" s="141">
        <v>94.9</v>
      </c>
      <c r="Q126" s="141">
        <v>93</v>
      </c>
      <c r="R126" s="138" t="s">
        <v>77</v>
      </c>
      <c r="S126" s="141">
        <v>94.5</v>
      </c>
      <c r="T126" s="138" t="s">
        <v>77</v>
      </c>
      <c r="U126" s="141">
        <v>92.6</v>
      </c>
    </row>
    <row r="127" spans="1:21" ht="16.5" customHeight="1" x14ac:dyDescent="0.25">
      <c r="A127" s="7"/>
      <c r="B127" s="7"/>
      <c r="C127" s="7"/>
      <c r="D127" s="7" t="s">
        <v>78</v>
      </c>
      <c r="E127" s="7"/>
      <c r="F127" s="7"/>
      <c r="G127" s="7"/>
      <c r="H127" s="7"/>
      <c r="I127" s="7"/>
      <c r="J127" s="7"/>
      <c r="K127" s="7"/>
      <c r="L127" s="9" t="s">
        <v>407</v>
      </c>
      <c r="M127" s="141">
        <v>91.9</v>
      </c>
      <c r="N127" s="141">
        <v>92.7</v>
      </c>
      <c r="O127" s="141">
        <v>93.9</v>
      </c>
      <c r="P127" s="141">
        <v>92.5</v>
      </c>
      <c r="Q127" s="141">
        <v>94.5</v>
      </c>
      <c r="R127" s="141">
        <v>90.3</v>
      </c>
      <c r="S127" s="138" t="s">
        <v>77</v>
      </c>
      <c r="T127" s="138" t="s">
        <v>77</v>
      </c>
      <c r="U127" s="141">
        <v>92.4</v>
      </c>
    </row>
    <row r="128" spans="1:21" ht="16.5" customHeight="1" x14ac:dyDescent="0.25">
      <c r="A128" s="7"/>
      <c r="B128" s="7"/>
      <c r="C128" s="7"/>
      <c r="D128" s="7" t="s">
        <v>80</v>
      </c>
      <c r="E128" s="7"/>
      <c r="F128" s="7"/>
      <c r="G128" s="7"/>
      <c r="H128" s="7"/>
      <c r="I128" s="7"/>
      <c r="J128" s="7"/>
      <c r="K128" s="7"/>
      <c r="L128" s="9" t="s">
        <v>407</v>
      </c>
      <c r="M128" s="141">
        <v>89.8</v>
      </c>
      <c r="N128" s="141">
        <v>91.5</v>
      </c>
      <c r="O128" s="141">
        <v>94</v>
      </c>
      <c r="P128" s="141">
        <v>92.4</v>
      </c>
      <c r="Q128" s="141">
        <v>93.4</v>
      </c>
      <c r="R128" s="141">
        <v>92.5</v>
      </c>
      <c r="S128" s="138" t="s">
        <v>77</v>
      </c>
      <c r="T128" s="141">
        <v>94</v>
      </c>
      <c r="U128" s="141">
        <v>92.1</v>
      </c>
    </row>
    <row r="129" spans="1:21" ht="16.5" customHeight="1" x14ac:dyDescent="0.25">
      <c r="A129" s="7"/>
      <c r="B129" s="7"/>
      <c r="C129" s="7"/>
      <c r="D129" s="7" t="s">
        <v>81</v>
      </c>
      <c r="E129" s="7"/>
      <c r="F129" s="7"/>
      <c r="G129" s="7"/>
      <c r="H129" s="7"/>
      <c r="I129" s="7"/>
      <c r="J129" s="7"/>
      <c r="K129" s="7"/>
      <c r="L129" s="9" t="s">
        <v>407</v>
      </c>
      <c r="M129" s="141">
        <v>90.2</v>
      </c>
      <c r="N129" s="138" t="s">
        <v>501</v>
      </c>
      <c r="O129" s="141">
        <v>76.2</v>
      </c>
      <c r="P129" s="141">
        <v>92.9</v>
      </c>
      <c r="Q129" s="138" t="s">
        <v>501</v>
      </c>
      <c r="R129" s="138" t="s">
        <v>501</v>
      </c>
      <c r="S129" s="138" t="s">
        <v>77</v>
      </c>
      <c r="T129" s="141">
        <v>91.1</v>
      </c>
      <c r="U129" s="141">
        <v>86.5</v>
      </c>
    </row>
    <row r="130" spans="1:21" ht="16.5" customHeight="1" x14ac:dyDescent="0.25">
      <c r="A130" s="7"/>
      <c r="B130" s="7"/>
      <c r="C130" s="7"/>
      <c r="D130" s="7" t="s">
        <v>82</v>
      </c>
      <c r="E130" s="7"/>
      <c r="F130" s="7"/>
      <c r="G130" s="7"/>
      <c r="H130" s="7"/>
      <c r="I130" s="7"/>
      <c r="J130" s="7"/>
      <c r="K130" s="7"/>
      <c r="L130" s="9" t="s">
        <v>407</v>
      </c>
      <c r="M130" s="138" t="s">
        <v>501</v>
      </c>
      <c r="N130" s="138" t="s">
        <v>77</v>
      </c>
      <c r="O130" s="141">
        <v>89.8</v>
      </c>
      <c r="P130" s="138" t="s">
        <v>501</v>
      </c>
      <c r="Q130" s="138" t="s">
        <v>77</v>
      </c>
      <c r="R130" s="138" t="s">
        <v>501</v>
      </c>
      <c r="S130" s="138" t="s">
        <v>77</v>
      </c>
      <c r="T130" s="138" t="s">
        <v>77</v>
      </c>
      <c r="U130" s="141">
        <v>84.8</v>
      </c>
    </row>
    <row r="131" spans="1:21" ht="16.5" customHeight="1" x14ac:dyDescent="0.25">
      <c r="A131" s="7"/>
      <c r="B131" s="7"/>
      <c r="C131" s="7" t="s">
        <v>90</v>
      </c>
      <c r="D131" s="7"/>
      <c r="E131" s="7"/>
      <c r="F131" s="7"/>
      <c r="G131" s="7"/>
      <c r="H131" s="7"/>
      <c r="I131" s="7"/>
      <c r="J131" s="7"/>
      <c r="K131" s="7"/>
      <c r="L131" s="9"/>
      <c r="M131" s="10"/>
      <c r="N131" s="10"/>
      <c r="O131" s="10"/>
      <c r="P131" s="10"/>
      <c r="Q131" s="10"/>
      <c r="R131" s="10"/>
      <c r="S131" s="10"/>
      <c r="T131" s="10"/>
      <c r="U131" s="10"/>
    </row>
    <row r="132" spans="1:21" ht="16.5" customHeight="1" x14ac:dyDescent="0.25">
      <c r="A132" s="7"/>
      <c r="B132" s="7"/>
      <c r="C132" s="7"/>
      <c r="D132" s="7" t="s">
        <v>75</v>
      </c>
      <c r="E132" s="7"/>
      <c r="F132" s="7"/>
      <c r="G132" s="7"/>
      <c r="H132" s="7"/>
      <c r="I132" s="7"/>
      <c r="J132" s="7"/>
      <c r="K132" s="7"/>
      <c r="L132" s="9" t="s">
        <v>407</v>
      </c>
      <c r="M132" s="141">
        <v>93.4</v>
      </c>
      <c r="N132" s="141">
        <v>92.5</v>
      </c>
      <c r="O132" s="141">
        <v>92.6</v>
      </c>
      <c r="P132" s="141">
        <v>94.7</v>
      </c>
      <c r="Q132" s="141">
        <v>93.3</v>
      </c>
      <c r="R132" s="138" t="s">
        <v>77</v>
      </c>
      <c r="S132" s="141">
        <v>95.5</v>
      </c>
      <c r="T132" s="138" t="s">
        <v>77</v>
      </c>
      <c r="U132" s="141">
        <v>93.2</v>
      </c>
    </row>
    <row r="133" spans="1:21" ht="16.5" customHeight="1" x14ac:dyDescent="0.25">
      <c r="A133" s="7"/>
      <c r="B133" s="7"/>
      <c r="C133" s="7"/>
      <c r="D133" s="7" t="s">
        <v>78</v>
      </c>
      <c r="E133" s="7"/>
      <c r="F133" s="7"/>
      <c r="G133" s="7"/>
      <c r="H133" s="7"/>
      <c r="I133" s="7"/>
      <c r="J133" s="7"/>
      <c r="K133" s="7"/>
      <c r="L133" s="9" t="s">
        <v>407</v>
      </c>
      <c r="M133" s="141">
        <v>92.5</v>
      </c>
      <c r="N133" s="141">
        <v>92.8</v>
      </c>
      <c r="O133" s="141">
        <v>93.1</v>
      </c>
      <c r="P133" s="141">
        <v>94.2</v>
      </c>
      <c r="Q133" s="141">
        <v>97</v>
      </c>
      <c r="R133" s="141">
        <v>92.6</v>
      </c>
      <c r="S133" s="138" t="s">
        <v>77</v>
      </c>
      <c r="T133" s="138" t="s">
        <v>77</v>
      </c>
      <c r="U133" s="141">
        <v>92.9</v>
      </c>
    </row>
    <row r="134" spans="1:21" ht="16.5" customHeight="1" x14ac:dyDescent="0.25">
      <c r="A134" s="7"/>
      <c r="B134" s="7"/>
      <c r="C134" s="7"/>
      <c r="D134" s="7" t="s">
        <v>80</v>
      </c>
      <c r="E134" s="7"/>
      <c r="F134" s="7"/>
      <c r="G134" s="7"/>
      <c r="H134" s="7"/>
      <c r="I134" s="7"/>
      <c r="J134" s="7"/>
      <c r="K134" s="7"/>
      <c r="L134" s="9" t="s">
        <v>407</v>
      </c>
      <c r="M134" s="141">
        <v>90.8</v>
      </c>
      <c r="N134" s="141">
        <v>91.2</v>
      </c>
      <c r="O134" s="141">
        <v>94.3</v>
      </c>
      <c r="P134" s="141">
        <v>93</v>
      </c>
      <c r="Q134" s="141">
        <v>95.3</v>
      </c>
      <c r="R134" s="141">
        <v>91.5</v>
      </c>
      <c r="S134" s="138" t="s">
        <v>77</v>
      </c>
      <c r="T134" s="141">
        <v>82</v>
      </c>
      <c r="U134" s="141">
        <v>92.4</v>
      </c>
    </row>
    <row r="135" spans="1:21" ht="16.5" customHeight="1" x14ac:dyDescent="0.25">
      <c r="A135" s="7"/>
      <c r="B135" s="7"/>
      <c r="C135" s="7"/>
      <c r="D135" s="7" t="s">
        <v>81</v>
      </c>
      <c r="E135" s="7"/>
      <c r="F135" s="7"/>
      <c r="G135" s="7"/>
      <c r="H135" s="7"/>
      <c r="I135" s="7"/>
      <c r="J135" s="7"/>
      <c r="K135" s="7"/>
      <c r="L135" s="9" t="s">
        <v>407</v>
      </c>
      <c r="M135" s="141">
        <v>94</v>
      </c>
      <c r="N135" s="141">
        <v>80</v>
      </c>
      <c r="O135" s="141">
        <v>80.400000000000006</v>
      </c>
      <c r="P135" s="141">
        <v>94.2</v>
      </c>
      <c r="Q135" s="141">
        <v>94.1</v>
      </c>
      <c r="R135" s="141">
        <v>85.5</v>
      </c>
      <c r="S135" s="138" t="s">
        <v>77</v>
      </c>
      <c r="T135" s="141">
        <v>91.3</v>
      </c>
      <c r="U135" s="141">
        <v>88.6</v>
      </c>
    </row>
    <row r="136" spans="1:21" ht="16.5" customHeight="1" x14ac:dyDescent="0.25">
      <c r="A136" s="7"/>
      <c r="B136" s="7"/>
      <c r="C136" s="7"/>
      <c r="D136" s="7" t="s">
        <v>82</v>
      </c>
      <c r="E136" s="7"/>
      <c r="F136" s="7"/>
      <c r="G136" s="7"/>
      <c r="H136" s="7"/>
      <c r="I136" s="7"/>
      <c r="J136" s="7"/>
      <c r="K136" s="7"/>
      <c r="L136" s="9" t="s">
        <v>407</v>
      </c>
      <c r="M136" s="141">
        <v>63.4</v>
      </c>
      <c r="N136" s="138" t="s">
        <v>77</v>
      </c>
      <c r="O136" s="141">
        <v>84.1</v>
      </c>
      <c r="P136" s="141">
        <v>85.1</v>
      </c>
      <c r="Q136" s="138" t="s">
        <v>77</v>
      </c>
      <c r="R136" s="141">
        <v>71.2</v>
      </c>
      <c r="S136" s="138" t="s">
        <v>77</v>
      </c>
      <c r="T136" s="141">
        <v>96.3</v>
      </c>
      <c r="U136" s="141">
        <v>84.4</v>
      </c>
    </row>
    <row r="137" spans="1:21" ht="16.5" customHeight="1" x14ac:dyDescent="0.25">
      <c r="A137" s="7"/>
      <c r="B137" s="7"/>
      <c r="C137" s="7" t="s">
        <v>92</v>
      </c>
      <c r="D137" s="7"/>
      <c r="E137" s="7"/>
      <c r="F137" s="7"/>
      <c r="G137" s="7"/>
      <c r="H137" s="7"/>
      <c r="I137" s="7"/>
      <c r="J137" s="7"/>
      <c r="K137" s="7"/>
      <c r="L137" s="9"/>
      <c r="M137" s="10"/>
      <c r="N137" s="10"/>
      <c r="O137" s="10"/>
      <c r="P137" s="10"/>
      <c r="Q137" s="10"/>
      <c r="R137" s="10"/>
      <c r="S137" s="10"/>
      <c r="T137" s="10"/>
      <c r="U137" s="10"/>
    </row>
    <row r="138" spans="1:21" ht="16.5" customHeight="1" x14ac:dyDescent="0.25">
      <c r="A138" s="7"/>
      <c r="B138" s="7"/>
      <c r="C138" s="7"/>
      <c r="D138" s="7" t="s">
        <v>75</v>
      </c>
      <c r="E138" s="7"/>
      <c r="F138" s="7"/>
      <c r="G138" s="7"/>
      <c r="H138" s="7"/>
      <c r="I138" s="7"/>
      <c r="J138" s="7"/>
      <c r="K138" s="7"/>
      <c r="L138" s="9" t="s">
        <v>407</v>
      </c>
      <c r="M138" s="141">
        <v>93.1</v>
      </c>
      <c r="N138" s="141">
        <v>92.1</v>
      </c>
      <c r="O138" s="141">
        <v>92.3</v>
      </c>
      <c r="P138" s="141">
        <v>93.5</v>
      </c>
      <c r="Q138" s="141">
        <v>94.5</v>
      </c>
      <c r="R138" s="138" t="s">
        <v>77</v>
      </c>
      <c r="S138" s="141">
        <v>93.6</v>
      </c>
      <c r="T138" s="138" t="s">
        <v>77</v>
      </c>
      <c r="U138" s="141">
        <v>92.9</v>
      </c>
    </row>
    <row r="139" spans="1:21" ht="16.5" customHeight="1" x14ac:dyDescent="0.25">
      <c r="A139" s="7"/>
      <c r="B139" s="7"/>
      <c r="C139" s="7"/>
      <c r="D139" s="7" t="s">
        <v>78</v>
      </c>
      <c r="E139" s="7"/>
      <c r="F139" s="7"/>
      <c r="G139" s="7"/>
      <c r="H139" s="7"/>
      <c r="I139" s="7"/>
      <c r="J139" s="7"/>
      <c r="K139" s="7"/>
      <c r="L139" s="9" t="s">
        <v>407</v>
      </c>
      <c r="M139" s="141">
        <v>92.1</v>
      </c>
      <c r="N139" s="141">
        <v>93.6</v>
      </c>
      <c r="O139" s="141">
        <v>94.3</v>
      </c>
      <c r="P139" s="141">
        <v>96.6</v>
      </c>
      <c r="Q139" s="141">
        <v>97</v>
      </c>
      <c r="R139" s="141">
        <v>93</v>
      </c>
      <c r="S139" s="138" t="s">
        <v>77</v>
      </c>
      <c r="T139" s="138" t="s">
        <v>77</v>
      </c>
      <c r="U139" s="141">
        <v>93.3</v>
      </c>
    </row>
    <row r="140" spans="1:21" ht="16.5" customHeight="1" x14ac:dyDescent="0.25">
      <c r="A140" s="7"/>
      <c r="B140" s="7"/>
      <c r="C140" s="7"/>
      <c r="D140" s="7" t="s">
        <v>80</v>
      </c>
      <c r="E140" s="7"/>
      <c r="F140" s="7"/>
      <c r="G140" s="7"/>
      <c r="H140" s="7"/>
      <c r="I140" s="7"/>
      <c r="J140" s="7"/>
      <c r="K140" s="7"/>
      <c r="L140" s="9" t="s">
        <v>407</v>
      </c>
      <c r="M140" s="141">
        <v>90.2</v>
      </c>
      <c r="N140" s="141">
        <v>91.1</v>
      </c>
      <c r="O140" s="141">
        <v>93.2</v>
      </c>
      <c r="P140" s="141">
        <v>94.2</v>
      </c>
      <c r="Q140" s="141">
        <v>95.2</v>
      </c>
      <c r="R140" s="141">
        <v>91.6</v>
      </c>
      <c r="S140" s="138" t="s">
        <v>77</v>
      </c>
      <c r="T140" s="141">
        <v>91.5</v>
      </c>
      <c r="U140" s="141">
        <v>92.2</v>
      </c>
    </row>
    <row r="141" spans="1:21" ht="16.5" customHeight="1" x14ac:dyDescent="0.25">
      <c r="A141" s="7"/>
      <c r="B141" s="7"/>
      <c r="C141" s="7"/>
      <c r="D141" s="7" t="s">
        <v>81</v>
      </c>
      <c r="E141" s="7"/>
      <c r="F141" s="7"/>
      <c r="G141" s="7"/>
      <c r="H141" s="7"/>
      <c r="I141" s="7"/>
      <c r="J141" s="7"/>
      <c r="K141" s="7"/>
      <c r="L141" s="9" t="s">
        <v>407</v>
      </c>
      <c r="M141" s="141">
        <v>94.7</v>
      </c>
      <c r="N141" s="141">
        <v>81.5</v>
      </c>
      <c r="O141" s="141">
        <v>85.1</v>
      </c>
      <c r="P141" s="141">
        <v>94</v>
      </c>
      <c r="Q141" s="141">
        <v>93.3</v>
      </c>
      <c r="R141" s="141">
        <v>89.7</v>
      </c>
      <c r="S141" s="138" t="s">
        <v>77</v>
      </c>
      <c r="T141" s="141">
        <v>91.3</v>
      </c>
      <c r="U141" s="141">
        <v>90.3</v>
      </c>
    </row>
    <row r="142" spans="1:21" ht="16.5" customHeight="1" x14ac:dyDescent="0.25">
      <c r="A142" s="7"/>
      <c r="B142" s="7"/>
      <c r="C142" s="7"/>
      <c r="D142" s="7" t="s">
        <v>82</v>
      </c>
      <c r="E142" s="7"/>
      <c r="F142" s="7"/>
      <c r="G142" s="7"/>
      <c r="H142" s="7"/>
      <c r="I142" s="7"/>
      <c r="J142" s="7"/>
      <c r="K142" s="7"/>
      <c r="L142" s="9" t="s">
        <v>407</v>
      </c>
      <c r="M142" s="141">
        <v>73.400000000000006</v>
      </c>
      <c r="N142" s="138" t="s">
        <v>77</v>
      </c>
      <c r="O142" s="141">
        <v>80.599999999999994</v>
      </c>
      <c r="P142" s="141">
        <v>81.900000000000006</v>
      </c>
      <c r="Q142" s="138" t="s">
        <v>77</v>
      </c>
      <c r="R142" s="141">
        <v>58.7</v>
      </c>
      <c r="S142" s="138" t="s">
        <v>77</v>
      </c>
      <c r="T142" s="141">
        <v>95.6</v>
      </c>
      <c r="U142" s="141">
        <v>81.2</v>
      </c>
    </row>
    <row r="143" spans="1:21" ht="16.5" customHeight="1" x14ac:dyDescent="0.25">
      <c r="A143" s="7"/>
      <c r="B143" s="7"/>
      <c r="C143" s="7" t="s">
        <v>93</v>
      </c>
      <c r="D143" s="7"/>
      <c r="E143" s="7"/>
      <c r="F143" s="7"/>
      <c r="G143" s="7"/>
      <c r="H143" s="7"/>
      <c r="I143" s="7"/>
      <c r="J143" s="7"/>
      <c r="K143" s="7"/>
      <c r="L143" s="9"/>
      <c r="M143" s="10"/>
      <c r="N143" s="10"/>
      <c r="O143" s="10"/>
      <c r="P143" s="10"/>
      <c r="Q143" s="10"/>
      <c r="R143" s="10"/>
      <c r="S143" s="10"/>
      <c r="T143" s="10"/>
      <c r="U143" s="10"/>
    </row>
    <row r="144" spans="1:21" ht="16.5" customHeight="1" x14ac:dyDescent="0.25">
      <c r="A144" s="7"/>
      <c r="B144" s="7"/>
      <c r="C144" s="7"/>
      <c r="D144" s="7" t="s">
        <v>75</v>
      </c>
      <c r="E144" s="7"/>
      <c r="F144" s="7"/>
      <c r="G144" s="7"/>
      <c r="H144" s="7"/>
      <c r="I144" s="7"/>
      <c r="J144" s="7"/>
      <c r="K144" s="7"/>
      <c r="L144" s="9" t="s">
        <v>407</v>
      </c>
      <c r="M144" s="141">
        <v>92.7</v>
      </c>
      <c r="N144" s="141">
        <v>91.9</v>
      </c>
      <c r="O144" s="141">
        <v>91.8</v>
      </c>
      <c r="P144" s="141">
        <v>93.4</v>
      </c>
      <c r="Q144" s="141">
        <v>95.3</v>
      </c>
      <c r="R144" s="138" t="s">
        <v>77</v>
      </c>
      <c r="S144" s="141">
        <v>93.7</v>
      </c>
      <c r="T144" s="138" t="s">
        <v>77</v>
      </c>
      <c r="U144" s="141">
        <v>92.7</v>
      </c>
    </row>
    <row r="145" spans="1:21" ht="16.5" customHeight="1" x14ac:dyDescent="0.25">
      <c r="A145" s="7"/>
      <c r="B145" s="7"/>
      <c r="C145" s="7"/>
      <c r="D145" s="7" t="s">
        <v>78</v>
      </c>
      <c r="E145" s="7"/>
      <c r="F145" s="7"/>
      <c r="G145" s="7"/>
      <c r="H145" s="7"/>
      <c r="I145" s="7"/>
      <c r="J145" s="7"/>
      <c r="K145" s="7"/>
      <c r="L145" s="9" t="s">
        <v>407</v>
      </c>
      <c r="M145" s="141">
        <v>92.9</v>
      </c>
      <c r="N145" s="141">
        <v>94.5</v>
      </c>
      <c r="O145" s="141">
        <v>93.4</v>
      </c>
      <c r="P145" s="141">
        <v>95.6</v>
      </c>
      <c r="Q145" s="141">
        <v>95</v>
      </c>
      <c r="R145" s="141">
        <v>92.8</v>
      </c>
      <c r="S145" s="138" t="s">
        <v>77</v>
      </c>
      <c r="T145" s="138" t="s">
        <v>77</v>
      </c>
      <c r="U145" s="141">
        <v>93.6</v>
      </c>
    </row>
    <row r="146" spans="1:21" ht="16.5" customHeight="1" x14ac:dyDescent="0.25">
      <c r="A146" s="7"/>
      <c r="B146" s="7"/>
      <c r="C146" s="7"/>
      <c r="D146" s="7" t="s">
        <v>80</v>
      </c>
      <c r="E146" s="7"/>
      <c r="F146" s="7"/>
      <c r="G146" s="7"/>
      <c r="H146" s="7"/>
      <c r="I146" s="7"/>
      <c r="J146" s="7"/>
      <c r="K146" s="7"/>
      <c r="L146" s="9" t="s">
        <v>407</v>
      </c>
      <c r="M146" s="141">
        <v>89.5</v>
      </c>
      <c r="N146" s="141">
        <v>91.7</v>
      </c>
      <c r="O146" s="141">
        <v>91.8</v>
      </c>
      <c r="P146" s="141">
        <v>94.7</v>
      </c>
      <c r="Q146" s="141">
        <v>95.1</v>
      </c>
      <c r="R146" s="141">
        <v>92.2</v>
      </c>
      <c r="S146" s="138" t="s">
        <v>77</v>
      </c>
      <c r="T146" s="141">
        <v>89.5</v>
      </c>
      <c r="U146" s="141">
        <v>91.7</v>
      </c>
    </row>
    <row r="147" spans="1:21" ht="16.5" customHeight="1" x14ac:dyDescent="0.25">
      <c r="A147" s="7"/>
      <c r="B147" s="7"/>
      <c r="C147" s="7"/>
      <c r="D147" s="7" t="s">
        <v>81</v>
      </c>
      <c r="E147" s="7"/>
      <c r="F147" s="7"/>
      <c r="G147" s="7"/>
      <c r="H147" s="7"/>
      <c r="I147" s="7"/>
      <c r="J147" s="7"/>
      <c r="K147" s="7"/>
      <c r="L147" s="9" t="s">
        <v>407</v>
      </c>
      <c r="M147" s="141">
        <v>91.1</v>
      </c>
      <c r="N147" s="141">
        <v>81.599999999999994</v>
      </c>
      <c r="O147" s="141">
        <v>84.8</v>
      </c>
      <c r="P147" s="141">
        <v>95</v>
      </c>
      <c r="Q147" s="141">
        <v>93.6</v>
      </c>
      <c r="R147" s="141">
        <v>94.7</v>
      </c>
      <c r="S147" s="138" t="s">
        <v>77</v>
      </c>
      <c r="T147" s="141">
        <v>94.7</v>
      </c>
      <c r="U147" s="141">
        <v>90.8</v>
      </c>
    </row>
    <row r="148" spans="1:21" ht="16.5" customHeight="1" x14ac:dyDescent="0.25">
      <c r="A148" s="7"/>
      <c r="B148" s="7"/>
      <c r="C148" s="7"/>
      <c r="D148" s="7" t="s">
        <v>82</v>
      </c>
      <c r="E148" s="7"/>
      <c r="F148" s="7"/>
      <c r="G148" s="7"/>
      <c r="H148" s="7"/>
      <c r="I148" s="7"/>
      <c r="J148" s="7"/>
      <c r="K148" s="7"/>
      <c r="L148" s="9" t="s">
        <v>407</v>
      </c>
      <c r="M148" s="138" t="s">
        <v>77</v>
      </c>
      <c r="N148" s="138" t="s">
        <v>77</v>
      </c>
      <c r="O148" s="141">
        <v>77.8</v>
      </c>
      <c r="P148" s="141">
        <v>83.7</v>
      </c>
      <c r="Q148" s="138" t="s">
        <v>77</v>
      </c>
      <c r="R148" s="141">
        <v>76.2</v>
      </c>
      <c r="S148" s="138" t="s">
        <v>77</v>
      </c>
      <c r="T148" s="141">
        <v>96.2</v>
      </c>
      <c r="U148" s="141">
        <v>82.3</v>
      </c>
    </row>
    <row r="149" spans="1:21" ht="16.5" customHeight="1" x14ac:dyDescent="0.25">
      <c r="A149" s="7" t="s">
        <v>412</v>
      </c>
      <c r="B149" s="7"/>
      <c r="C149" s="7"/>
      <c r="D149" s="7"/>
      <c r="E149" s="7"/>
      <c r="F149" s="7"/>
      <c r="G149" s="7"/>
      <c r="H149" s="7"/>
      <c r="I149" s="7"/>
      <c r="J149" s="7"/>
      <c r="K149" s="7"/>
      <c r="L149" s="9"/>
      <c r="M149" s="10"/>
      <c r="N149" s="10"/>
      <c r="O149" s="10"/>
      <c r="P149" s="10"/>
      <c r="Q149" s="10"/>
      <c r="R149" s="10"/>
      <c r="S149" s="10"/>
      <c r="T149" s="10"/>
      <c r="U149" s="10"/>
    </row>
    <row r="150" spans="1:21" ht="16.5" customHeight="1" x14ac:dyDescent="0.25">
      <c r="A150" s="7"/>
      <c r="B150" s="7" t="s">
        <v>502</v>
      </c>
      <c r="C150" s="7"/>
      <c r="D150" s="7"/>
      <c r="E150" s="7"/>
      <c r="F150" s="7"/>
      <c r="G150" s="7"/>
      <c r="H150" s="7"/>
      <c r="I150" s="7"/>
      <c r="J150" s="7"/>
      <c r="K150" s="7"/>
      <c r="L150" s="9"/>
      <c r="M150" s="10"/>
      <c r="N150" s="10"/>
      <c r="O150" s="10"/>
      <c r="P150" s="10"/>
      <c r="Q150" s="10"/>
      <c r="R150" s="10"/>
      <c r="S150" s="10"/>
      <c r="T150" s="10"/>
      <c r="U150" s="10"/>
    </row>
    <row r="151" spans="1:21" ht="16.5" customHeight="1" x14ac:dyDescent="0.25">
      <c r="A151" s="7"/>
      <c r="B151" s="7"/>
      <c r="C151" s="7" t="s">
        <v>74</v>
      </c>
      <c r="D151" s="7"/>
      <c r="E151" s="7"/>
      <c r="F151" s="7"/>
      <c r="G151" s="7"/>
      <c r="H151" s="7"/>
      <c r="I151" s="7"/>
      <c r="J151" s="7"/>
      <c r="K151" s="7"/>
      <c r="L151" s="9"/>
      <c r="M151" s="10"/>
      <c r="N151" s="10"/>
      <c r="O151" s="10"/>
      <c r="P151" s="10"/>
      <c r="Q151" s="10"/>
      <c r="R151" s="10"/>
      <c r="S151" s="10"/>
      <c r="T151" s="10"/>
      <c r="U151" s="10"/>
    </row>
    <row r="152" spans="1:21" ht="16.5" customHeight="1" x14ac:dyDescent="0.25">
      <c r="A152" s="7"/>
      <c r="B152" s="7"/>
      <c r="C152" s="7"/>
      <c r="D152" s="7" t="s">
        <v>503</v>
      </c>
      <c r="E152" s="7"/>
      <c r="F152" s="7"/>
      <c r="G152" s="7"/>
      <c r="H152" s="7"/>
      <c r="I152" s="7"/>
      <c r="J152" s="7"/>
      <c r="K152" s="7"/>
      <c r="L152" s="9" t="s">
        <v>407</v>
      </c>
      <c r="M152" s="140">
        <v>0.5</v>
      </c>
      <c r="N152" s="140">
        <v>1.5</v>
      </c>
      <c r="O152" s="140">
        <v>0.6</v>
      </c>
      <c r="P152" s="140">
        <v>0.4</v>
      </c>
      <c r="Q152" s="140">
        <v>0.5</v>
      </c>
      <c r="R152" s="140">
        <v>2.2000000000000002</v>
      </c>
      <c r="S152" s="140" t="s">
        <v>79</v>
      </c>
      <c r="T152" s="140">
        <v>5.5</v>
      </c>
      <c r="U152" s="140">
        <v>0.8</v>
      </c>
    </row>
    <row r="153" spans="1:21" ht="16.5" customHeight="1" x14ac:dyDescent="0.25">
      <c r="A153" s="7"/>
      <c r="B153" s="7"/>
      <c r="C153" s="7"/>
      <c r="D153" s="7" t="s">
        <v>504</v>
      </c>
      <c r="E153" s="7"/>
      <c r="F153" s="7"/>
      <c r="G153" s="7"/>
      <c r="H153" s="7"/>
      <c r="I153" s="7"/>
      <c r="J153" s="7"/>
      <c r="K153" s="7"/>
      <c r="L153" s="9" t="s">
        <v>407</v>
      </c>
      <c r="M153" s="140">
        <v>5.2</v>
      </c>
      <c r="N153" s="140">
        <v>6</v>
      </c>
      <c r="O153" s="140">
        <v>4.5999999999999996</v>
      </c>
      <c r="P153" s="140">
        <v>8.3000000000000007</v>
      </c>
      <c r="Q153" s="140">
        <v>7.9</v>
      </c>
      <c r="R153" s="140">
        <v>5.9</v>
      </c>
      <c r="S153" s="140">
        <v>0.8</v>
      </c>
      <c r="T153" s="141">
        <v>27.2</v>
      </c>
      <c r="U153" s="140">
        <v>5.8</v>
      </c>
    </row>
    <row r="154" spans="1:21" ht="16.5" customHeight="1" x14ac:dyDescent="0.25">
      <c r="A154" s="7"/>
      <c r="B154" s="7"/>
      <c r="C154" s="7"/>
      <c r="D154" s="7" t="s">
        <v>505</v>
      </c>
      <c r="E154" s="7"/>
      <c r="F154" s="7"/>
      <c r="G154" s="7"/>
      <c r="H154" s="7"/>
      <c r="I154" s="7"/>
      <c r="J154" s="7"/>
      <c r="K154" s="7"/>
      <c r="L154" s="9" t="s">
        <v>407</v>
      </c>
      <c r="M154" s="141">
        <v>12</v>
      </c>
      <c r="N154" s="141">
        <v>14.9</v>
      </c>
      <c r="O154" s="140">
        <v>8.6</v>
      </c>
      <c r="P154" s="141">
        <v>15.1</v>
      </c>
      <c r="Q154" s="141">
        <v>14.2</v>
      </c>
      <c r="R154" s="141">
        <v>13</v>
      </c>
      <c r="S154" s="140">
        <v>5.0999999999999996</v>
      </c>
      <c r="T154" s="140" t="s">
        <v>79</v>
      </c>
      <c r="U154" s="141">
        <v>12.5</v>
      </c>
    </row>
    <row r="155" spans="1:21" ht="16.5" customHeight="1" x14ac:dyDescent="0.25">
      <c r="A155" s="7"/>
      <c r="B155" s="7"/>
      <c r="C155" s="7"/>
      <c r="D155" s="7" t="s">
        <v>506</v>
      </c>
      <c r="E155" s="7"/>
      <c r="F155" s="7"/>
      <c r="G155" s="7"/>
      <c r="H155" s="7"/>
      <c r="I155" s="7"/>
      <c r="J155" s="7"/>
      <c r="K155" s="7"/>
      <c r="L155" s="9" t="s">
        <v>407</v>
      </c>
      <c r="M155" s="141">
        <v>82.3</v>
      </c>
      <c r="N155" s="141">
        <v>77.5</v>
      </c>
      <c r="O155" s="141">
        <v>86.2</v>
      </c>
      <c r="P155" s="141">
        <v>76.2</v>
      </c>
      <c r="Q155" s="141">
        <v>77.400000000000006</v>
      </c>
      <c r="R155" s="141">
        <v>78.900000000000006</v>
      </c>
      <c r="S155" s="141">
        <v>94.2</v>
      </c>
      <c r="T155" s="141">
        <v>67.3</v>
      </c>
      <c r="U155" s="141">
        <v>80.900000000000006</v>
      </c>
    </row>
    <row r="156" spans="1:21" ht="16.5" customHeight="1" x14ac:dyDescent="0.25">
      <c r="A156" s="7"/>
      <c r="B156" s="7"/>
      <c r="C156" s="7" t="s">
        <v>84</v>
      </c>
      <c r="D156" s="7"/>
      <c r="E156" s="7"/>
      <c r="F156" s="7"/>
      <c r="G156" s="7"/>
      <c r="H156" s="7"/>
      <c r="I156" s="7"/>
      <c r="J156" s="7"/>
      <c r="K156" s="7"/>
      <c r="L156" s="9"/>
      <c r="M156" s="10"/>
      <c r="N156" s="10"/>
      <c r="O156" s="10"/>
      <c r="P156" s="10"/>
      <c r="Q156" s="10"/>
      <c r="R156" s="10"/>
      <c r="S156" s="10"/>
      <c r="T156" s="10"/>
      <c r="U156" s="10"/>
    </row>
    <row r="157" spans="1:21" ht="16.5" customHeight="1" x14ac:dyDescent="0.25">
      <c r="A157" s="7"/>
      <c r="B157" s="7"/>
      <c r="C157" s="7"/>
      <c r="D157" s="7" t="s">
        <v>503</v>
      </c>
      <c r="E157" s="7"/>
      <c r="F157" s="7"/>
      <c r="G157" s="7"/>
      <c r="H157" s="7"/>
      <c r="I157" s="7"/>
      <c r="J157" s="7"/>
      <c r="K157" s="7"/>
      <c r="L157" s="9" t="s">
        <v>407</v>
      </c>
      <c r="M157" s="140">
        <v>0.5</v>
      </c>
      <c r="N157" s="140">
        <v>1.5</v>
      </c>
      <c r="O157" s="140">
        <v>0.6</v>
      </c>
      <c r="P157" s="140">
        <v>0.7</v>
      </c>
      <c r="Q157" s="140">
        <v>0.5</v>
      </c>
      <c r="R157" s="140">
        <v>2.2000000000000002</v>
      </c>
      <c r="S157" s="140" t="s">
        <v>79</v>
      </c>
      <c r="T157" s="140">
        <v>5.5</v>
      </c>
      <c r="U157" s="140">
        <v>0.8</v>
      </c>
    </row>
    <row r="158" spans="1:21" ht="16.5" customHeight="1" x14ac:dyDescent="0.25">
      <c r="A158" s="7"/>
      <c r="B158" s="7"/>
      <c r="C158" s="7"/>
      <c r="D158" s="7" t="s">
        <v>504</v>
      </c>
      <c r="E158" s="7"/>
      <c r="F158" s="7"/>
      <c r="G158" s="7"/>
      <c r="H158" s="7"/>
      <c r="I158" s="7"/>
      <c r="J158" s="7"/>
      <c r="K158" s="7"/>
      <c r="L158" s="9" t="s">
        <v>407</v>
      </c>
      <c r="M158" s="140">
        <v>5.5</v>
      </c>
      <c r="N158" s="140">
        <v>6.5</v>
      </c>
      <c r="O158" s="140">
        <v>4.7</v>
      </c>
      <c r="P158" s="140">
        <v>8</v>
      </c>
      <c r="Q158" s="140">
        <v>8.3000000000000007</v>
      </c>
      <c r="R158" s="140">
        <v>5.9</v>
      </c>
      <c r="S158" s="140">
        <v>0.8</v>
      </c>
      <c r="T158" s="141">
        <v>27.2</v>
      </c>
      <c r="U158" s="140">
        <v>6.1</v>
      </c>
    </row>
    <row r="159" spans="1:21" ht="16.5" customHeight="1" x14ac:dyDescent="0.25">
      <c r="A159" s="7"/>
      <c r="B159" s="7"/>
      <c r="C159" s="7"/>
      <c r="D159" s="7" t="s">
        <v>505</v>
      </c>
      <c r="E159" s="7"/>
      <c r="F159" s="7"/>
      <c r="G159" s="7"/>
      <c r="H159" s="7"/>
      <c r="I159" s="7"/>
      <c r="J159" s="7"/>
      <c r="K159" s="7"/>
      <c r="L159" s="9" t="s">
        <v>407</v>
      </c>
      <c r="M159" s="141">
        <v>13</v>
      </c>
      <c r="N159" s="141">
        <v>15.7</v>
      </c>
      <c r="O159" s="140">
        <v>9.1</v>
      </c>
      <c r="P159" s="141">
        <v>15.7</v>
      </c>
      <c r="Q159" s="141">
        <v>15</v>
      </c>
      <c r="R159" s="141">
        <v>14.9</v>
      </c>
      <c r="S159" s="140">
        <v>5.3</v>
      </c>
      <c r="T159" s="140" t="s">
        <v>79</v>
      </c>
      <c r="U159" s="141">
        <v>13.3</v>
      </c>
    </row>
    <row r="160" spans="1:21" ht="16.5" customHeight="1" x14ac:dyDescent="0.25">
      <c r="A160" s="7"/>
      <c r="B160" s="7"/>
      <c r="C160" s="7"/>
      <c r="D160" s="7" t="s">
        <v>506</v>
      </c>
      <c r="E160" s="7"/>
      <c r="F160" s="7"/>
      <c r="G160" s="7"/>
      <c r="H160" s="7"/>
      <c r="I160" s="7"/>
      <c r="J160" s="7"/>
      <c r="K160" s="7"/>
      <c r="L160" s="9" t="s">
        <v>407</v>
      </c>
      <c r="M160" s="141">
        <v>81</v>
      </c>
      <c r="N160" s="141">
        <v>76.3</v>
      </c>
      <c r="O160" s="141">
        <v>85.5</v>
      </c>
      <c r="P160" s="141">
        <v>75.7</v>
      </c>
      <c r="Q160" s="141">
        <v>76.2</v>
      </c>
      <c r="R160" s="141">
        <v>77</v>
      </c>
      <c r="S160" s="141">
        <v>93.9</v>
      </c>
      <c r="T160" s="141">
        <v>67.3</v>
      </c>
      <c r="U160" s="141">
        <v>79.8</v>
      </c>
    </row>
    <row r="161" spans="1:21" ht="16.5" customHeight="1" x14ac:dyDescent="0.25">
      <c r="A161" s="7"/>
      <c r="B161" s="7"/>
      <c r="C161" s="7" t="s">
        <v>85</v>
      </c>
      <c r="D161" s="7"/>
      <c r="E161" s="7"/>
      <c r="F161" s="7"/>
      <c r="G161" s="7"/>
      <c r="H161" s="7"/>
      <c r="I161" s="7"/>
      <c r="J161" s="7"/>
      <c r="K161" s="7"/>
      <c r="L161" s="9"/>
      <c r="M161" s="10"/>
      <c r="N161" s="10"/>
      <c r="O161" s="10"/>
      <c r="P161" s="10"/>
      <c r="Q161" s="10"/>
      <c r="R161" s="10"/>
      <c r="S161" s="10"/>
      <c r="T161" s="10"/>
      <c r="U161" s="10"/>
    </row>
    <row r="162" spans="1:21" ht="16.5" customHeight="1" x14ac:dyDescent="0.25">
      <c r="A162" s="7"/>
      <c r="B162" s="7"/>
      <c r="C162" s="7"/>
      <c r="D162" s="7" t="s">
        <v>503</v>
      </c>
      <c r="E162" s="7"/>
      <c r="F162" s="7"/>
      <c r="G162" s="7"/>
      <c r="H162" s="7"/>
      <c r="I162" s="7"/>
      <c r="J162" s="7"/>
      <c r="K162" s="7"/>
      <c r="L162" s="9" t="s">
        <v>407</v>
      </c>
      <c r="M162" s="140">
        <v>0.5</v>
      </c>
      <c r="N162" s="140">
        <v>1.5</v>
      </c>
      <c r="O162" s="140">
        <v>0.6</v>
      </c>
      <c r="P162" s="140">
        <v>0.8</v>
      </c>
      <c r="Q162" s="140">
        <v>0.6</v>
      </c>
      <c r="R162" s="140">
        <v>2.1</v>
      </c>
      <c r="S162" s="140" t="s">
        <v>79</v>
      </c>
      <c r="T162" s="140">
        <v>5.5</v>
      </c>
      <c r="U162" s="140">
        <v>0.9</v>
      </c>
    </row>
    <row r="163" spans="1:21" ht="16.5" customHeight="1" x14ac:dyDescent="0.25">
      <c r="A163" s="7"/>
      <c r="B163" s="7"/>
      <c r="C163" s="7"/>
      <c r="D163" s="7" t="s">
        <v>504</v>
      </c>
      <c r="E163" s="7"/>
      <c r="F163" s="7"/>
      <c r="G163" s="7"/>
      <c r="H163" s="7"/>
      <c r="I163" s="7"/>
      <c r="J163" s="7"/>
      <c r="K163" s="7"/>
      <c r="L163" s="9" t="s">
        <v>407</v>
      </c>
      <c r="M163" s="140">
        <v>6</v>
      </c>
      <c r="N163" s="140">
        <v>7</v>
      </c>
      <c r="O163" s="140">
        <v>4.9000000000000004</v>
      </c>
      <c r="P163" s="140">
        <v>9</v>
      </c>
      <c r="Q163" s="140">
        <v>8.3000000000000007</v>
      </c>
      <c r="R163" s="140">
        <v>6</v>
      </c>
      <c r="S163" s="140">
        <v>0.8</v>
      </c>
      <c r="T163" s="141">
        <v>27.2</v>
      </c>
      <c r="U163" s="140">
        <v>6.5</v>
      </c>
    </row>
    <row r="164" spans="1:21" ht="16.5" customHeight="1" x14ac:dyDescent="0.25">
      <c r="A164" s="7"/>
      <c r="B164" s="7"/>
      <c r="C164" s="7"/>
      <c r="D164" s="7" t="s">
        <v>505</v>
      </c>
      <c r="E164" s="7"/>
      <c r="F164" s="7"/>
      <c r="G164" s="7"/>
      <c r="H164" s="7"/>
      <c r="I164" s="7"/>
      <c r="J164" s="7"/>
      <c r="K164" s="7"/>
      <c r="L164" s="9" t="s">
        <v>407</v>
      </c>
      <c r="M164" s="141">
        <v>12.3</v>
      </c>
      <c r="N164" s="141">
        <v>15.6</v>
      </c>
      <c r="O164" s="140">
        <v>9.4</v>
      </c>
      <c r="P164" s="141">
        <v>16</v>
      </c>
      <c r="Q164" s="141">
        <v>15</v>
      </c>
      <c r="R164" s="141">
        <v>13.7</v>
      </c>
      <c r="S164" s="140">
        <v>5.3</v>
      </c>
      <c r="T164" s="140" t="s">
        <v>79</v>
      </c>
      <c r="U164" s="141">
        <v>13.1</v>
      </c>
    </row>
    <row r="165" spans="1:21" ht="16.5" customHeight="1" x14ac:dyDescent="0.25">
      <c r="A165" s="7"/>
      <c r="B165" s="7"/>
      <c r="C165" s="7"/>
      <c r="D165" s="7" t="s">
        <v>506</v>
      </c>
      <c r="E165" s="7"/>
      <c r="F165" s="7"/>
      <c r="G165" s="7"/>
      <c r="H165" s="7"/>
      <c r="I165" s="7"/>
      <c r="J165" s="7"/>
      <c r="K165" s="7"/>
      <c r="L165" s="9" t="s">
        <v>407</v>
      </c>
      <c r="M165" s="141">
        <v>81.2</v>
      </c>
      <c r="N165" s="141">
        <v>75.900000000000006</v>
      </c>
      <c r="O165" s="141">
        <v>85.1</v>
      </c>
      <c r="P165" s="141">
        <v>74.2</v>
      </c>
      <c r="Q165" s="141">
        <v>76.099999999999994</v>
      </c>
      <c r="R165" s="141">
        <v>78.2</v>
      </c>
      <c r="S165" s="141">
        <v>93.9</v>
      </c>
      <c r="T165" s="141">
        <v>67.3</v>
      </c>
      <c r="U165" s="141">
        <v>79.599999999999994</v>
      </c>
    </row>
    <row r="166" spans="1:21" ht="16.5" customHeight="1" x14ac:dyDescent="0.25">
      <c r="A166" s="7"/>
      <c r="B166" s="7"/>
      <c r="C166" s="7" t="s">
        <v>86</v>
      </c>
      <c r="D166" s="7"/>
      <c r="E166" s="7"/>
      <c r="F166" s="7"/>
      <c r="G166" s="7"/>
      <c r="H166" s="7"/>
      <c r="I166" s="7"/>
      <c r="J166" s="7"/>
      <c r="K166" s="7"/>
      <c r="L166" s="9"/>
      <c r="M166" s="10"/>
      <c r="N166" s="10"/>
      <c r="O166" s="10"/>
      <c r="P166" s="10"/>
      <c r="Q166" s="10"/>
      <c r="R166" s="10"/>
      <c r="S166" s="10"/>
      <c r="T166" s="10"/>
      <c r="U166" s="10"/>
    </row>
    <row r="167" spans="1:21" ht="16.5" customHeight="1" x14ac:dyDescent="0.25">
      <c r="A167" s="7"/>
      <c r="B167" s="7"/>
      <c r="C167" s="7"/>
      <c r="D167" s="7" t="s">
        <v>503</v>
      </c>
      <c r="E167" s="7"/>
      <c r="F167" s="7"/>
      <c r="G167" s="7"/>
      <c r="H167" s="7"/>
      <c r="I167" s="7"/>
      <c r="J167" s="7"/>
      <c r="K167" s="7"/>
      <c r="L167" s="9" t="s">
        <v>407</v>
      </c>
      <c r="M167" s="140">
        <v>0.6</v>
      </c>
      <c r="N167" s="140">
        <v>1.6</v>
      </c>
      <c r="O167" s="140">
        <v>0.7</v>
      </c>
      <c r="P167" s="140">
        <v>1</v>
      </c>
      <c r="Q167" s="140">
        <v>0.6</v>
      </c>
      <c r="R167" s="140">
        <v>2.1</v>
      </c>
      <c r="S167" s="140" t="s">
        <v>79</v>
      </c>
      <c r="T167" s="140">
        <v>9</v>
      </c>
      <c r="U167" s="140">
        <v>0.9</v>
      </c>
    </row>
    <row r="168" spans="1:21" ht="16.5" customHeight="1" x14ac:dyDescent="0.25">
      <c r="A168" s="7"/>
      <c r="B168" s="7"/>
      <c r="C168" s="7"/>
      <c r="D168" s="7" t="s">
        <v>504</v>
      </c>
      <c r="E168" s="7"/>
      <c r="F168" s="7"/>
      <c r="G168" s="7"/>
      <c r="H168" s="7"/>
      <c r="I168" s="7"/>
      <c r="J168" s="7"/>
      <c r="K168" s="7"/>
      <c r="L168" s="9" t="s">
        <v>407</v>
      </c>
      <c r="M168" s="140">
        <v>6.1</v>
      </c>
      <c r="N168" s="140">
        <v>7.7</v>
      </c>
      <c r="O168" s="140">
        <v>5.2</v>
      </c>
      <c r="P168" s="140">
        <v>9.1</v>
      </c>
      <c r="Q168" s="140">
        <v>8.6</v>
      </c>
      <c r="R168" s="140">
        <v>6.8</v>
      </c>
      <c r="S168" s="140">
        <v>0.8</v>
      </c>
      <c r="T168" s="141">
        <v>22.1</v>
      </c>
      <c r="U168" s="140">
        <v>6.8</v>
      </c>
    </row>
    <row r="169" spans="1:21" ht="16.5" customHeight="1" x14ac:dyDescent="0.25">
      <c r="A169" s="7"/>
      <c r="B169" s="7"/>
      <c r="C169" s="7"/>
      <c r="D169" s="7" t="s">
        <v>505</v>
      </c>
      <c r="E169" s="7"/>
      <c r="F169" s="7"/>
      <c r="G169" s="7"/>
      <c r="H169" s="7"/>
      <c r="I169" s="7"/>
      <c r="J169" s="7"/>
      <c r="K169" s="7"/>
      <c r="L169" s="9" t="s">
        <v>407</v>
      </c>
      <c r="M169" s="141">
        <v>13.3</v>
      </c>
      <c r="N169" s="141">
        <v>17.399999999999999</v>
      </c>
      <c r="O169" s="141">
        <v>10.199999999999999</v>
      </c>
      <c r="P169" s="141">
        <v>17.2</v>
      </c>
      <c r="Q169" s="141">
        <v>15.5</v>
      </c>
      <c r="R169" s="141">
        <v>16.7</v>
      </c>
      <c r="S169" s="140">
        <v>5.2</v>
      </c>
      <c r="T169" s="140" t="s">
        <v>79</v>
      </c>
      <c r="U169" s="141">
        <v>14.2</v>
      </c>
    </row>
    <row r="170" spans="1:21" ht="16.5" customHeight="1" x14ac:dyDescent="0.25">
      <c r="A170" s="7"/>
      <c r="B170" s="7"/>
      <c r="C170" s="7"/>
      <c r="D170" s="7" t="s">
        <v>506</v>
      </c>
      <c r="E170" s="7"/>
      <c r="F170" s="7"/>
      <c r="G170" s="7"/>
      <c r="H170" s="7"/>
      <c r="I170" s="7"/>
      <c r="J170" s="7"/>
      <c r="K170" s="7"/>
      <c r="L170" s="9" t="s">
        <v>407</v>
      </c>
      <c r="M170" s="141">
        <v>80</v>
      </c>
      <c r="N170" s="141">
        <v>73.3</v>
      </c>
      <c r="O170" s="141">
        <v>83.9</v>
      </c>
      <c r="P170" s="141">
        <v>72.8</v>
      </c>
      <c r="Q170" s="141">
        <v>75.3</v>
      </c>
      <c r="R170" s="141">
        <v>74.400000000000006</v>
      </c>
      <c r="S170" s="141">
        <v>94</v>
      </c>
      <c r="T170" s="141">
        <v>69</v>
      </c>
      <c r="U170" s="141">
        <v>78</v>
      </c>
    </row>
    <row r="171" spans="1:21" ht="16.5" customHeight="1" x14ac:dyDescent="0.25">
      <c r="A171" s="7"/>
      <c r="B171" s="7"/>
      <c r="C171" s="7" t="s">
        <v>87</v>
      </c>
      <c r="D171" s="7"/>
      <c r="E171" s="7"/>
      <c r="F171" s="7"/>
      <c r="G171" s="7"/>
      <c r="H171" s="7"/>
      <c r="I171" s="7"/>
      <c r="J171" s="7"/>
      <c r="K171" s="7"/>
      <c r="L171" s="9"/>
      <c r="M171" s="10"/>
      <c r="N171" s="10"/>
      <c r="O171" s="10"/>
      <c r="P171" s="10"/>
      <c r="Q171" s="10"/>
      <c r="R171" s="10"/>
      <c r="S171" s="10"/>
      <c r="T171" s="10"/>
      <c r="U171" s="10"/>
    </row>
    <row r="172" spans="1:21" ht="16.5" customHeight="1" x14ac:dyDescent="0.25">
      <c r="A172" s="7"/>
      <c r="B172" s="7"/>
      <c r="C172" s="7"/>
      <c r="D172" s="7" t="s">
        <v>503</v>
      </c>
      <c r="E172" s="7"/>
      <c r="F172" s="7"/>
      <c r="G172" s="7"/>
      <c r="H172" s="7"/>
      <c r="I172" s="7"/>
      <c r="J172" s="7"/>
      <c r="K172" s="7"/>
      <c r="L172" s="9" t="s">
        <v>407</v>
      </c>
      <c r="M172" s="140">
        <v>0.6</v>
      </c>
      <c r="N172" s="140">
        <v>1.6</v>
      </c>
      <c r="O172" s="140">
        <v>0.9</v>
      </c>
      <c r="P172" s="140">
        <v>1</v>
      </c>
      <c r="Q172" s="140">
        <v>0.6</v>
      </c>
      <c r="R172" s="140">
        <v>2.5</v>
      </c>
      <c r="S172" s="140" t="s">
        <v>79</v>
      </c>
      <c r="T172" s="140">
        <v>9.1999999999999993</v>
      </c>
      <c r="U172" s="140">
        <v>1</v>
      </c>
    </row>
    <row r="173" spans="1:21" ht="16.5" customHeight="1" x14ac:dyDescent="0.25">
      <c r="A173" s="7"/>
      <c r="B173" s="7"/>
      <c r="C173" s="7"/>
      <c r="D173" s="7" t="s">
        <v>504</v>
      </c>
      <c r="E173" s="7"/>
      <c r="F173" s="7"/>
      <c r="G173" s="7"/>
      <c r="H173" s="7"/>
      <c r="I173" s="7"/>
      <c r="J173" s="7"/>
      <c r="K173" s="7"/>
      <c r="L173" s="9" t="s">
        <v>407</v>
      </c>
      <c r="M173" s="140">
        <v>6.2</v>
      </c>
      <c r="N173" s="140">
        <v>8</v>
      </c>
      <c r="O173" s="140">
        <v>5.8</v>
      </c>
      <c r="P173" s="141">
        <v>10.1</v>
      </c>
      <c r="Q173" s="140">
        <v>9</v>
      </c>
      <c r="R173" s="140">
        <v>7</v>
      </c>
      <c r="S173" s="140">
        <v>0.8</v>
      </c>
      <c r="T173" s="141">
        <v>23.1</v>
      </c>
      <c r="U173" s="140">
        <v>7.2</v>
      </c>
    </row>
    <row r="174" spans="1:21" ht="16.5" customHeight="1" x14ac:dyDescent="0.25">
      <c r="A174" s="7"/>
      <c r="B174" s="7"/>
      <c r="C174" s="7"/>
      <c r="D174" s="7" t="s">
        <v>505</v>
      </c>
      <c r="E174" s="7"/>
      <c r="F174" s="7"/>
      <c r="G174" s="7"/>
      <c r="H174" s="7"/>
      <c r="I174" s="7"/>
      <c r="J174" s="7"/>
      <c r="K174" s="7"/>
      <c r="L174" s="9" t="s">
        <v>407</v>
      </c>
      <c r="M174" s="141">
        <v>14.4</v>
      </c>
      <c r="N174" s="141">
        <v>18.7</v>
      </c>
      <c r="O174" s="141">
        <v>11.3</v>
      </c>
      <c r="P174" s="141">
        <v>17.8</v>
      </c>
      <c r="Q174" s="141">
        <v>15.7</v>
      </c>
      <c r="R174" s="141">
        <v>20.100000000000001</v>
      </c>
      <c r="S174" s="140">
        <v>7.1</v>
      </c>
      <c r="T174" s="141">
        <v>11.4</v>
      </c>
      <c r="U174" s="141">
        <v>15.4</v>
      </c>
    </row>
    <row r="175" spans="1:21" ht="16.5" customHeight="1" x14ac:dyDescent="0.25">
      <c r="A175" s="7"/>
      <c r="B175" s="7"/>
      <c r="C175" s="7"/>
      <c r="D175" s="7" t="s">
        <v>506</v>
      </c>
      <c r="E175" s="7"/>
      <c r="F175" s="7"/>
      <c r="G175" s="7"/>
      <c r="H175" s="7"/>
      <c r="I175" s="7"/>
      <c r="J175" s="7"/>
      <c r="K175" s="7"/>
      <c r="L175" s="9" t="s">
        <v>407</v>
      </c>
      <c r="M175" s="141">
        <v>78.8</v>
      </c>
      <c r="N175" s="141">
        <v>71.7</v>
      </c>
      <c r="O175" s="141">
        <v>82</v>
      </c>
      <c r="P175" s="141">
        <v>71.099999999999994</v>
      </c>
      <c r="Q175" s="141">
        <v>74.7</v>
      </c>
      <c r="R175" s="141">
        <v>70.400000000000006</v>
      </c>
      <c r="S175" s="141">
        <v>92.1</v>
      </c>
      <c r="T175" s="141">
        <v>56.4</v>
      </c>
      <c r="U175" s="141">
        <v>76.400000000000006</v>
      </c>
    </row>
    <row r="176" spans="1:21" ht="16.5" customHeight="1" x14ac:dyDescent="0.25">
      <c r="A176" s="7"/>
      <c r="B176" s="7"/>
      <c r="C176" s="7" t="s">
        <v>88</v>
      </c>
      <c r="D176" s="7"/>
      <c r="E176" s="7"/>
      <c r="F176" s="7"/>
      <c r="G176" s="7"/>
      <c r="H176" s="7"/>
      <c r="I176" s="7"/>
      <c r="J176" s="7"/>
      <c r="K176" s="7"/>
      <c r="L176" s="9"/>
      <c r="M176" s="10"/>
      <c r="N176" s="10"/>
      <c r="O176" s="10"/>
      <c r="P176" s="10"/>
      <c r="Q176" s="10"/>
      <c r="R176" s="10"/>
      <c r="S176" s="10"/>
      <c r="T176" s="10"/>
      <c r="U176" s="10"/>
    </row>
    <row r="177" spans="1:21" ht="16.5" customHeight="1" x14ac:dyDescent="0.25">
      <c r="A177" s="7"/>
      <c r="B177" s="7"/>
      <c r="C177" s="7"/>
      <c r="D177" s="7" t="s">
        <v>503</v>
      </c>
      <c r="E177" s="7"/>
      <c r="F177" s="7"/>
      <c r="G177" s="7"/>
      <c r="H177" s="7"/>
      <c r="I177" s="7"/>
      <c r="J177" s="7"/>
      <c r="K177" s="7"/>
      <c r="L177" s="9" t="s">
        <v>407</v>
      </c>
      <c r="M177" s="140">
        <v>0.7</v>
      </c>
      <c r="N177" s="140">
        <v>1.6</v>
      </c>
      <c r="O177" s="140">
        <v>1</v>
      </c>
      <c r="P177" s="140">
        <v>1</v>
      </c>
      <c r="Q177" s="140">
        <v>0.6</v>
      </c>
      <c r="R177" s="140">
        <v>2.5</v>
      </c>
      <c r="S177" s="140">
        <v>0.8</v>
      </c>
      <c r="T177" s="140">
        <v>9.1999999999999993</v>
      </c>
      <c r="U177" s="140">
        <v>1.1000000000000001</v>
      </c>
    </row>
    <row r="178" spans="1:21" ht="16.5" customHeight="1" x14ac:dyDescent="0.25">
      <c r="A178" s="7"/>
      <c r="B178" s="7"/>
      <c r="C178" s="7"/>
      <c r="D178" s="7" t="s">
        <v>504</v>
      </c>
      <c r="E178" s="7"/>
      <c r="F178" s="7"/>
      <c r="G178" s="7"/>
      <c r="H178" s="7"/>
      <c r="I178" s="7"/>
      <c r="J178" s="7"/>
      <c r="K178" s="7"/>
      <c r="L178" s="9" t="s">
        <v>407</v>
      </c>
      <c r="M178" s="140">
        <v>6.5</v>
      </c>
      <c r="N178" s="140">
        <v>8.6999999999999993</v>
      </c>
      <c r="O178" s="140">
        <v>6.2</v>
      </c>
      <c r="P178" s="141">
        <v>11</v>
      </c>
      <c r="Q178" s="140">
        <v>9.5</v>
      </c>
      <c r="R178" s="140">
        <v>7</v>
      </c>
      <c r="S178" s="140">
        <v>0.8</v>
      </c>
      <c r="T178" s="141">
        <v>22.8</v>
      </c>
      <c r="U178" s="140">
        <v>7.6</v>
      </c>
    </row>
    <row r="179" spans="1:21" ht="16.5" customHeight="1" x14ac:dyDescent="0.25">
      <c r="A179" s="7"/>
      <c r="B179" s="7"/>
      <c r="C179" s="7"/>
      <c r="D179" s="7" t="s">
        <v>505</v>
      </c>
      <c r="E179" s="7"/>
      <c r="F179" s="7"/>
      <c r="G179" s="7"/>
      <c r="H179" s="7"/>
      <c r="I179" s="7"/>
      <c r="J179" s="7"/>
      <c r="K179" s="7"/>
      <c r="L179" s="9" t="s">
        <v>407</v>
      </c>
      <c r="M179" s="141">
        <v>15</v>
      </c>
      <c r="N179" s="141">
        <v>20.100000000000001</v>
      </c>
      <c r="O179" s="141">
        <v>12.5</v>
      </c>
      <c r="P179" s="141">
        <v>18.100000000000001</v>
      </c>
      <c r="Q179" s="141">
        <v>17.2</v>
      </c>
      <c r="R179" s="141">
        <v>22.3</v>
      </c>
      <c r="S179" s="140">
        <v>7.2</v>
      </c>
      <c r="T179" s="141">
        <v>11.4</v>
      </c>
      <c r="U179" s="141">
        <v>16.399999999999999</v>
      </c>
    </row>
    <row r="180" spans="1:21" ht="16.5" customHeight="1" x14ac:dyDescent="0.25">
      <c r="A180" s="7"/>
      <c r="B180" s="7"/>
      <c r="C180" s="7"/>
      <c r="D180" s="7" t="s">
        <v>506</v>
      </c>
      <c r="E180" s="7"/>
      <c r="F180" s="7"/>
      <c r="G180" s="7"/>
      <c r="H180" s="7"/>
      <c r="I180" s="7"/>
      <c r="J180" s="7"/>
      <c r="K180" s="7"/>
      <c r="L180" s="9" t="s">
        <v>407</v>
      </c>
      <c r="M180" s="141">
        <v>77.8</v>
      </c>
      <c r="N180" s="141">
        <v>69.599999999999994</v>
      </c>
      <c r="O180" s="141">
        <v>80.3</v>
      </c>
      <c r="P180" s="141">
        <v>69.900000000000006</v>
      </c>
      <c r="Q180" s="141">
        <v>72.7</v>
      </c>
      <c r="R180" s="141">
        <v>68.099999999999994</v>
      </c>
      <c r="S180" s="141">
        <v>91.1</v>
      </c>
      <c r="T180" s="141">
        <v>56.6</v>
      </c>
      <c r="U180" s="141">
        <v>74.900000000000006</v>
      </c>
    </row>
    <row r="181" spans="1:21" ht="16.5" customHeight="1" x14ac:dyDescent="0.25">
      <c r="A181" s="7"/>
      <c r="B181" s="7"/>
      <c r="C181" s="7" t="s">
        <v>89</v>
      </c>
      <c r="D181" s="7"/>
      <c r="E181" s="7"/>
      <c r="F181" s="7"/>
      <c r="G181" s="7"/>
      <c r="H181" s="7"/>
      <c r="I181" s="7"/>
      <c r="J181" s="7"/>
      <c r="K181" s="7"/>
      <c r="L181" s="9"/>
      <c r="M181" s="10"/>
      <c r="N181" s="10"/>
      <c r="O181" s="10"/>
      <c r="P181" s="10"/>
      <c r="Q181" s="10"/>
      <c r="R181" s="10"/>
      <c r="S181" s="10"/>
      <c r="T181" s="10"/>
      <c r="U181" s="10"/>
    </row>
    <row r="182" spans="1:21" ht="16.5" customHeight="1" x14ac:dyDescent="0.25">
      <c r="A182" s="7"/>
      <c r="B182" s="7"/>
      <c r="C182" s="7"/>
      <c r="D182" s="7" t="s">
        <v>503</v>
      </c>
      <c r="E182" s="7"/>
      <c r="F182" s="7"/>
      <c r="G182" s="7"/>
      <c r="H182" s="7"/>
      <c r="I182" s="7"/>
      <c r="J182" s="7"/>
      <c r="K182" s="7"/>
      <c r="L182" s="9" t="s">
        <v>407</v>
      </c>
      <c r="M182" s="140">
        <v>0.7</v>
      </c>
      <c r="N182" s="140">
        <v>1.7</v>
      </c>
      <c r="O182" s="140">
        <v>1</v>
      </c>
      <c r="P182" s="140">
        <v>1</v>
      </c>
      <c r="Q182" s="140">
        <v>0.6</v>
      </c>
      <c r="R182" s="140">
        <v>2.6</v>
      </c>
      <c r="S182" s="140">
        <v>0.9</v>
      </c>
      <c r="T182" s="140">
        <v>9.6</v>
      </c>
      <c r="U182" s="140">
        <v>1.1000000000000001</v>
      </c>
    </row>
    <row r="183" spans="1:21" ht="16.5" customHeight="1" x14ac:dyDescent="0.25">
      <c r="A183" s="7"/>
      <c r="B183" s="7"/>
      <c r="C183" s="7"/>
      <c r="D183" s="7" t="s">
        <v>504</v>
      </c>
      <c r="E183" s="7"/>
      <c r="F183" s="7"/>
      <c r="G183" s="7"/>
      <c r="H183" s="7"/>
      <c r="I183" s="7"/>
      <c r="J183" s="7"/>
      <c r="K183" s="7"/>
      <c r="L183" s="9" t="s">
        <v>407</v>
      </c>
      <c r="M183" s="140">
        <v>6.9</v>
      </c>
      <c r="N183" s="140">
        <v>9.1999999999999993</v>
      </c>
      <c r="O183" s="140">
        <v>6.7</v>
      </c>
      <c r="P183" s="141">
        <v>11.2</v>
      </c>
      <c r="Q183" s="141">
        <v>10.199999999999999</v>
      </c>
      <c r="R183" s="140">
        <v>7.7</v>
      </c>
      <c r="S183" s="140">
        <v>2.7</v>
      </c>
      <c r="T183" s="141">
        <v>23.7</v>
      </c>
      <c r="U183" s="140">
        <v>8.1</v>
      </c>
    </row>
    <row r="184" spans="1:21" ht="16.5" customHeight="1" x14ac:dyDescent="0.25">
      <c r="A184" s="7"/>
      <c r="B184" s="7"/>
      <c r="C184" s="7"/>
      <c r="D184" s="7" t="s">
        <v>505</v>
      </c>
      <c r="E184" s="7"/>
      <c r="F184" s="7"/>
      <c r="G184" s="7"/>
      <c r="H184" s="7"/>
      <c r="I184" s="7"/>
      <c r="J184" s="7"/>
      <c r="K184" s="7"/>
      <c r="L184" s="9" t="s">
        <v>407</v>
      </c>
      <c r="M184" s="141">
        <v>16</v>
      </c>
      <c r="N184" s="141">
        <v>21.3</v>
      </c>
      <c r="O184" s="141">
        <v>13.7</v>
      </c>
      <c r="P184" s="141">
        <v>18.899999999999999</v>
      </c>
      <c r="Q184" s="141">
        <v>17.8</v>
      </c>
      <c r="R184" s="141">
        <v>23.5</v>
      </c>
      <c r="S184" s="140">
        <v>4.2</v>
      </c>
      <c r="T184" s="141">
        <v>11.9</v>
      </c>
      <c r="U184" s="141">
        <v>17.399999999999999</v>
      </c>
    </row>
    <row r="185" spans="1:21" ht="16.5" customHeight="1" x14ac:dyDescent="0.25">
      <c r="A185" s="7"/>
      <c r="B185" s="7"/>
      <c r="C185" s="7"/>
      <c r="D185" s="7" t="s">
        <v>506</v>
      </c>
      <c r="E185" s="7"/>
      <c r="F185" s="7"/>
      <c r="G185" s="7"/>
      <c r="H185" s="7"/>
      <c r="I185" s="7"/>
      <c r="J185" s="7"/>
      <c r="K185" s="7"/>
      <c r="L185" s="9" t="s">
        <v>407</v>
      </c>
      <c r="M185" s="141">
        <v>76.400000000000006</v>
      </c>
      <c r="N185" s="141">
        <v>67.8</v>
      </c>
      <c r="O185" s="141">
        <v>78.5</v>
      </c>
      <c r="P185" s="141">
        <v>68.900000000000006</v>
      </c>
      <c r="Q185" s="141">
        <v>71.400000000000006</v>
      </c>
      <c r="R185" s="141">
        <v>66.2</v>
      </c>
      <c r="S185" s="141">
        <v>92.2</v>
      </c>
      <c r="T185" s="141">
        <v>54.8</v>
      </c>
      <c r="U185" s="141">
        <v>73.3</v>
      </c>
    </row>
    <row r="186" spans="1:21" ht="16.5" customHeight="1" x14ac:dyDescent="0.25">
      <c r="A186" s="7"/>
      <c r="B186" s="7"/>
      <c r="C186" s="7" t="s">
        <v>90</v>
      </c>
      <c r="D186" s="7"/>
      <c r="E186" s="7"/>
      <c r="F186" s="7"/>
      <c r="G186" s="7"/>
      <c r="H186" s="7"/>
      <c r="I186" s="7"/>
      <c r="J186" s="7"/>
      <c r="K186" s="7"/>
      <c r="L186" s="9"/>
      <c r="M186" s="10"/>
      <c r="N186" s="10"/>
      <c r="O186" s="10"/>
      <c r="P186" s="10"/>
      <c r="Q186" s="10"/>
      <c r="R186" s="10"/>
      <c r="S186" s="10"/>
      <c r="T186" s="10"/>
      <c r="U186" s="10"/>
    </row>
    <row r="187" spans="1:21" ht="16.5" customHeight="1" x14ac:dyDescent="0.25">
      <c r="A187" s="7"/>
      <c r="B187" s="7"/>
      <c r="C187" s="7"/>
      <c r="D187" s="7" t="s">
        <v>503</v>
      </c>
      <c r="E187" s="7"/>
      <c r="F187" s="7"/>
      <c r="G187" s="7"/>
      <c r="H187" s="7"/>
      <c r="I187" s="7"/>
      <c r="J187" s="7"/>
      <c r="K187" s="7"/>
      <c r="L187" s="9" t="s">
        <v>407</v>
      </c>
      <c r="M187" s="140">
        <v>0.7</v>
      </c>
      <c r="N187" s="140">
        <v>1.7</v>
      </c>
      <c r="O187" s="140">
        <v>1.2</v>
      </c>
      <c r="P187" s="140">
        <v>1</v>
      </c>
      <c r="Q187" s="140">
        <v>0.6</v>
      </c>
      <c r="R187" s="140">
        <v>2.6</v>
      </c>
      <c r="S187" s="140">
        <v>1</v>
      </c>
      <c r="T187" s="140">
        <v>9.6</v>
      </c>
      <c r="U187" s="140">
        <v>1.1000000000000001</v>
      </c>
    </row>
    <row r="188" spans="1:21" ht="16.5" customHeight="1" x14ac:dyDescent="0.25">
      <c r="A188" s="7"/>
      <c r="B188" s="7"/>
      <c r="C188" s="7"/>
      <c r="D188" s="7" t="s">
        <v>504</v>
      </c>
      <c r="E188" s="7"/>
      <c r="F188" s="7"/>
      <c r="G188" s="7"/>
      <c r="H188" s="7"/>
      <c r="I188" s="7"/>
      <c r="J188" s="7"/>
      <c r="K188" s="7"/>
      <c r="L188" s="9" t="s">
        <v>407</v>
      </c>
      <c r="M188" s="140">
        <v>7.1</v>
      </c>
      <c r="N188" s="141">
        <v>10.1</v>
      </c>
      <c r="O188" s="140">
        <v>6.6</v>
      </c>
      <c r="P188" s="141">
        <v>11.1</v>
      </c>
      <c r="Q188" s="141">
        <v>11.2</v>
      </c>
      <c r="R188" s="140">
        <v>8.4</v>
      </c>
      <c r="S188" s="140">
        <v>2.9</v>
      </c>
      <c r="T188" s="141">
        <v>23.7</v>
      </c>
      <c r="U188" s="140">
        <v>8.5</v>
      </c>
    </row>
    <row r="189" spans="1:21" ht="16.5" customHeight="1" x14ac:dyDescent="0.25">
      <c r="A189" s="7"/>
      <c r="B189" s="7"/>
      <c r="C189" s="7"/>
      <c r="D189" s="7" t="s">
        <v>505</v>
      </c>
      <c r="E189" s="7"/>
      <c r="F189" s="7"/>
      <c r="G189" s="7"/>
      <c r="H189" s="7"/>
      <c r="I189" s="7"/>
      <c r="J189" s="7"/>
      <c r="K189" s="7"/>
      <c r="L189" s="9" t="s">
        <v>407</v>
      </c>
      <c r="M189" s="141">
        <v>16.3</v>
      </c>
      <c r="N189" s="141">
        <v>21.8</v>
      </c>
      <c r="O189" s="141">
        <v>14.4</v>
      </c>
      <c r="P189" s="141">
        <v>19.399999999999999</v>
      </c>
      <c r="Q189" s="141">
        <v>20.100000000000001</v>
      </c>
      <c r="R189" s="141">
        <v>25.2</v>
      </c>
      <c r="S189" s="141">
        <v>10</v>
      </c>
      <c r="T189" s="141">
        <v>11.9</v>
      </c>
      <c r="U189" s="141">
        <v>18.100000000000001</v>
      </c>
    </row>
    <row r="190" spans="1:21" ht="16.5" customHeight="1" x14ac:dyDescent="0.25">
      <c r="A190" s="7"/>
      <c r="B190" s="7"/>
      <c r="C190" s="7"/>
      <c r="D190" s="7" t="s">
        <v>506</v>
      </c>
      <c r="E190" s="7"/>
      <c r="F190" s="7"/>
      <c r="G190" s="7"/>
      <c r="H190" s="7"/>
      <c r="I190" s="7"/>
      <c r="J190" s="7"/>
      <c r="K190" s="7"/>
      <c r="L190" s="9" t="s">
        <v>407</v>
      </c>
      <c r="M190" s="141">
        <v>76</v>
      </c>
      <c r="N190" s="141">
        <v>66.400000000000006</v>
      </c>
      <c r="O190" s="141">
        <v>77.8</v>
      </c>
      <c r="P190" s="141">
        <v>68.5</v>
      </c>
      <c r="Q190" s="141">
        <v>68.099999999999994</v>
      </c>
      <c r="R190" s="141">
        <v>63.8</v>
      </c>
      <c r="S190" s="141">
        <v>86.1</v>
      </c>
      <c r="T190" s="141">
        <v>54.8</v>
      </c>
      <c r="U190" s="141">
        <v>72.2</v>
      </c>
    </row>
    <row r="191" spans="1:21" ht="16.5" customHeight="1" x14ac:dyDescent="0.25">
      <c r="A191" s="7"/>
      <c r="B191" s="7"/>
      <c r="C191" s="7" t="s">
        <v>92</v>
      </c>
      <c r="D191" s="7"/>
      <c r="E191" s="7"/>
      <c r="F191" s="7"/>
      <c r="G191" s="7"/>
      <c r="H191" s="7"/>
      <c r="I191" s="7"/>
      <c r="J191" s="7"/>
      <c r="K191" s="7"/>
      <c r="L191" s="9"/>
      <c r="M191" s="10"/>
      <c r="N191" s="10"/>
      <c r="O191" s="10"/>
      <c r="P191" s="10"/>
      <c r="Q191" s="10"/>
      <c r="R191" s="10"/>
      <c r="S191" s="10"/>
      <c r="T191" s="10"/>
      <c r="U191" s="10"/>
    </row>
    <row r="192" spans="1:21" ht="16.5" customHeight="1" x14ac:dyDescent="0.25">
      <c r="A192" s="7"/>
      <c r="B192" s="7"/>
      <c r="C192" s="7"/>
      <c r="D192" s="7" t="s">
        <v>503</v>
      </c>
      <c r="E192" s="7"/>
      <c r="F192" s="7"/>
      <c r="G192" s="7"/>
      <c r="H192" s="7"/>
      <c r="I192" s="7"/>
      <c r="J192" s="7"/>
      <c r="K192" s="7"/>
      <c r="L192" s="9" t="s">
        <v>407</v>
      </c>
      <c r="M192" s="140">
        <v>0.8</v>
      </c>
      <c r="N192" s="140">
        <v>1.8</v>
      </c>
      <c r="O192" s="140">
        <v>1.3</v>
      </c>
      <c r="P192" s="140">
        <v>1</v>
      </c>
      <c r="Q192" s="140">
        <v>0.7</v>
      </c>
      <c r="R192" s="140">
        <v>2.7</v>
      </c>
      <c r="S192" s="140">
        <v>1</v>
      </c>
      <c r="T192" s="141">
        <v>15.8</v>
      </c>
      <c r="U192" s="140">
        <v>1.2</v>
      </c>
    </row>
    <row r="193" spans="1:21" ht="16.5" customHeight="1" x14ac:dyDescent="0.25">
      <c r="A193" s="7"/>
      <c r="B193" s="7"/>
      <c r="C193" s="7"/>
      <c r="D193" s="7" t="s">
        <v>504</v>
      </c>
      <c r="E193" s="7"/>
      <c r="F193" s="7"/>
      <c r="G193" s="7"/>
      <c r="H193" s="7"/>
      <c r="I193" s="7"/>
      <c r="J193" s="7"/>
      <c r="K193" s="7"/>
      <c r="L193" s="9" t="s">
        <v>407</v>
      </c>
      <c r="M193" s="140">
        <v>7.5</v>
      </c>
      <c r="N193" s="141">
        <v>10.8</v>
      </c>
      <c r="O193" s="140">
        <v>7.6</v>
      </c>
      <c r="P193" s="141">
        <v>11.6</v>
      </c>
      <c r="Q193" s="141">
        <v>12.7</v>
      </c>
      <c r="R193" s="140">
        <v>9.1</v>
      </c>
      <c r="S193" s="140">
        <v>3</v>
      </c>
      <c r="T193" s="141">
        <v>13.9</v>
      </c>
      <c r="U193" s="140">
        <v>9.1999999999999993</v>
      </c>
    </row>
    <row r="194" spans="1:21" ht="16.5" customHeight="1" x14ac:dyDescent="0.25">
      <c r="A194" s="7"/>
      <c r="B194" s="7"/>
      <c r="C194" s="7"/>
      <c r="D194" s="7" t="s">
        <v>505</v>
      </c>
      <c r="E194" s="7"/>
      <c r="F194" s="7"/>
      <c r="G194" s="7"/>
      <c r="H194" s="7"/>
      <c r="I194" s="7"/>
      <c r="J194" s="7"/>
      <c r="K194" s="7"/>
      <c r="L194" s="9" t="s">
        <v>407</v>
      </c>
      <c r="M194" s="141">
        <v>17.8</v>
      </c>
      <c r="N194" s="141">
        <v>23.2</v>
      </c>
      <c r="O194" s="141">
        <v>16.7</v>
      </c>
      <c r="P194" s="141">
        <v>20.3</v>
      </c>
      <c r="Q194" s="141">
        <v>20.9</v>
      </c>
      <c r="R194" s="141">
        <v>25.5</v>
      </c>
      <c r="S194" s="141">
        <v>10.1</v>
      </c>
      <c r="T194" s="141">
        <v>21.1</v>
      </c>
      <c r="U194" s="141">
        <v>19.600000000000001</v>
      </c>
    </row>
    <row r="195" spans="1:21" ht="16.5" customHeight="1" x14ac:dyDescent="0.25">
      <c r="A195" s="7"/>
      <c r="B195" s="7"/>
      <c r="C195" s="7"/>
      <c r="D195" s="7" t="s">
        <v>506</v>
      </c>
      <c r="E195" s="7"/>
      <c r="F195" s="7"/>
      <c r="G195" s="7"/>
      <c r="H195" s="7"/>
      <c r="I195" s="7"/>
      <c r="J195" s="7"/>
      <c r="K195" s="7"/>
      <c r="L195" s="9" t="s">
        <v>407</v>
      </c>
      <c r="M195" s="141">
        <v>74</v>
      </c>
      <c r="N195" s="141">
        <v>64.2</v>
      </c>
      <c r="O195" s="141">
        <v>74.3</v>
      </c>
      <c r="P195" s="141">
        <v>67</v>
      </c>
      <c r="Q195" s="141">
        <v>65.7</v>
      </c>
      <c r="R195" s="141">
        <v>62.7</v>
      </c>
      <c r="S195" s="141">
        <v>86</v>
      </c>
      <c r="T195" s="141">
        <v>49.2</v>
      </c>
      <c r="U195" s="141">
        <v>69.900000000000006</v>
      </c>
    </row>
    <row r="196" spans="1:21" ht="16.5" customHeight="1" x14ac:dyDescent="0.25">
      <c r="A196" s="7"/>
      <c r="B196" s="7"/>
      <c r="C196" s="7" t="s">
        <v>93</v>
      </c>
      <c r="D196" s="7"/>
      <c r="E196" s="7"/>
      <c r="F196" s="7"/>
      <c r="G196" s="7"/>
      <c r="H196" s="7"/>
      <c r="I196" s="7"/>
      <c r="J196" s="7"/>
      <c r="K196" s="7"/>
      <c r="L196" s="9"/>
      <c r="M196" s="10"/>
      <c r="N196" s="10"/>
      <c r="O196" s="10"/>
      <c r="P196" s="10"/>
      <c r="Q196" s="10"/>
      <c r="R196" s="10"/>
      <c r="S196" s="10"/>
      <c r="T196" s="10"/>
      <c r="U196" s="10"/>
    </row>
    <row r="197" spans="1:21" ht="16.5" customHeight="1" x14ac:dyDescent="0.25">
      <c r="A197" s="7"/>
      <c r="B197" s="7"/>
      <c r="C197" s="7"/>
      <c r="D197" s="7" t="s">
        <v>503</v>
      </c>
      <c r="E197" s="7"/>
      <c r="F197" s="7"/>
      <c r="G197" s="7"/>
      <c r="H197" s="7"/>
      <c r="I197" s="7"/>
      <c r="J197" s="7"/>
      <c r="K197" s="7"/>
      <c r="L197" s="9" t="s">
        <v>407</v>
      </c>
      <c r="M197" s="140">
        <v>0.9</v>
      </c>
      <c r="N197" s="140">
        <v>1.8</v>
      </c>
      <c r="O197" s="140">
        <v>1.4</v>
      </c>
      <c r="P197" s="140">
        <v>1.2</v>
      </c>
      <c r="Q197" s="140">
        <v>0.6</v>
      </c>
      <c r="R197" s="140">
        <v>2.7</v>
      </c>
      <c r="S197" s="140">
        <v>1</v>
      </c>
      <c r="T197" s="141">
        <v>15.8</v>
      </c>
      <c r="U197" s="140">
        <v>1.3</v>
      </c>
    </row>
    <row r="198" spans="1:21" ht="16.5" customHeight="1" x14ac:dyDescent="0.25">
      <c r="A198" s="7"/>
      <c r="B198" s="7"/>
      <c r="C198" s="7"/>
      <c r="D198" s="7" t="s">
        <v>504</v>
      </c>
      <c r="E198" s="7"/>
      <c r="F198" s="7"/>
      <c r="G198" s="7"/>
      <c r="H198" s="7"/>
      <c r="I198" s="7"/>
      <c r="J198" s="7"/>
      <c r="K198" s="7"/>
      <c r="L198" s="9" t="s">
        <v>407</v>
      </c>
      <c r="M198" s="140">
        <v>7.5</v>
      </c>
      <c r="N198" s="141">
        <v>11.1</v>
      </c>
      <c r="O198" s="140">
        <v>7.6</v>
      </c>
      <c r="P198" s="141">
        <v>12.1</v>
      </c>
      <c r="Q198" s="141">
        <v>13</v>
      </c>
      <c r="R198" s="141">
        <v>10.1</v>
      </c>
      <c r="S198" s="140">
        <v>3</v>
      </c>
      <c r="T198" s="141">
        <v>13.9</v>
      </c>
      <c r="U198" s="140">
        <v>9.4</v>
      </c>
    </row>
    <row r="199" spans="1:21" ht="16.5" customHeight="1" x14ac:dyDescent="0.25">
      <c r="A199" s="7"/>
      <c r="B199" s="7"/>
      <c r="C199" s="7"/>
      <c r="D199" s="7" t="s">
        <v>505</v>
      </c>
      <c r="E199" s="7"/>
      <c r="F199" s="7"/>
      <c r="G199" s="7"/>
      <c r="H199" s="7"/>
      <c r="I199" s="7"/>
      <c r="J199" s="7"/>
      <c r="K199" s="7"/>
      <c r="L199" s="9" t="s">
        <v>407</v>
      </c>
      <c r="M199" s="141">
        <v>19.399999999999999</v>
      </c>
      <c r="N199" s="141">
        <v>23.7</v>
      </c>
      <c r="O199" s="141">
        <v>16.899999999999999</v>
      </c>
      <c r="P199" s="141">
        <v>21.3</v>
      </c>
      <c r="Q199" s="141">
        <v>21.8</v>
      </c>
      <c r="R199" s="141">
        <v>24.3</v>
      </c>
      <c r="S199" s="141">
        <v>10.199999999999999</v>
      </c>
      <c r="T199" s="141">
        <v>21.1</v>
      </c>
      <c r="U199" s="141">
        <v>20.399999999999999</v>
      </c>
    </row>
    <row r="200" spans="1:21" ht="16.5" customHeight="1" x14ac:dyDescent="0.25">
      <c r="A200" s="14"/>
      <c r="B200" s="14"/>
      <c r="C200" s="14"/>
      <c r="D200" s="14" t="s">
        <v>506</v>
      </c>
      <c r="E200" s="14"/>
      <c r="F200" s="14"/>
      <c r="G200" s="14"/>
      <c r="H200" s="14"/>
      <c r="I200" s="14"/>
      <c r="J200" s="14"/>
      <c r="K200" s="14"/>
      <c r="L200" s="15" t="s">
        <v>407</v>
      </c>
      <c r="M200" s="142">
        <v>72.2</v>
      </c>
      <c r="N200" s="142">
        <v>63.4</v>
      </c>
      <c r="O200" s="142">
        <v>74.099999999999994</v>
      </c>
      <c r="P200" s="142">
        <v>65.5</v>
      </c>
      <c r="Q200" s="142">
        <v>64.599999999999994</v>
      </c>
      <c r="R200" s="142">
        <v>62.9</v>
      </c>
      <c r="S200" s="142">
        <v>85.8</v>
      </c>
      <c r="T200" s="142">
        <v>49.2</v>
      </c>
      <c r="U200" s="142">
        <v>68.900000000000006</v>
      </c>
    </row>
    <row r="201" spans="1:21" ht="4.5" customHeight="1" x14ac:dyDescent="0.25">
      <c r="A201" s="25"/>
      <c r="B201" s="25"/>
      <c r="C201" s="2"/>
      <c r="D201" s="2"/>
      <c r="E201" s="2"/>
      <c r="F201" s="2"/>
      <c r="G201" s="2"/>
      <c r="H201" s="2"/>
      <c r="I201" s="2"/>
      <c r="J201" s="2"/>
      <c r="K201" s="2"/>
      <c r="L201" s="2"/>
      <c r="M201" s="2"/>
      <c r="N201" s="2"/>
      <c r="O201" s="2"/>
      <c r="P201" s="2"/>
      <c r="Q201" s="2"/>
      <c r="R201" s="2"/>
      <c r="S201" s="2"/>
      <c r="T201" s="2"/>
      <c r="U201" s="2"/>
    </row>
    <row r="202" spans="1:21" ht="16.5" customHeight="1" x14ac:dyDescent="0.25">
      <c r="A202" s="25"/>
      <c r="B202" s="25"/>
      <c r="C202" s="512" t="s">
        <v>507</v>
      </c>
      <c r="D202" s="512"/>
      <c r="E202" s="512"/>
      <c r="F202" s="512"/>
      <c r="G202" s="512"/>
      <c r="H202" s="512"/>
      <c r="I202" s="512"/>
      <c r="J202" s="512"/>
      <c r="K202" s="512"/>
      <c r="L202" s="512"/>
      <c r="M202" s="512"/>
      <c r="N202" s="512"/>
      <c r="O202" s="512"/>
      <c r="P202" s="512"/>
      <c r="Q202" s="512"/>
      <c r="R202" s="512"/>
      <c r="S202" s="512"/>
      <c r="T202" s="512"/>
      <c r="U202" s="512"/>
    </row>
    <row r="203" spans="1:21" ht="4.5" customHeight="1" x14ac:dyDescent="0.25">
      <c r="A203" s="25"/>
      <c r="B203" s="25"/>
      <c r="C203" s="2"/>
      <c r="D203" s="2"/>
      <c r="E203" s="2"/>
      <c r="F203" s="2"/>
      <c r="G203" s="2"/>
      <c r="H203" s="2"/>
      <c r="I203" s="2"/>
      <c r="J203" s="2"/>
      <c r="K203" s="2"/>
      <c r="L203" s="2"/>
      <c r="M203" s="2"/>
      <c r="N203" s="2"/>
      <c r="O203" s="2"/>
      <c r="P203" s="2"/>
      <c r="Q203" s="2"/>
      <c r="R203" s="2"/>
      <c r="S203" s="2"/>
      <c r="T203" s="2"/>
      <c r="U203" s="2"/>
    </row>
    <row r="204" spans="1:21" ht="29.4" customHeight="1" x14ac:dyDescent="0.25">
      <c r="A204" s="25" t="s">
        <v>102</v>
      </c>
      <c r="B204" s="25"/>
      <c r="C204" s="512" t="s">
        <v>508</v>
      </c>
      <c r="D204" s="512"/>
      <c r="E204" s="512"/>
      <c r="F204" s="512"/>
      <c r="G204" s="512"/>
      <c r="H204" s="512"/>
      <c r="I204" s="512"/>
      <c r="J204" s="512"/>
      <c r="K204" s="512"/>
      <c r="L204" s="512"/>
      <c r="M204" s="512"/>
      <c r="N204" s="512"/>
      <c r="O204" s="512"/>
      <c r="P204" s="512"/>
      <c r="Q204" s="512"/>
      <c r="R204" s="512"/>
      <c r="S204" s="512"/>
      <c r="T204" s="512"/>
      <c r="U204" s="512"/>
    </row>
    <row r="205" spans="1:21" ht="68.099999999999994" customHeight="1" x14ac:dyDescent="0.25">
      <c r="A205" s="25" t="s">
        <v>103</v>
      </c>
      <c r="B205" s="25"/>
      <c r="C205" s="512" t="s">
        <v>482</v>
      </c>
      <c r="D205" s="512"/>
      <c r="E205" s="512"/>
      <c r="F205" s="512"/>
      <c r="G205" s="512"/>
      <c r="H205" s="512"/>
      <c r="I205" s="512"/>
      <c r="J205" s="512"/>
      <c r="K205" s="512"/>
      <c r="L205" s="512"/>
      <c r="M205" s="512"/>
      <c r="N205" s="512"/>
      <c r="O205" s="512"/>
      <c r="P205" s="512"/>
      <c r="Q205" s="512"/>
      <c r="R205" s="512"/>
      <c r="S205" s="512"/>
      <c r="T205" s="512"/>
      <c r="U205" s="512"/>
    </row>
    <row r="206" spans="1:21" ht="16.5" customHeight="1" x14ac:dyDescent="0.25">
      <c r="A206" s="25" t="s">
        <v>104</v>
      </c>
      <c r="B206" s="25"/>
      <c r="C206" s="512" t="s">
        <v>509</v>
      </c>
      <c r="D206" s="512"/>
      <c r="E206" s="512"/>
      <c r="F206" s="512"/>
      <c r="G206" s="512"/>
      <c r="H206" s="512"/>
      <c r="I206" s="512"/>
      <c r="J206" s="512"/>
      <c r="K206" s="512"/>
      <c r="L206" s="512"/>
      <c r="M206" s="512"/>
      <c r="N206" s="512"/>
      <c r="O206" s="512"/>
      <c r="P206" s="512"/>
      <c r="Q206" s="512"/>
      <c r="R206" s="512"/>
      <c r="S206" s="512"/>
      <c r="T206" s="512"/>
      <c r="U206" s="512"/>
    </row>
    <row r="207" spans="1:21" ht="29.4" customHeight="1" x14ac:dyDescent="0.25">
      <c r="A207" s="25" t="s">
        <v>105</v>
      </c>
      <c r="B207" s="25"/>
      <c r="C207" s="512" t="s">
        <v>510</v>
      </c>
      <c r="D207" s="512"/>
      <c r="E207" s="512"/>
      <c r="F207" s="512"/>
      <c r="G207" s="512"/>
      <c r="H207" s="512"/>
      <c r="I207" s="512"/>
      <c r="J207" s="512"/>
      <c r="K207" s="512"/>
      <c r="L207" s="512"/>
      <c r="M207" s="512"/>
      <c r="N207" s="512"/>
      <c r="O207" s="512"/>
      <c r="P207" s="512"/>
      <c r="Q207" s="512"/>
      <c r="R207" s="512"/>
      <c r="S207" s="512"/>
      <c r="T207" s="512"/>
      <c r="U207" s="512"/>
    </row>
    <row r="208" spans="1:21" ht="42.45" customHeight="1" x14ac:dyDescent="0.25">
      <c r="A208" s="25" t="s">
        <v>106</v>
      </c>
      <c r="B208" s="25"/>
      <c r="C208" s="512" t="s">
        <v>160</v>
      </c>
      <c r="D208" s="512"/>
      <c r="E208" s="512"/>
      <c r="F208" s="512"/>
      <c r="G208" s="512"/>
      <c r="H208" s="512"/>
      <c r="I208" s="512"/>
      <c r="J208" s="512"/>
      <c r="K208" s="512"/>
      <c r="L208" s="512"/>
      <c r="M208" s="512"/>
      <c r="N208" s="512"/>
      <c r="O208" s="512"/>
      <c r="P208" s="512"/>
      <c r="Q208" s="512"/>
      <c r="R208" s="512"/>
      <c r="S208" s="512"/>
      <c r="T208" s="512"/>
      <c r="U208" s="512"/>
    </row>
    <row r="209" spans="1:21" ht="42.45" customHeight="1" x14ac:dyDescent="0.25">
      <c r="A209" s="25" t="s">
        <v>107</v>
      </c>
      <c r="B209" s="25"/>
      <c r="C209" s="512" t="s">
        <v>434</v>
      </c>
      <c r="D209" s="512"/>
      <c r="E209" s="512"/>
      <c r="F209" s="512"/>
      <c r="G209" s="512"/>
      <c r="H209" s="512"/>
      <c r="I209" s="512"/>
      <c r="J209" s="512"/>
      <c r="K209" s="512"/>
      <c r="L209" s="512"/>
      <c r="M209" s="512"/>
      <c r="N209" s="512"/>
      <c r="O209" s="512"/>
      <c r="P209" s="512"/>
      <c r="Q209" s="512"/>
      <c r="R209" s="512"/>
      <c r="S209" s="512"/>
      <c r="T209" s="512"/>
      <c r="U209" s="512"/>
    </row>
    <row r="210" spans="1:21" ht="4.5" customHeight="1" x14ac:dyDescent="0.25"/>
    <row r="211" spans="1:21" ht="29.4" customHeight="1" x14ac:dyDescent="0.25">
      <c r="A211" s="26" t="s">
        <v>115</v>
      </c>
      <c r="B211" s="25"/>
      <c r="C211" s="25"/>
      <c r="D211" s="25"/>
      <c r="E211" s="512" t="s">
        <v>511</v>
      </c>
      <c r="F211" s="512"/>
      <c r="G211" s="512"/>
      <c r="H211" s="512"/>
      <c r="I211" s="512"/>
      <c r="J211" s="512"/>
      <c r="K211" s="512"/>
      <c r="L211" s="512"/>
      <c r="M211" s="512"/>
      <c r="N211" s="512"/>
      <c r="O211" s="512"/>
      <c r="P211" s="512"/>
      <c r="Q211" s="512"/>
      <c r="R211" s="512"/>
      <c r="S211" s="512"/>
      <c r="T211" s="512"/>
      <c r="U211" s="512"/>
    </row>
  </sheetData>
  <mergeCells count="9">
    <mergeCell ref="C207:U207"/>
    <mergeCell ref="C208:U208"/>
    <mergeCell ref="C209:U209"/>
    <mergeCell ref="E211:U211"/>
    <mergeCell ref="K1:U1"/>
    <mergeCell ref="C202:U202"/>
    <mergeCell ref="C204:U204"/>
    <mergeCell ref="C205:U205"/>
    <mergeCell ref="C206:U206"/>
  </mergeCells>
  <pageMargins left="0.7" right="0.7" top="0.75" bottom="0.75" header="0.3" footer="0.3"/>
  <pageSetup paperSize="9" fitToHeight="0" orientation="landscape" horizontalDpi="300" verticalDpi="300"/>
  <headerFooter scaleWithDoc="0" alignWithMargins="0">
    <oddHeader>&amp;C&amp;"Arial"&amp;8TABLE 14A.13</oddHeader>
    <oddFooter>&amp;L&amp;"Arial"&amp;8REPORT ON
GOVERNMENT
SERVICES 2022&amp;R&amp;"Arial"&amp;8AGED CARE
SERVICES
PAGE &amp;B&amp;P&amp;B</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U32"/>
  <sheetViews>
    <sheetView showGridLines="0" workbookViewId="0"/>
  </sheetViews>
  <sheetFormatPr defaultRowHeight="13.2" x14ac:dyDescent="0.25"/>
  <cols>
    <col min="1" max="11" width="1.88671875" customWidth="1"/>
    <col min="12" max="12" width="5.44140625" customWidth="1"/>
    <col min="13" max="21" width="6.88671875" customWidth="1"/>
  </cols>
  <sheetData>
    <row r="1" spans="1:21" ht="33.9" customHeight="1" x14ac:dyDescent="0.25">
      <c r="A1" s="8" t="s">
        <v>512</v>
      </c>
      <c r="B1" s="8"/>
      <c r="C1" s="8"/>
      <c r="D1" s="8"/>
      <c r="E1" s="8"/>
      <c r="F1" s="8"/>
      <c r="G1" s="8"/>
      <c r="H1" s="8"/>
      <c r="I1" s="8"/>
      <c r="J1" s="8"/>
      <c r="K1" s="517" t="s">
        <v>513</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514</v>
      </c>
      <c r="N2" s="13" t="s">
        <v>515</v>
      </c>
      <c r="O2" s="13" t="s">
        <v>516</v>
      </c>
      <c r="P2" s="13" t="s">
        <v>517</v>
      </c>
      <c r="Q2" s="13" t="s">
        <v>518</v>
      </c>
      <c r="R2" s="13" t="s">
        <v>519</v>
      </c>
      <c r="S2" s="13" t="s">
        <v>520</v>
      </c>
      <c r="T2" s="13" t="s">
        <v>521</v>
      </c>
      <c r="U2" s="13" t="s">
        <v>522</v>
      </c>
    </row>
    <row r="3" spans="1:21" ht="16.5" customHeight="1" x14ac:dyDescent="0.25">
      <c r="A3" s="7" t="s">
        <v>523</v>
      </c>
      <c r="B3" s="7"/>
      <c r="C3" s="7"/>
      <c r="D3" s="7"/>
      <c r="E3" s="7"/>
      <c r="F3" s="7"/>
      <c r="G3" s="7"/>
      <c r="H3" s="7"/>
      <c r="I3" s="7"/>
      <c r="J3" s="7"/>
      <c r="K3" s="7"/>
      <c r="L3" s="9"/>
      <c r="M3" s="10"/>
      <c r="N3" s="10"/>
      <c r="O3" s="10"/>
      <c r="P3" s="10"/>
      <c r="Q3" s="10"/>
      <c r="R3" s="10"/>
      <c r="S3" s="10"/>
      <c r="T3" s="10"/>
      <c r="U3" s="10"/>
    </row>
    <row r="4" spans="1:21" ht="16.5" customHeight="1" x14ac:dyDescent="0.25">
      <c r="A4" s="7"/>
      <c r="B4" s="7" t="s">
        <v>74</v>
      </c>
      <c r="C4" s="7"/>
      <c r="D4" s="7"/>
      <c r="E4" s="7"/>
      <c r="F4" s="7"/>
      <c r="G4" s="7"/>
      <c r="H4" s="7"/>
      <c r="I4" s="7"/>
      <c r="J4" s="7"/>
      <c r="K4" s="7"/>
      <c r="L4" s="9" t="s">
        <v>140</v>
      </c>
      <c r="M4" s="143">
        <v>74.7</v>
      </c>
      <c r="N4" s="143">
        <v>76.8</v>
      </c>
      <c r="O4" s="143">
        <v>73.400000000000006</v>
      </c>
      <c r="P4" s="143">
        <v>68.8</v>
      </c>
      <c r="Q4" s="143">
        <v>76.8</v>
      </c>
      <c r="R4" s="143">
        <v>66.099999999999994</v>
      </c>
      <c r="S4" s="143">
        <v>65.400000000000006</v>
      </c>
      <c r="T4" s="143">
        <v>57.5</v>
      </c>
      <c r="U4" s="143">
        <v>74.2</v>
      </c>
    </row>
    <row r="5" spans="1:21" ht="16.5" customHeight="1" x14ac:dyDescent="0.25">
      <c r="A5" s="7"/>
      <c r="B5" s="7" t="s">
        <v>84</v>
      </c>
      <c r="C5" s="7"/>
      <c r="D5" s="7"/>
      <c r="E5" s="7"/>
      <c r="F5" s="7"/>
      <c r="G5" s="7"/>
      <c r="H5" s="7"/>
      <c r="I5" s="7"/>
      <c r="J5" s="7"/>
      <c r="K5" s="7"/>
      <c r="L5" s="9" t="s">
        <v>140</v>
      </c>
      <c r="M5" s="143">
        <v>76.8</v>
      </c>
      <c r="N5" s="143">
        <v>79</v>
      </c>
      <c r="O5" s="143">
        <v>74.8</v>
      </c>
      <c r="P5" s="143">
        <v>70</v>
      </c>
      <c r="Q5" s="143">
        <v>80</v>
      </c>
      <c r="R5" s="143">
        <v>68.2</v>
      </c>
      <c r="S5" s="143">
        <v>65.2</v>
      </c>
      <c r="T5" s="143">
        <v>60.4</v>
      </c>
      <c r="U5" s="143">
        <v>76.099999999999994</v>
      </c>
    </row>
    <row r="6" spans="1:21" ht="16.5" customHeight="1" x14ac:dyDescent="0.25">
      <c r="A6" s="7"/>
      <c r="B6" s="7" t="s">
        <v>85</v>
      </c>
      <c r="C6" s="7"/>
      <c r="D6" s="7"/>
      <c r="E6" s="7"/>
      <c r="F6" s="7"/>
      <c r="G6" s="7"/>
      <c r="H6" s="7"/>
      <c r="I6" s="7"/>
      <c r="J6" s="7"/>
      <c r="K6" s="7"/>
      <c r="L6" s="9" t="s">
        <v>140</v>
      </c>
      <c r="M6" s="143">
        <v>78.400000000000006</v>
      </c>
      <c r="N6" s="143">
        <v>80.3</v>
      </c>
      <c r="O6" s="143">
        <v>75.8</v>
      </c>
      <c r="P6" s="143">
        <v>69.599999999999994</v>
      </c>
      <c r="Q6" s="143">
        <v>82.7</v>
      </c>
      <c r="R6" s="143">
        <v>70.7</v>
      </c>
      <c r="S6" s="143">
        <v>68.2</v>
      </c>
      <c r="T6" s="143">
        <v>64.599999999999994</v>
      </c>
      <c r="U6" s="143">
        <v>77.5</v>
      </c>
    </row>
    <row r="7" spans="1:21" ht="16.5" customHeight="1" x14ac:dyDescent="0.25">
      <c r="A7" s="7"/>
      <c r="B7" s="7" t="s">
        <v>86</v>
      </c>
      <c r="C7" s="7"/>
      <c r="D7" s="7"/>
      <c r="E7" s="7"/>
      <c r="F7" s="7"/>
      <c r="G7" s="7"/>
      <c r="H7" s="7"/>
      <c r="I7" s="7"/>
      <c r="J7" s="7"/>
      <c r="K7" s="7"/>
      <c r="L7" s="9" t="s">
        <v>140</v>
      </c>
      <c r="M7" s="143">
        <v>77.599999999999994</v>
      </c>
      <c r="N7" s="143">
        <v>79</v>
      </c>
      <c r="O7" s="143">
        <v>74.400000000000006</v>
      </c>
      <c r="P7" s="143">
        <v>63.8</v>
      </c>
      <c r="Q7" s="143">
        <v>80.3</v>
      </c>
      <c r="R7" s="143">
        <v>71.400000000000006</v>
      </c>
      <c r="S7" s="143">
        <v>72.599999999999994</v>
      </c>
      <c r="T7" s="143">
        <v>46.3</v>
      </c>
      <c r="U7" s="143">
        <v>75.900000000000006</v>
      </c>
    </row>
    <row r="8" spans="1:21" ht="16.5" customHeight="1" x14ac:dyDescent="0.25">
      <c r="A8" s="7"/>
      <c r="B8" s="7" t="s">
        <v>87</v>
      </c>
      <c r="C8" s="7"/>
      <c r="D8" s="7"/>
      <c r="E8" s="7"/>
      <c r="F8" s="7"/>
      <c r="G8" s="7"/>
      <c r="H8" s="7"/>
      <c r="I8" s="7"/>
      <c r="J8" s="7"/>
      <c r="K8" s="7"/>
      <c r="L8" s="9" t="s">
        <v>140</v>
      </c>
      <c r="M8" s="143">
        <v>79.900000000000006</v>
      </c>
      <c r="N8" s="143">
        <v>80.7</v>
      </c>
      <c r="O8" s="143">
        <v>74.400000000000006</v>
      </c>
      <c r="P8" s="143">
        <v>66.2</v>
      </c>
      <c r="Q8" s="143">
        <v>85.5</v>
      </c>
      <c r="R8" s="143">
        <v>73.8</v>
      </c>
      <c r="S8" s="143">
        <v>73.8</v>
      </c>
      <c r="T8" s="143">
        <v>64.599999999999994</v>
      </c>
      <c r="U8" s="143">
        <v>77.900000000000006</v>
      </c>
    </row>
    <row r="9" spans="1:21" ht="16.5" customHeight="1" x14ac:dyDescent="0.25">
      <c r="A9" s="7"/>
      <c r="B9" s="7" t="s">
        <v>88</v>
      </c>
      <c r="C9" s="7"/>
      <c r="D9" s="7"/>
      <c r="E9" s="7"/>
      <c r="F9" s="7"/>
      <c r="G9" s="7"/>
      <c r="H9" s="7"/>
      <c r="I9" s="7"/>
      <c r="J9" s="7"/>
      <c r="K9" s="7"/>
      <c r="L9" s="9" t="s">
        <v>140</v>
      </c>
      <c r="M9" s="143">
        <v>81.099999999999994</v>
      </c>
      <c r="N9" s="143">
        <v>81.8</v>
      </c>
      <c r="O9" s="143">
        <v>76</v>
      </c>
      <c r="P9" s="143">
        <v>69.900000000000006</v>
      </c>
      <c r="Q9" s="143">
        <v>89</v>
      </c>
      <c r="R9" s="143">
        <v>76.8</v>
      </c>
      <c r="S9" s="143">
        <v>76.5</v>
      </c>
      <c r="T9" s="143">
        <v>70.8</v>
      </c>
      <c r="U9" s="143">
        <v>79.7</v>
      </c>
    </row>
    <row r="10" spans="1:21" ht="16.5" customHeight="1" x14ac:dyDescent="0.25">
      <c r="A10" s="7"/>
      <c r="B10" s="7" t="s">
        <v>89</v>
      </c>
      <c r="C10" s="7"/>
      <c r="D10" s="7"/>
      <c r="E10" s="7"/>
      <c r="F10" s="7"/>
      <c r="G10" s="7"/>
      <c r="H10" s="7"/>
      <c r="I10" s="7"/>
      <c r="J10" s="7"/>
      <c r="K10" s="7"/>
      <c r="L10" s="9" t="s">
        <v>140</v>
      </c>
      <c r="M10" s="143">
        <v>82.5</v>
      </c>
      <c r="N10" s="143">
        <v>83.3</v>
      </c>
      <c r="O10" s="143">
        <v>77</v>
      </c>
      <c r="P10" s="143">
        <v>71.900000000000006</v>
      </c>
      <c r="Q10" s="143">
        <v>90.5</v>
      </c>
      <c r="R10" s="143">
        <v>79.2</v>
      </c>
      <c r="S10" s="143">
        <v>73.099999999999994</v>
      </c>
      <c r="T10" s="143">
        <v>73.400000000000006</v>
      </c>
      <c r="U10" s="143">
        <v>81.099999999999994</v>
      </c>
    </row>
    <row r="11" spans="1:21" ht="16.5" customHeight="1" x14ac:dyDescent="0.25">
      <c r="A11" s="7"/>
      <c r="B11" s="7" t="s">
        <v>90</v>
      </c>
      <c r="C11" s="7"/>
      <c r="D11" s="7"/>
      <c r="E11" s="7"/>
      <c r="F11" s="7"/>
      <c r="G11" s="7"/>
      <c r="H11" s="7"/>
      <c r="I11" s="7"/>
      <c r="J11" s="7"/>
      <c r="K11" s="7"/>
      <c r="L11" s="9" t="s">
        <v>140</v>
      </c>
      <c r="M11" s="143">
        <v>84.5</v>
      </c>
      <c r="N11" s="143">
        <v>84.1</v>
      </c>
      <c r="O11" s="143">
        <v>78.8</v>
      </c>
      <c r="P11" s="143">
        <v>74.400000000000006</v>
      </c>
      <c r="Q11" s="143">
        <v>91.5</v>
      </c>
      <c r="R11" s="143">
        <v>80</v>
      </c>
      <c r="S11" s="143">
        <v>70.599999999999994</v>
      </c>
      <c r="T11" s="143">
        <v>76.400000000000006</v>
      </c>
      <c r="U11" s="143">
        <v>82.6</v>
      </c>
    </row>
    <row r="12" spans="1:21" ht="16.5" customHeight="1" x14ac:dyDescent="0.25">
      <c r="A12" s="7"/>
      <c r="B12" s="7" t="s">
        <v>92</v>
      </c>
      <c r="C12" s="7"/>
      <c r="D12" s="7"/>
      <c r="E12" s="7"/>
      <c r="F12" s="7"/>
      <c r="G12" s="7"/>
      <c r="H12" s="7"/>
      <c r="I12" s="7"/>
      <c r="J12" s="7"/>
      <c r="K12" s="7"/>
      <c r="L12" s="9" t="s">
        <v>140</v>
      </c>
      <c r="M12" s="143">
        <v>86.4</v>
      </c>
      <c r="N12" s="143">
        <v>85.2</v>
      </c>
      <c r="O12" s="143">
        <v>81.400000000000006</v>
      </c>
      <c r="P12" s="143">
        <v>77</v>
      </c>
      <c r="Q12" s="143">
        <v>92.9</v>
      </c>
      <c r="R12" s="143">
        <v>80.900000000000006</v>
      </c>
      <c r="S12" s="143">
        <v>73.400000000000006</v>
      </c>
      <c r="T12" s="143">
        <v>87.2</v>
      </c>
      <c r="U12" s="143">
        <v>84.5</v>
      </c>
    </row>
    <row r="13" spans="1:21" ht="16.5" customHeight="1" x14ac:dyDescent="0.25">
      <c r="A13" s="7"/>
      <c r="B13" s="7" t="s">
        <v>93</v>
      </c>
      <c r="C13" s="7"/>
      <c r="D13" s="7"/>
      <c r="E13" s="7"/>
      <c r="F13" s="7"/>
      <c r="G13" s="7"/>
      <c r="H13" s="7"/>
      <c r="I13" s="7"/>
      <c r="J13" s="7"/>
      <c r="K13" s="7"/>
      <c r="L13" s="9" t="s">
        <v>140</v>
      </c>
      <c r="M13" s="143">
        <v>86.2</v>
      </c>
      <c r="N13" s="143">
        <v>85.1</v>
      </c>
      <c r="O13" s="143">
        <v>81.2</v>
      </c>
      <c r="P13" s="143">
        <v>77</v>
      </c>
      <c r="Q13" s="143">
        <v>91.7</v>
      </c>
      <c r="R13" s="143">
        <v>83</v>
      </c>
      <c r="S13" s="143">
        <v>74.8</v>
      </c>
      <c r="T13" s="143">
        <v>88.4</v>
      </c>
      <c r="U13" s="143">
        <v>84.4</v>
      </c>
    </row>
    <row r="14" spans="1:21" ht="16.5" customHeight="1" x14ac:dyDescent="0.25">
      <c r="A14" s="7" t="s">
        <v>135</v>
      </c>
      <c r="B14" s="7"/>
      <c r="C14" s="7"/>
      <c r="D14" s="7"/>
      <c r="E14" s="7"/>
      <c r="F14" s="7"/>
      <c r="G14" s="7"/>
      <c r="H14" s="7"/>
      <c r="I14" s="7"/>
      <c r="J14" s="7"/>
      <c r="K14" s="7"/>
      <c r="L14" s="9"/>
      <c r="M14" s="10"/>
      <c r="N14" s="10"/>
      <c r="O14" s="10"/>
      <c r="P14" s="10"/>
      <c r="Q14" s="10"/>
      <c r="R14" s="10"/>
      <c r="S14" s="10"/>
      <c r="T14" s="10"/>
      <c r="U14" s="10"/>
    </row>
    <row r="15" spans="1:21" ht="16.5" customHeight="1" x14ac:dyDescent="0.25">
      <c r="A15" s="7"/>
      <c r="B15" s="7" t="s">
        <v>74</v>
      </c>
      <c r="C15" s="7"/>
      <c r="D15" s="7"/>
      <c r="E15" s="7"/>
      <c r="F15" s="7"/>
      <c r="G15" s="7"/>
      <c r="H15" s="7"/>
      <c r="I15" s="7"/>
      <c r="J15" s="7"/>
      <c r="K15" s="7"/>
      <c r="L15" s="9" t="s">
        <v>140</v>
      </c>
      <c r="M15" s="144">
        <v>1.4</v>
      </c>
      <c r="N15" s="144">
        <v>1.3</v>
      </c>
      <c r="O15" s="144">
        <v>1.3</v>
      </c>
      <c r="P15" s="144">
        <v>1.4</v>
      </c>
      <c r="Q15" s="144">
        <v>1.5</v>
      </c>
      <c r="R15" s="144">
        <v>1.5</v>
      </c>
      <c r="S15" s="144">
        <v>1.6</v>
      </c>
      <c r="T15" s="144">
        <v>3.2</v>
      </c>
      <c r="U15" s="144">
        <v>1.4</v>
      </c>
    </row>
    <row r="16" spans="1:21" ht="16.5" customHeight="1" x14ac:dyDescent="0.25">
      <c r="A16" s="7"/>
      <c r="B16" s="7" t="s">
        <v>84</v>
      </c>
      <c r="C16" s="7"/>
      <c r="D16" s="7"/>
      <c r="E16" s="7"/>
      <c r="F16" s="7"/>
      <c r="G16" s="7"/>
      <c r="H16" s="7"/>
      <c r="I16" s="7"/>
      <c r="J16" s="7"/>
      <c r="K16" s="7"/>
      <c r="L16" s="9" t="s">
        <v>140</v>
      </c>
      <c r="M16" s="144">
        <v>1.5</v>
      </c>
      <c r="N16" s="144">
        <v>1.4</v>
      </c>
      <c r="O16" s="144">
        <v>1.3</v>
      </c>
      <c r="P16" s="144">
        <v>1.5</v>
      </c>
      <c r="Q16" s="144">
        <v>1.5</v>
      </c>
      <c r="R16" s="144">
        <v>1.6</v>
      </c>
      <c r="S16" s="144">
        <v>1.7</v>
      </c>
      <c r="T16" s="144">
        <v>3.3</v>
      </c>
      <c r="U16" s="144">
        <v>1.4</v>
      </c>
    </row>
    <row r="17" spans="1:21" ht="16.5" customHeight="1" x14ac:dyDescent="0.25">
      <c r="A17" s="7"/>
      <c r="B17" s="7" t="s">
        <v>85</v>
      </c>
      <c r="C17" s="7"/>
      <c r="D17" s="7"/>
      <c r="E17" s="7"/>
      <c r="F17" s="7"/>
      <c r="G17" s="7"/>
      <c r="H17" s="7"/>
      <c r="I17" s="7"/>
      <c r="J17" s="7"/>
      <c r="K17" s="7"/>
      <c r="L17" s="9" t="s">
        <v>140</v>
      </c>
      <c r="M17" s="144">
        <v>1.5</v>
      </c>
      <c r="N17" s="144">
        <v>1.4</v>
      </c>
      <c r="O17" s="144">
        <v>1.3</v>
      </c>
      <c r="P17" s="144">
        <v>1.5</v>
      </c>
      <c r="Q17" s="144">
        <v>1.5</v>
      </c>
      <c r="R17" s="144">
        <v>1.5</v>
      </c>
      <c r="S17" s="144">
        <v>1.5</v>
      </c>
      <c r="T17" s="144">
        <v>2.6</v>
      </c>
      <c r="U17" s="144">
        <v>1.4</v>
      </c>
    </row>
    <row r="18" spans="1:21" ht="16.5" customHeight="1" x14ac:dyDescent="0.25">
      <c r="A18" s="7"/>
      <c r="B18" s="7" t="s">
        <v>86</v>
      </c>
      <c r="C18" s="7"/>
      <c r="D18" s="7"/>
      <c r="E18" s="7"/>
      <c r="F18" s="7"/>
      <c r="G18" s="7"/>
      <c r="H18" s="7"/>
      <c r="I18" s="7"/>
      <c r="J18" s="7"/>
      <c r="K18" s="7"/>
      <c r="L18" s="9" t="s">
        <v>140</v>
      </c>
      <c r="M18" s="144">
        <v>1.5</v>
      </c>
      <c r="N18" s="144">
        <v>1.4</v>
      </c>
      <c r="O18" s="144">
        <v>1.4</v>
      </c>
      <c r="P18" s="144">
        <v>1.5</v>
      </c>
      <c r="Q18" s="144">
        <v>1.5</v>
      </c>
      <c r="R18" s="144">
        <v>1.5</v>
      </c>
      <c r="S18" s="144">
        <v>1.6</v>
      </c>
      <c r="T18" s="144">
        <v>2.6</v>
      </c>
      <c r="U18" s="144">
        <v>1.5</v>
      </c>
    </row>
    <row r="19" spans="1:21" ht="16.5" customHeight="1" x14ac:dyDescent="0.25">
      <c r="A19" s="7"/>
      <c r="B19" s="7" t="s">
        <v>524</v>
      </c>
      <c r="C19" s="7"/>
      <c r="D19" s="7"/>
      <c r="E19" s="7"/>
      <c r="F19" s="7"/>
      <c r="G19" s="7"/>
      <c r="H19" s="7"/>
      <c r="I19" s="7"/>
      <c r="J19" s="7"/>
      <c r="K19" s="7"/>
      <c r="L19" s="9" t="s">
        <v>140</v>
      </c>
      <c r="M19" s="144">
        <v>1.7</v>
      </c>
      <c r="N19" s="144">
        <v>1.7</v>
      </c>
      <c r="O19" s="144">
        <v>1.7</v>
      </c>
      <c r="P19" s="144">
        <v>1.7</v>
      </c>
      <c r="Q19" s="144">
        <v>1.7</v>
      </c>
      <c r="R19" s="144">
        <v>1.7</v>
      </c>
      <c r="S19" s="144">
        <v>2</v>
      </c>
      <c r="T19" s="144">
        <v>3.7</v>
      </c>
      <c r="U19" s="144">
        <v>1.7</v>
      </c>
    </row>
    <row r="20" spans="1:21" ht="16.5" customHeight="1" x14ac:dyDescent="0.25">
      <c r="A20" s="7"/>
      <c r="B20" s="7" t="s">
        <v>88</v>
      </c>
      <c r="C20" s="7"/>
      <c r="D20" s="7"/>
      <c r="E20" s="7"/>
      <c r="F20" s="7"/>
      <c r="G20" s="7"/>
      <c r="H20" s="7"/>
      <c r="I20" s="7"/>
      <c r="J20" s="7"/>
      <c r="K20" s="7"/>
      <c r="L20" s="9" t="s">
        <v>140</v>
      </c>
      <c r="M20" s="144">
        <v>1.6</v>
      </c>
      <c r="N20" s="144">
        <v>1.6</v>
      </c>
      <c r="O20" s="144">
        <v>1.5</v>
      </c>
      <c r="P20" s="144">
        <v>1.5</v>
      </c>
      <c r="Q20" s="144">
        <v>1.7</v>
      </c>
      <c r="R20" s="144">
        <v>1.7</v>
      </c>
      <c r="S20" s="144">
        <v>1.8</v>
      </c>
      <c r="T20" s="144">
        <v>3</v>
      </c>
      <c r="U20" s="144">
        <v>1.6</v>
      </c>
    </row>
    <row r="21" spans="1:21" ht="16.5" customHeight="1" x14ac:dyDescent="0.25">
      <c r="A21" s="7"/>
      <c r="B21" s="7" t="s">
        <v>89</v>
      </c>
      <c r="C21" s="7"/>
      <c r="D21" s="7"/>
      <c r="E21" s="7"/>
      <c r="F21" s="7"/>
      <c r="G21" s="7"/>
      <c r="H21" s="7"/>
      <c r="I21" s="7"/>
      <c r="J21" s="7"/>
      <c r="K21" s="7"/>
      <c r="L21" s="9" t="s">
        <v>140</v>
      </c>
      <c r="M21" s="144">
        <v>1.7</v>
      </c>
      <c r="N21" s="144">
        <v>1.6</v>
      </c>
      <c r="O21" s="144">
        <v>1.6</v>
      </c>
      <c r="P21" s="144">
        <v>1.5</v>
      </c>
      <c r="Q21" s="144">
        <v>1.7</v>
      </c>
      <c r="R21" s="144">
        <v>1.7</v>
      </c>
      <c r="S21" s="144">
        <v>1.9</v>
      </c>
      <c r="T21" s="144">
        <v>3.2</v>
      </c>
      <c r="U21" s="144">
        <v>1.7</v>
      </c>
    </row>
    <row r="22" spans="1:21" ht="16.5" customHeight="1" x14ac:dyDescent="0.25">
      <c r="A22" s="7"/>
      <c r="B22" s="7" t="s">
        <v>90</v>
      </c>
      <c r="C22" s="7"/>
      <c r="D22" s="7"/>
      <c r="E22" s="7"/>
      <c r="F22" s="7"/>
      <c r="G22" s="7"/>
      <c r="H22" s="7"/>
      <c r="I22" s="7"/>
      <c r="J22" s="7"/>
      <c r="K22" s="7"/>
      <c r="L22" s="9" t="s">
        <v>140</v>
      </c>
      <c r="M22" s="144">
        <v>1.7</v>
      </c>
      <c r="N22" s="144">
        <v>1.7</v>
      </c>
      <c r="O22" s="144">
        <v>1.7</v>
      </c>
      <c r="P22" s="144">
        <v>1.6</v>
      </c>
      <c r="Q22" s="144">
        <v>1.8</v>
      </c>
      <c r="R22" s="144">
        <v>1.8</v>
      </c>
      <c r="S22" s="144">
        <v>2</v>
      </c>
      <c r="T22" s="144">
        <v>3.4</v>
      </c>
      <c r="U22" s="144">
        <v>1.7</v>
      </c>
    </row>
    <row r="23" spans="1:21" ht="16.5" customHeight="1" x14ac:dyDescent="0.25">
      <c r="A23" s="7"/>
      <c r="B23" s="7" t="s">
        <v>92</v>
      </c>
      <c r="C23" s="7"/>
      <c r="D23" s="7"/>
      <c r="E23" s="7"/>
      <c r="F23" s="7"/>
      <c r="G23" s="7"/>
      <c r="H23" s="7"/>
      <c r="I23" s="7"/>
      <c r="J23" s="7"/>
      <c r="K23" s="7"/>
      <c r="L23" s="9" t="s">
        <v>140</v>
      </c>
      <c r="M23" s="144">
        <v>1.8</v>
      </c>
      <c r="N23" s="144">
        <v>1.7</v>
      </c>
      <c r="O23" s="144">
        <v>1.8</v>
      </c>
      <c r="P23" s="144">
        <v>1.7</v>
      </c>
      <c r="Q23" s="144">
        <v>1.8</v>
      </c>
      <c r="R23" s="144">
        <v>1.8</v>
      </c>
      <c r="S23" s="144">
        <v>2.1</v>
      </c>
      <c r="T23" s="144">
        <v>3.7</v>
      </c>
      <c r="U23" s="144">
        <v>1.8</v>
      </c>
    </row>
    <row r="24" spans="1:21" ht="16.5" customHeight="1" x14ac:dyDescent="0.25">
      <c r="A24" s="14"/>
      <c r="B24" s="14" t="s">
        <v>93</v>
      </c>
      <c r="C24" s="14"/>
      <c r="D24" s="14"/>
      <c r="E24" s="14"/>
      <c r="F24" s="14"/>
      <c r="G24" s="14"/>
      <c r="H24" s="14"/>
      <c r="I24" s="14"/>
      <c r="J24" s="14"/>
      <c r="K24" s="14"/>
      <c r="L24" s="15" t="s">
        <v>140</v>
      </c>
      <c r="M24" s="145">
        <v>1.8</v>
      </c>
      <c r="N24" s="145">
        <v>1.8</v>
      </c>
      <c r="O24" s="145">
        <v>1.8</v>
      </c>
      <c r="P24" s="145">
        <v>1.7</v>
      </c>
      <c r="Q24" s="145">
        <v>1.8</v>
      </c>
      <c r="R24" s="145">
        <v>1.9</v>
      </c>
      <c r="S24" s="145">
        <v>2.1</v>
      </c>
      <c r="T24" s="145">
        <v>3.7</v>
      </c>
      <c r="U24" s="145">
        <v>1.8</v>
      </c>
    </row>
    <row r="25" spans="1:21" ht="4.5" customHeight="1" x14ac:dyDescent="0.25">
      <c r="A25" s="25"/>
      <c r="B25" s="25"/>
      <c r="C25" s="2"/>
      <c r="D25" s="2"/>
      <c r="E25" s="2"/>
      <c r="F25" s="2"/>
      <c r="G25" s="2"/>
      <c r="H25" s="2"/>
      <c r="I25" s="2"/>
      <c r="J25" s="2"/>
      <c r="K25" s="2"/>
      <c r="L25" s="2"/>
      <c r="M25" s="2"/>
      <c r="N25" s="2"/>
      <c r="O25" s="2"/>
      <c r="P25" s="2"/>
      <c r="Q25" s="2"/>
      <c r="R25" s="2"/>
      <c r="S25" s="2"/>
      <c r="T25" s="2"/>
      <c r="U25" s="2"/>
    </row>
    <row r="26" spans="1:21" ht="55.2" customHeight="1" x14ac:dyDescent="0.25">
      <c r="A26" s="25" t="s">
        <v>102</v>
      </c>
      <c r="B26" s="25"/>
      <c r="C26" s="512" t="s">
        <v>525</v>
      </c>
      <c r="D26" s="512"/>
      <c r="E26" s="512"/>
      <c r="F26" s="512"/>
      <c r="G26" s="512"/>
      <c r="H26" s="512"/>
      <c r="I26" s="512"/>
      <c r="J26" s="512"/>
      <c r="K26" s="512"/>
      <c r="L26" s="512"/>
      <c r="M26" s="512"/>
      <c r="N26" s="512"/>
      <c r="O26" s="512"/>
      <c r="P26" s="512"/>
      <c r="Q26" s="512"/>
      <c r="R26" s="512"/>
      <c r="S26" s="512"/>
      <c r="T26" s="512"/>
      <c r="U26" s="512"/>
    </row>
    <row r="27" spans="1:21" ht="68.099999999999994" customHeight="1" x14ac:dyDescent="0.25">
      <c r="A27" s="25" t="s">
        <v>103</v>
      </c>
      <c r="B27" s="25"/>
      <c r="C27" s="512" t="s">
        <v>526</v>
      </c>
      <c r="D27" s="512"/>
      <c r="E27" s="512"/>
      <c r="F27" s="512"/>
      <c r="G27" s="512"/>
      <c r="H27" s="512"/>
      <c r="I27" s="512"/>
      <c r="J27" s="512"/>
      <c r="K27" s="512"/>
      <c r="L27" s="512"/>
      <c r="M27" s="512"/>
      <c r="N27" s="512"/>
      <c r="O27" s="512"/>
      <c r="P27" s="512"/>
      <c r="Q27" s="512"/>
      <c r="R27" s="512"/>
      <c r="S27" s="512"/>
      <c r="T27" s="512"/>
      <c r="U27" s="512"/>
    </row>
    <row r="28" spans="1:21" ht="29.4" customHeight="1" x14ac:dyDescent="0.25">
      <c r="A28" s="25" t="s">
        <v>104</v>
      </c>
      <c r="B28" s="25"/>
      <c r="C28" s="512" t="s">
        <v>527</v>
      </c>
      <c r="D28" s="512"/>
      <c r="E28" s="512"/>
      <c r="F28" s="512"/>
      <c r="G28" s="512"/>
      <c r="H28" s="512"/>
      <c r="I28" s="512"/>
      <c r="J28" s="512"/>
      <c r="K28" s="512"/>
      <c r="L28" s="512"/>
      <c r="M28" s="512"/>
      <c r="N28" s="512"/>
      <c r="O28" s="512"/>
      <c r="P28" s="512"/>
      <c r="Q28" s="512"/>
      <c r="R28" s="512"/>
      <c r="S28" s="512"/>
      <c r="T28" s="512"/>
      <c r="U28" s="512"/>
    </row>
    <row r="29" spans="1:21" ht="29.4" customHeight="1" x14ac:dyDescent="0.25">
      <c r="A29" s="25" t="s">
        <v>105</v>
      </c>
      <c r="B29" s="25"/>
      <c r="C29" s="512" t="s">
        <v>528</v>
      </c>
      <c r="D29" s="512"/>
      <c r="E29" s="512"/>
      <c r="F29" s="512"/>
      <c r="G29" s="512"/>
      <c r="H29" s="512"/>
      <c r="I29" s="512"/>
      <c r="J29" s="512"/>
      <c r="K29" s="512"/>
      <c r="L29" s="512"/>
      <c r="M29" s="512"/>
      <c r="N29" s="512"/>
      <c r="O29" s="512"/>
      <c r="P29" s="512"/>
      <c r="Q29" s="512"/>
      <c r="R29" s="512"/>
      <c r="S29" s="512"/>
      <c r="T29" s="512"/>
      <c r="U29" s="512"/>
    </row>
    <row r="30" spans="1:21" ht="29.4" customHeight="1" x14ac:dyDescent="0.25">
      <c r="A30" s="25" t="s">
        <v>106</v>
      </c>
      <c r="B30" s="25"/>
      <c r="C30" s="512" t="s">
        <v>529</v>
      </c>
      <c r="D30" s="512"/>
      <c r="E30" s="512"/>
      <c r="F30" s="512"/>
      <c r="G30" s="512"/>
      <c r="H30" s="512"/>
      <c r="I30" s="512"/>
      <c r="J30" s="512"/>
      <c r="K30" s="512"/>
      <c r="L30" s="512"/>
      <c r="M30" s="512"/>
      <c r="N30" s="512"/>
      <c r="O30" s="512"/>
      <c r="P30" s="512"/>
      <c r="Q30" s="512"/>
      <c r="R30" s="512"/>
      <c r="S30" s="512"/>
      <c r="T30" s="512"/>
      <c r="U30" s="512"/>
    </row>
    <row r="31" spans="1:21" ht="4.5" customHeight="1" x14ac:dyDescent="0.25"/>
    <row r="32" spans="1:21" ht="93.9" customHeight="1" x14ac:dyDescent="0.25">
      <c r="A32" s="26" t="s">
        <v>115</v>
      </c>
      <c r="B32" s="25"/>
      <c r="C32" s="25"/>
      <c r="D32" s="25"/>
      <c r="E32" s="512" t="s">
        <v>530</v>
      </c>
      <c r="F32" s="512"/>
      <c r="G32" s="512"/>
      <c r="H32" s="512"/>
      <c r="I32" s="512"/>
      <c r="J32" s="512"/>
      <c r="K32" s="512"/>
      <c r="L32" s="512"/>
      <c r="M32" s="512"/>
      <c r="N32" s="512"/>
      <c r="O32" s="512"/>
      <c r="P32" s="512"/>
      <c r="Q32" s="512"/>
      <c r="R32" s="512"/>
      <c r="S32" s="512"/>
      <c r="T32" s="512"/>
      <c r="U32" s="512"/>
    </row>
  </sheetData>
  <mergeCells count="7">
    <mergeCell ref="C30:U30"/>
    <mergeCell ref="E32:U32"/>
    <mergeCell ref="K1:U1"/>
    <mergeCell ref="C26:U26"/>
    <mergeCell ref="C27:U27"/>
    <mergeCell ref="C28:U28"/>
    <mergeCell ref="C29:U29"/>
  </mergeCells>
  <pageMargins left="0.7" right="0.7" top="0.75" bottom="0.75" header="0.3" footer="0.3"/>
  <pageSetup paperSize="9" fitToHeight="0" orientation="landscape" horizontalDpi="300" verticalDpi="300"/>
  <headerFooter scaleWithDoc="0" alignWithMargins="0">
    <oddHeader>&amp;C&amp;"Arial"&amp;8TABLE 14A.14</oddHeader>
    <oddFooter>&amp;L&amp;"Arial"&amp;8REPORT ON
GOVERNMENT
SERVICES 2022&amp;R&amp;"Arial"&amp;8AGED CARE
SERVICES
PAGE &amp;B&amp;P&amp;B</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32"/>
  <sheetViews>
    <sheetView showGridLines="0" workbookViewId="0"/>
  </sheetViews>
  <sheetFormatPr defaultRowHeight="13.2" x14ac:dyDescent="0.25"/>
  <cols>
    <col min="1" max="11" width="1.88671875" customWidth="1"/>
    <col min="12" max="12" width="5.44140625" customWidth="1"/>
    <col min="13" max="21" width="6.88671875" customWidth="1"/>
  </cols>
  <sheetData>
    <row r="1" spans="1:21" ht="50.4" customHeight="1" x14ac:dyDescent="0.25">
      <c r="A1" s="8" t="s">
        <v>531</v>
      </c>
      <c r="B1" s="8"/>
      <c r="C1" s="8"/>
      <c r="D1" s="8"/>
      <c r="E1" s="8"/>
      <c r="F1" s="8"/>
      <c r="G1" s="8"/>
      <c r="H1" s="8"/>
      <c r="I1" s="8"/>
      <c r="J1" s="8"/>
      <c r="K1" s="517" t="s">
        <v>532</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533</v>
      </c>
      <c r="N2" s="13" t="s">
        <v>534</v>
      </c>
      <c r="O2" s="13" t="s">
        <v>535</v>
      </c>
      <c r="P2" s="13" t="s">
        <v>536</v>
      </c>
      <c r="Q2" s="13" t="s">
        <v>537</v>
      </c>
      <c r="R2" s="13" t="s">
        <v>538</v>
      </c>
      <c r="S2" s="13" t="s">
        <v>539</v>
      </c>
      <c r="T2" s="13" t="s">
        <v>540</v>
      </c>
      <c r="U2" s="13" t="s">
        <v>541</v>
      </c>
    </row>
    <row r="3" spans="1:21" ht="16.5" customHeight="1" x14ac:dyDescent="0.25">
      <c r="A3" s="7" t="s">
        <v>523</v>
      </c>
      <c r="B3" s="7"/>
      <c r="C3" s="7"/>
      <c r="D3" s="7"/>
      <c r="E3" s="7"/>
      <c r="F3" s="7"/>
      <c r="G3" s="7"/>
      <c r="H3" s="7"/>
      <c r="I3" s="7"/>
      <c r="J3" s="7"/>
      <c r="K3" s="7"/>
      <c r="L3" s="9"/>
      <c r="M3" s="10"/>
      <c r="N3" s="10"/>
      <c r="O3" s="10"/>
      <c r="P3" s="10"/>
      <c r="Q3" s="10"/>
      <c r="R3" s="10"/>
      <c r="S3" s="10"/>
      <c r="T3" s="10"/>
      <c r="U3" s="10"/>
    </row>
    <row r="4" spans="1:21" ht="16.5" customHeight="1" x14ac:dyDescent="0.25">
      <c r="A4" s="7"/>
      <c r="B4" s="7" t="s">
        <v>74</v>
      </c>
      <c r="C4" s="7"/>
      <c r="D4" s="7"/>
      <c r="E4" s="7"/>
      <c r="F4" s="7"/>
      <c r="G4" s="7"/>
      <c r="H4" s="7"/>
      <c r="I4" s="7"/>
      <c r="J4" s="7"/>
      <c r="K4" s="7"/>
      <c r="L4" s="9" t="s">
        <v>140</v>
      </c>
      <c r="M4" s="146">
        <v>71.599999999999994</v>
      </c>
      <c r="N4" s="146">
        <v>75.900000000000006</v>
      </c>
      <c r="O4" s="146">
        <v>69.400000000000006</v>
      </c>
      <c r="P4" s="146">
        <v>65.2</v>
      </c>
      <c r="Q4" s="146">
        <v>74.8</v>
      </c>
      <c r="R4" s="146">
        <v>62.1</v>
      </c>
      <c r="S4" s="146">
        <v>63.5</v>
      </c>
      <c r="T4" s="146">
        <v>29.2</v>
      </c>
      <c r="U4" s="146">
        <v>71.2</v>
      </c>
    </row>
    <row r="5" spans="1:21" ht="16.5" customHeight="1" x14ac:dyDescent="0.25">
      <c r="A5" s="7"/>
      <c r="B5" s="7" t="s">
        <v>84</v>
      </c>
      <c r="C5" s="7"/>
      <c r="D5" s="7"/>
      <c r="E5" s="7"/>
      <c r="F5" s="7"/>
      <c r="G5" s="7"/>
      <c r="H5" s="7"/>
      <c r="I5" s="7"/>
      <c r="J5" s="7"/>
      <c r="K5" s="7"/>
      <c r="L5" s="9" t="s">
        <v>140</v>
      </c>
      <c r="M5" s="146">
        <v>73.599999999999994</v>
      </c>
      <c r="N5" s="146">
        <v>78</v>
      </c>
      <c r="O5" s="146">
        <v>70.7</v>
      </c>
      <c r="P5" s="146">
        <v>66.3</v>
      </c>
      <c r="Q5" s="146">
        <v>77.900000000000006</v>
      </c>
      <c r="R5" s="146">
        <v>64</v>
      </c>
      <c r="S5" s="146">
        <v>63.3</v>
      </c>
      <c r="T5" s="146">
        <v>29.9</v>
      </c>
      <c r="U5" s="146">
        <v>73</v>
      </c>
    </row>
    <row r="6" spans="1:21" ht="16.5" customHeight="1" x14ac:dyDescent="0.25">
      <c r="A6" s="7"/>
      <c r="B6" s="7" t="s">
        <v>85</v>
      </c>
      <c r="C6" s="7"/>
      <c r="D6" s="7"/>
      <c r="E6" s="7"/>
      <c r="F6" s="7"/>
      <c r="G6" s="7"/>
      <c r="H6" s="7"/>
      <c r="I6" s="7"/>
      <c r="J6" s="7"/>
      <c r="K6" s="7"/>
      <c r="L6" s="9" t="s">
        <v>140</v>
      </c>
      <c r="M6" s="146">
        <v>75.099999999999994</v>
      </c>
      <c r="N6" s="146">
        <v>79.400000000000006</v>
      </c>
      <c r="O6" s="146">
        <v>71.7</v>
      </c>
      <c r="P6" s="146">
        <v>65.900000000000006</v>
      </c>
      <c r="Q6" s="146">
        <v>80.5</v>
      </c>
      <c r="R6" s="146">
        <v>66.3</v>
      </c>
      <c r="S6" s="146">
        <v>66.2</v>
      </c>
      <c r="T6" s="146">
        <v>31.8</v>
      </c>
      <c r="U6" s="146">
        <v>74.400000000000006</v>
      </c>
    </row>
    <row r="7" spans="1:21" ht="16.5" customHeight="1" x14ac:dyDescent="0.25">
      <c r="A7" s="7"/>
      <c r="B7" s="7" t="s">
        <v>86</v>
      </c>
      <c r="C7" s="7"/>
      <c r="D7" s="7"/>
      <c r="E7" s="7"/>
      <c r="F7" s="7"/>
      <c r="G7" s="7"/>
      <c r="H7" s="7"/>
      <c r="I7" s="7"/>
      <c r="J7" s="7"/>
      <c r="K7" s="7"/>
      <c r="L7" s="9" t="s">
        <v>140</v>
      </c>
      <c r="M7" s="146">
        <v>76</v>
      </c>
      <c r="N7" s="146">
        <v>78.8</v>
      </c>
      <c r="O7" s="146">
        <v>71.599999999999994</v>
      </c>
      <c r="P7" s="146">
        <v>63.2</v>
      </c>
      <c r="Q7" s="146">
        <v>81.400000000000006</v>
      </c>
      <c r="R7" s="146">
        <v>68.599999999999994</v>
      </c>
      <c r="S7" s="146">
        <v>70.900000000000006</v>
      </c>
      <c r="T7" s="146">
        <v>32</v>
      </c>
      <c r="U7" s="146">
        <v>74.400000000000006</v>
      </c>
    </row>
    <row r="8" spans="1:21" ht="16.5" customHeight="1" x14ac:dyDescent="0.25">
      <c r="A8" s="7"/>
      <c r="B8" s="7" t="s">
        <v>87</v>
      </c>
      <c r="C8" s="7"/>
      <c r="D8" s="7"/>
      <c r="E8" s="7"/>
      <c r="F8" s="7"/>
      <c r="G8" s="7"/>
      <c r="H8" s="7"/>
      <c r="I8" s="7"/>
      <c r="J8" s="7"/>
      <c r="K8" s="7"/>
      <c r="L8" s="9" t="s">
        <v>140</v>
      </c>
      <c r="M8" s="146">
        <v>77</v>
      </c>
      <c r="N8" s="146">
        <v>79.900000000000006</v>
      </c>
      <c r="O8" s="146">
        <v>70.599999999999994</v>
      </c>
      <c r="P8" s="146">
        <v>62.9</v>
      </c>
      <c r="Q8" s="146">
        <v>83.5</v>
      </c>
      <c r="R8" s="146">
        <v>69.8</v>
      </c>
      <c r="S8" s="146">
        <v>72.099999999999994</v>
      </c>
      <c r="T8" s="146">
        <v>33.200000000000003</v>
      </c>
      <c r="U8" s="146">
        <v>75.099999999999994</v>
      </c>
    </row>
    <row r="9" spans="1:21" ht="16.5" customHeight="1" x14ac:dyDescent="0.25">
      <c r="A9" s="7"/>
      <c r="B9" s="7" t="s">
        <v>88</v>
      </c>
      <c r="C9" s="7"/>
      <c r="D9" s="7"/>
      <c r="E9" s="7"/>
      <c r="F9" s="7"/>
      <c r="G9" s="7"/>
      <c r="H9" s="7"/>
      <c r="I9" s="7"/>
      <c r="J9" s="7"/>
      <c r="K9" s="7"/>
      <c r="L9" s="9" t="s">
        <v>140</v>
      </c>
      <c r="M9" s="146">
        <v>78.2</v>
      </c>
      <c r="N9" s="146">
        <v>80.900000000000006</v>
      </c>
      <c r="O9" s="146">
        <v>72.099999999999994</v>
      </c>
      <c r="P9" s="146">
        <v>66.400000000000006</v>
      </c>
      <c r="Q9" s="146">
        <v>86.9</v>
      </c>
      <c r="R9" s="146">
        <v>72.7</v>
      </c>
      <c r="S9" s="146">
        <v>74.7</v>
      </c>
      <c r="T9" s="146">
        <v>35.799999999999997</v>
      </c>
      <c r="U9" s="146">
        <v>76.8</v>
      </c>
    </row>
    <row r="10" spans="1:21" ht="16.5" customHeight="1" x14ac:dyDescent="0.25">
      <c r="A10" s="7"/>
      <c r="B10" s="7" t="s">
        <v>89</v>
      </c>
      <c r="C10" s="7"/>
      <c r="D10" s="7"/>
      <c r="E10" s="7"/>
      <c r="F10" s="7"/>
      <c r="G10" s="7"/>
      <c r="H10" s="7"/>
      <c r="I10" s="7"/>
      <c r="J10" s="7"/>
      <c r="K10" s="7"/>
      <c r="L10" s="9" t="s">
        <v>140</v>
      </c>
      <c r="M10" s="146">
        <v>79.5</v>
      </c>
      <c r="N10" s="146">
        <v>82.5</v>
      </c>
      <c r="O10" s="146">
        <v>73</v>
      </c>
      <c r="P10" s="146">
        <v>68.400000000000006</v>
      </c>
      <c r="Q10" s="146">
        <v>88.4</v>
      </c>
      <c r="R10" s="146">
        <v>74.900000000000006</v>
      </c>
      <c r="S10" s="146">
        <v>71.3</v>
      </c>
      <c r="T10" s="146">
        <v>36.799999999999997</v>
      </c>
      <c r="U10" s="146">
        <v>78.099999999999994</v>
      </c>
    </row>
    <row r="11" spans="1:21" ht="16.5" customHeight="1" x14ac:dyDescent="0.25">
      <c r="A11" s="7"/>
      <c r="B11" s="7" t="s">
        <v>90</v>
      </c>
      <c r="C11" s="7"/>
      <c r="D11" s="7"/>
      <c r="E11" s="7"/>
      <c r="F11" s="7"/>
      <c r="G11" s="7"/>
      <c r="H11" s="7"/>
      <c r="I11" s="7"/>
      <c r="J11" s="7"/>
      <c r="K11" s="7"/>
      <c r="L11" s="9" t="s">
        <v>140</v>
      </c>
      <c r="M11" s="146">
        <v>81.5</v>
      </c>
      <c r="N11" s="146">
        <v>83.2</v>
      </c>
      <c r="O11" s="146">
        <v>74.7</v>
      </c>
      <c r="P11" s="146">
        <v>70.7</v>
      </c>
      <c r="Q11" s="146">
        <v>89.3</v>
      </c>
      <c r="R11" s="146">
        <v>75.7</v>
      </c>
      <c r="S11" s="146">
        <v>68.900000000000006</v>
      </c>
      <c r="T11" s="146">
        <v>37.9</v>
      </c>
      <c r="U11" s="146">
        <v>79.599999999999994</v>
      </c>
    </row>
    <row r="12" spans="1:21" ht="16.5" customHeight="1" x14ac:dyDescent="0.25">
      <c r="A12" s="7"/>
      <c r="B12" s="7" t="s">
        <v>92</v>
      </c>
      <c r="C12" s="7"/>
      <c r="D12" s="7"/>
      <c r="E12" s="7"/>
      <c r="F12" s="7"/>
      <c r="G12" s="7"/>
      <c r="H12" s="7"/>
      <c r="I12" s="7"/>
      <c r="J12" s="7"/>
      <c r="K12" s="7"/>
      <c r="L12" s="9" t="s">
        <v>140</v>
      </c>
      <c r="M12" s="146">
        <v>83.9</v>
      </c>
      <c r="N12" s="146">
        <v>84.4</v>
      </c>
      <c r="O12" s="146">
        <v>77.7</v>
      </c>
      <c r="P12" s="146">
        <v>73.599999999999994</v>
      </c>
      <c r="Q12" s="146">
        <v>91.1</v>
      </c>
      <c r="R12" s="146">
        <v>77.2</v>
      </c>
      <c r="S12" s="146">
        <v>71.900000000000006</v>
      </c>
      <c r="T12" s="146">
        <v>42.5</v>
      </c>
      <c r="U12" s="146">
        <v>81.900000000000006</v>
      </c>
    </row>
    <row r="13" spans="1:21" ht="16.5" customHeight="1" x14ac:dyDescent="0.25">
      <c r="A13" s="7"/>
      <c r="B13" s="7" t="s">
        <v>93</v>
      </c>
      <c r="C13" s="7"/>
      <c r="D13" s="7"/>
      <c r="E13" s="7"/>
      <c r="F13" s="7"/>
      <c r="G13" s="7"/>
      <c r="H13" s="7"/>
      <c r="I13" s="7"/>
      <c r="J13" s="7"/>
      <c r="K13" s="7"/>
      <c r="L13" s="9" t="s">
        <v>140</v>
      </c>
      <c r="M13" s="146">
        <v>83.8</v>
      </c>
      <c r="N13" s="146">
        <v>84.4</v>
      </c>
      <c r="O13" s="146">
        <v>77.8</v>
      </c>
      <c r="P13" s="146">
        <v>73.7</v>
      </c>
      <c r="Q13" s="146">
        <v>90</v>
      </c>
      <c r="R13" s="146">
        <v>79.3</v>
      </c>
      <c r="S13" s="146">
        <v>73.3</v>
      </c>
      <c r="T13" s="146">
        <v>43.7</v>
      </c>
      <c r="U13" s="146">
        <v>81.900000000000006</v>
      </c>
    </row>
    <row r="14" spans="1:21" ht="16.5" customHeight="1" x14ac:dyDescent="0.25">
      <c r="A14" s="7" t="s">
        <v>135</v>
      </c>
      <c r="B14" s="7"/>
      <c r="C14" s="7"/>
      <c r="D14" s="7"/>
      <c r="E14" s="7"/>
      <c r="F14" s="7"/>
      <c r="G14" s="7"/>
      <c r="H14" s="7"/>
      <c r="I14" s="7"/>
      <c r="J14" s="7"/>
      <c r="K14" s="7"/>
      <c r="L14" s="9"/>
      <c r="M14" s="10"/>
      <c r="N14" s="10"/>
      <c r="O14" s="10"/>
      <c r="P14" s="10"/>
      <c r="Q14" s="10"/>
      <c r="R14" s="10"/>
      <c r="S14" s="10"/>
      <c r="T14" s="10"/>
      <c r="U14" s="10"/>
    </row>
    <row r="15" spans="1:21" ht="16.5" customHeight="1" x14ac:dyDescent="0.25">
      <c r="A15" s="7"/>
      <c r="B15" s="7" t="s">
        <v>74</v>
      </c>
      <c r="C15" s="7"/>
      <c r="D15" s="7"/>
      <c r="E15" s="7"/>
      <c r="F15" s="7"/>
      <c r="G15" s="7"/>
      <c r="H15" s="7"/>
      <c r="I15" s="7"/>
      <c r="J15" s="7"/>
      <c r="K15" s="7"/>
      <c r="L15" s="9" t="s">
        <v>140</v>
      </c>
      <c r="M15" s="147">
        <v>1.4</v>
      </c>
      <c r="N15" s="147">
        <v>1.3</v>
      </c>
      <c r="O15" s="147">
        <v>1.2</v>
      </c>
      <c r="P15" s="147">
        <v>1.3</v>
      </c>
      <c r="Q15" s="147">
        <v>1.4</v>
      </c>
      <c r="R15" s="147">
        <v>1.4</v>
      </c>
      <c r="S15" s="147">
        <v>1.6</v>
      </c>
      <c r="T15" s="147">
        <v>1.6</v>
      </c>
      <c r="U15" s="147">
        <v>1.3</v>
      </c>
    </row>
    <row r="16" spans="1:21" ht="16.5" customHeight="1" x14ac:dyDescent="0.25">
      <c r="A16" s="7"/>
      <c r="B16" s="7" t="s">
        <v>84</v>
      </c>
      <c r="C16" s="7"/>
      <c r="D16" s="7"/>
      <c r="E16" s="7"/>
      <c r="F16" s="7"/>
      <c r="G16" s="7"/>
      <c r="H16" s="7"/>
      <c r="I16" s="7"/>
      <c r="J16" s="7"/>
      <c r="K16" s="7"/>
      <c r="L16" s="9" t="s">
        <v>140</v>
      </c>
      <c r="M16" s="147">
        <v>1.4</v>
      </c>
      <c r="N16" s="147">
        <v>1.4</v>
      </c>
      <c r="O16" s="147">
        <v>1.2</v>
      </c>
      <c r="P16" s="147">
        <v>1.4</v>
      </c>
      <c r="Q16" s="147">
        <v>1.5</v>
      </c>
      <c r="R16" s="147">
        <v>1.5</v>
      </c>
      <c r="S16" s="147">
        <v>1.7</v>
      </c>
      <c r="T16" s="147">
        <v>1.6</v>
      </c>
      <c r="U16" s="147">
        <v>1.4</v>
      </c>
    </row>
    <row r="17" spans="1:21" ht="16.5" customHeight="1" x14ac:dyDescent="0.25">
      <c r="A17" s="7"/>
      <c r="B17" s="7" t="s">
        <v>85</v>
      </c>
      <c r="C17" s="7"/>
      <c r="D17" s="7"/>
      <c r="E17" s="7"/>
      <c r="F17" s="7"/>
      <c r="G17" s="7"/>
      <c r="H17" s="7"/>
      <c r="I17" s="7"/>
      <c r="J17" s="7"/>
      <c r="K17" s="7"/>
      <c r="L17" s="9" t="s">
        <v>140</v>
      </c>
      <c r="M17" s="147">
        <v>1.4</v>
      </c>
      <c r="N17" s="147">
        <v>1.4</v>
      </c>
      <c r="O17" s="147">
        <v>1.3</v>
      </c>
      <c r="P17" s="147">
        <v>1.5</v>
      </c>
      <c r="Q17" s="147">
        <v>1.5</v>
      </c>
      <c r="R17" s="147">
        <v>1.4</v>
      </c>
      <c r="S17" s="147">
        <v>1.5</v>
      </c>
      <c r="T17" s="147">
        <v>1.3</v>
      </c>
      <c r="U17" s="147">
        <v>1.4</v>
      </c>
    </row>
    <row r="18" spans="1:21" ht="16.5" customHeight="1" x14ac:dyDescent="0.25">
      <c r="A18" s="7"/>
      <c r="B18" s="7" t="s">
        <v>86</v>
      </c>
      <c r="C18" s="7"/>
      <c r="D18" s="7"/>
      <c r="E18" s="7"/>
      <c r="F18" s="7"/>
      <c r="G18" s="7"/>
      <c r="H18" s="7"/>
      <c r="I18" s="7"/>
      <c r="J18" s="7"/>
      <c r="K18" s="7"/>
      <c r="L18" s="9" t="s">
        <v>140</v>
      </c>
      <c r="M18" s="147">
        <v>1.5</v>
      </c>
      <c r="N18" s="147">
        <v>1.4</v>
      </c>
      <c r="O18" s="147">
        <v>1.3</v>
      </c>
      <c r="P18" s="147">
        <v>1.5</v>
      </c>
      <c r="Q18" s="147">
        <v>1.5</v>
      </c>
      <c r="R18" s="147">
        <v>1.5</v>
      </c>
      <c r="S18" s="147">
        <v>1.6</v>
      </c>
      <c r="T18" s="147">
        <v>1.3</v>
      </c>
      <c r="U18" s="147">
        <v>1.4</v>
      </c>
    </row>
    <row r="19" spans="1:21" ht="16.5" customHeight="1" x14ac:dyDescent="0.25">
      <c r="A19" s="7"/>
      <c r="B19" s="7" t="s">
        <v>524</v>
      </c>
      <c r="C19" s="7"/>
      <c r="D19" s="7"/>
      <c r="E19" s="7"/>
      <c r="F19" s="7"/>
      <c r="G19" s="7"/>
      <c r="H19" s="7"/>
      <c r="I19" s="7"/>
      <c r="J19" s="7"/>
      <c r="K19" s="7"/>
      <c r="L19" s="9" t="s">
        <v>140</v>
      </c>
      <c r="M19" s="147">
        <v>1.6</v>
      </c>
      <c r="N19" s="147">
        <v>1.6</v>
      </c>
      <c r="O19" s="147">
        <v>1.6</v>
      </c>
      <c r="P19" s="147">
        <v>1.7</v>
      </c>
      <c r="Q19" s="147">
        <v>1.6</v>
      </c>
      <c r="R19" s="147">
        <v>1.7</v>
      </c>
      <c r="S19" s="147">
        <v>1.9</v>
      </c>
      <c r="T19" s="147">
        <v>1.9</v>
      </c>
      <c r="U19" s="147">
        <v>1.6</v>
      </c>
    </row>
    <row r="20" spans="1:21" ht="16.5" customHeight="1" x14ac:dyDescent="0.25">
      <c r="A20" s="7"/>
      <c r="B20" s="7" t="s">
        <v>88</v>
      </c>
      <c r="C20" s="7"/>
      <c r="D20" s="7"/>
      <c r="E20" s="7"/>
      <c r="F20" s="7"/>
      <c r="G20" s="7"/>
      <c r="H20" s="7"/>
      <c r="I20" s="7"/>
      <c r="J20" s="7"/>
      <c r="K20" s="7"/>
      <c r="L20" s="9" t="s">
        <v>140</v>
      </c>
      <c r="M20" s="147">
        <v>1.6</v>
      </c>
      <c r="N20" s="147">
        <v>1.6</v>
      </c>
      <c r="O20" s="147">
        <v>1.5</v>
      </c>
      <c r="P20" s="147">
        <v>1.4</v>
      </c>
      <c r="Q20" s="147">
        <v>1.6</v>
      </c>
      <c r="R20" s="147">
        <v>1.6</v>
      </c>
      <c r="S20" s="147">
        <v>1.8</v>
      </c>
      <c r="T20" s="147">
        <v>1.5</v>
      </c>
      <c r="U20" s="147">
        <v>1.5</v>
      </c>
    </row>
    <row r="21" spans="1:21" ht="16.5" customHeight="1" x14ac:dyDescent="0.25">
      <c r="A21" s="7"/>
      <c r="B21" s="7" t="s">
        <v>89</v>
      </c>
      <c r="C21" s="7"/>
      <c r="D21" s="7"/>
      <c r="E21" s="7"/>
      <c r="F21" s="7"/>
      <c r="G21" s="7"/>
      <c r="H21" s="7"/>
      <c r="I21" s="7"/>
      <c r="J21" s="7"/>
      <c r="K21" s="7"/>
      <c r="L21" s="9" t="s">
        <v>140</v>
      </c>
      <c r="M21" s="147">
        <v>1.6</v>
      </c>
      <c r="N21" s="147">
        <v>1.6</v>
      </c>
      <c r="O21" s="147">
        <v>1.5</v>
      </c>
      <c r="P21" s="147">
        <v>1.4</v>
      </c>
      <c r="Q21" s="147">
        <v>1.7</v>
      </c>
      <c r="R21" s="147">
        <v>1.6</v>
      </c>
      <c r="S21" s="147">
        <v>1.8</v>
      </c>
      <c r="T21" s="147">
        <v>1.6</v>
      </c>
      <c r="U21" s="147">
        <v>1.6</v>
      </c>
    </row>
    <row r="22" spans="1:21" ht="16.5" customHeight="1" x14ac:dyDescent="0.25">
      <c r="A22" s="7"/>
      <c r="B22" s="7" t="s">
        <v>90</v>
      </c>
      <c r="C22" s="7"/>
      <c r="D22" s="7"/>
      <c r="E22" s="7"/>
      <c r="F22" s="7"/>
      <c r="G22" s="7"/>
      <c r="H22" s="7"/>
      <c r="I22" s="7"/>
      <c r="J22" s="7"/>
      <c r="K22" s="7"/>
      <c r="L22" s="9" t="s">
        <v>140</v>
      </c>
      <c r="M22" s="147">
        <v>1.7</v>
      </c>
      <c r="N22" s="147">
        <v>1.7</v>
      </c>
      <c r="O22" s="147">
        <v>1.6</v>
      </c>
      <c r="P22" s="147">
        <v>1.5</v>
      </c>
      <c r="Q22" s="147">
        <v>1.7</v>
      </c>
      <c r="R22" s="147">
        <v>1.7</v>
      </c>
      <c r="S22" s="147">
        <v>1.9</v>
      </c>
      <c r="T22" s="147">
        <v>1.7</v>
      </c>
      <c r="U22" s="147">
        <v>1.7</v>
      </c>
    </row>
    <row r="23" spans="1:21" ht="16.5" customHeight="1" x14ac:dyDescent="0.25">
      <c r="A23" s="7"/>
      <c r="B23" s="7" t="s">
        <v>92</v>
      </c>
      <c r="C23" s="7"/>
      <c r="D23" s="7"/>
      <c r="E23" s="7"/>
      <c r="F23" s="7"/>
      <c r="G23" s="7"/>
      <c r="H23" s="7"/>
      <c r="I23" s="7"/>
      <c r="J23" s="7"/>
      <c r="K23" s="7"/>
      <c r="L23" s="9" t="s">
        <v>140</v>
      </c>
      <c r="M23" s="147">
        <v>1.8</v>
      </c>
      <c r="N23" s="147">
        <v>1.7</v>
      </c>
      <c r="O23" s="147">
        <v>1.7</v>
      </c>
      <c r="P23" s="147">
        <v>1.6</v>
      </c>
      <c r="Q23" s="147">
        <v>1.8</v>
      </c>
      <c r="R23" s="147">
        <v>1.8</v>
      </c>
      <c r="S23" s="147">
        <v>2</v>
      </c>
      <c r="T23" s="147">
        <v>1.8</v>
      </c>
      <c r="U23" s="147">
        <v>1.7</v>
      </c>
    </row>
    <row r="24" spans="1:21" ht="16.5" customHeight="1" x14ac:dyDescent="0.25">
      <c r="A24" s="14"/>
      <c r="B24" s="14" t="s">
        <v>93</v>
      </c>
      <c r="C24" s="14"/>
      <c r="D24" s="14"/>
      <c r="E24" s="14"/>
      <c r="F24" s="14"/>
      <c r="G24" s="14"/>
      <c r="H24" s="14"/>
      <c r="I24" s="14"/>
      <c r="J24" s="14"/>
      <c r="K24" s="14"/>
      <c r="L24" s="15" t="s">
        <v>140</v>
      </c>
      <c r="M24" s="148">
        <v>1.8</v>
      </c>
      <c r="N24" s="148">
        <v>1.8</v>
      </c>
      <c r="O24" s="148">
        <v>1.7</v>
      </c>
      <c r="P24" s="148">
        <v>1.6</v>
      </c>
      <c r="Q24" s="148">
        <v>1.8</v>
      </c>
      <c r="R24" s="148">
        <v>1.8</v>
      </c>
      <c r="S24" s="148">
        <v>2.1</v>
      </c>
      <c r="T24" s="148">
        <v>1.9</v>
      </c>
      <c r="U24" s="148">
        <v>1.7</v>
      </c>
    </row>
    <row r="25" spans="1:21" ht="4.5" customHeight="1" x14ac:dyDescent="0.25">
      <c r="A25" s="25"/>
      <c r="B25" s="25"/>
      <c r="C25" s="2"/>
      <c r="D25" s="2"/>
      <c r="E25" s="2"/>
      <c r="F25" s="2"/>
      <c r="G25" s="2"/>
      <c r="H25" s="2"/>
      <c r="I25" s="2"/>
      <c r="J25" s="2"/>
      <c r="K25" s="2"/>
      <c r="L25" s="2"/>
      <c r="M25" s="2"/>
      <c r="N25" s="2"/>
      <c r="O25" s="2"/>
      <c r="P25" s="2"/>
      <c r="Q25" s="2"/>
      <c r="R25" s="2"/>
      <c r="S25" s="2"/>
      <c r="T25" s="2"/>
      <c r="U25" s="2"/>
    </row>
    <row r="26" spans="1:21" ht="55.2" customHeight="1" x14ac:dyDescent="0.25">
      <c r="A26" s="25" t="s">
        <v>102</v>
      </c>
      <c r="B26" s="25"/>
      <c r="C26" s="512" t="s">
        <v>525</v>
      </c>
      <c r="D26" s="512"/>
      <c r="E26" s="512"/>
      <c r="F26" s="512"/>
      <c r="G26" s="512"/>
      <c r="H26" s="512"/>
      <c r="I26" s="512"/>
      <c r="J26" s="512"/>
      <c r="K26" s="512"/>
      <c r="L26" s="512"/>
      <c r="M26" s="512"/>
      <c r="N26" s="512"/>
      <c r="O26" s="512"/>
      <c r="P26" s="512"/>
      <c r="Q26" s="512"/>
      <c r="R26" s="512"/>
      <c r="S26" s="512"/>
      <c r="T26" s="512"/>
      <c r="U26" s="512"/>
    </row>
    <row r="27" spans="1:21" ht="42.45" customHeight="1" x14ac:dyDescent="0.25">
      <c r="A27" s="25" t="s">
        <v>103</v>
      </c>
      <c r="B27" s="25"/>
      <c r="C27" s="512" t="s">
        <v>542</v>
      </c>
      <c r="D27" s="512"/>
      <c r="E27" s="512"/>
      <c r="F27" s="512"/>
      <c r="G27" s="512"/>
      <c r="H27" s="512"/>
      <c r="I27" s="512"/>
      <c r="J27" s="512"/>
      <c r="K27" s="512"/>
      <c r="L27" s="512"/>
      <c r="M27" s="512"/>
      <c r="N27" s="512"/>
      <c r="O27" s="512"/>
      <c r="P27" s="512"/>
      <c r="Q27" s="512"/>
      <c r="R27" s="512"/>
      <c r="S27" s="512"/>
      <c r="T27" s="512"/>
      <c r="U27" s="512"/>
    </row>
    <row r="28" spans="1:21" ht="29.4" customHeight="1" x14ac:dyDescent="0.25">
      <c r="A28" s="25" t="s">
        <v>104</v>
      </c>
      <c r="B28" s="25"/>
      <c r="C28" s="512" t="s">
        <v>527</v>
      </c>
      <c r="D28" s="512"/>
      <c r="E28" s="512"/>
      <c r="F28" s="512"/>
      <c r="G28" s="512"/>
      <c r="H28" s="512"/>
      <c r="I28" s="512"/>
      <c r="J28" s="512"/>
      <c r="K28" s="512"/>
      <c r="L28" s="512"/>
      <c r="M28" s="512"/>
      <c r="N28" s="512"/>
      <c r="O28" s="512"/>
      <c r="P28" s="512"/>
      <c r="Q28" s="512"/>
      <c r="R28" s="512"/>
      <c r="S28" s="512"/>
      <c r="T28" s="512"/>
      <c r="U28" s="512"/>
    </row>
    <row r="29" spans="1:21" ht="29.4" customHeight="1" x14ac:dyDescent="0.25">
      <c r="A29" s="25" t="s">
        <v>105</v>
      </c>
      <c r="B29" s="25"/>
      <c r="C29" s="512" t="s">
        <v>528</v>
      </c>
      <c r="D29" s="512"/>
      <c r="E29" s="512"/>
      <c r="F29" s="512"/>
      <c r="G29" s="512"/>
      <c r="H29" s="512"/>
      <c r="I29" s="512"/>
      <c r="J29" s="512"/>
      <c r="K29" s="512"/>
      <c r="L29" s="512"/>
      <c r="M29" s="512"/>
      <c r="N29" s="512"/>
      <c r="O29" s="512"/>
      <c r="P29" s="512"/>
      <c r="Q29" s="512"/>
      <c r="R29" s="512"/>
      <c r="S29" s="512"/>
      <c r="T29" s="512"/>
      <c r="U29" s="512"/>
    </row>
    <row r="30" spans="1:21" ht="29.4" customHeight="1" x14ac:dyDescent="0.25">
      <c r="A30" s="25" t="s">
        <v>106</v>
      </c>
      <c r="B30" s="25"/>
      <c r="C30" s="512" t="s">
        <v>543</v>
      </c>
      <c r="D30" s="512"/>
      <c r="E30" s="512"/>
      <c r="F30" s="512"/>
      <c r="G30" s="512"/>
      <c r="H30" s="512"/>
      <c r="I30" s="512"/>
      <c r="J30" s="512"/>
      <c r="K30" s="512"/>
      <c r="L30" s="512"/>
      <c r="M30" s="512"/>
      <c r="N30" s="512"/>
      <c r="O30" s="512"/>
      <c r="P30" s="512"/>
      <c r="Q30" s="512"/>
      <c r="R30" s="512"/>
      <c r="S30" s="512"/>
      <c r="T30" s="512"/>
      <c r="U30" s="512"/>
    </row>
    <row r="31" spans="1:21" ht="4.5" customHeight="1" x14ac:dyDescent="0.25"/>
    <row r="32" spans="1:21" ht="93.9" customHeight="1" x14ac:dyDescent="0.25">
      <c r="A32" s="26" t="s">
        <v>115</v>
      </c>
      <c r="B32" s="25"/>
      <c r="C32" s="25"/>
      <c r="D32" s="25"/>
      <c r="E32" s="512" t="s">
        <v>544</v>
      </c>
      <c r="F32" s="512"/>
      <c r="G32" s="512"/>
      <c r="H32" s="512"/>
      <c r="I32" s="512"/>
      <c r="J32" s="512"/>
      <c r="K32" s="512"/>
      <c r="L32" s="512"/>
      <c r="M32" s="512"/>
      <c r="N32" s="512"/>
      <c r="O32" s="512"/>
      <c r="P32" s="512"/>
      <c r="Q32" s="512"/>
      <c r="R32" s="512"/>
      <c r="S32" s="512"/>
      <c r="T32" s="512"/>
      <c r="U32" s="512"/>
    </row>
  </sheetData>
  <mergeCells count="7">
    <mergeCell ref="C30:U30"/>
    <mergeCell ref="E32:U32"/>
    <mergeCell ref="K1:U1"/>
    <mergeCell ref="C26:U26"/>
    <mergeCell ref="C27:U27"/>
    <mergeCell ref="C28:U28"/>
    <mergeCell ref="C29:U29"/>
  </mergeCells>
  <pageMargins left="0.7" right="0.7" top="0.75" bottom="0.75" header="0.3" footer="0.3"/>
  <pageSetup paperSize="9" fitToHeight="0" orientation="landscape" horizontalDpi="300" verticalDpi="300"/>
  <headerFooter scaleWithDoc="0" alignWithMargins="0">
    <oddHeader>&amp;C&amp;"Arial"&amp;8TABLE 14A.15</oddHeader>
    <oddFooter>&amp;L&amp;"Arial"&amp;8REPORT ON
GOVERNMENT
SERVICES 2022&amp;R&amp;"Arial"&amp;8AGED CARE
SERVICES
PAGE &amp;B&amp;P&amp;B</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15"/>
  <sheetViews>
    <sheetView showGridLines="0" workbookViewId="0"/>
  </sheetViews>
  <sheetFormatPr defaultRowHeight="13.2" x14ac:dyDescent="0.25"/>
  <cols>
    <col min="1" max="10" width="1.88671875" customWidth="1"/>
    <col min="11" max="11" width="6.5546875" customWidth="1"/>
    <col min="12" max="12" width="13" customWidth="1"/>
    <col min="13" max="14" width="29.109375" customWidth="1"/>
  </cols>
  <sheetData>
    <row r="1" spans="1:14" ht="50.4" customHeight="1" x14ac:dyDescent="0.25">
      <c r="A1" s="8" t="s">
        <v>545</v>
      </c>
      <c r="B1" s="8"/>
      <c r="C1" s="8"/>
      <c r="D1" s="8"/>
      <c r="E1" s="8"/>
      <c r="F1" s="8"/>
      <c r="G1" s="8"/>
      <c r="H1" s="8"/>
      <c r="I1" s="8"/>
      <c r="J1" s="8"/>
      <c r="K1" s="517" t="s">
        <v>546</v>
      </c>
      <c r="L1" s="518"/>
      <c r="M1" s="518"/>
      <c r="N1" s="518"/>
    </row>
    <row r="2" spans="1:14" ht="16.5" customHeight="1" x14ac:dyDescent="0.25">
      <c r="A2" s="11"/>
      <c r="B2" s="11"/>
      <c r="C2" s="11"/>
      <c r="D2" s="11"/>
      <c r="E2" s="11"/>
      <c r="F2" s="11"/>
      <c r="G2" s="11"/>
      <c r="H2" s="11"/>
      <c r="I2" s="11"/>
      <c r="J2" s="11"/>
      <c r="K2" s="11"/>
      <c r="L2" s="12" t="s">
        <v>62</v>
      </c>
      <c r="M2" s="13" t="s">
        <v>523</v>
      </c>
      <c r="N2" s="13" t="s">
        <v>547</v>
      </c>
    </row>
    <row r="3" spans="1:14" ht="16.5" customHeight="1" x14ac:dyDescent="0.25">
      <c r="A3" s="7" t="s">
        <v>74</v>
      </c>
      <c r="B3" s="7"/>
      <c r="C3" s="7"/>
      <c r="D3" s="7"/>
      <c r="E3" s="7"/>
      <c r="F3" s="7"/>
      <c r="G3" s="7"/>
      <c r="H3" s="7"/>
      <c r="I3" s="7"/>
      <c r="J3" s="7"/>
      <c r="K3" s="7"/>
      <c r="L3" s="9"/>
      <c r="M3" s="10"/>
      <c r="N3" s="10"/>
    </row>
    <row r="4" spans="1:14" ht="16.5" customHeight="1" x14ac:dyDescent="0.25">
      <c r="A4" s="7"/>
      <c r="B4" s="7" t="s">
        <v>75</v>
      </c>
      <c r="C4" s="7"/>
      <c r="D4" s="7"/>
      <c r="E4" s="7"/>
      <c r="F4" s="7"/>
      <c r="G4" s="7"/>
      <c r="H4" s="7"/>
      <c r="I4" s="7"/>
      <c r="J4" s="7"/>
      <c r="K4" s="7"/>
      <c r="L4" s="9" t="s">
        <v>140</v>
      </c>
      <c r="M4" s="149">
        <v>76</v>
      </c>
      <c r="N4" s="149">
        <v>62.3</v>
      </c>
    </row>
    <row r="5" spans="1:14" ht="16.5" customHeight="1" x14ac:dyDescent="0.25">
      <c r="A5" s="7"/>
      <c r="B5" s="7" t="s">
        <v>548</v>
      </c>
      <c r="C5" s="7"/>
      <c r="D5" s="7"/>
      <c r="E5" s="7"/>
      <c r="F5" s="7"/>
      <c r="G5" s="7"/>
      <c r="H5" s="7"/>
      <c r="I5" s="7"/>
      <c r="J5" s="7"/>
      <c r="K5" s="7"/>
      <c r="L5" s="9" t="s">
        <v>140</v>
      </c>
      <c r="M5" s="149">
        <v>63.7</v>
      </c>
      <c r="N5" s="149">
        <v>52.2</v>
      </c>
    </row>
    <row r="6" spans="1:14" ht="16.5" customHeight="1" x14ac:dyDescent="0.25">
      <c r="A6" s="7"/>
      <c r="B6" s="7" t="s">
        <v>549</v>
      </c>
      <c r="C6" s="7"/>
      <c r="D6" s="7"/>
      <c r="E6" s="7"/>
      <c r="F6" s="7"/>
      <c r="G6" s="7"/>
      <c r="H6" s="7"/>
      <c r="I6" s="7"/>
      <c r="J6" s="7"/>
      <c r="K6" s="7"/>
      <c r="L6" s="9" t="s">
        <v>140</v>
      </c>
      <c r="M6" s="149">
        <v>40.1</v>
      </c>
      <c r="N6" s="149">
        <v>34.6</v>
      </c>
    </row>
    <row r="7" spans="1:14" ht="16.5" customHeight="1" x14ac:dyDescent="0.25">
      <c r="A7" s="7" t="s">
        <v>84</v>
      </c>
      <c r="B7" s="7"/>
      <c r="C7" s="7"/>
      <c r="D7" s="7"/>
      <c r="E7" s="7"/>
      <c r="F7" s="7"/>
      <c r="G7" s="7"/>
      <c r="H7" s="7"/>
      <c r="I7" s="7"/>
      <c r="J7" s="7"/>
      <c r="K7" s="7"/>
      <c r="L7" s="9"/>
      <c r="M7" s="10"/>
      <c r="N7" s="10"/>
    </row>
    <row r="8" spans="1:14" ht="16.5" customHeight="1" x14ac:dyDescent="0.25">
      <c r="A8" s="7"/>
      <c r="B8" s="7" t="s">
        <v>75</v>
      </c>
      <c r="C8" s="7"/>
      <c r="D8" s="7"/>
      <c r="E8" s="7"/>
      <c r="F8" s="7"/>
      <c r="G8" s="7"/>
      <c r="H8" s="7"/>
      <c r="I8" s="7"/>
      <c r="J8" s="7"/>
      <c r="K8" s="7"/>
      <c r="L8" s="9" t="s">
        <v>140</v>
      </c>
      <c r="M8" s="149">
        <v>78</v>
      </c>
      <c r="N8" s="149">
        <v>52.1</v>
      </c>
    </row>
    <row r="9" spans="1:14" ht="16.5" customHeight="1" x14ac:dyDescent="0.25">
      <c r="A9" s="7"/>
      <c r="B9" s="7" t="s">
        <v>548</v>
      </c>
      <c r="C9" s="7"/>
      <c r="D9" s="7"/>
      <c r="E9" s="7"/>
      <c r="F9" s="7"/>
      <c r="G9" s="7"/>
      <c r="H9" s="7"/>
      <c r="I9" s="7"/>
      <c r="J9" s="7"/>
      <c r="K9" s="7"/>
      <c r="L9" s="9" t="s">
        <v>140</v>
      </c>
      <c r="M9" s="149">
        <v>65.099999999999994</v>
      </c>
      <c r="N9" s="149">
        <v>44.8</v>
      </c>
    </row>
    <row r="10" spans="1:14" ht="16.5" customHeight="1" x14ac:dyDescent="0.25">
      <c r="A10" s="14"/>
      <c r="B10" s="14" t="s">
        <v>549</v>
      </c>
      <c r="C10" s="14"/>
      <c r="D10" s="14"/>
      <c r="E10" s="14"/>
      <c r="F10" s="14"/>
      <c r="G10" s="14"/>
      <c r="H10" s="14"/>
      <c r="I10" s="14"/>
      <c r="J10" s="14"/>
      <c r="K10" s="14"/>
      <c r="L10" s="15" t="s">
        <v>140</v>
      </c>
      <c r="M10" s="150">
        <v>41.8</v>
      </c>
      <c r="N10" s="150">
        <v>32.4</v>
      </c>
    </row>
    <row r="11" spans="1:14" ht="4.5" customHeight="1" x14ac:dyDescent="0.25">
      <c r="A11" s="25"/>
      <c r="B11" s="25"/>
      <c r="C11" s="2"/>
      <c r="D11" s="2"/>
      <c r="E11" s="2"/>
      <c r="F11" s="2"/>
      <c r="G11" s="2"/>
      <c r="H11" s="2"/>
      <c r="I11" s="2"/>
      <c r="J11" s="2"/>
      <c r="K11" s="2"/>
      <c r="L11" s="2"/>
      <c r="M11" s="2"/>
      <c r="N11" s="2"/>
    </row>
    <row r="12" spans="1:14" ht="55.2" customHeight="1" x14ac:dyDescent="0.25">
      <c r="A12" s="25" t="s">
        <v>102</v>
      </c>
      <c r="B12" s="25"/>
      <c r="C12" s="512" t="s">
        <v>550</v>
      </c>
      <c r="D12" s="512"/>
      <c r="E12" s="512"/>
      <c r="F12" s="512"/>
      <c r="G12" s="512"/>
      <c r="H12" s="512"/>
      <c r="I12" s="512"/>
      <c r="J12" s="512"/>
      <c r="K12" s="512"/>
      <c r="L12" s="512"/>
      <c r="M12" s="512"/>
      <c r="N12" s="512"/>
    </row>
    <row r="13" spans="1:14" ht="55.2" customHeight="1" x14ac:dyDescent="0.25">
      <c r="A13" s="25" t="s">
        <v>103</v>
      </c>
      <c r="B13" s="25"/>
      <c r="C13" s="512" t="s">
        <v>551</v>
      </c>
      <c r="D13" s="512"/>
      <c r="E13" s="512"/>
      <c r="F13" s="512"/>
      <c r="G13" s="512"/>
      <c r="H13" s="512"/>
      <c r="I13" s="512"/>
      <c r="J13" s="512"/>
      <c r="K13" s="512"/>
      <c r="L13" s="512"/>
      <c r="M13" s="512"/>
      <c r="N13" s="512"/>
    </row>
    <row r="14" spans="1:14" ht="4.5" customHeight="1" x14ac:dyDescent="0.25"/>
    <row r="15" spans="1:14" ht="81" customHeight="1" x14ac:dyDescent="0.25">
      <c r="A15" s="26" t="s">
        <v>115</v>
      </c>
      <c r="B15" s="25"/>
      <c r="C15" s="25"/>
      <c r="D15" s="25"/>
      <c r="E15" s="512" t="s">
        <v>552</v>
      </c>
      <c r="F15" s="512"/>
      <c r="G15" s="512"/>
      <c r="H15" s="512"/>
      <c r="I15" s="512"/>
      <c r="J15" s="512"/>
      <c r="K15" s="512"/>
      <c r="L15" s="512"/>
      <c r="M15" s="512"/>
      <c r="N15" s="512"/>
    </row>
  </sheetData>
  <mergeCells count="4">
    <mergeCell ref="K1:N1"/>
    <mergeCell ref="C12:N12"/>
    <mergeCell ref="C13:N13"/>
    <mergeCell ref="E15:N15"/>
  </mergeCells>
  <pageMargins left="0.7" right="0.7" top="0.75" bottom="0.75" header="0.3" footer="0.3"/>
  <pageSetup paperSize="9" fitToHeight="0" orientation="landscape" horizontalDpi="300" verticalDpi="300"/>
  <headerFooter scaleWithDoc="0" alignWithMargins="0">
    <oddHeader>&amp;C&amp;"Arial"&amp;8TABLE 14A.16</oddHeader>
    <oddFooter>&amp;L&amp;"Arial"&amp;8REPORT ON
GOVERNMENT
SERVICES 2022&amp;R&amp;"Arial"&amp;8AGED CARE
SERVICES
PAGE &amp;B&amp;P&amp;B</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U41"/>
  <sheetViews>
    <sheetView showGridLines="0" workbookViewId="0"/>
  </sheetViews>
  <sheetFormatPr defaultRowHeight="13.2" x14ac:dyDescent="0.25"/>
  <cols>
    <col min="1" max="11" width="1.88671875" customWidth="1"/>
    <col min="12" max="12" width="5.44140625" customWidth="1"/>
    <col min="13" max="21" width="6.88671875" customWidth="1"/>
  </cols>
  <sheetData>
    <row r="1" spans="1:21" ht="50.4" customHeight="1" x14ac:dyDescent="0.25">
      <c r="A1" s="8" t="s">
        <v>553</v>
      </c>
      <c r="B1" s="8"/>
      <c r="C1" s="8"/>
      <c r="D1" s="8"/>
      <c r="E1" s="8"/>
      <c r="F1" s="8"/>
      <c r="G1" s="8"/>
      <c r="H1" s="8"/>
      <c r="I1" s="8"/>
      <c r="J1" s="8"/>
      <c r="K1" s="517" t="s">
        <v>554</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555</v>
      </c>
      <c r="N2" s="13" t="s">
        <v>556</v>
      </c>
      <c r="O2" s="13" t="s">
        <v>557</v>
      </c>
      <c r="P2" s="13" t="s">
        <v>558</v>
      </c>
      <c r="Q2" s="13" t="s">
        <v>559</v>
      </c>
      <c r="R2" s="13" t="s">
        <v>560</v>
      </c>
      <c r="S2" s="13" t="s">
        <v>561</v>
      </c>
      <c r="T2" s="13" t="s">
        <v>562</v>
      </c>
      <c r="U2" s="13" t="s">
        <v>563</v>
      </c>
    </row>
    <row r="3" spans="1:21" ht="16.5" customHeight="1" x14ac:dyDescent="0.25">
      <c r="A3" s="7" t="s">
        <v>564</v>
      </c>
      <c r="B3" s="7"/>
      <c r="C3" s="7"/>
      <c r="D3" s="7"/>
      <c r="E3" s="7"/>
      <c r="F3" s="7"/>
      <c r="G3" s="7"/>
      <c r="H3" s="7"/>
      <c r="I3" s="7"/>
      <c r="J3" s="7"/>
      <c r="K3" s="7"/>
      <c r="L3" s="9"/>
      <c r="M3" s="10"/>
      <c r="N3" s="10"/>
      <c r="O3" s="10"/>
      <c r="P3" s="10"/>
      <c r="Q3" s="10"/>
      <c r="R3" s="10"/>
      <c r="S3" s="10"/>
      <c r="T3" s="10"/>
      <c r="U3" s="10"/>
    </row>
    <row r="4" spans="1:21" ht="16.5" customHeight="1" x14ac:dyDescent="0.25">
      <c r="A4" s="7"/>
      <c r="B4" s="7"/>
      <c r="C4" s="7"/>
      <c r="D4" s="7" t="s">
        <v>88</v>
      </c>
      <c r="E4" s="7"/>
      <c r="F4" s="7"/>
      <c r="G4" s="7"/>
      <c r="H4" s="7"/>
      <c r="I4" s="7"/>
      <c r="J4" s="7"/>
      <c r="K4" s="7"/>
      <c r="L4" s="9" t="s">
        <v>407</v>
      </c>
      <c r="M4" s="153">
        <v>26.5</v>
      </c>
      <c r="N4" s="153">
        <v>31.1</v>
      </c>
      <c r="O4" s="153">
        <v>12.5</v>
      </c>
      <c r="P4" s="153">
        <v>20.8</v>
      </c>
      <c r="Q4" s="153">
        <v>19.8</v>
      </c>
      <c r="R4" s="151">
        <v>8</v>
      </c>
      <c r="S4" s="153">
        <v>25.6</v>
      </c>
      <c r="T4" s="153">
        <v>20.9</v>
      </c>
      <c r="U4" s="153">
        <v>23.3</v>
      </c>
    </row>
    <row r="5" spans="1:21" ht="16.5" customHeight="1" x14ac:dyDescent="0.25">
      <c r="A5" s="7" t="s">
        <v>565</v>
      </c>
      <c r="B5" s="7"/>
      <c r="C5" s="7"/>
      <c r="D5" s="7"/>
      <c r="E5" s="7"/>
      <c r="F5" s="7"/>
      <c r="G5" s="7"/>
      <c r="H5" s="7"/>
      <c r="I5" s="7"/>
      <c r="J5" s="7"/>
      <c r="K5" s="7"/>
      <c r="L5" s="9"/>
      <c r="M5" s="10"/>
      <c r="N5" s="10"/>
      <c r="O5" s="10"/>
      <c r="P5" s="10"/>
      <c r="Q5" s="10"/>
      <c r="R5" s="10"/>
      <c r="S5" s="10"/>
      <c r="T5" s="10"/>
      <c r="U5" s="10"/>
    </row>
    <row r="6" spans="1:21" ht="16.5" customHeight="1" x14ac:dyDescent="0.25">
      <c r="A6" s="7"/>
      <c r="B6" s="7" t="s">
        <v>566</v>
      </c>
      <c r="C6" s="7"/>
      <c r="D6" s="7"/>
      <c r="E6" s="7"/>
      <c r="F6" s="7"/>
      <c r="G6" s="7"/>
      <c r="H6" s="7"/>
      <c r="I6" s="7"/>
      <c r="J6" s="7"/>
      <c r="K6" s="7"/>
      <c r="L6" s="9"/>
      <c r="M6" s="10"/>
      <c r="N6" s="10"/>
      <c r="O6" s="10"/>
      <c r="P6" s="10"/>
      <c r="Q6" s="10"/>
      <c r="R6" s="10"/>
      <c r="S6" s="10"/>
      <c r="T6" s="10"/>
      <c r="U6" s="10"/>
    </row>
    <row r="7" spans="1:21" ht="16.5" customHeight="1" x14ac:dyDescent="0.25">
      <c r="A7" s="7"/>
      <c r="B7" s="7"/>
      <c r="C7" s="7"/>
      <c r="D7" s="7" t="s">
        <v>128</v>
      </c>
      <c r="E7" s="7"/>
      <c r="F7" s="7"/>
      <c r="G7" s="7"/>
      <c r="H7" s="7"/>
      <c r="I7" s="7"/>
      <c r="J7" s="7"/>
      <c r="K7" s="7"/>
      <c r="L7" s="9" t="s">
        <v>407</v>
      </c>
      <c r="M7" s="153">
        <v>26</v>
      </c>
      <c r="N7" s="153">
        <v>34.799999999999997</v>
      </c>
      <c r="O7" s="153">
        <v>12.2</v>
      </c>
      <c r="P7" s="153">
        <v>21.1</v>
      </c>
      <c r="Q7" s="153">
        <v>21.2</v>
      </c>
      <c r="R7" s="151">
        <v>7.6</v>
      </c>
      <c r="S7" s="153">
        <v>24</v>
      </c>
      <c r="T7" s="153">
        <v>20</v>
      </c>
      <c r="U7" s="153">
        <v>24.3</v>
      </c>
    </row>
    <row r="8" spans="1:21" ht="16.5" customHeight="1" x14ac:dyDescent="0.25">
      <c r="A8" s="7"/>
      <c r="B8" s="7"/>
      <c r="C8" s="7"/>
      <c r="D8" s="7" t="s">
        <v>250</v>
      </c>
      <c r="E8" s="7"/>
      <c r="F8" s="7"/>
      <c r="G8" s="7"/>
      <c r="H8" s="7"/>
      <c r="I8" s="7"/>
      <c r="J8" s="7"/>
      <c r="K8" s="7"/>
      <c r="L8" s="9" t="s">
        <v>407</v>
      </c>
      <c r="M8" s="153">
        <v>25.2</v>
      </c>
      <c r="N8" s="153">
        <v>34.5</v>
      </c>
      <c r="O8" s="153">
        <v>12.2</v>
      </c>
      <c r="P8" s="153">
        <v>20.2</v>
      </c>
      <c r="Q8" s="153">
        <v>20.100000000000001</v>
      </c>
      <c r="R8" s="151">
        <v>7.7</v>
      </c>
      <c r="S8" s="153">
        <v>25.1</v>
      </c>
      <c r="T8" s="153">
        <v>17.8</v>
      </c>
      <c r="U8" s="153">
        <v>24.1</v>
      </c>
    </row>
    <row r="9" spans="1:21" ht="16.5" customHeight="1" x14ac:dyDescent="0.25">
      <c r="A9" s="7"/>
      <c r="B9" s="7"/>
      <c r="C9" s="7"/>
      <c r="D9" s="7" t="s">
        <v>245</v>
      </c>
      <c r="E9" s="7"/>
      <c r="F9" s="7"/>
      <c r="G9" s="7"/>
      <c r="H9" s="7"/>
      <c r="I9" s="7"/>
      <c r="J9" s="7"/>
      <c r="K9" s="7"/>
      <c r="L9" s="9" t="s">
        <v>407</v>
      </c>
      <c r="M9" s="153">
        <v>23.4</v>
      </c>
      <c r="N9" s="153">
        <v>33.700000000000003</v>
      </c>
      <c r="O9" s="153">
        <v>12</v>
      </c>
      <c r="P9" s="153">
        <v>21</v>
      </c>
      <c r="Q9" s="153">
        <v>19.100000000000001</v>
      </c>
      <c r="R9" s="151">
        <v>8.6</v>
      </c>
      <c r="S9" s="153">
        <v>25.5</v>
      </c>
      <c r="T9" s="153">
        <v>18.5</v>
      </c>
      <c r="U9" s="153">
        <v>23.3</v>
      </c>
    </row>
    <row r="10" spans="1:21" ht="16.5" customHeight="1" x14ac:dyDescent="0.25">
      <c r="A10" s="7"/>
      <c r="B10" s="7" t="s">
        <v>567</v>
      </c>
      <c r="C10" s="7"/>
      <c r="D10" s="7"/>
      <c r="E10" s="7"/>
      <c r="F10" s="7"/>
      <c r="G10" s="7"/>
      <c r="H10" s="7"/>
      <c r="I10" s="7"/>
      <c r="J10" s="7"/>
      <c r="K10" s="7"/>
      <c r="L10" s="9"/>
      <c r="M10" s="10"/>
      <c r="N10" s="10"/>
      <c r="O10" s="10"/>
      <c r="P10" s="10"/>
      <c r="Q10" s="10"/>
      <c r="R10" s="10"/>
      <c r="S10" s="10"/>
      <c r="T10" s="10"/>
      <c r="U10" s="10"/>
    </row>
    <row r="11" spans="1:21" ht="16.5" customHeight="1" x14ac:dyDescent="0.25">
      <c r="A11" s="7"/>
      <c r="B11" s="7"/>
      <c r="C11" s="7"/>
      <c r="D11" s="7" t="s">
        <v>128</v>
      </c>
      <c r="E11" s="7"/>
      <c r="F11" s="7"/>
      <c r="G11" s="7"/>
      <c r="H11" s="7"/>
      <c r="I11" s="7"/>
      <c r="J11" s="7"/>
      <c r="K11" s="7"/>
      <c r="L11" s="9" t="s">
        <v>407</v>
      </c>
      <c r="M11" s="153">
        <v>22.3</v>
      </c>
      <c r="N11" s="153">
        <v>31.2</v>
      </c>
      <c r="O11" s="153">
        <v>11</v>
      </c>
      <c r="P11" s="153">
        <v>20.399999999999999</v>
      </c>
      <c r="Q11" s="153">
        <v>19.399999999999999</v>
      </c>
      <c r="R11" s="151">
        <v>7.4</v>
      </c>
      <c r="S11" s="153">
        <v>28.2</v>
      </c>
      <c r="T11" s="153">
        <v>18.7</v>
      </c>
      <c r="U11" s="153">
        <v>21.2</v>
      </c>
    </row>
    <row r="12" spans="1:21" ht="16.5" customHeight="1" x14ac:dyDescent="0.25">
      <c r="A12" s="7"/>
      <c r="B12" s="7"/>
      <c r="C12" s="7"/>
      <c r="D12" s="7" t="s">
        <v>250</v>
      </c>
      <c r="E12" s="7"/>
      <c r="F12" s="7"/>
      <c r="G12" s="7"/>
      <c r="H12" s="7"/>
      <c r="I12" s="7"/>
      <c r="J12" s="7"/>
      <c r="K12" s="7"/>
      <c r="L12" s="9" t="s">
        <v>407</v>
      </c>
      <c r="M12" s="153">
        <v>22.1</v>
      </c>
      <c r="N12" s="153">
        <v>31.9</v>
      </c>
      <c r="O12" s="153">
        <v>10.9</v>
      </c>
      <c r="P12" s="153">
        <v>20.5</v>
      </c>
      <c r="Q12" s="153">
        <v>20.8</v>
      </c>
      <c r="R12" s="151">
        <v>7.5</v>
      </c>
      <c r="S12" s="153">
        <v>28.2</v>
      </c>
      <c r="T12" s="153">
        <v>18.7</v>
      </c>
      <c r="U12" s="153">
        <v>21.6</v>
      </c>
    </row>
    <row r="13" spans="1:21" ht="16.5" customHeight="1" x14ac:dyDescent="0.25">
      <c r="A13" s="7"/>
      <c r="B13" s="7"/>
      <c r="C13" s="7"/>
      <c r="D13" s="7" t="s">
        <v>245</v>
      </c>
      <c r="E13" s="7"/>
      <c r="F13" s="7"/>
      <c r="G13" s="7"/>
      <c r="H13" s="7"/>
      <c r="I13" s="7"/>
      <c r="J13" s="7"/>
      <c r="K13" s="7"/>
      <c r="L13" s="9" t="s">
        <v>407</v>
      </c>
      <c r="M13" s="153">
        <v>21.8</v>
      </c>
      <c r="N13" s="153">
        <v>31</v>
      </c>
      <c r="O13" s="153">
        <v>11</v>
      </c>
      <c r="P13" s="153">
        <v>20</v>
      </c>
      <c r="Q13" s="153">
        <v>20.399999999999999</v>
      </c>
      <c r="R13" s="151">
        <v>8</v>
      </c>
      <c r="S13" s="153">
        <v>27.3</v>
      </c>
      <c r="T13" s="153">
        <v>17.8</v>
      </c>
      <c r="U13" s="153">
        <v>21.2</v>
      </c>
    </row>
    <row r="14" spans="1:21" ht="16.5" customHeight="1" x14ac:dyDescent="0.25">
      <c r="A14" s="7" t="s">
        <v>568</v>
      </c>
      <c r="B14" s="7"/>
      <c r="C14" s="7"/>
      <c r="D14" s="7"/>
      <c r="E14" s="7"/>
      <c r="F14" s="7"/>
      <c r="G14" s="7"/>
      <c r="H14" s="7"/>
      <c r="I14" s="7"/>
      <c r="J14" s="7"/>
      <c r="K14" s="7"/>
      <c r="L14" s="9"/>
      <c r="M14" s="10"/>
      <c r="N14" s="10"/>
      <c r="O14" s="10"/>
      <c r="P14" s="10"/>
      <c r="Q14" s="10"/>
      <c r="R14" s="10"/>
      <c r="S14" s="10"/>
      <c r="T14" s="10"/>
      <c r="U14" s="10"/>
    </row>
    <row r="15" spans="1:21" ht="16.5" customHeight="1" x14ac:dyDescent="0.25">
      <c r="A15" s="7"/>
      <c r="B15" s="7" t="s">
        <v>569</v>
      </c>
      <c r="C15" s="7"/>
      <c r="D15" s="7"/>
      <c r="E15" s="7"/>
      <c r="F15" s="7"/>
      <c r="G15" s="7"/>
      <c r="H15" s="7"/>
      <c r="I15" s="7"/>
      <c r="J15" s="7"/>
      <c r="K15" s="7"/>
      <c r="L15" s="9"/>
      <c r="M15" s="10"/>
      <c r="N15" s="10"/>
      <c r="O15" s="10"/>
      <c r="P15" s="10"/>
      <c r="Q15" s="10"/>
      <c r="R15" s="10"/>
      <c r="S15" s="10"/>
      <c r="T15" s="10"/>
      <c r="U15" s="10"/>
    </row>
    <row r="16" spans="1:21" ht="16.5" customHeight="1" x14ac:dyDescent="0.25">
      <c r="A16" s="7"/>
      <c r="B16" s="7"/>
      <c r="C16" s="7" t="s">
        <v>133</v>
      </c>
      <c r="D16" s="7"/>
      <c r="E16" s="7"/>
      <c r="F16" s="7"/>
      <c r="G16" s="7"/>
      <c r="H16" s="7"/>
      <c r="I16" s="7"/>
      <c r="J16" s="7"/>
      <c r="K16" s="7"/>
      <c r="L16" s="9"/>
      <c r="M16" s="10"/>
      <c r="N16" s="10"/>
      <c r="O16" s="10"/>
      <c r="P16" s="10"/>
      <c r="Q16" s="10"/>
      <c r="R16" s="10"/>
      <c r="S16" s="10"/>
      <c r="T16" s="10"/>
      <c r="U16" s="10"/>
    </row>
    <row r="17" spans="1:21" ht="16.5" customHeight="1" x14ac:dyDescent="0.25">
      <c r="A17" s="7"/>
      <c r="B17" s="7"/>
      <c r="C17" s="7"/>
      <c r="D17" s="7" t="s">
        <v>74</v>
      </c>
      <c r="E17" s="7"/>
      <c r="F17" s="7"/>
      <c r="G17" s="7"/>
      <c r="H17" s="7"/>
      <c r="I17" s="7"/>
      <c r="J17" s="7"/>
      <c r="K17" s="7"/>
      <c r="L17" s="9" t="s">
        <v>407</v>
      </c>
      <c r="M17" s="153">
        <v>29.2</v>
      </c>
      <c r="N17" s="153">
        <v>42.3</v>
      </c>
      <c r="O17" s="153">
        <v>13.9</v>
      </c>
      <c r="P17" s="153">
        <v>26.5</v>
      </c>
      <c r="Q17" s="153">
        <v>20.3</v>
      </c>
      <c r="R17" s="151">
        <v>9.8000000000000007</v>
      </c>
      <c r="S17" s="153">
        <v>25.8</v>
      </c>
      <c r="T17" s="153">
        <v>10.3</v>
      </c>
      <c r="U17" s="153">
        <v>29.2</v>
      </c>
    </row>
    <row r="18" spans="1:21" ht="16.5" customHeight="1" x14ac:dyDescent="0.25">
      <c r="A18" s="7"/>
      <c r="B18" s="7"/>
      <c r="C18" s="7"/>
      <c r="D18" s="7" t="s">
        <v>84</v>
      </c>
      <c r="E18" s="7"/>
      <c r="F18" s="7"/>
      <c r="G18" s="7"/>
      <c r="H18" s="7"/>
      <c r="I18" s="7"/>
      <c r="J18" s="7"/>
      <c r="K18" s="7"/>
      <c r="L18" s="9" t="s">
        <v>407</v>
      </c>
      <c r="M18" s="153">
        <v>26.9</v>
      </c>
      <c r="N18" s="153">
        <v>41.2</v>
      </c>
      <c r="O18" s="153">
        <v>13.5</v>
      </c>
      <c r="P18" s="153">
        <v>25.6</v>
      </c>
      <c r="Q18" s="153">
        <v>18.7</v>
      </c>
      <c r="R18" s="153">
        <v>10.3</v>
      </c>
      <c r="S18" s="153">
        <v>26</v>
      </c>
      <c r="T18" s="153">
        <v>12</v>
      </c>
      <c r="U18" s="153">
        <v>27.7</v>
      </c>
    </row>
    <row r="19" spans="1:21" ht="16.5" customHeight="1" x14ac:dyDescent="0.25">
      <c r="A19" s="7"/>
      <c r="B19" s="7"/>
      <c r="C19" s="7"/>
      <c r="D19" s="7" t="s">
        <v>85</v>
      </c>
      <c r="E19" s="7"/>
      <c r="F19" s="7"/>
      <c r="G19" s="7"/>
      <c r="H19" s="7"/>
      <c r="I19" s="7"/>
      <c r="J19" s="7"/>
      <c r="K19" s="7"/>
      <c r="L19" s="9" t="s">
        <v>407</v>
      </c>
      <c r="M19" s="153">
        <v>25.4</v>
      </c>
      <c r="N19" s="153">
        <v>39.4</v>
      </c>
      <c r="O19" s="153">
        <v>13.1</v>
      </c>
      <c r="P19" s="153">
        <v>26.3</v>
      </c>
      <c r="Q19" s="153">
        <v>19.5</v>
      </c>
      <c r="R19" s="153">
        <v>11</v>
      </c>
      <c r="S19" s="153">
        <v>24.7</v>
      </c>
      <c r="T19" s="151">
        <v>9.9</v>
      </c>
      <c r="U19" s="153">
        <v>26.4</v>
      </c>
    </row>
    <row r="20" spans="1:21" ht="16.5" customHeight="1" x14ac:dyDescent="0.25">
      <c r="A20" s="7"/>
      <c r="B20" s="7"/>
      <c r="C20" s="7" t="s">
        <v>134</v>
      </c>
      <c r="D20" s="7"/>
      <c r="E20" s="7"/>
      <c r="F20" s="7"/>
      <c r="G20" s="7"/>
      <c r="H20" s="7"/>
      <c r="I20" s="7"/>
      <c r="J20" s="7"/>
      <c r="K20" s="7"/>
      <c r="L20" s="9"/>
      <c r="M20" s="10"/>
      <c r="N20" s="10"/>
      <c r="O20" s="10"/>
      <c r="P20" s="10"/>
      <c r="Q20" s="10"/>
      <c r="R20" s="10"/>
      <c r="S20" s="10"/>
      <c r="T20" s="10"/>
      <c r="U20" s="10"/>
    </row>
    <row r="21" spans="1:21" ht="16.5" customHeight="1" x14ac:dyDescent="0.25">
      <c r="A21" s="7"/>
      <c r="B21" s="7"/>
      <c r="C21" s="7"/>
      <c r="D21" s="7" t="s">
        <v>74</v>
      </c>
      <c r="E21" s="7"/>
      <c r="F21" s="7"/>
      <c r="G21" s="7"/>
      <c r="H21" s="7"/>
      <c r="I21" s="7"/>
      <c r="J21" s="7"/>
      <c r="K21" s="7"/>
      <c r="L21" s="9" t="s">
        <v>407</v>
      </c>
      <c r="M21" s="153">
        <v>30.8</v>
      </c>
      <c r="N21" s="153">
        <v>44.8</v>
      </c>
      <c r="O21" s="153">
        <v>16.5</v>
      </c>
      <c r="P21" s="153">
        <v>26.4</v>
      </c>
      <c r="Q21" s="153">
        <v>27.9</v>
      </c>
      <c r="R21" s="153">
        <v>10.199999999999999</v>
      </c>
      <c r="S21" s="153">
        <v>27.3</v>
      </c>
      <c r="T21" s="153">
        <v>22.5</v>
      </c>
      <c r="U21" s="153">
        <v>30.4</v>
      </c>
    </row>
    <row r="22" spans="1:21" ht="16.5" customHeight="1" x14ac:dyDescent="0.25">
      <c r="A22" s="7"/>
      <c r="B22" s="7"/>
      <c r="C22" s="7"/>
      <c r="D22" s="7" t="s">
        <v>84</v>
      </c>
      <c r="E22" s="7"/>
      <c r="F22" s="7"/>
      <c r="G22" s="7"/>
      <c r="H22" s="7"/>
      <c r="I22" s="7"/>
      <c r="J22" s="7"/>
      <c r="K22" s="7"/>
      <c r="L22" s="9" t="s">
        <v>407</v>
      </c>
      <c r="M22" s="153">
        <v>27.9</v>
      </c>
      <c r="N22" s="153">
        <v>43.5</v>
      </c>
      <c r="O22" s="153">
        <v>16.399999999999999</v>
      </c>
      <c r="P22" s="153">
        <v>26.3</v>
      </c>
      <c r="Q22" s="153">
        <v>26.6</v>
      </c>
      <c r="R22" s="153">
        <v>10.7</v>
      </c>
      <c r="S22" s="153">
        <v>27.8</v>
      </c>
      <c r="T22" s="153">
        <v>21.8</v>
      </c>
      <c r="U22" s="153">
        <v>28.7</v>
      </c>
    </row>
    <row r="23" spans="1:21" ht="16.5" customHeight="1" x14ac:dyDescent="0.25">
      <c r="A23" s="7"/>
      <c r="B23" s="7"/>
      <c r="C23" s="7"/>
      <c r="D23" s="7" t="s">
        <v>85</v>
      </c>
      <c r="E23" s="7"/>
      <c r="F23" s="7"/>
      <c r="G23" s="7"/>
      <c r="H23" s="7"/>
      <c r="I23" s="7"/>
      <c r="J23" s="7"/>
      <c r="K23" s="7"/>
      <c r="L23" s="9" t="s">
        <v>407</v>
      </c>
      <c r="M23" s="153">
        <v>27.3</v>
      </c>
      <c r="N23" s="153">
        <v>41.4</v>
      </c>
      <c r="O23" s="153">
        <v>15.7</v>
      </c>
      <c r="P23" s="153">
        <v>26.2</v>
      </c>
      <c r="Q23" s="153">
        <v>24</v>
      </c>
      <c r="R23" s="151">
        <v>9.6999999999999993</v>
      </c>
      <c r="S23" s="153">
        <v>24.7</v>
      </c>
      <c r="T23" s="153">
        <v>21.9</v>
      </c>
      <c r="U23" s="153">
        <v>26.9</v>
      </c>
    </row>
    <row r="24" spans="1:21" ht="16.5" customHeight="1" x14ac:dyDescent="0.25">
      <c r="A24" s="7"/>
      <c r="B24" s="7" t="s">
        <v>523</v>
      </c>
      <c r="C24" s="7"/>
      <c r="D24" s="7"/>
      <c r="E24" s="7"/>
      <c r="F24" s="7"/>
      <c r="G24" s="7"/>
      <c r="H24" s="7"/>
      <c r="I24" s="7"/>
      <c r="J24" s="7"/>
      <c r="K24" s="7"/>
      <c r="L24" s="9"/>
      <c r="M24" s="10"/>
      <c r="N24" s="10"/>
      <c r="O24" s="10"/>
      <c r="P24" s="10"/>
      <c r="Q24" s="10"/>
      <c r="R24" s="10"/>
      <c r="S24" s="10"/>
      <c r="T24" s="10"/>
      <c r="U24" s="10"/>
    </row>
    <row r="25" spans="1:21" ht="16.5" customHeight="1" x14ac:dyDescent="0.25">
      <c r="A25" s="7"/>
      <c r="B25" s="7"/>
      <c r="C25" s="7"/>
      <c r="D25" s="7" t="s">
        <v>74</v>
      </c>
      <c r="E25" s="7"/>
      <c r="F25" s="7"/>
      <c r="G25" s="7"/>
      <c r="H25" s="7"/>
      <c r="I25" s="7"/>
      <c r="J25" s="7"/>
      <c r="K25" s="7"/>
      <c r="L25" s="9" t="s">
        <v>407</v>
      </c>
      <c r="M25" s="153">
        <v>22.4</v>
      </c>
      <c r="N25" s="153">
        <v>25.9</v>
      </c>
      <c r="O25" s="153">
        <v>10.7</v>
      </c>
      <c r="P25" s="153">
        <v>19</v>
      </c>
      <c r="Q25" s="153">
        <v>18.2</v>
      </c>
      <c r="R25" s="151">
        <v>7.4</v>
      </c>
      <c r="S25" s="153">
        <v>22.4</v>
      </c>
      <c r="T25" s="153">
        <v>16.3</v>
      </c>
      <c r="U25" s="153">
        <v>19.899999999999999</v>
      </c>
    </row>
    <row r="26" spans="1:21" ht="16.5" customHeight="1" x14ac:dyDescent="0.25">
      <c r="A26" s="7"/>
      <c r="B26" s="7"/>
      <c r="C26" s="7"/>
      <c r="D26" s="7" t="s">
        <v>84</v>
      </c>
      <c r="E26" s="7"/>
      <c r="F26" s="7"/>
      <c r="G26" s="7"/>
      <c r="H26" s="7"/>
      <c r="I26" s="7"/>
      <c r="J26" s="7"/>
      <c r="K26" s="7"/>
      <c r="L26" s="9" t="s">
        <v>407</v>
      </c>
      <c r="M26" s="153">
        <v>21.3</v>
      </c>
      <c r="N26" s="153">
        <v>25.5</v>
      </c>
      <c r="O26" s="153">
        <v>10.199999999999999</v>
      </c>
      <c r="P26" s="153">
        <v>18.399999999999999</v>
      </c>
      <c r="Q26" s="153">
        <v>17.2</v>
      </c>
      <c r="R26" s="151">
        <v>7</v>
      </c>
      <c r="S26" s="153">
        <v>21.2</v>
      </c>
      <c r="T26" s="153">
        <v>14.9</v>
      </c>
      <c r="U26" s="153">
        <v>19.3</v>
      </c>
    </row>
    <row r="27" spans="1:21" ht="16.5" customHeight="1" x14ac:dyDescent="0.25">
      <c r="A27" s="7"/>
      <c r="B27" s="7"/>
      <c r="C27" s="7"/>
      <c r="D27" s="7" t="s">
        <v>85</v>
      </c>
      <c r="E27" s="7"/>
      <c r="F27" s="7"/>
      <c r="G27" s="7"/>
      <c r="H27" s="7"/>
      <c r="I27" s="7"/>
      <c r="J27" s="7"/>
      <c r="K27" s="7"/>
      <c r="L27" s="9" t="s">
        <v>407</v>
      </c>
      <c r="M27" s="153">
        <v>21.7</v>
      </c>
      <c r="N27" s="153">
        <v>25.9</v>
      </c>
      <c r="O27" s="153">
        <v>10.6</v>
      </c>
      <c r="P27" s="153">
        <v>18.399999999999999</v>
      </c>
      <c r="Q27" s="153">
        <v>18.2</v>
      </c>
      <c r="R27" s="151">
        <v>7.3</v>
      </c>
      <c r="S27" s="153">
        <v>21.2</v>
      </c>
      <c r="T27" s="153">
        <v>15.1</v>
      </c>
      <c r="U27" s="153">
        <v>19.8</v>
      </c>
    </row>
    <row r="28" spans="1:21" ht="16.5" customHeight="1" x14ac:dyDescent="0.25">
      <c r="A28" s="7"/>
      <c r="B28" s="7" t="s">
        <v>570</v>
      </c>
      <c r="C28" s="7"/>
      <c r="D28" s="7"/>
      <c r="E28" s="7"/>
      <c r="F28" s="7"/>
      <c r="G28" s="7"/>
      <c r="H28" s="7"/>
      <c r="I28" s="7"/>
      <c r="J28" s="7"/>
      <c r="K28" s="7"/>
      <c r="L28" s="9"/>
      <c r="M28" s="10"/>
      <c r="N28" s="10"/>
      <c r="O28" s="10"/>
      <c r="P28" s="10"/>
      <c r="Q28" s="10"/>
      <c r="R28" s="10"/>
      <c r="S28" s="10"/>
      <c r="T28" s="10"/>
      <c r="U28" s="10"/>
    </row>
    <row r="29" spans="1:21" ht="16.5" customHeight="1" x14ac:dyDescent="0.25">
      <c r="A29" s="7"/>
      <c r="B29" s="7"/>
      <c r="C29" s="7"/>
      <c r="D29" s="7" t="s">
        <v>74</v>
      </c>
      <c r="E29" s="7"/>
      <c r="F29" s="7"/>
      <c r="G29" s="7"/>
      <c r="H29" s="7"/>
      <c r="I29" s="7"/>
      <c r="J29" s="7"/>
      <c r="K29" s="7"/>
      <c r="L29" s="9" t="s">
        <v>407</v>
      </c>
      <c r="M29" s="153">
        <v>18.5</v>
      </c>
      <c r="N29" s="153">
        <v>30.2</v>
      </c>
      <c r="O29" s="153">
        <v>11.8</v>
      </c>
      <c r="P29" s="153">
        <v>23</v>
      </c>
      <c r="Q29" s="153">
        <v>20.100000000000001</v>
      </c>
      <c r="R29" s="151">
        <v>3.6</v>
      </c>
      <c r="S29" s="153">
        <v>19</v>
      </c>
      <c r="T29" s="153">
        <v>25.8</v>
      </c>
      <c r="U29" s="153">
        <v>20.3</v>
      </c>
    </row>
    <row r="30" spans="1:21" ht="16.5" customHeight="1" x14ac:dyDescent="0.25">
      <c r="A30" s="7"/>
      <c r="B30" s="7"/>
      <c r="C30" s="7"/>
      <c r="D30" s="7" t="s">
        <v>84</v>
      </c>
      <c r="E30" s="7"/>
      <c r="F30" s="7"/>
      <c r="G30" s="7"/>
      <c r="H30" s="7"/>
      <c r="I30" s="7"/>
      <c r="J30" s="7"/>
      <c r="K30" s="7"/>
      <c r="L30" s="9" t="s">
        <v>407</v>
      </c>
      <c r="M30" s="153">
        <v>16.600000000000001</v>
      </c>
      <c r="N30" s="153">
        <v>28.6</v>
      </c>
      <c r="O30" s="151">
        <v>9.5</v>
      </c>
      <c r="P30" s="153">
        <v>18.2</v>
      </c>
      <c r="Q30" s="153">
        <v>16.7</v>
      </c>
      <c r="R30" s="153">
        <v>11.5</v>
      </c>
      <c r="S30" s="153">
        <v>20.9</v>
      </c>
      <c r="T30" s="153">
        <v>14.8</v>
      </c>
      <c r="U30" s="153">
        <v>18.2</v>
      </c>
    </row>
    <row r="31" spans="1:21" ht="16.5" customHeight="1" x14ac:dyDescent="0.25">
      <c r="A31" s="14"/>
      <c r="B31" s="14"/>
      <c r="C31" s="14"/>
      <c r="D31" s="14" t="s">
        <v>85</v>
      </c>
      <c r="E31" s="14"/>
      <c r="F31" s="14"/>
      <c r="G31" s="14"/>
      <c r="H31" s="14"/>
      <c r="I31" s="14"/>
      <c r="J31" s="14"/>
      <c r="K31" s="14"/>
      <c r="L31" s="15" t="s">
        <v>407</v>
      </c>
      <c r="M31" s="154">
        <v>20.6</v>
      </c>
      <c r="N31" s="154">
        <v>32.700000000000003</v>
      </c>
      <c r="O31" s="152">
        <v>9.6999999999999993</v>
      </c>
      <c r="P31" s="154">
        <v>25.5</v>
      </c>
      <c r="Q31" s="154">
        <v>20.6</v>
      </c>
      <c r="R31" s="154">
        <v>10.5</v>
      </c>
      <c r="S31" s="154">
        <v>23.8</v>
      </c>
      <c r="T31" s="154">
        <v>33.299999999999997</v>
      </c>
      <c r="U31" s="154">
        <v>22.2</v>
      </c>
    </row>
    <row r="32" spans="1:21" ht="4.5" customHeight="1" x14ac:dyDescent="0.25">
      <c r="A32" s="25"/>
      <c r="B32" s="25"/>
      <c r="C32" s="2"/>
      <c r="D32" s="2"/>
      <c r="E32" s="2"/>
      <c r="F32" s="2"/>
      <c r="G32" s="2"/>
      <c r="H32" s="2"/>
      <c r="I32" s="2"/>
      <c r="J32" s="2"/>
      <c r="K32" s="2"/>
      <c r="L32" s="2"/>
      <c r="M32" s="2"/>
      <c r="N32" s="2"/>
      <c r="O32" s="2"/>
      <c r="P32" s="2"/>
      <c r="Q32" s="2"/>
      <c r="R32" s="2"/>
      <c r="S32" s="2"/>
      <c r="T32" s="2"/>
      <c r="U32" s="2"/>
    </row>
    <row r="33" spans="1:21" ht="16.5" customHeight="1" x14ac:dyDescent="0.25">
      <c r="A33" s="155"/>
      <c r="B33" s="155"/>
      <c r="C33" s="512" t="s">
        <v>571</v>
      </c>
      <c r="D33" s="512"/>
      <c r="E33" s="512"/>
      <c r="F33" s="512"/>
      <c r="G33" s="512"/>
      <c r="H33" s="512"/>
      <c r="I33" s="512"/>
      <c r="J33" s="512"/>
      <c r="K33" s="512"/>
      <c r="L33" s="512"/>
      <c r="M33" s="512"/>
      <c r="N33" s="512"/>
      <c r="O33" s="512"/>
      <c r="P33" s="512"/>
      <c r="Q33" s="512"/>
      <c r="R33" s="512"/>
      <c r="S33" s="512"/>
      <c r="T33" s="512"/>
      <c r="U33" s="512"/>
    </row>
    <row r="34" spans="1:21" ht="16.5" customHeight="1" x14ac:dyDescent="0.25">
      <c r="A34" s="155"/>
      <c r="B34" s="155"/>
      <c r="C34" s="512" t="s">
        <v>572</v>
      </c>
      <c r="D34" s="512"/>
      <c r="E34" s="512"/>
      <c r="F34" s="512"/>
      <c r="G34" s="512"/>
      <c r="H34" s="512"/>
      <c r="I34" s="512"/>
      <c r="J34" s="512"/>
      <c r="K34" s="512"/>
      <c r="L34" s="512"/>
      <c r="M34" s="512"/>
      <c r="N34" s="512"/>
      <c r="O34" s="512"/>
      <c r="P34" s="512"/>
      <c r="Q34" s="512"/>
      <c r="R34" s="512"/>
      <c r="S34" s="512"/>
      <c r="T34" s="512"/>
      <c r="U34" s="512"/>
    </row>
    <row r="35" spans="1:21" ht="4.5" customHeight="1" x14ac:dyDescent="0.25">
      <c r="A35" s="25"/>
      <c r="B35" s="25"/>
      <c r="C35" s="2"/>
      <c r="D35" s="2"/>
      <c r="E35" s="2"/>
      <c r="F35" s="2"/>
      <c r="G35" s="2"/>
      <c r="H35" s="2"/>
      <c r="I35" s="2"/>
      <c r="J35" s="2"/>
      <c r="K35" s="2"/>
      <c r="L35" s="2"/>
      <c r="M35" s="2"/>
      <c r="N35" s="2"/>
      <c r="O35" s="2"/>
      <c r="P35" s="2"/>
      <c r="Q35" s="2"/>
      <c r="R35" s="2"/>
      <c r="S35" s="2"/>
      <c r="T35" s="2"/>
      <c r="U35" s="2"/>
    </row>
    <row r="36" spans="1:21" ht="42.45" customHeight="1" x14ac:dyDescent="0.25">
      <c r="A36" s="25" t="s">
        <v>102</v>
      </c>
      <c r="B36" s="25"/>
      <c r="C36" s="512" t="s">
        <v>160</v>
      </c>
      <c r="D36" s="512"/>
      <c r="E36" s="512"/>
      <c r="F36" s="512"/>
      <c r="G36" s="512"/>
      <c r="H36" s="512"/>
      <c r="I36" s="512"/>
      <c r="J36" s="512"/>
      <c r="K36" s="512"/>
      <c r="L36" s="512"/>
      <c r="M36" s="512"/>
      <c r="N36" s="512"/>
      <c r="O36" s="512"/>
      <c r="P36" s="512"/>
      <c r="Q36" s="512"/>
      <c r="R36" s="512"/>
      <c r="S36" s="512"/>
      <c r="T36" s="512"/>
      <c r="U36" s="512"/>
    </row>
    <row r="37" spans="1:21" ht="42.45" customHeight="1" x14ac:dyDescent="0.25">
      <c r="A37" s="25" t="s">
        <v>103</v>
      </c>
      <c r="B37" s="25"/>
      <c r="C37" s="512" t="s">
        <v>573</v>
      </c>
      <c r="D37" s="512"/>
      <c r="E37" s="512"/>
      <c r="F37" s="512"/>
      <c r="G37" s="512"/>
      <c r="H37" s="512"/>
      <c r="I37" s="512"/>
      <c r="J37" s="512"/>
      <c r="K37" s="512"/>
      <c r="L37" s="512"/>
      <c r="M37" s="512"/>
      <c r="N37" s="512"/>
      <c r="O37" s="512"/>
      <c r="P37" s="512"/>
      <c r="Q37" s="512"/>
      <c r="R37" s="512"/>
      <c r="S37" s="512"/>
      <c r="T37" s="512"/>
      <c r="U37" s="512"/>
    </row>
    <row r="38" spans="1:21" ht="29.4" customHeight="1" x14ac:dyDescent="0.25">
      <c r="A38" s="25" t="s">
        <v>104</v>
      </c>
      <c r="B38" s="25"/>
      <c r="C38" s="512" t="s">
        <v>574</v>
      </c>
      <c r="D38" s="512"/>
      <c r="E38" s="512"/>
      <c r="F38" s="512"/>
      <c r="G38" s="512"/>
      <c r="H38" s="512"/>
      <c r="I38" s="512"/>
      <c r="J38" s="512"/>
      <c r="K38" s="512"/>
      <c r="L38" s="512"/>
      <c r="M38" s="512"/>
      <c r="N38" s="512"/>
      <c r="O38" s="512"/>
      <c r="P38" s="512"/>
      <c r="Q38" s="512"/>
      <c r="R38" s="512"/>
      <c r="S38" s="512"/>
      <c r="T38" s="512"/>
      <c r="U38" s="512"/>
    </row>
    <row r="39" spans="1:21" ht="42.45" customHeight="1" x14ac:dyDescent="0.25">
      <c r="A39" s="25" t="s">
        <v>105</v>
      </c>
      <c r="B39" s="25"/>
      <c r="C39" s="512" t="s">
        <v>575</v>
      </c>
      <c r="D39" s="512"/>
      <c r="E39" s="512"/>
      <c r="F39" s="512"/>
      <c r="G39" s="512"/>
      <c r="H39" s="512"/>
      <c r="I39" s="512"/>
      <c r="J39" s="512"/>
      <c r="K39" s="512"/>
      <c r="L39" s="512"/>
      <c r="M39" s="512"/>
      <c r="N39" s="512"/>
      <c r="O39" s="512"/>
      <c r="P39" s="512"/>
      <c r="Q39" s="512"/>
      <c r="R39" s="512"/>
      <c r="S39" s="512"/>
      <c r="T39" s="512"/>
      <c r="U39" s="512"/>
    </row>
    <row r="40" spans="1:21" ht="4.5" customHeight="1" x14ac:dyDescent="0.25"/>
    <row r="41" spans="1:21" ht="55.2" customHeight="1" x14ac:dyDescent="0.25">
      <c r="A41" s="26" t="s">
        <v>115</v>
      </c>
      <c r="B41" s="25"/>
      <c r="C41" s="25"/>
      <c r="D41" s="25"/>
      <c r="E41" s="512" t="s">
        <v>576</v>
      </c>
      <c r="F41" s="512"/>
      <c r="G41" s="512"/>
      <c r="H41" s="512"/>
      <c r="I41" s="512"/>
      <c r="J41" s="512"/>
      <c r="K41" s="512"/>
      <c r="L41" s="512"/>
      <c r="M41" s="512"/>
      <c r="N41" s="512"/>
      <c r="O41" s="512"/>
      <c r="P41" s="512"/>
      <c r="Q41" s="512"/>
      <c r="R41" s="512"/>
      <c r="S41" s="512"/>
      <c r="T41" s="512"/>
      <c r="U41" s="512"/>
    </row>
  </sheetData>
  <mergeCells count="8">
    <mergeCell ref="C38:U38"/>
    <mergeCell ref="C39:U39"/>
    <mergeCell ref="E41:U41"/>
    <mergeCell ref="K1:U1"/>
    <mergeCell ref="C33:U33"/>
    <mergeCell ref="C34:U34"/>
    <mergeCell ref="C36:U36"/>
    <mergeCell ref="C37:U37"/>
  </mergeCells>
  <pageMargins left="0.7" right="0.7" top="0.75" bottom="0.75" header="0.3" footer="0.3"/>
  <pageSetup paperSize="9" fitToHeight="0" orientation="landscape" horizontalDpi="300" verticalDpi="300"/>
  <headerFooter scaleWithDoc="0" alignWithMargins="0">
    <oddHeader>&amp;C&amp;"Arial"&amp;8TABLE 14A.17</oddHeader>
    <oddFooter>&amp;L&amp;"Arial"&amp;8REPORT ON
GOVERNMENT
SERVICES 2022&amp;R&amp;"Arial"&amp;8AGED CARE
SERVICES
PAGE &amp;B&amp;P&amp;B</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U45"/>
  <sheetViews>
    <sheetView showGridLines="0" workbookViewId="0"/>
  </sheetViews>
  <sheetFormatPr defaultRowHeight="13.2" x14ac:dyDescent="0.25"/>
  <cols>
    <col min="1" max="11" width="1.88671875" customWidth="1"/>
    <col min="12" max="12" width="5.44140625" customWidth="1"/>
    <col min="13" max="21" width="6.88671875" customWidth="1"/>
  </cols>
  <sheetData>
    <row r="1" spans="1:21" ht="50.4" customHeight="1" x14ac:dyDescent="0.25">
      <c r="A1" s="8" t="s">
        <v>577</v>
      </c>
      <c r="B1" s="8"/>
      <c r="C1" s="8"/>
      <c r="D1" s="8"/>
      <c r="E1" s="8"/>
      <c r="F1" s="8"/>
      <c r="G1" s="8"/>
      <c r="H1" s="8"/>
      <c r="I1" s="8"/>
      <c r="J1" s="8"/>
      <c r="K1" s="517" t="s">
        <v>578</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579</v>
      </c>
      <c r="N2" s="13" t="s">
        <v>580</v>
      </c>
      <c r="O2" s="13" t="s">
        <v>581</v>
      </c>
      <c r="P2" s="13" t="s">
        <v>582</v>
      </c>
      <c r="Q2" s="13" t="s">
        <v>583</v>
      </c>
      <c r="R2" s="13" t="s">
        <v>584</v>
      </c>
      <c r="S2" s="13" t="s">
        <v>585</v>
      </c>
      <c r="T2" s="13" t="s">
        <v>586</v>
      </c>
      <c r="U2" s="13" t="s">
        <v>587</v>
      </c>
    </row>
    <row r="3" spans="1:21" ht="16.5" customHeight="1" x14ac:dyDescent="0.25">
      <c r="A3" s="7" t="s">
        <v>588</v>
      </c>
      <c r="B3" s="7"/>
      <c r="C3" s="7"/>
      <c r="D3" s="7"/>
      <c r="E3" s="7"/>
      <c r="F3" s="7"/>
      <c r="G3" s="7"/>
      <c r="H3" s="7"/>
      <c r="I3" s="7"/>
      <c r="J3" s="7"/>
      <c r="K3" s="7"/>
      <c r="L3" s="9"/>
      <c r="M3" s="10"/>
      <c r="N3" s="10"/>
      <c r="O3" s="10"/>
      <c r="P3" s="10"/>
      <c r="Q3" s="10"/>
      <c r="R3" s="10"/>
      <c r="S3" s="10"/>
      <c r="T3" s="10"/>
      <c r="U3" s="10"/>
    </row>
    <row r="4" spans="1:21" ht="16.5" customHeight="1" x14ac:dyDescent="0.25">
      <c r="A4" s="7"/>
      <c r="B4" s="7"/>
      <c r="C4" s="7"/>
      <c r="D4" s="7" t="s">
        <v>74</v>
      </c>
      <c r="E4" s="7"/>
      <c r="F4" s="7"/>
      <c r="G4" s="7"/>
      <c r="H4" s="7"/>
      <c r="I4" s="7"/>
      <c r="J4" s="7"/>
      <c r="K4" s="7"/>
      <c r="L4" s="9" t="s">
        <v>407</v>
      </c>
      <c r="M4" s="158">
        <v>3.7</v>
      </c>
      <c r="N4" s="158">
        <v>1</v>
      </c>
      <c r="O4" s="158">
        <v>4.7</v>
      </c>
      <c r="P4" s="158">
        <v>4.4000000000000004</v>
      </c>
      <c r="Q4" s="158">
        <v>2.2999999999999998</v>
      </c>
      <c r="R4" s="158">
        <v>5.4</v>
      </c>
      <c r="S4" s="158">
        <v>2.4</v>
      </c>
      <c r="T4" s="156">
        <v>44.8</v>
      </c>
      <c r="U4" s="158">
        <v>3.5</v>
      </c>
    </row>
    <row r="5" spans="1:21" ht="16.5" customHeight="1" x14ac:dyDescent="0.25">
      <c r="A5" s="7"/>
      <c r="B5" s="7"/>
      <c r="C5" s="7"/>
      <c r="D5" s="7" t="s">
        <v>84</v>
      </c>
      <c r="E5" s="7"/>
      <c r="F5" s="7"/>
      <c r="G5" s="7"/>
      <c r="H5" s="7"/>
      <c r="I5" s="7"/>
      <c r="J5" s="7"/>
      <c r="K5" s="7"/>
      <c r="L5" s="9" t="s">
        <v>407</v>
      </c>
      <c r="M5" s="158">
        <v>3.7</v>
      </c>
      <c r="N5" s="158">
        <v>1</v>
      </c>
      <c r="O5" s="158">
        <v>4.5999999999999996</v>
      </c>
      <c r="P5" s="158">
        <v>4.4000000000000004</v>
      </c>
      <c r="Q5" s="158">
        <v>2.2000000000000002</v>
      </c>
      <c r="R5" s="158">
        <v>5.4</v>
      </c>
      <c r="S5" s="158">
        <v>2.2999999999999998</v>
      </c>
      <c r="T5" s="156">
        <v>46</v>
      </c>
      <c r="U5" s="158">
        <v>3.5</v>
      </c>
    </row>
    <row r="6" spans="1:21" ht="16.5" customHeight="1" x14ac:dyDescent="0.25">
      <c r="A6" s="7" t="s">
        <v>565</v>
      </c>
      <c r="B6" s="7"/>
      <c r="C6" s="7"/>
      <c r="D6" s="7"/>
      <c r="E6" s="7"/>
      <c r="F6" s="7"/>
      <c r="G6" s="7"/>
      <c r="H6" s="7"/>
      <c r="I6" s="7"/>
      <c r="J6" s="7"/>
      <c r="K6" s="7"/>
      <c r="L6" s="9"/>
      <c r="M6" s="10"/>
      <c r="N6" s="10"/>
      <c r="O6" s="10"/>
      <c r="P6" s="10"/>
      <c r="Q6" s="10"/>
      <c r="R6" s="10"/>
      <c r="S6" s="10"/>
      <c r="T6" s="10"/>
      <c r="U6" s="10"/>
    </row>
    <row r="7" spans="1:21" ht="16.5" customHeight="1" x14ac:dyDescent="0.25">
      <c r="A7" s="7"/>
      <c r="B7" s="7" t="s">
        <v>566</v>
      </c>
      <c r="C7" s="7"/>
      <c r="D7" s="7"/>
      <c r="E7" s="7"/>
      <c r="F7" s="7"/>
      <c r="G7" s="7"/>
      <c r="H7" s="7"/>
      <c r="I7" s="7"/>
      <c r="J7" s="7"/>
      <c r="K7" s="7"/>
      <c r="L7" s="9"/>
      <c r="M7" s="10"/>
      <c r="N7" s="10"/>
      <c r="O7" s="10"/>
      <c r="P7" s="10"/>
      <c r="Q7" s="10"/>
      <c r="R7" s="10"/>
      <c r="S7" s="10"/>
      <c r="T7" s="10"/>
      <c r="U7" s="10"/>
    </row>
    <row r="8" spans="1:21" ht="16.5" customHeight="1" x14ac:dyDescent="0.25">
      <c r="A8" s="7"/>
      <c r="B8" s="7"/>
      <c r="C8" s="7"/>
      <c r="D8" s="7" t="s">
        <v>128</v>
      </c>
      <c r="E8" s="7"/>
      <c r="F8" s="7"/>
      <c r="G8" s="7"/>
      <c r="H8" s="7"/>
      <c r="I8" s="7"/>
      <c r="J8" s="7"/>
      <c r="K8" s="7"/>
      <c r="L8" s="9" t="s">
        <v>407</v>
      </c>
      <c r="M8" s="158">
        <v>2.4</v>
      </c>
      <c r="N8" s="158">
        <v>0.7</v>
      </c>
      <c r="O8" s="158">
        <v>2.6</v>
      </c>
      <c r="P8" s="158">
        <v>2.2999999999999998</v>
      </c>
      <c r="Q8" s="158">
        <v>1.8</v>
      </c>
      <c r="R8" s="158">
        <v>2.4</v>
      </c>
      <c r="S8" s="158">
        <v>1</v>
      </c>
      <c r="T8" s="156">
        <v>30.3</v>
      </c>
      <c r="U8" s="158">
        <v>2.1</v>
      </c>
    </row>
    <row r="9" spans="1:21" ht="16.5" customHeight="1" x14ac:dyDescent="0.25">
      <c r="A9" s="7"/>
      <c r="B9" s="7"/>
      <c r="C9" s="7"/>
      <c r="D9" s="7" t="s">
        <v>250</v>
      </c>
      <c r="E9" s="7"/>
      <c r="F9" s="7"/>
      <c r="G9" s="7"/>
      <c r="H9" s="7"/>
      <c r="I9" s="7"/>
      <c r="J9" s="7"/>
      <c r="K9" s="7"/>
      <c r="L9" s="9" t="s">
        <v>407</v>
      </c>
      <c r="M9" s="158">
        <v>2.4</v>
      </c>
      <c r="N9" s="158">
        <v>0.8</v>
      </c>
      <c r="O9" s="158">
        <v>2.5</v>
      </c>
      <c r="P9" s="158">
        <v>2.2999999999999998</v>
      </c>
      <c r="Q9" s="158">
        <v>1.5</v>
      </c>
      <c r="R9" s="158">
        <v>2.5</v>
      </c>
      <c r="S9" s="158">
        <v>1</v>
      </c>
      <c r="T9" s="156">
        <v>30.6</v>
      </c>
      <c r="U9" s="158">
        <v>2</v>
      </c>
    </row>
    <row r="10" spans="1:21" ht="16.5" customHeight="1" x14ac:dyDescent="0.25">
      <c r="A10" s="7"/>
      <c r="B10" s="7" t="s">
        <v>567</v>
      </c>
      <c r="C10" s="7"/>
      <c r="D10" s="7"/>
      <c r="E10" s="7"/>
      <c r="F10" s="7"/>
      <c r="G10" s="7"/>
      <c r="H10" s="7"/>
      <c r="I10" s="7"/>
      <c r="J10" s="7"/>
      <c r="K10" s="7"/>
      <c r="L10" s="9"/>
      <c r="M10" s="10"/>
      <c r="N10" s="10"/>
      <c r="O10" s="10"/>
      <c r="P10" s="10"/>
      <c r="Q10" s="10"/>
      <c r="R10" s="10"/>
      <c r="S10" s="10"/>
      <c r="T10" s="10"/>
      <c r="U10" s="10"/>
    </row>
    <row r="11" spans="1:21" ht="16.5" customHeight="1" x14ac:dyDescent="0.25">
      <c r="A11" s="7"/>
      <c r="B11" s="7"/>
      <c r="C11" s="7"/>
      <c r="D11" s="7" t="s">
        <v>128</v>
      </c>
      <c r="E11" s="7"/>
      <c r="F11" s="7"/>
      <c r="G11" s="7"/>
      <c r="H11" s="7"/>
      <c r="I11" s="7"/>
      <c r="J11" s="7"/>
      <c r="K11" s="7"/>
      <c r="L11" s="9" t="s">
        <v>407</v>
      </c>
      <c r="M11" s="158">
        <v>3.2</v>
      </c>
      <c r="N11" s="158">
        <v>1.2</v>
      </c>
      <c r="O11" s="158">
        <v>3.5</v>
      </c>
      <c r="P11" s="158">
        <v>2.4</v>
      </c>
      <c r="Q11" s="158">
        <v>2.2000000000000002</v>
      </c>
      <c r="R11" s="158">
        <v>2.9</v>
      </c>
      <c r="S11" s="158">
        <v>1.1000000000000001</v>
      </c>
      <c r="T11" s="156">
        <v>39.200000000000003</v>
      </c>
      <c r="U11" s="158">
        <v>2.7</v>
      </c>
    </row>
    <row r="12" spans="1:21" ht="16.5" customHeight="1" x14ac:dyDescent="0.25">
      <c r="A12" s="7"/>
      <c r="B12" s="7"/>
      <c r="C12" s="7"/>
      <c r="D12" s="7" t="s">
        <v>250</v>
      </c>
      <c r="E12" s="7"/>
      <c r="F12" s="7"/>
      <c r="G12" s="7"/>
      <c r="H12" s="7"/>
      <c r="I12" s="7"/>
      <c r="J12" s="7"/>
      <c r="K12" s="7"/>
      <c r="L12" s="9" t="s">
        <v>407</v>
      </c>
      <c r="M12" s="158">
        <v>3.3</v>
      </c>
      <c r="N12" s="158">
        <v>1.2</v>
      </c>
      <c r="O12" s="158">
        <v>3.5</v>
      </c>
      <c r="P12" s="158">
        <v>2.7</v>
      </c>
      <c r="Q12" s="158">
        <v>2.2000000000000002</v>
      </c>
      <c r="R12" s="158">
        <v>2.7</v>
      </c>
      <c r="S12" s="158">
        <v>1.1000000000000001</v>
      </c>
      <c r="T12" s="156">
        <v>40.6</v>
      </c>
      <c r="U12" s="158">
        <v>2.8</v>
      </c>
    </row>
    <row r="13" spans="1:21" ht="16.5" customHeight="1" x14ac:dyDescent="0.25">
      <c r="A13" s="7"/>
      <c r="B13" s="7"/>
      <c r="C13" s="7"/>
      <c r="D13" s="7" t="s">
        <v>245</v>
      </c>
      <c r="E13" s="7"/>
      <c r="F13" s="7"/>
      <c r="G13" s="7"/>
      <c r="H13" s="7"/>
      <c r="I13" s="7"/>
      <c r="J13" s="7"/>
      <c r="K13" s="7"/>
      <c r="L13" s="9" t="s">
        <v>407</v>
      </c>
      <c r="M13" s="158">
        <v>3.1</v>
      </c>
      <c r="N13" s="158">
        <v>1.1000000000000001</v>
      </c>
      <c r="O13" s="158">
        <v>3.7</v>
      </c>
      <c r="P13" s="158">
        <v>3.1</v>
      </c>
      <c r="Q13" s="158">
        <v>2.2000000000000002</v>
      </c>
      <c r="R13" s="158">
        <v>2.6</v>
      </c>
      <c r="S13" s="158">
        <v>1.1000000000000001</v>
      </c>
      <c r="T13" s="156">
        <v>41.4</v>
      </c>
      <c r="U13" s="158">
        <v>2.8</v>
      </c>
    </row>
    <row r="14" spans="1:21" ht="16.5" customHeight="1" x14ac:dyDescent="0.25">
      <c r="A14" s="7" t="s">
        <v>568</v>
      </c>
      <c r="B14" s="7"/>
      <c r="C14" s="7"/>
      <c r="D14" s="7"/>
      <c r="E14" s="7"/>
      <c r="F14" s="7"/>
      <c r="G14" s="7"/>
      <c r="H14" s="7"/>
      <c r="I14" s="7"/>
      <c r="J14" s="7"/>
      <c r="K14" s="7"/>
      <c r="L14" s="9"/>
      <c r="M14" s="10"/>
      <c r="N14" s="10"/>
      <c r="O14" s="10"/>
      <c r="P14" s="10"/>
      <c r="Q14" s="10"/>
      <c r="R14" s="10"/>
      <c r="S14" s="10"/>
      <c r="T14" s="10"/>
      <c r="U14" s="10"/>
    </row>
    <row r="15" spans="1:21" ht="16.5" customHeight="1" x14ac:dyDescent="0.25">
      <c r="A15" s="7"/>
      <c r="B15" s="7" t="s">
        <v>569</v>
      </c>
      <c r="C15" s="7"/>
      <c r="D15" s="7"/>
      <c r="E15" s="7"/>
      <c r="F15" s="7"/>
      <c r="G15" s="7"/>
      <c r="H15" s="7"/>
      <c r="I15" s="7"/>
      <c r="J15" s="7"/>
      <c r="K15" s="7"/>
      <c r="L15" s="9"/>
      <c r="M15" s="10"/>
      <c r="N15" s="10"/>
      <c r="O15" s="10"/>
      <c r="P15" s="10"/>
      <c r="Q15" s="10"/>
      <c r="R15" s="10"/>
      <c r="S15" s="10"/>
      <c r="T15" s="10"/>
      <c r="U15" s="10"/>
    </row>
    <row r="16" spans="1:21" ht="16.5" customHeight="1" x14ac:dyDescent="0.25">
      <c r="A16" s="7"/>
      <c r="B16" s="7"/>
      <c r="C16" s="7" t="s">
        <v>133</v>
      </c>
      <c r="D16" s="7"/>
      <c r="E16" s="7"/>
      <c r="F16" s="7"/>
      <c r="G16" s="7"/>
      <c r="H16" s="7"/>
      <c r="I16" s="7"/>
      <c r="J16" s="7"/>
      <c r="K16" s="7"/>
      <c r="L16" s="9"/>
      <c r="M16" s="10"/>
      <c r="N16" s="10"/>
      <c r="O16" s="10"/>
      <c r="P16" s="10"/>
      <c r="Q16" s="10"/>
      <c r="R16" s="10"/>
      <c r="S16" s="10"/>
      <c r="T16" s="10"/>
      <c r="U16" s="10"/>
    </row>
    <row r="17" spans="1:21" ht="16.5" customHeight="1" x14ac:dyDescent="0.25">
      <c r="A17" s="7"/>
      <c r="B17" s="7"/>
      <c r="C17" s="7"/>
      <c r="D17" s="7" t="s">
        <v>74</v>
      </c>
      <c r="E17" s="7"/>
      <c r="F17" s="7"/>
      <c r="G17" s="7"/>
      <c r="H17" s="7"/>
      <c r="I17" s="7"/>
      <c r="J17" s="7"/>
      <c r="K17" s="7"/>
      <c r="L17" s="9" t="s">
        <v>407</v>
      </c>
      <c r="M17" s="158">
        <v>4.4000000000000004</v>
      </c>
      <c r="N17" s="158">
        <v>2.6</v>
      </c>
      <c r="O17" s="158">
        <v>3.4</v>
      </c>
      <c r="P17" s="158">
        <v>3.4</v>
      </c>
      <c r="Q17" s="158">
        <v>3</v>
      </c>
      <c r="R17" s="158">
        <v>4.4000000000000004</v>
      </c>
      <c r="S17" s="158">
        <v>3.7</v>
      </c>
      <c r="T17" s="156">
        <v>62.6</v>
      </c>
      <c r="U17" s="158">
        <v>3.8</v>
      </c>
    </row>
    <row r="18" spans="1:21" ht="16.5" customHeight="1" x14ac:dyDescent="0.25">
      <c r="A18" s="7"/>
      <c r="B18" s="7"/>
      <c r="C18" s="7"/>
      <c r="D18" s="7" t="s">
        <v>84</v>
      </c>
      <c r="E18" s="7"/>
      <c r="F18" s="7"/>
      <c r="G18" s="7"/>
      <c r="H18" s="7"/>
      <c r="I18" s="7"/>
      <c r="J18" s="7"/>
      <c r="K18" s="7"/>
      <c r="L18" s="9" t="s">
        <v>407</v>
      </c>
      <c r="M18" s="158">
        <v>4.9000000000000004</v>
      </c>
      <c r="N18" s="158">
        <v>2.8</v>
      </c>
      <c r="O18" s="158">
        <v>3.4</v>
      </c>
      <c r="P18" s="158">
        <v>3.2</v>
      </c>
      <c r="Q18" s="158">
        <v>2.9</v>
      </c>
      <c r="R18" s="158">
        <v>4.3</v>
      </c>
      <c r="S18" s="158">
        <v>2.9</v>
      </c>
      <c r="T18" s="156">
        <v>63.8</v>
      </c>
      <c r="U18" s="158">
        <v>4</v>
      </c>
    </row>
    <row r="19" spans="1:21" ht="16.5" customHeight="1" x14ac:dyDescent="0.25">
      <c r="A19" s="7"/>
      <c r="B19" s="7"/>
      <c r="C19" s="7"/>
      <c r="D19" s="7" t="s">
        <v>85</v>
      </c>
      <c r="E19" s="7"/>
      <c r="F19" s="7"/>
      <c r="G19" s="7"/>
      <c r="H19" s="7"/>
      <c r="I19" s="7"/>
      <c r="J19" s="7"/>
      <c r="K19" s="7"/>
      <c r="L19" s="9" t="s">
        <v>407</v>
      </c>
      <c r="M19" s="158">
        <v>4.5</v>
      </c>
      <c r="N19" s="158">
        <v>2.8</v>
      </c>
      <c r="O19" s="158">
        <v>3.4</v>
      </c>
      <c r="P19" s="158">
        <v>3</v>
      </c>
      <c r="Q19" s="158">
        <v>2.9</v>
      </c>
      <c r="R19" s="158">
        <v>3.4</v>
      </c>
      <c r="S19" s="158">
        <v>3.4</v>
      </c>
      <c r="T19" s="156">
        <v>67.3</v>
      </c>
      <c r="U19" s="158">
        <v>4</v>
      </c>
    </row>
    <row r="20" spans="1:21" ht="16.5" customHeight="1" x14ac:dyDescent="0.25">
      <c r="A20" s="7"/>
      <c r="B20" s="7"/>
      <c r="C20" s="7" t="s">
        <v>134</v>
      </c>
      <c r="D20" s="7"/>
      <c r="E20" s="7"/>
      <c r="F20" s="7"/>
      <c r="G20" s="7"/>
      <c r="H20" s="7"/>
      <c r="I20" s="7"/>
      <c r="J20" s="7"/>
      <c r="K20" s="7"/>
      <c r="L20" s="9"/>
      <c r="M20" s="10"/>
      <c r="N20" s="10"/>
      <c r="O20" s="10"/>
      <c r="P20" s="10"/>
      <c r="Q20" s="10"/>
      <c r="R20" s="10"/>
      <c r="S20" s="10"/>
      <c r="T20" s="10"/>
      <c r="U20" s="10"/>
    </row>
    <row r="21" spans="1:21" ht="16.5" customHeight="1" x14ac:dyDescent="0.25">
      <c r="A21" s="7"/>
      <c r="B21" s="7"/>
      <c r="C21" s="7"/>
      <c r="D21" s="7" t="s">
        <v>74</v>
      </c>
      <c r="E21" s="7"/>
      <c r="F21" s="7"/>
      <c r="G21" s="7"/>
      <c r="H21" s="7"/>
      <c r="I21" s="7"/>
      <c r="J21" s="7"/>
      <c r="K21" s="7"/>
      <c r="L21" s="9" t="s">
        <v>407</v>
      </c>
      <c r="M21" s="158">
        <v>4.9000000000000004</v>
      </c>
      <c r="N21" s="158">
        <v>2.1</v>
      </c>
      <c r="O21" s="158">
        <v>3.7</v>
      </c>
      <c r="P21" s="158">
        <v>2.5</v>
      </c>
      <c r="Q21" s="158">
        <v>2.4</v>
      </c>
      <c r="R21" s="158">
        <v>3.8</v>
      </c>
      <c r="S21" s="158">
        <v>5.0999999999999996</v>
      </c>
      <c r="T21" s="156">
        <v>36.4</v>
      </c>
      <c r="U21" s="158">
        <v>3.6</v>
      </c>
    </row>
    <row r="22" spans="1:21" ht="16.5" customHeight="1" x14ac:dyDescent="0.25">
      <c r="A22" s="7"/>
      <c r="B22" s="7"/>
      <c r="C22" s="7"/>
      <c r="D22" s="7" t="s">
        <v>84</v>
      </c>
      <c r="E22" s="7"/>
      <c r="F22" s="7"/>
      <c r="G22" s="7"/>
      <c r="H22" s="7"/>
      <c r="I22" s="7"/>
      <c r="J22" s="7"/>
      <c r="K22" s="7"/>
      <c r="L22" s="9" t="s">
        <v>407</v>
      </c>
      <c r="M22" s="158">
        <v>4.9000000000000004</v>
      </c>
      <c r="N22" s="158">
        <v>2.2999999999999998</v>
      </c>
      <c r="O22" s="158">
        <v>3.5</v>
      </c>
      <c r="P22" s="158">
        <v>2.5</v>
      </c>
      <c r="Q22" s="158">
        <v>2.8</v>
      </c>
      <c r="R22" s="158">
        <v>3.5</v>
      </c>
      <c r="S22" s="158">
        <v>5.4</v>
      </c>
      <c r="T22" s="156">
        <v>34.200000000000003</v>
      </c>
      <c r="U22" s="158">
        <v>3.6</v>
      </c>
    </row>
    <row r="23" spans="1:21" ht="16.5" customHeight="1" x14ac:dyDescent="0.25">
      <c r="A23" s="7"/>
      <c r="B23" s="7"/>
      <c r="C23" s="7"/>
      <c r="D23" s="7" t="s">
        <v>85</v>
      </c>
      <c r="E23" s="7"/>
      <c r="F23" s="7"/>
      <c r="G23" s="7"/>
      <c r="H23" s="7"/>
      <c r="I23" s="7"/>
      <c r="J23" s="7"/>
      <c r="K23" s="7"/>
      <c r="L23" s="9" t="s">
        <v>407</v>
      </c>
      <c r="M23" s="158">
        <v>4.4000000000000004</v>
      </c>
      <c r="N23" s="158">
        <v>2.4</v>
      </c>
      <c r="O23" s="158">
        <v>3.6</v>
      </c>
      <c r="P23" s="158">
        <v>2.8</v>
      </c>
      <c r="Q23" s="158">
        <v>2.2000000000000002</v>
      </c>
      <c r="R23" s="158">
        <v>2.8</v>
      </c>
      <c r="S23" s="158">
        <v>4.5</v>
      </c>
      <c r="T23" s="156">
        <v>35.799999999999997</v>
      </c>
      <c r="U23" s="158">
        <v>3.6</v>
      </c>
    </row>
    <row r="24" spans="1:21" ht="16.5" customHeight="1" x14ac:dyDescent="0.25">
      <c r="A24" s="7"/>
      <c r="B24" s="7" t="s">
        <v>523</v>
      </c>
      <c r="C24" s="7"/>
      <c r="D24" s="7"/>
      <c r="E24" s="7"/>
      <c r="F24" s="7"/>
      <c r="G24" s="7"/>
      <c r="H24" s="7"/>
      <c r="I24" s="7"/>
      <c r="J24" s="7"/>
      <c r="K24" s="7"/>
      <c r="L24" s="9"/>
      <c r="M24" s="10"/>
      <c r="N24" s="10"/>
      <c r="O24" s="10"/>
      <c r="P24" s="10"/>
      <c r="Q24" s="10"/>
      <c r="R24" s="10"/>
      <c r="S24" s="10"/>
      <c r="T24" s="10"/>
      <c r="U24" s="10"/>
    </row>
    <row r="25" spans="1:21" ht="16.5" customHeight="1" x14ac:dyDescent="0.25">
      <c r="A25" s="7"/>
      <c r="B25" s="7"/>
      <c r="C25" s="7"/>
      <c r="D25" s="7" t="s">
        <v>74</v>
      </c>
      <c r="E25" s="7"/>
      <c r="F25" s="7"/>
      <c r="G25" s="7"/>
      <c r="H25" s="7"/>
      <c r="I25" s="7"/>
      <c r="J25" s="7"/>
      <c r="K25" s="7"/>
      <c r="L25" s="9" t="s">
        <v>407</v>
      </c>
      <c r="M25" s="158">
        <v>1</v>
      </c>
      <c r="N25" s="158">
        <v>0.3</v>
      </c>
      <c r="O25" s="158">
        <v>1.7</v>
      </c>
      <c r="P25" s="158">
        <v>1.8</v>
      </c>
      <c r="Q25" s="158">
        <v>0.6</v>
      </c>
      <c r="R25" s="158">
        <v>1.1000000000000001</v>
      </c>
      <c r="S25" s="158">
        <v>0.3</v>
      </c>
      <c r="T25" s="156">
        <v>36.799999999999997</v>
      </c>
      <c r="U25" s="158">
        <v>1.1000000000000001</v>
      </c>
    </row>
    <row r="26" spans="1:21" ht="16.5" customHeight="1" x14ac:dyDescent="0.25">
      <c r="A26" s="7"/>
      <c r="B26" s="7"/>
      <c r="C26" s="7"/>
      <c r="D26" s="7" t="s">
        <v>84</v>
      </c>
      <c r="E26" s="7"/>
      <c r="F26" s="7"/>
      <c r="G26" s="7"/>
      <c r="H26" s="7"/>
      <c r="I26" s="7"/>
      <c r="J26" s="7"/>
      <c r="K26" s="7"/>
      <c r="L26" s="9" t="s">
        <v>407</v>
      </c>
      <c r="M26" s="158">
        <v>0.9</v>
      </c>
      <c r="N26" s="158">
        <v>0.3</v>
      </c>
      <c r="O26" s="158">
        <v>1.6</v>
      </c>
      <c r="P26" s="158">
        <v>1.7</v>
      </c>
      <c r="Q26" s="158">
        <v>0.5</v>
      </c>
      <c r="R26" s="158">
        <v>0.9</v>
      </c>
      <c r="S26" s="158">
        <v>0.3</v>
      </c>
      <c r="T26" s="156">
        <v>33.700000000000003</v>
      </c>
      <c r="U26" s="158">
        <v>1</v>
      </c>
    </row>
    <row r="27" spans="1:21" ht="16.5" customHeight="1" x14ac:dyDescent="0.25">
      <c r="A27" s="7"/>
      <c r="B27" s="7"/>
      <c r="C27" s="7"/>
      <c r="D27" s="7" t="s">
        <v>85</v>
      </c>
      <c r="E27" s="7"/>
      <c r="F27" s="7"/>
      <c r="G27" s="7"/>
      <c r="H27" s="7"/>
      <c r="I27" s="7"/>
      <c r="J27" s="7"/>
      <c r="K27" s="7"/>
      <c r="L27" s="9" t="s">
        <v>407</v>
      </c>
      <c r="M27" s="158">
        <v>0.9</v>
      </c>
      <c r="N27" s="158">
        <v>0.3</v>
      </c>
      <c r="O27" s="158">
        <v>1.5</v>
      </c>
      <c r="P27" s="158">
        <v>1.8</v>
      </c>
      <c r="Q27" s="158">
        <v>0.5</v>
      </c>
      <c r="R27" s="158">
        <v>1</v>
      </c>
      <c r="S27" s="158">
        <v>0.4</v>
      </c>
      <c r="T27" s="156">
        <v>36.200000000000003</v>
      </c>
      <c r="U27" s="158">
        <v>1</v>
      </c>
    </row>
    <row r="28" spans="1:21" ht="16.5" customHeight="1" x14ac:dyDescent="0.25">
      <c r="A28" s="7"/>
      <c r="B28" s="7" t="s">
        <v>570</v>
      </c>
      <c r="C28" s="7"/>
      <c r="D28" s="7"/>
      <c r="E28" s="7"/>
      <c r="F28" s="7"/>
      <c r="G28" s="7"/>
      <c r="H28" s="7"/>
      <c r="I28" s="7"/>
      <c r="J28" s="7"/>
      <c r="K28" s="7"/>
      <c r="L28" s="9"/>
      <c r="M28" s="10"/>
      <c r="N28" s="10"/>
      <c r="O28" s="10"/>
      <c r="P28" s="10"/>
      <c r="Q28" s="10"/>
      <c r="R28" s="10"/>
      <c r="S28" s="10"/>
      <c r="T28" s="10"/>
      <c r="U28" s="10"/>
    </row>
    <row r="29" spans="1:21" ht="16.5" customHeight="1" x14ac:dyDescent="0.25">
      <c r="A29" s="7"/>
      <c r="B29" s="7"/>
      <c r="C29" s="7"/>
      <c r="D29" s="7" t="s">
        <v>74</v>
      </c>
      <c r="E29" s="7"/>
      <c r="F29" s="7"/>
      <c r="G29" s="7"/>
      <c r="H29" s="7"/>
      <c r="I29" s="7"/>
      <c r="J29" s="7"/>
      <c r="K29" s="7"/>
      <c r="L29" s="9" t="s">
        <v>407</v>
      </c>
      <c r="M29" s="158">
        <v>2.2999999999999998</v>
      </c>
      <c r="N29" s="158">
        <v>0.2</v>
      </c>
      <c r="O29" s="158">
        <v>2.5</v>
      </c>
      <c r="P29" s="158">
        <v>0.9</v>
      </c>
      <c r="Q29" s="158">
        <v>0.8</v>
      </c>
      <c r="R29" s="158" t="s">
        <v>79</v>
      </c>
      <c r="S29" s="158" t="s">
        <v>79</v>
      </c>
      <c r="T29" s="158">
        <v>7.7</v>
      </c>
      <c r="U29" s="158">
        <v>1.4</v>
      </c>
    </row>
    <row r="30" spans="1:21" ht="16.5" customHeight="1" x14ac:dyDescent="0.25">
      <c r="A30" s="7"/>
      <c r="B30" s="7"/>
      <c r="C30" s="7"/>
      <c r="D30" s="7" t="s">
        <v>84</v>
      </c>
      <c r="E30" s="7"/>
      <c r="F30" s="7"/>
      <c r="G30" s="7"/>
      <c r="H30" s="7"/>
      <c r="I30" s="7"/>
      <c r="J30" s="7"/>
      <c r="K30" s="7"/>
      <c r="L30" s="9" t="s">
        <v>407</v>
      </c>
      <c r="M30" s="158">
        <v>0.2</v>
      </c>
      <c r="N30" s="158">
        <v>0.1</v>
      </c>
      <c r="O30" s="158" t="s">
        <v>79</v>
      </c>
      <c r="P30" s="158" t="s">
        <v>79</v>
      </c>
      <c r="Q30" s="158" t="s">
        <v>79</v>
      </c>
      <c r="R30" s="158">
        <v>1.3</v>
      </c>
      <c r="S30" s="158" t="s">
        <v>79</v>
      </c>
      <c r="T30" s="158" t="s">
        <v>79</v>
      </c>
      <c r="U30" s="158">
        <v>0.1</v>
      </c>
    </row>
    <row r="31" spans="1:21" ht="16.5" customHeight="1" x14ac:dyDescent="0.25">
      <c r="A31" s="14"/>
      <c r="B31" s="14"/>
      <c r="C31" s="14"/>
      <c r="D31" s="14" t="s">
        <v>85</v>
      </c>
      <c r="E31" s="14"/>
      <c r="F31" s="14"/>
      <c r="G31" s="14"/>
      <c r="H31" s="14"/>
      <c r="I31" s="14"/>
      <c r="J31" s="14"/>
      <c r="K31" s="14"/>
      <c r="L31" s="15" t="s">
        <v>407</v>
      </c>
      <c r="M31" s="159">
        <v>1.2</v>
      </c>
      <c r="N31" s="159">
        <v>0.9</v>
      </c>
      <c r="O31" s="159">
        <v>2.2999999999999998</v>
      </c>
      <c r="P31" s="159">
        <v>0.3</v>
      </c>
      <c r="Q31" s="159">
        <v>0.9</v>
      </c>
      <c r="R31" s="159">
        <v>1.1000000000000001</v>
      </c>
      <c r="S31" s="159" t="s">
        <v>79</v>
      </c>
      <c r="T31" s="157">
        <v>10.5</v>
      </c>
      <c r="U31" s="159">
        <v>1.2</v>
      </c>
    </row>
    <row r="32" spans="1:21" ht="4.5" customHeight="1" x14ac:dyDescent="0.25">
      <c r="A32" s="25"/>
      <c r="B32" s="25"/>
      <c r="C32" s="2"/>
      <c r="D32" s="2"/>
      <c r="E32" s="2"/>
      <c r="F32" s="2"/>
      <c r="G32" s="2"/>
      <c r="H32" s="2"/>
      <c r="I32" s="2"/>
      <c r="J32" s="2"/>
      <c r="K32" s="2"/>
      <c r="L32" s="2"/>
      <c r="M32" s="2"/>
      <c r="N32" s="2"/>
      <c r="O32" s="2"/>
      <c r="P32" s="2"/>
      <c r="Q32" s="2"/>
      <c r="R32" s="2"/>
      <c r="S32" s="2"/>
      <c r="T32" s="2"/>
      <c r="U32" s="2"/>
    </row>
    <row r="33" spans="1:21" ht="16.5" customHeight="1" x14ac:dyDescent="0.25">
      <c r="A33" s="25"/>
      <c r="B33" s="25"/>
      <c r="C33" s="512" t="s">
        <v>589</v>
      </c>
      <c r="D33" s="512"/>
      <c r="E33" s="512"/>
      <c r="F33" s="512"/>
      <c r="G33" s="512"/>
      <c r="H33" s="512"/>
      <c r="I33" s="512"/>
      <c r="J33" s="512"/>
      <c r="K33" s="512"/>
      <c r="L33" s="512"/>
      <c r="M33" s="512"/>
      <c r="N33" s="512"/>
      <c r="O33" s="512"/>
      <c r="P33" s="512"/>
      <c r="Q33" s="512"/>
      <c r="R33" s="512"/>
      <c r="S33" s="512"/>
      <c r="T33" s="512"/>
      <c r="U33" s="512"/>
    </row>
    <row r="34" spans="1:21" ht="4.5" customHeight="1" x14ac:dyDescent="0.25">
      <c r="A34" s="25"/>
      <c r="B34" s="25"/>
      <c r="C34" s="2"/>
      <c r="D34" s="2"/>
      <c r="E34" s="2"/>
      <c r="F34" s="2"/>
      <c r="G34" s="2"/>
      <c r="H34" s="2"/>
      <c r="I34" s="2"/>
      <c r="J34" s="2"/>
      <c r="K34" s="2"/>
      <c r="L34" s="2"/>
      <c r="M34" s="2"/>
      <c r="N34" s="2"/>
      <c r="O34" s="2"/>
      <c r="P34" s="2"/>
      <c r="Q34" s="2"/>
      <c r="R34" s="2"/>
      <c r="S34" s="2"/>
      <c r="T34" s="2"/>
      <c r="U34" s="2"/>
    </row>
    <row r="35" spans="1:21" ht="16.5" customHeight="1" x14ac:dyDescent="0.25">
      <c r="A35" s="155"/>
      <c r="B35" s="155"/>
      <c r="C35" s="512" t="s">
        <v>571</v>
      </c>
      <c r="D35" s="512"/>
      <c r="E35" s="512"/>
      <c r="F35" s="512"/>
      <c r="G35" s="512"/>
      <c r="H35" s="512"/>
      <c r="I35" s="512"/>
      <c r="J35" s="512"/>
      <c r="K35" s="512"/>
      <c r="L35" s="512"/>
      <c r="M35" s="512"/>
      <c r="N35" s="512"/>
      <c r="O35" s="512"/>
      <c r="P35" s="512"/>
      <c r="Q35" s="512"/>
      <c r="R35" s="512"/>
      <c r="S35" s="512"/>
      <c r="T35" s="512"/>
      <c r="U35" s="512"/>
    </row>
    <row r="36" spans="1:21" ht="16.5" customHeight="1" x14ac:dyDescent="0.25">
      <c r="A36" s="155"/>
      <c r="B36" s="155"/>
      <c r="C36" s="512" t="s">
        <v>572</v>
      </c>
      <c r="D36" s="512"/>
      <c r="E36" s="512"/>
      <c r="F36" s="512"/>
      <c r="G36" s="512"/>
      <c r="H36" s="512"/>
      <c r="I36" s="512"/>
      <c r="J36" s="512"/>
      <c r="K36" s="512"/>
      <c r="L36" s="512"/>
      <c r="M36" s="512"/>
      <c r="N36" s="512"/>
      <c r="O36" s="512"/>
      <c r="P36" s="512"/>
      <c r="Q36" s="512"/>
      <c r="R36" s="512"/>
      <c r="S36" s="512"/>
      <c r="T36" s="512"/>
      <c r="U36" s="512"/>
    </row>
    <row r="37" spans="1:21" ht="4.5" customHeight="1" x14ac:dyDescent="0.25">
      <c r="A37" s="25"/>
      <c r="B37" s="25"/>
      <c r="C37" s="2"/>
      <c r="D37" s="2"/>
      <c r="E37" s="2"/>
      <c r="F37" s="2"/>
      <c r="G37" s="2"/>
      <c r="H37" s="2"/>
      <c r="I37" s="2"/>
      <c r="J37" s="2"/>
      <c r="K37" s="2"/>
      <c r="L37" s="2"/>
      <c r="M37" s="2"/>
      <c r="N37" s="2"/>
      <c r="O37" s="2"/>
      <c r="P37" s="2"/>
      <c r="Q37" s="2"/>
      <c r="R37" s="2"/>
      <c r="S37" s="2"/>
      <c r="T37" s="2"/>
      <c r="U37" s="2"/>
    </row>
    <row r="38" spans="1:21" ht="42.45" customHeight="1" x14ac:dyDescent="0.25">
      <c r="A38" s="25" t="s">
        <v>102</v>
      </c>
      <c r="B38" s="25"/>
      <c r="C38" s="512" t="s">
        <v>160</v>
      </c>
      <c r="D38" s="512"/>
      <c r="E38" s="512"/>
      <c r="F38" s="512"/>
      <c r="G38" s="512"/>
      <c r="H38" s="512"/>
      <c r="I38" s="512"/>
      <c r="J38" s="512"/>
      <c r="K38" s="512"/>
      <c r="L38" s="512"/>
      <c r="M38" s="512"/>
      <c r="N38" s="512"/>
      <c r="O38" s="512"/>
      <c r="P38" s="512"/>
      <c r="Q38" s="512"/>
      <c r="R38" s="512"/>
      <c r="S38" s="512"/>
      <c r="T38" s="512"/>
      <c r="U38" s="512"/>
    </row>
    <row r="39" spans="1:21" ht="55.2" customHeight="1" x14ac:dyDescent="0.25">
      <c r="A39" s="25" t="s">
        <v>103</v>
      </c>
      <c r="B39" s="25"/>
      <c r="C39" s="512" t="s">
        <v>590</v>
      </c>
      <c r="D39" s="512"/>
      <c r="E39" s="512"/>
      <c r="F39" s="512"/>
      <c r="G39" s="512"/>
      <c r="H39" s="512"/>
      <c r="I39" s="512"/>
      <c r="J39" s="512"/>
      <c r="K39" s="512"/>
      <c r="L39" s="512"/>
      <c r="M39" s="512"/>
      <c r="N39" s="512"/>
      <c r="O39" s="512"/>
      <c r="P39" s="512"/>
      <c r="Q39" s="512"/>
      <c r="R39" s="512"/>
      <c r="S39" s="512"/>
      <c r="T39" s="512"/>
      <c r="U39" s="512"/>
    </row>
    <row r="40" spans="1:21" ht="16.5" customHeight="1" x14ac:dyDescent="0.25">
      <c r="A40" s="25" t="s">
        <v>104</v>
      </c>
      <c r="B40" s="25"/>
      <c r="C40" s="512" t="s">
        <v>591</v>
      </c>
      <c r="D40" s="512"/>
      <c r="E40" s="512"/>
      <c r="F40" s="512"/>
      <c r="G40" s="512"/>
      <c r="H40" s="512"/>
      <c r="I40" s="512"/>
      <c r="J40" s="512"/>
      <c r="K40" s="512"/>
      <c r="L40" s="512"/>
      <c r="M40" s="512"/>
      <c r="N40" s="512"/>
      <c r="O40" s="512"/>
      <c r="P40" s="512"/>
      <c r="Q40" s="512"/>
      <c r="R40" s="512"/>
      <c r="S40" s="512"/>
      <c r="T40" s="512"/>
      <c r="U40" s="512"/>
    </row>
    <row r="41" spans="1:21" ht="55.2" customHeight="1" x14ac:dyDescent="0.25">
      <c r="A41" s="25" t="s">
        <v>105</v>
      </c>
      <c r="B41" s="25"/>
      <c r="C41" s="512" t="s">
        <v>592</v>
      </c>
      <c r="D41" s="512"/>
      <c r="E41" s="512"/>
      <c r="F41" s="512"/>
      <c r="G41" s="512"/>
      <c r="H41" s="512"/>
      <c r="I41" s="512"/>
      <c r="J41" s="512"/>
      <c r="K41" s="512"/>
      <c r="L41" s="512"/>
      <c r="M41" s="512"/>
      <c r="N41" s="512"/>
      <c r="O41" s="512"/>
      <c r="P41" s="512"/>
      <c r="Q41" s="512"/>
      <c r="R41" s="512"/>
      <c r="S41" s="512"/>
      <c r="T41" s="512"/>
      <c r="U41" s="512"/>
    </row>
    <row r="42" spans="1:21" ht="29.4" customHeight="1" x14ac:dyDescent="0.25">
      <c r="A42" s="25" t="s">
        <v>106</v>
      </c>
      <c r="B42" s="25"/>
      <c r="C42" s="512" t="s">
        <v>593</v>
      </c>
      <c r="D42" s="512"/>
      <c r="E42" s="512"/>
      <c r="F42" s="512"/>
      <c r="G42" s="512"/>
      <c r="H42" s="512"/>
      <c r="I42" s="512"/>
      <c r="J42" s="512"/>
      <c r="K42" s="512"/>
      <c r="L42" s="512"/>
      <c r="M42" s="512"/>
      <c r="N42" s="512"/>
      <c r="O42" s="512"/>
      <c r="P42" s="512"/>
      <c r="Q42" s="512"/>
      <c r="R42" s="512"/>
      <c r="S42" s="512"/>
      <c r="T42" s="512"/>
      <c r="U42" s="512"/>
    </row>
    <row r="43" spans="1:21" ht="55.2" customHeight="1" x14ac:dyDescent="0.25">
      <c r="A43" s="25" t="s">
        <v>107</v>
      </c>
      <c r="B43" s="25"/>
      <c r="C43" s="512" t="s">
        <v>594</v>
      </c>
      <c r="D43" s="512"/>
      <c r="E43" s="512"/>
      <c r="F43" s="512"/>
      <c r="G43" s="512"/>
      <c r="H43" s="512"/>
      <c r="I43" s="512"/>
      <c r="J43" s="512"/>
      <c r="K43" s="512"/>
      <c r="L43" s="512"/>
      <c r="M43" s="512"/>
      <c r="N43" s="512"/>
      <c r="O43" s="512"/>
      <c r="P43" s="512"/>
      <c r="Q43" s="512"/>
      <c r="R43" s="512"/>
      <c r="S43" s="512"/>
      <c r="T43" s="512"/>
      <c r="U43" s="512"/>
    </row>
    <row r="44" spans="1:21" ht="4.5" customHeight="1" x14ac:dyDescent="0.25"/>
    <row r="45" spans="1:21" ht="93.9" customHeight="1" x14ac:dyDescent="0.25">
      <c r="A45" s="26" t="s">
        <v>115</v>
      </c>
      <c r="B45" s="25"/>
      <c r="C45" s="25"/>
      <c r="D45" s="25"/>
      <c r="E45" s="512" t="s">
        <v>595</v>
      </c>
      <c r="F45" s="512"/>
      <c r="G45" s="512"/>
      <c r="H45" s="512"/>
      <c r="I45" s="512"/>
      <c r="J45" s="512"/>
      <c r="K45" s="512"/>
      <c r="L45" s="512"/>
      <c r="M45" s="512"/>
      <c r="N45" s="512"/>
      <c r="O45" s="512"/>
      <c r="P45" s="512"/>
      <c r="Q45" s="512"/>
      <c r="R45" s="512"/>
      <c r="S45" s="512"/>
      <c r="T45" s="512"/>
      <c r="U45" s="512"/>
    </row>
  </sheetData>
  <mergeCells count="11">
    <mergeCell ref="K1:U1"/>
    <mergeCell ref="C33:U33"/>
    <mergeCell ref="C35:U35"/>
    <mergeCell ref="C36:U36"/>
    <mergeCell ref="C38:U38"/>
    <mergeCell ref="E45:U45"/>
    <mergeCell ref="C39:U39"/>
    <mergeCell ref="C40:U40"/>
    <mergeCell ref="C41:U41"/>
    <mergeCell ref="C42:U42"/>
    <mergeCell ref="C43:U43"/>
  </mergeCells>
  <pageMargins left="0.7" right="0.7" top="0.75" bottom="0.75" header="0.3" footer="0.3"/>
  <pageSetup paperSize="9" fitToHeight="0" orientation="landscape" horizontalDpi="300" verticalDpi="300"/>
  <headerFooter scaleWithDoc="0" alignWithMargins="0">
    <oddHeader>&amp;C&amp;"Arial"&amp;8TABLE 14A.18</oddHeader>
    <oddFooter>&amp;L&amp;"Arial"&amp;8REPORT ON
GOVERNMENT
SERVICES 2022&amp;R&amp;"Arial"&amp;8AGED CARE
SERVICES
PAGE &amp;B&amp;P&amp;B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05"/>
  <sheetViews>
    <sheetView showGridLines="0" workbookViewId="0"/>
  </sheetViews>
  <sheetFormatPr defaultRowHeight="13.2" x14ac:dyDescent="0.25"/>
  <cols>
    <col min="1" max="11" width="1.88671875" customWidth="1"/>
    <col min="12" max="12" width="5.44140625" customWidth="1"/>
    <col min="13" max="20" width="8.109375" customWidth="1"/>
    <col min="21" max="21" width="9.109375" customWidth="1"/>
  </cols>
  <sheetData>
    <row r="1" spans="1:21" ht="33.9" customHeight="1" x14ac:dyDescent="0.25">
      <c r="A1" s="8" t="s">
        <v>60</v>
      </c>
      <c r="B1" s="8"/>
      <c r="C1" s="8"/>
      <c r="D1" s="8"/>
      <c r="E1" s="8"/>
      <c r="F1" s="8"/>
      <c r="G1" s="8"/>
      <c r="H1" s="8"/>
      <c r="I1" s="8"/>
      <c r="J1" s="8"/>
      <c r="K1" s="517" t="s">
        <v>61</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63</v>
      </c>
      <c r="N2" s="13" t="s">
        <v>64</v>
      </c>
      <c r="O2" s="13" t="s">
        <v>65</v>
      </c>
      <c r="P2" s="13" t="s">
        <v>66</v>
      </c>
      <c r="Q2" s="13" t="s">
        <v>67</v>
      </c>
      <c r="R2" s="13" t="s">
        <v>68</v>
      </c>
      <c r="S2" s="13" t="s">
        <v>69</v>
      </c>
      <c r="T2" s="13" t="s">
        <v>70</v>
      </c>
      <c r="U2" s="13" t="s">
        <v>71</v>
      </c>
    </row>
    <row r="3" spans="1:21" ht="16.5" customHeight="1" x14ac:dyDescent="0.25">
      <c r="A3" s="7" t="s">
        <v>72</v>
      </c>
      <c r="B3" s="7"/>
      <c r="C3" s="7"/>
      <c r="D3" s="7"/>
      <c r="E3" s="7"/>
      <c r="F3" s="7"/>
      <c r="G3" s="7"/>
      <c r="H3" s="7"/>
      <c r="I3" s="7"/>
      <c r="J3" s="7"/>
      <c r="K3" s="7"/>
      <c r="L3" s="9"/>
      <c r="M3" s="10"/>
      <c r="N3" s="10"/>
      <c r="O3" s="10"/>
      <c r="P3" s="10"/>
      <c r="Q3" s="10"/>
      <c r="R3" s="10"/>
      <c r="S3" s="10"/>
      <c r="T3" s="10"/>
      <c r="U3" s="10"/>
    </row>
    <row r="4" spans="1:21" ht="16.5" customHeight="1" x14ac:dyDescent="0.25">
      <c r="A4" s="7"/>
      <c r="B4" s="7" t="s">
        <v>73</v>
      </c>
      <c r="C4" s="7"/>
      <c r="D4" s="7"/>
      <c r="E4" s="7"/>
      <c r="F4" s="7"/>
      <c r="G4" s="7"/>
      <c r="H4" s="7"/>
      <c r="I4" s="7"/>
      <c r="J4" s="7"/>
      <c r="K4" s="7"/>
      <c r="L4" s="9"/>
      <c r="M4" s="10"/>
      <c r="N4" s="10"/>
      <c r="O4" s="10"/>
      <c r="P4" s="10"/>
      <c r="Q4" s="10"/>
      <c r="R4" s="10"/>
      <c r="S4" s="10"/>
      <c r="T4" s="10"/>
      <c r="U4" s="10"/>
    </row>
    <row r="5" spans="1:21" ht="16.5" customHeight="1" x14ac:dyDescent="0.25">
      <c r="A5" s="7"/>
      <c r="B5" s="7"/>
      <c r="C5" s="7" t="s">
        <v>74</v>
      </c>
      <c r="D5" s="7"/>
      <c r="E5" s="7"/>
      <c r="F5" s="7"/>
      <c r="G5" s="7"/>
      <c r="H5" s="7"/>
      <c r="I5" s="7"/>
      <c r="J5" s="7"/>
      <c r="K5" s="7"/>
      <c r="L5" s="9"/>
      <c r="M5" s="10"/>
      <c r="N5" s="10"/>
      <c r="O5" s="10"/>
      <c r="P5" s="10"/>
      <c r="Q5" s="10"/>
      <c r="R5" s="10"/>
      <c r="S5" s="10"/>
      <c r="T5" s="10"/>
      <c r="U5" s="10"/>
    </row>
    <row r="6" spans="1:21" ht="16.5" customHeight="1" x14ac:dyDescent="0.25">
      <c r="A6" s="7"/>
      <c r="B6" s="7"/>
      <c r="C6" s="7"/>
      <c r="D6" s="7" t="s">
        <v>75</v>
      </c>
      <c r="E6" s="7"/>
      <c r="F6" s="7"/>
      <c r="G6" s="7"/>
      <c r="H6" s="7"/>
      <c r="I6" s="7"/>
      <c r="J6" s="7"/>
      <c r="K6" s="7"/>
      <c r="L6" s="9" t="s">
        <v>76</v>
      </c>
      <c r="M6" s="18">
        <v>939.2</v>
      </c>
      <c r="N6" s="18">
        <v>759</v>
      </c>
      <c r="O6" s="18">
        <v>504.1</v>
      </c>
      <c r="P6" s="18">
        <v>317.89999999999998</v>
      </c>
      <c r="Q6" s="18">
        <v>235.7</v>
      </c>
      <c r="R6" s="16" t="s">
        <v>77</v>
      </c>
      <c r="S6" s="20">
        <v>59</v>
      </c>
      <c r="T6" s="16" t="s">
        <v>77</v>
      </c>
      <c r="U6" s="21">
        <v>2814.9</v>
      </c>
    </row>
    <row r="7" spans="1:21" ht="16.5" customHeight="1" x14ac:dyDescent="0.25">
      <c r="A7" s="7"/>
      <c r="B7" s="7"/>
      <c r="C7" s="7"/>
      <c r="D7" s="7" t="s">
        <v>78</v>
      </c>
      <c r="E7" s="7"/>
      <c r="F7" s="7"/>
      <c r="G7" s="7"/>
      <c r="H7" s="7"/>
      <c r="I7" s="7"/>
      <c r="J7" s="7"/>
      <c r="K7" s="7"/>
      <c r="L7" s="9" t="s">
        <v>76</v>
      </c>
      <c r="M7" s="18">
        <v>343.5</v>
      </c>
      <c r="N7" s="18">
        <v>256.7</v>
      </c>
      <c r="O7" s="18">
        <v>209.5</v>
      </c>
      <c r="P7" s="20">
        <v>44.2</v>
      </c>
      <c r="Q7" s="20">
        <v>53.1</v>
      </c>
      <c r="R7" s="20">
        <v>71.5</v>
      </c>
      <c r="S7" s="17" t="s">
        <v>79</v>
      </c>
      <c r="T7" s="16" t="s">
        <v>77</v>
      </c>
      <c r="U7" s="18">
        <v>978.5</v>
      </c>
    </row>
    <row r="8" spans="1:21" ht="16.5" customHeight="1" x14ac:dyDescent="0.25">
      <c r="A8" s="7"/>
      <c r="B8" s="7"/>
      <c r="C8" s="7"/>
      <c r="D8" s="7" t="s">
        <v>80</v>
      </c>
      <c r="E8" s="7"/>
      <c r="F8" s="7"/>
      <c r="G8" s="7"/>
      <c r="H8" s="7"/>
      <c r="I8" s="7"/>
      <c r="J8" s="7"/>
      <c r="K8" s="7"/>
      <c r="L8" s="9" t="s">
        <v>76</v>
      </c>
      <c r="M8" s="18">
        <v>105.4</v>
      </c>
      <c r="N8" s="20">
        <v>62.7</v>
      </c>
      <c r="O8" s="18">
        <v>116.6</v>
      </c>
      <c r="P8" s="20">
        <v>35.9</v>
      </c>
      <c r="Q8" s="20">
        <v>42.2</v>
      </c>
      <c r="R8" s="20">
        <v>38.6</v>
      </c>
      <c r="S8" s="16" t="s">
        <v>77</v>
      </c>
      <c r="T8" s="20">
        <v>13.6</v>
      </c>
      <c r="U8" s="18">
        <v>415.1</v>
      </c>
    </row>
    <row r="9" spans="1:21" ht="16.5" customHeight="1" x14ac:dyDescent="0.25">
      <c r="A9" s="7"/>
      <c r="B9" s="7"/>
      <c r="C9" s="7"/>
      <c r="D9" s="7" t="s">
        <v>81</v>
      </c>
      <c r="E9" s="7"/>
      <c r="F9" s="7"/>
      <c r="G9" s="7"/>
      <c r="H9" s="7"/>
      <c r="I9" s="7"/>
      <c r="J9" s="7"/>
      <c r="K9" s="7"/>
      <c r="L9" s="9" t="s">
        <v>76</v>
      </c>
      <c r="M9" s="17">
        <v>5.5</v>
      </c>
      <c r="N9" s="17">
        <v>0.9</v>
      </c>
      <c r="O9" s="20">
        <v>11</v>
      </c>
      <c r="P9" s="17">
        <v>9.6</v>
      </c>
      <c r="Q9" s="20">
        <v>10</v>
      </c>
      <c r="R9" s="17">
        <v>1.9</v>
      </c>
      <c r="S9" s="16" t="s">
        <v>77</v>
      </c>
      <c r="T9" s="17">
        <v>4.8</v>
      </c>
      <c r="U9" s="20">
        <v>43.6</v>
      </c>
    </row>
    <row r="10" spans="1:21" ht="16.5" customHeight="1" x14ac:dyDescent="0.25">
      <c r="A10" s="7"/>
      <c r="B10" s="7"/>
      <c r="C10" s="7"/>
      <c r="D10" s="7" t="s">
        <v>82</v>
      </c>
      <c r="E10" s="7"/>
      <c r="F10" s="7"/>
      <c r="G10" s="7"/>
      <c r="H10" s="7"/>
      <c r="I10" s="7"/>
      <c r="J10" s="7"/>
      <c r="K10" s="7"/>
      <c r="L10" s="9" t="s">
        <v>76</v>
      </c>
      <c r="M10" s="17">
        <v>1.4</v>
      </c>
      <c r="N10" s="16" t="s">
        <v>77</v>
      </c>
      <c r="O10" s="17">
        <v>6.9</v>
      </c>
      <c r="P10" s="17">
        <v>5.6</v>
      </c>
      <c r="Q10" s="17">
        <v>2.2999999999999998</v>
      </c>
      <c r="R10" s="17">
        <v>0.7</v>
      </c>
      <c r="S10" s="16" t="s">
        <v>77</v>
      </c>
      <c r="T10" s="17">
        <v>2.5</v>
      </c>
      <c r="U10" s="20">
        <v>19.3</v>
      </c>
    </row>
    <row r="11" spans="1:21" ht="16.5" customHeight="1" x14ac:dyDescent="0.25">
      <c r="A11" s="7"/>
      <c r="B11" s="7"/>
      <c r="C11" s="7"/>
      <c r="D11" s="7" t="s">
        <v>83</v>
      </c>
      <c r="E11" s="7"/>
      <c r="F11" s="7"/>
      <c r="G11" s="7"/>
      <c r="H11" s="7"/>
      <c r="I11" s="7"/>
      <c r="J11" s="7"/>
      <c r="K11" s="7"/>
      <c r="L11" s="9" t="s">
        <v>76</v>
      </c>
      <c r="M11" s="21">
        <v>1395</v>
      </c>
      <c r="N11" s="21">
        <v>1079.3</v>
      </c>
      <c r="O11" s="18">
        <v>848</v>
      </c>
      <c r="P11" s="18">
        <v>413.2</v>
      </c>
      <c r="Q11" s="18">
        <v>343.3</v>
      </c>
      <c r="R11" s="18">
        <v>112.8</v>
      </c>
      <c r="S11" s="20">
        <v>59.1</v>
      </c>
      <c r="T11" s="20">
        <v>20.9</v>
      </c>
      <c r="U11" s="21">
        <v>4271.5</v>
      </c>
    </row>
    <row r="12" spans="1:21" ht="16.5" customHeight="1" x14ac:dyDescent="0.25">
      <c r="A12" s="7"/>
      <c r="B12" s="7"/>
      <c r="C12" s="7" t="s">
        <v>84</v>
      </c>
      <c r="D12" s="7"/>
      <c r="E12" s="7"/>
      <c r="F12" s="7"/>
      <c r="G12" s="7"/>
      <c r="H12" s="7"/>
      <c r="I12" s="7"/>
      <c r="J12" s="7"/>
      <c r="K12" s="7"/>
      <c r="L12" s="9"/>
      <c r="M12" s="10"/>
      <c r="N12" s="10"/>
      <c r="O12" s="10"/>
      <c r="P12" s="10"/>
      <c r="Q12" s="10"/>
      <c r="R12" s="10"/>
      <c r="S12" s="10"/>
      <c r="T12" s="10"/>
      <c r="U12" s="10"/>
    </row>
    <row r="13" spans="1:21" ht="16.5" customHeight="1" x14ac:dyDescent="0.25">
      <c r="A13" s="7"/>
      <c r="B13" s="7"/>
      <c r="C13" s="7"/>
      <c r="D13" s="7" t="s">
        <v>75</v>
      </c>
      <c r="E13" s="7"/>
      <c r="F13" s="7"/>
      <c r="G13" s="7"/>
      <c r="H13" s="7"/>
      <c r="I13" s="7"/>
      <c r="J13" s="7"/>
      <c r="K13" s="7"/>
      <c r="L13" s="9" t="s">
        <v>76</v>
      </c>
      <c r="M13" s="18">
        <v>913.5</v>
      </c>
      <c r="N13" s="18">
        <v>736.6</v>
      </c>
      <c r="O13" s="18">
        <v>488.2</v>
      </c>
      <c r="P13" s="18">
        <v>307.3</v>
      </c>
      <c r="Q13" s="18">
        <v>230.7</v>
      </c>
      <c r="R13" s="16" t="s">
        <v>77</v>
      </c>
      <c r="S13" s="20">
        <v>57.1</v>
      </c>
      <c r="T13" s="16" t="s">
        <v>77</v>
      </c>
      <c r="U13" s="21">
        <v>2733.5</v>
      </c>
    </row>
    <row r="14" spans="1:21" ht="16.5" customHeight="1" x14ac:dyDescent="0.25">
      <c r="A14" s="7"/>
      <c r="B14" s="7"/>
      <c r="C14" s="7"/>
      <c r="D14" s="7" t="s">
        <v>78</v>
      </c>
      <c r="E14" s="7"/>
      <c r="F14" s="7"/>
      <c r="G14" s="7"/>
      <c r="H14" s="7"/>
      <c r="I14" s="7"/>
      <c r="J14" s="7"/>
      <c r="K14" s="7"/>
      <c r="L14" s="9" t="s">
        <v>76</v>
      </c>
      <c r="M14" s="18">
        <v>334</v>
      </c>
      <c r="N14" s="18">
        <v>248.2</v>
      </c>
      <c r="O14" s="18">
        <v>202.6</v>
      </c>
      <c r="P14" s="20">
        <v>42.3</v>
      </c>
      <c r="Q14" s="20">
        <v>51.4</v>
      </c>
      <c r="R14" s="20">
        <v>69.599999999999994</v>
      </c>
      <c r="S14" s="17" t="s">
        <v>79</v>
      </c>
      <c r="T14" s="16" t="s">
        <v>77</v>
      </c>
      <c r="U14" s="18">
        <v>948.1</v>
      </c>
    </row>
    <row r="15" spans="1:21" ht="16.5" customHeight="1" x14ac:dyDescent="0.25">
      <c r="A15" s="7"/>
      <c r="B15" s="7"/>
      <c r="C15" s="7"/>
      <c r="D15" s="7" t="s">
        <v>80</v>
      </c>
      <c r="E15" s="7"/>
      <c r="F15" s="7"/>
      <c r="G15" s="7"/>
      <c r="H15" s="7"/>
      <c r="I15" s="7"/>
      <c r="J15" s="7"/>
      <c r="K15" s="7"/>
      <c r="L15" s="9" t="s">
        <v>76</v>
      </c>
      <c r="M15" s="18">
        <v>102.9</v>
      </c>
      <c r="N15" s="20">
        <v>61.1</v>
      </c>
      <c r="O15" s="18">
        <v>112.6</v>
      </c>
      <c r="P15" s="20">
        <v>34.700000000000003</v>
      </c>
      <c r="Q15" s="20">
        <v>41.1</v>
      </c>
      <c r="R15" s="20">
        <v>37.5</v>
      </c>
      <c r="S15" s="16" t="s">
        <v>77</v>
      </c>
      <c r="T15" s="20">
        <v>13.2</v>
      </c>
      <c r="U15" s="18">
        <v>403</v>
      </c>
    </row>
    <row r="16" spans="1:21" ht="16.5" customHeight="1" x14ac:dyDescent="0.25">
      <c r="A16" s="7"/>
      <c r="B16" s="7"/>
      <c r="C16" s="7"/>
      <c r="D16" s="7" t="s">
        <v>81</v>
      </c>
      <c r="E16" s="7"/>
      <c r="F16" s="7"/>
      <c r="G16" s="7"/>
      <c r="H16" s="7"/>
      <c r="I16" s="7"/>
      <c r="J16" s="7"/>
      <c r="K16" s="7"/>
      <c r="L16" s="9" t="s">
        <v>76</v>
      </c>
      <c r="M16" s="17">
        <v>5.4</v>
      </c>
      <c r="N16" s="17">
        <v>0.9</v>
      </c>
      <c r="O16" s="20">
        <v>10.5</v>
      </c>
      <c r="P16" s="17">
        <v>9.1999999999999993</v>
      </c>
      <c r="Q16" s="17">
        <v>9.6999999999999993</v>
      </c>
      <c r="R16" s="17">
        <v>1.9</v>
      </c>
      <c r="S16" s="16" t="s">
        <v>77</v>
      </c>
      <c r="T16" s="17">
        <v>4.5999999999999996</v>
      </c>
      <c r="U16" s="20">
        <v>42.1</v>
      </c>
    </row>
    <row r="17" spans="1:21" ht="16.5" customHeight="1" x14ac:dyDescent="0.25">
      <c r="A17" s="7"/>
      <c r="B17" s="7"/>
      <c r="C17" s="7"/>
      <c r="D17" s="7" t="s">
        <v>82</v>
      </c>
      <c r="E17" s="7"/>
      <c r="F17" s="7"/>
      <c r="G17" s="7"/>
      <c r="H17" s="7"/>
      <c r="I17" s="7"/>
      <c r="J17" s="7"/>
      <c r="K17" s="7"/>
      <c r="L17" s="9" t="s">
        <v>76</v>
      </c>
      <c r="M17" s="17">
        <v>1.3</v>
      </c>
      <c r="N17" s="16" t="s">
        <v>77</v>
      </c>
      <c r="O17" s="17">
        <v>6.6</v>
      </c>
      <c r="P17" s="17">
        <v>5.4</v>
      </c>
      <c r="Q17" s="17">
        <v>2.2000000000000002</v>
      </c>
      <c r="R17" s="17">
        <v>0.7</v>
      </c>
      <c r="S17" s="16" t="s">
        <v>77</v>
      </c>
      <c r="T17" s="17">
        <v>2.2999999999999998</v>
      </c>
      <c r="U17" s="20">
        <v>18.5</v>
      </c>
    </row>
    <row r="18" spans="1:21" ht="16.5" customHeight="1" x14ac:dyDescent="0.25">
      <c r="A18" s="7"/>
      <c r="B18" s="7"/>
      <c r="C18" s="7"/>
      <c r="D18" s="7" t="s">
        <v>83</v>
      </c>
      <c r="E18" s="7"/>
      <c r="F18" s="7"/>
      <c r="G18" s="7"/>
      <c r="H18" s="7"/>
      <c r="I18" s="7"/>
      <c r="J18" s="7"/>
      <c r="K18" s="7"/>
      <c r="L18" s="9" t="s">
        <v>76</v>
      </c>
      <c r="M18" s="21">
        <v>1357</v>
      </c>
      <c r="N18" s="21">
        <v>1046.8</v>
      </c>
      <c r="O18" s="18">
        <v>820.6</v>
      </c>
      <c r="P18" s="18">
        <v>398.9</v>
      </c>
      <c r="Q18" s="18">
        <v>335</v>
      </c>
      <c r="R18" s="18">
        <v>109.6</v>
      </c>
      <c r="S18" s="20">
        <v>57.1</v>
      </c>
      <c r="T18" s="20">
        <v>20.100000000000001</v>
      </c>
      <c r="U18" s="21">
        <v>4145.3</v>
      </c>
    </row>
    <row r="19" spans="1:21" ht="16.5" customHeight="1" x14ac:dyDescent="0.25">
      <c r="A19" s="7"/>
      <c r="B19" s="7"/>
      <c r="C19" s="7" t="s">
        <v>85</v>
      </c>
      <c r="D19" s="7"/>
      <c r="E19" s="7"/>
      <c r="F19" s="7"/>
      <c r="G19" s="7"/>
      <c r="H19" s="7"/>
      <c r="I19" s="7"/>
      <c r="J19" s="7"/>
      <c r="K19" s="7"/>
      <c r="L19" s="9"/>
      <c r="M19" s="10"/>
      <c r="N19" s="10"/>
      <c r="O19" s="10"/>
      <c r="P19" s="10"/>
      <c r="Q19" s="10"/>
      <c r="R19" s="10"/>
      <c r="S19" s="10"/>
      <c r="T19" s="10"/>
      <c r="U19" s="10"/>
    </row>
    <row r="20" spans="1:21" ht="16.5" customHeight="1" x14ac:dyDescent="0.25">
      <c r="A20" s="7"/>
      <c r="B20" s="7"/>
      <c r="C20" s="7"/>
      <c r="D20" s="7" t="s">
        <v>75</v>
      </c>
      <c r="E20" s="7"/>
      <c r="F20" s="7"/>
      <c r="G20" s="7"/>
      <c r="H20" s="7"/>
      <c r="I20" s="7"/>
      <c r="J20" s="7"/>
      <c r="K20" s="7"/>
      <c r="L20" s="9" t="s">
        <v>76</v>
      </c>
      <c r="M20" s="18">
        <v>889.4</v>
      </c>
      <c r="N20" s="18">
        <v>716.3</v>
      </c>
      <c r="O20" s="18">
        <v>473.4</v>
      </c>
      <c r="P20" s="18">
        <v>297.39999999999998</v>
      </c>
      <c r="Q20" s="18">
        <v>225.8</v>
      </c>
      <c r="R20" s="16" t="s">
        <v>77</v>
      </c>
      <c r="S20" s="20">
        <v>55.3</v>
      </c>
      <c r="T20" s="16" t="s">
        <v>77</v>
      </c>
      <c r="U20" s="21">
        <v>2657.6</v>
      </c>
    </row>
    <row r="21" spans="1:21" ht="16.5" customHeight="1" x14ac:dyDescent="0.25">
      <c r="A21" s="7"/>
      <c r="B21" s="7"/>
      <c r="C21" s="7"/>
      <c r="D21" s="7" t="s">
        <v>78</v>
      </c>
      <c r="E21" s="7"/>
      <c r="F21" s="7"/>
      <c r="G21" s="7"/>
      <c r="H21" s="7"/>
      <c r="I21" s="7"/>
      <c r="J21" s="7"/>
      <c r="K21" s="7"/>
      <c r="L21" s="9" t="s">
        <v>76</v>
      </c>
      <c r="M21" s="18">
        <v>324.60000000000002</v>
      </c>
      <c r="N21" s="18">
        <v>240</v>
      </c>
      <c r="O21" s="18">
        <v>195.7</v>
      </c>
      <c r="P21" s="20">
        <v>40.700000000000003</v>
      </c>
      <c r="Q21" s="20">
        <v>49.8</v>
      </c>
      <c r="R21" s="20">
        <v>67.900000000000006</v>
      </c>
      <c r="S21" s="17" t="s">
        <v>79</v>
      </c>
      <c r="T21" s="16" t="s">
        <v>77</v>
      </c>
      <c r="U21" s="18">
        <v>918.7</v>
      </c>
    </row>
    <row r="22" spans="1:21" ht="16.5" customHeight="1" x14ac:dyDescent="0.25">
      <c r="A22" s="7"/>
      <c r="B22" s="7"/>
      <c r="C22" s="7"/>
      <c r="D22" s="7" t="s">
        <v>80</v>
      </c>
      <c r="E22" s="7"/>
      <c r="F22" s="7"/>
      <c r="G22" s="7"/>
      <c r="H22" s="7"/>
      <c r="I22" s="7"/>
      <c r="J22" s="7"/>
      <c r="K22" s="7"/>
      <c r="L22" s="9" t="s">
        <v>76</v>
      </c>
      <c r="M22" s="18">
        <v>100.3</v>
      </c>
      <c r="N22" s="20">
        <v>59.4</v>
      </c>
      <c r="O22" s="18">
        <v>108.6</v>
      </c>
      <c r="P22" s="20">
        <v>33.700000000000003</v>
      </c>
      <c r="Q22" s="20">
        <v>40</v>
      </c>
      <c r="R22" s="20">
        <v>36.4</v>
      </c>
      <c r="S22" s="16" t="s">
        <v>77</v>
      </c>
      <c r="T22" s="20">
        <v>12.7</v>
      </c>
      <c r="U22" s="18">
        <v>391.1</v>
      </c>
    </row>
    <row r="23" spans="1:21" ht="16.5" customHeight="1" x14ac:dyDescent="0.25">
      <c r="A23" s="7"/>
      <c r="B23" s="7"/>
      <c r="C23" s="7"/>
      <c r="D23" s="7" t="s">
        <v>81</v>
      </c>
      <c r="E23" s="7"/>
      <c r="F23" s="7"/>
      <c r="G23" s="7"/>
      <c r="H23" s="7"/>
      <c r="I23" s="7"/>
      <c r="J23" s="7"/>
      <c r="K23" s="7"/>
      <c r="L23" s="9" t="s">
        <v>76</v>
      </c>
      <c r="M23" s="17">
        <v>5.3</v>
      </c>
      <c r="N23" s="17">
        <v>0.8</v>
      </c>
      <c r="O23" s="20">
        <v>10.199999999999999</v>
      </c>
      <c r="P23" s="17">
        <v>8.9</v>
      </c>
      <c r="Q23" s="17">
        <v>9.4</v>
      </c>
      <c r="R23" s="17">
        <v>1.8</v>
      </c>
      <c r="S23" s="16" t="s">
        <v>77</v>
      </c>
      <c r="T23" s="17">
        <v>4.4000000000000004</v>
      </c>
      <c r="U23" s="20">
        <v>40.799999999999997</v>
      </c>
    </row>
    <row r="24" spans="1:21" ht="16.5" customHeight="1" x14ac:dyDescent="0.25">
      <c r="A24" s="7"/>
      <c r="B24" s="7"/>
      <c r="C24" s="7"/>
      <c r="D24" s="7" t="s">
        <v>82</v>
      </c>
      <c r="E24" s="7"/>
      <c r="F24" s="7"/>
      <c r="G24" s="7"/>
      <c r="H24" s="7"/>
      <c r="I24" s="7"/>
      <c r="J24" s="7"/>
      <c r="K24" s="7"/>
      <c r="L24" s="9" t="s">
        <v>76</v>
      </c>
      <c r="M24" s="17">
        <v>1.3</v>
      </c>
      <c r="N24" s="16" t="s">
        <v>77</v>
      </c>
      <c r="O24" s="17">
        <v>6.4</v>
      </c>
      <c r="P24" s="17">
        <v>5.0999999999999996</v>
      </c>
      <c r="Q24" s="17">
        <v>2.1</v>
      </c>
      <c r="R24" s="17">
        <v>0.7</v>
      </c>
      <c r="S24" s="16" t="s">
        <v>77</v>
      </c>
      <c r="T24" s="17">
        <v>2.2000000000000002</v>
      </c>
      <c r="U24" s="20">
        <v>17.8</v>
      </c>
    </row>
    <row r="25" spans="1:21" ht="16.5" customHeight="1" x14ac:dyDescent="0.25">
      <c r="A25" s="7"/>
      <c r="B25" s="7"/>
      <c r="C25" s="7"/>
      <c r="D25" s="7" t="s">
        <v>83</v>
      </c>
      <c r="E25" s="7"/>
      <c r="F25" s="7"/>
      <c r="G25" s="7"/>
      <c r="H25" s="7"/>
      <c r="I25" s="7"/>
      <c r="J25" s="7"/>
      <c r="K25" s="7"/>
      <c r="L25" s="9" t="s">
        <v>76</v>
      </c>
      <c r="M25" s="21">
        <v>1320.8</v>
      </c>
      <c r="N25" s="21">
        <v>1016.5</v>
      </c>
      <c r="O25" s="18">
        <v>794.3</v>
      </c>
      <c r="P25" s="18">
        <v>385.8</v>
      </c>
      <c r="Q25" s="18">
        <v>327.10000000000002</v>
      </c>
      <c r="R25" s="18">
        <v>106.8</v>
      </c>
      <c r="S25" s="20">
        <v>55.4</v>
      </c>
      <c r="T25" s="20">
        <v>19.399999999999999</v>
      </c>
      <c r="U25" s="21">
        <v>4026.1</v>
      </c>
    </row>
    <row r="26" spans="1:21" ht="16.5" customHeight="1" x14ac:dyDescent="0.25">
      <c r="A26" s="7"/>
      <c r="B26" s="7"/>
      <c r="C26" s="7" t="s">
        <v>86</v>
      </c>
      <c r="D26" s="7"/>
      <c r="E26" s="7"/>
      <c r="F26" s="7"/>
      <c r="G26" s="7"/>
      <c r="H26" s="7"/>
      <c r="I26" s="7"/>
      <c r="J26" s="7"/>
      <c r="K26" s="7"/>
      <c r="L26" s="9"/>
      <c r="M26" s="10"/>
      <c r="N26" s="10"/>
      <c r="O26" s="10"/>
      <c r="P26" s="10"/>
      <c r="Q26" s="10"/>
      <c r="R26" s="10"/>
      <c r="S26" s="10"/>
      <c r="T26" s="10"/>
      <c r="U26" s="10"/>
    </row>
    <row r="27" spans="1:21" ht="16.5" customHeight="1" x14ac:dyDescent="0.25">
      <c r="A27" s="7"/>
      <c r="B27" s="7"/>
      <c r="C27" s="7"/>
      <c r="D27" s="7" t="s">
        <v>75</v>
      </c>
      <c r="E27" s="7"/>
      <c r="F27" s="7"/>
      <c r="G27" s="7"/>
      <c r="H27" s="7"/>
      <c r="I27" s="7"/>
      <c r="J27" s="7"/>
      <c r="K27" s="7"/>
      <c r="L27" s="9" t="s">
        <v>76</v>
      </c>
      <c r="M27" s="18">
        <v>871.9</v>
      </c>
      <c r="N27" s="18">
        <v>692.3</v>
      </c>
      <c r="O27" s="18">
        <v>447.4</v>
      </c>
      <c r="P27" s="18">
        <v>300.39999999999998</v>
      </c>
      <c r="Q27" s="18">
        <v>223.2</v>
      </c>
      <c r="R27" s="16" t="s">
        <v>77</v>
      </c>
      <c r="S27" s="20">
        <v>53.4</v>
      </c>
      <c r="T27" s="16" t="s">
        <v>77</v>
      </c>
      <c r="U27" s="21">
        <v>2588.6999999999998</v>
      </c>
    </row>
    <row r="28" spans="1:21" ht="16.5" customHeight="1" x14ac:dyDescent="0.25">
      <c r="A28" s="7"/>
      <c r="B28" s="7"/>
      <c r="C28" s="7"/>
      <c r="D28" s="7" t="s">
        <v>78</v>
      </c>
      <c r="E28" s="7"/>
      <c r="F28" s="7"/>
      <c r="G28" s="7"/>
      <c r="H28" s="7"/>
      <c r="I28" s="7"/>
      <c r="J28" s="7"/>
      <c r="K28" s="7"/>
      <c r="L28" s="9" t="s">
        <v>76</v>
      </c>
      <c r="M28" s="18">
        <v>316.10000000000002</v>
      </c>
      <c r="N28" s="18">
        <v>236.9</v>
      </c>
      <c r="O28" s="18">
        <v>194</v>
      </c>
      <c r="P28" s="20">
        <v>37.700000000000003</v>
      </c>
      <c r="Q28" s="20">
        <v>47.7</v>
      </c>
      <c r="R28" s="20">
        <v>64.8</v>
      </c>
      <c r="S28" s="17" t="s">
        <v>79</v>
      </c>
      <c r="T28" s="16" t="s">
        <v>77</v>
      </c>
      <c r="U28" s="18">
        <v>897.2</v>
      </c>
    </row>
    <row r="29" spans="1:21" ht="16.5" customHeight="1" x14ac:dyDescent="0.25">
      <c r="A29" s="7"/>
      <c r="B29" s="7"/>
      <c r="C29" s="7"/>
      <c r="D29" s="7" t="s">
        <v>80</v>
      </c>
      <c r="E29" s="7"/>
      <c r="F29" s="7"/>
      <c r="G29" s="7"/>
      <c r="H29" s="7"/>
      <c r="I29" s="7"/>
      <c r="J29" s="7"/>
      <c r="K29" s="7"/>
      <c r="L29" s="9" t="s">
        <v>76</v>
      </c>
      <c r="M29" s="18">
        <v>103.7</v>
      </c>
      <c r="N29" s="20">
        <v>55.6</v>
      </c>
      <c r="O29" s="18">
        <v>105.8</v>
      </c>
      <c r="P29" s="20">
        <v>35</v>
      </c>
      <c r="Q29" s="20">
        <v>39.1</v>
      </c>
      <c r="R29" s="20">
        <v>36.4</v>
      </c>
      <c r="S29" s="16" t="s">
        <v>77</v>
      </c>
      <c r="T29" s="20">
        <v>12.9</v>
      </c>
      <c r="U29" s="18">
        <v>388.5</v>
      </c>
    </row>
    <row r="30" spans="1:21" ht="16.5" customHeight="1" x14ac:dyDescent="0.25">
      <c r="A30" s="7"/>
      <c r="B30" s="7"/>
      <c r="C30" s="7"/>
      <c r="D30" s="7" t="s">
        <v>81</v>
      </c>
      <c r="E30" s="7"/>
      <c r="F30" s="7"/>
      <c r="G30" s="7"/>
      <c r="H30" s="7"/>
      <c r="I30" s="7"/>
      <c r="J30" s="7"/>
      <c r="K30" s="7"/>
      <c r="L30" s="9" t="s">
        <v>76</v>
      </c>
      <c r="M30" s="17">
        <v>6</v>
      </c>
      <c r="N30" s="17">
        <v>0.9</v>
      </c>
      <c r="O30" s="17">
        <v>9.1</v>
      </c>
      <c r="P30" s="17">
        <v>9.3000000000000007</v>
      </c>
      <c r="Q30" s="17">
        <v>8.3000000000000007</v>
      </c>
      <c r="R30" s="17">
        <v>1.6</v>
      </c>
      <c r="S30" s="16" t="s">
        <v>77</v>
      </c>
      <c r="T30" s="17">
        <v>3.1</v>
      </c>
      <c r="U30" s="20">
        <v>38.4</v>
      </c>
    </row>
    <row r="31" spans="1:21" ht="16.5" customHeight="1" x14ac:dyDescent="0.25">
      <c r="A31" s="7"/>
      <c r="B31" s="7"/>
      <c r="C31" s="7"/>
      <c r="D31" s="7" t="s">
        <v>82</v>
      </c>
      <c r="E31" s="7"/>
      <c r="F31" s="7"/>
      <c r="G31" s="7"/>
      <c r="H31" s="7"/>
      <c r="I31" s="7"/>
      <c r="J31" s="7"/>
      <c r="K31" s="7"/>
      <c r="L31" s="9" t="s">
        <v>76</v>
      </c>
      <c r="M31" s="17">
        <v>1.1000000000000001</v>
      </c>
      <c r="N31" s="16" t="s">
        <v>77</v>
      </c>
      <c r="O31" s="17">
        <v>8.3000000000000007</v>
      </c>
      <c r="P31" s="17">
        <v>6.7</v>
      </c>
      <c r="Q31" s="17">
        <v>2.1</v>
      </c>
      <c r="R31" s="17">
        <v>0.6</v>
      </c>
      <c r="S31" s="16" t="s">
        <v>77</v>
      </c>
      <c r="T31" s="17">
        <v>4</v>
      </c>
      <c r="U31" s="20">
        <v>22.7</v>
      </c>
    </row>
    <row r="32" spans="1:21" ht="16.5" customHeight="1" x14ac:dyDescent="0.25">
      <c r="A32" s="7"/>
      <c r="B32" s="7"/>
      <c r="C32" s="7"/>
      <c r="D32" s="7" t="s">
        <v>83</v>
      </c>
      <c r="E32" s="7"/>
      <c r="F32" s="7"/>
      <c r="G32" s="7"/>
      <c r="H32" s="7"/>
      <c r="I32" s="7"/>
      <c r="J32" s="7"/>
      <c r="K32" s="7"/>
      <c r="L32" s="9" t="s">
        <v>76</v>
      </c>
      <c r="M32" s="21">
        <v>1298.7</v>
      </c>
      <c r="N32" s="18">
        <v>985.7</v>
      </c>
      <c r="O32" s="18">
        <v>764.4</v>
      </c>
      <c r="P32" s="18">
        <v>389.2</v>
      </c>
      <c r="Q32" s="18">
        <v>320.5</v>
      </c>
      <c r="R32" s="18">
        <v>103.4</v>
      </c>
      <c r="S32" s="20">
        <v>53.5</v>
      </c>
      <c r="T32" s="20">
        <v>20</v>
      </c>
      <c r="U32" s="21">
        <v>3935.4</v>
      </c>
    </row>
    <row r="33" spans="1:21" ht="16.5" customHeight="1" x14ac:dyDescent="0.25">
      <c r="A33" s="7"/>
      <c r="B33" s="7"/>
      <c r="C33" s="7" t="s">
        <v>87</v>
      </c>
      <c r="D33" s="7"/>
      <c r="E33" s="7"/>
      <c r="F33" s="7"/>
      <c r="G33" s="7"/>
      <c r="H33" s="7"/>
      <c r="I33" s="7"/>
      <c r="J33" s="7"/>
      <c r="K33" s="7"/>
      <c r="L33" s="9"/>
      <c r="M33" s="10"/>
      <c r="N33" s="10"/>
      <c r="O33" s="10"/>
      <c r="P33" s="10"/>
      <c r="Q33" s="10"/>
      <c r="R33" s="10"/>
      <c r="S33" s="10"/>
      <c r="T33" s="10"/>
      <c r="U33" s="10"/>
    </row>
    <row r="34" spans="1:21" ht="16.5" customHeight="1" x14ac:dyDescent="0.25">
      <c r="A34" s="7"/>
      <c r="B34" s="7"/>
      <c r="C34" s="7"/>
      <c r="D34" s="7" t="s">
        <v>75</v>
      </c>
      <c r="E34" s="7"/>
      <c r="F34" s="7"/>
      <c r="G34" s="7"/>
      <c r="H34" s="7"/>
      <c r="I34" s="7"/>
      <c r="J34" s="7"/>
      <c r="K34" s="7"/>
      <c r="L34" s="9" t="s">
        <v>76</v>
      </c>
      <c r="M34" s="18">
        <v>843.3</v>
      </c>
      <c r="N34" s="18">
        <v>667.3</v>
      </c>
      <c r="O34" s="18">
        <v>430.2</v>
      </c>
      <c r="P34" s="18">
        <v>286.3</v>
      </c>
      <c r="Q34" s="18">
        <v>217.1</v>
      </c>
      <c r="R34" s="16" t="s">
        <v>77</v>
      </c>
      <c r="S34" s="20">
        <v>51.3</v>
      </c>
      <c r="T34" s="16" t="s">
        <v>77</v>
      </c>
      <c r="U34" s="21">
        <v>2495.5</v>
      </c>
    </row>
    <row r="35" spans="1:21" ht="16.5" customHeight="1" x14ac:dyDescent="0.25">
      <c r="A35" s="7"/>
      <c r="B35" s="7"/>
      <c r="C35" s="7"/>
      <c r="D35" s="7" t="s">
        <v>78</v>
      </c>
      <c r="E35" s="7"/>
      <c r="F35" s="7"/>
      <c r="G35" s="7"/>
      <c r="H35" s="7"/>
      <c r="I35" s="7"/>
      <c r="J35" s="7"/>
      <c r="K35" s="7"/>
      <c r="L35" s="9" t="s">
        <v>76</v>
      </c>
      <c r="M35" s="18">
        <v>310.3</v>
      </c>
      <c r="N35" s="18">
        <v>230.8</v>
      </c>
      <c r="O35" s="18">
        <v>187.1</v>
      </c>
      <c r="P35" s="20">
        <v>38.4</v>
      </c>
      <c r="Q35" s="20">
        <v>41.5</v>
      </c>
      <c r="R35" s="20">
        <v>61.2</v>
      </c>
      <c r="S35" s="17" t="s">
        <v>79</v>
      </c>
      <c r="T35" s="16" t="s">
        <v>77</v>
      </c>
      <c r="U35" s="18">
        <v>869.5</v>
      </c>
    </row>
    <row r="36" spans="1:21" ht="16.5" customHeight="1" x14ac:dyDescent="0.25">
      <c r="A36" s="7"/>
      <c r="B36" s="7"/>
      <c r="C36" s="7"/>
      <c r="D36" s="7" t="s">
        <v>80</v>
      </c>
      <c r="E36" s="7"/>
      <c r="F36" s="7"/>
      <c r="G36" s="7"/>
      <c r="H36" s="7"/>
      <c r="I36" s="7"/>
      <c r="J36" s="7"/>
      <c r="K36" s="7"/>
      <c r="L36" s="9" t="s">
        <v>76</v>
      </c>
      <c r="M36" s="18">
        <v>101.1</v>
      </c>
      <c r="N36" s="20">
        <v>55.1</v>
      </c>
      <c r="O36" s="18">
        <v>103.3</v>
      </c>
      <c r="P36" s="20">
        <v>33.200000000000003</v>
      </c>
      <c r="Q36" s="20">
        <v>43.1</v>
      </c>
      <c r="R36" s="20">
        <v>36.9</v>
      </c>
      <c r="S36" s="16" t="s">
        <v>77</v>
      </c>
      <c r="T36" s="20">
        <v>12.2</v>
      </c>
      <c r="U36" s="18">
        <v>384.8</v>
      </c>
    </row>
    <row r="37" spans="1:21" ht="16.5" customHeight="1" x14ac:dyDescent="0.25">
      <c r="A37" s="7"/>
      <c r="B37" s="7"/>
      <c r="C37" s="7"/>
      <c r="D37" s="7" t="s">
        <v>81</v>
      </c>
      <c r="E37" s="7"/>
      <c r="F37" s="7"/>
      <c r="G37" s="7"/>
      <c r="H37" s="7"/>
      <c r="I37" s="7"/>
      <c r="J37" s="7"/>
      <c r="K37" s="7"/>
      <c r="L37" s="9" t="s">
        <v>76</v>
      </c>
      <c r="M37" s="17">
        <v>5.5</v>
      </c>
      <c r="N37" s="17">
        <v>1.3</v>
      </c>
      <c r="O37" s="17">
        <v>8.9</v>
      </c>
      <c r="P37" s="20">
        <v>10.199999999999999</v>
      </c>
      <c r="Q37" s="17">
        <v>8.3000000000000007</v>
      </c>
      <c r="R37" s="17">
        <v>1.6</v>
      </c>
      <c r="S37" s="16" t="s">
        <v>77</v>
      </c>
      <c r="T37" s="17">
        <v>3</v>
      </c>
      <c r="U37" s="20">
        <v>38.799999999999997</v>
      </c>
    </row>
    <row r="38" spans="1:21" ht="16.5" customHeight="1" x14ac:dyDescent="0.25">
      <c r="A38" s="7"/>
      <c r="B38" s="7"/>
      <c r="C38" s="7"/>
      <c r="D38" s="7" t="s">
        <v>82</v>
      </c>
      <c r="E38" s="7"/>
      <c r="F38" s="7"/>
      <c r="G38" s="7"/>
      <c r="H38" s="7"/>
      <c r="I38" s="7"/>
      <c r="J38" s="7"/>
      <c r="K38" s="7"/>
      <c r="L38" s="9" t="s">
        <v>76</v>
      </c>
      <c r="M38" s="17">
        <v>1.5</v>
      </c>
      <c r="N38" s="16" t="s">
        <v>77</v>
      </c>
      <c r="O38" s="17">
        <v>8</v>
      </c>
      <c r="P38" s="17">
        <v>5.3</v>
      </c>
      <c r="Q38" s="17">
        <v>2</v>
      </c>
      <c r="R38" s="17">
        <v>0.6</v>
      </c>
      <c r="S38" s="16" t="s">
        <v>77</v>
      </c>
      <c r="T38" s="17">
        <v>3.7</v>
      </c>
      <c r="U38" s="20">
        <v>21.1</v>
      </c>
    </row>
    <row r="39" spans="1:21" ht="16.5" customHeight="1" x14ac:dyDescent="0.25">
      <c r="A39" s="7"/>
      <c r="B39" s="7"/>
      <c r="C39" s="7"/>
      <c r="D39" s="7" t="s">
        <v>83</v>
      </c>
      <c r="E39" s="7"/>
      <c r="F39" s="7"/>
      <c r="G39" s="7"/>
      <c r="H39" s="7"/>
      <c r="I39" s="7"/>
      <c r="J39" s="7"/>
      <c r="K39" s="7"/>
      <c r="L39" s="9" t="s">
        <v>76</v>
      </c>
      <c r="M39" s="21">
        <v>1261.7</v>
      </c>
      <c r="N39" s="18">
        <v>954.6</v>
      </c>
      <c r="O39" s="18">
        <v>737.5</v>
      </c>
      <c r="P39" s="18">
        <v>373.4</v>
      </c>
      <c r="Q39" s="18">
        <v>312</v>
      </c>
      <c r="R39" s="18">
        <v>100.3</v>
      </c>
      <c r="S39" s="20">
        <v>51.4</v>
      </c>
      <c r="T39" s="20">
        <v>18.899999999999999</v>
      </c>
      <c r="U39" s="21">
        <v>3809.8</v>
      </c>
    </row>
    <row r="40" spans="1:21" ht="16.5" customHeight="1" x14ac:dyDescent="0.25">
      <c r="A40" s="7"/>
      <c r="B40" s="7"/>
      <c r="C40" s="7" t="s">
        <v>88</v>
      </c>
      <c r="D40" s="7"/>
      <c r="E40" s="7"/>
      <c r="F40" s="7"/>
      <c r="G40" s="7"/>
      <c r="H40" s="7"/>
      <c r="I40" s="7"/>
      <c r="J40" s="7"/>
      <c r="K40" s="7"/>
      <c r="L40" s="9"/>
      <c r="M40" s="10"/>
      <c r="N40" s="10"/>
      <c r="O40" s="10"/>
      <c r="P40" s="10"/>
      <c r="Q40" s="10"/>
      <c r="R40" s="10"/>
      <c r="S40" s="10"/>
      <c r="T40" s="10"/>
      <c r="U40" s="10"/>
    </row>
    <row r="41" spans="1:21" ht="16.5" customHeight="1" x14ac:dyDescent="0.25">
      <c r="A41" s="7"/>
      <c r="B41" s="7"/>
      <c r="C41" s="7"/>
      <c r="D41" s="7" t="s">
        <v>75</v>
      </c>
      <c r="E41" s="7"/>
      <c r="F41" s="7"/>
      <c r="G41" s="7"/>
      <c r="H41" s="7"/>
      <c r="I41" s="7"/>
      <c r="J41" s="7"/>
      <c r="K41" s="7"/>
      <c r="L41" s="9" t="s">
        <v>76</v>
      </c>
      <c r="M41" s="18">
        <v>820.7</v>
      </c>
      <c r="N41" s="18">
        <v>647.5</v>
      </c>
      <c r="O41" s="18">
        <v>415.6</v>
      </c>
      <c r="P41" s="18">
        <v>275.10000000000002</v>
      </c>
      <c r="Q41" s="18">
        <v>211.9</v>
      </c>
      <c r="R41" s="16" t="s">
        <v>77</v>
      </c>
      <c r="S41" s="20">
        <v>49.3</v>
      </c>
      <c r="T41" s="16" t="s">
        <v>77</v>
      </c>
      <c r="U41" s="21">
        <v>2420.1999999999998</v>
      </c>
    </row>
    <row r="42" spans="1:21" ht="16.5" customHeight="1" x14ac:dyDescent="0.25">
      <c r="A42" s="7"/>
      <c r="B42" s="7"/>
      <c r="C42" s="7"/>
      <c r="D42" s="7" t="s">
        <v>78</v>
      </c>
      <c r="E42" s="7"/>
      <c r="F42" s="7"/>
      <c r="G42" s="7"/>
      <c r="H42" s="7"/>
      <c r="I42" s="7"/>
      <c r="J42" s="7"/>
      <c r="K42" s="7"/>
      <c r="L42" s="9" t="s">
        <v>76</v>
      </c>
      <c r="M42" s="18">
        <v>301.5</v>
      </c>
      <c r="N42" s="18">
        <v>222.6</v>
      </c>
      <c r="O42" s="18">
        <v>180.3</v>
      </c>
      <c r="P42" s="20">
        <v>36.700000000000003</v>
      </c>
      <c r="Q42" s="20">
        <v>40.200000000000003</v>
      </c>
      <c r="R42" s="20">
        <v>59.5</v>
      </c>
      <c r="S42" s="17" t="s">
        <v>79</v>
      </c>
      <c r="T42" s="16" t="s">
        <v>77</v>
      </c>
      <c r="U42" s="18">
        <v>840.8</v>
      </c>
    </row>
    <row r="43" spans="1:21" ht="16.5" customHeight="1" x14ac:dyDescent="0.25">
      <c r="A43" s="7"/>
      <c r="B43" s="7"/>
      <c r="C43" s="7"/>
      <c r="D43" s="7" t="s">
        <v>80</v>
      </c>
      <c r="E43" s="7"/>
      <c r="F43" s="7"/>
      <c r="G43" s="7"/>
      <c r="H43" s="7"/>
      <c r="I43" s="7"/>
      <c r="J43" s="7"/>
      <c r="K43" s="7"/>
      <c r="L43" s="9" t="s">
        <v>76</v>
      </c>
      <c r="M43" s="20">
        <v>97.9</v>
      </c>
      <c r="N43" s="20">
        <v>53.6</v>
      </c>
      <c r="O43" s="20">
        <v>99.4</v>
      </c>
      <c r="P43" s="20">
        <v>31.8</v>
      </c>
      <c r="Q43" s="20">
        <v>41.8</v>
      </c>
      <c r="R43" s="20">
        <v>35.6</v>
      </c>
      <c r="S43" s="16" t="s">
        <v>77</v>
      </c>
      <c r="T43" s="20">
        <v>11.6</v>
      </c>
      <c r="U43" s="18">
        <v>371.7</v>
      </c>
    </row>
    <row r="44" spans="1:21" ht="16.5" customHeight="1" x14ac:dyDescent="0.25">
      <c r="A44" s="7"/>
      <c r="B44" s="7"/>
      <c r="C44" s="7"/>
      <c r="D44" s="7" t="s">
        <v>81</v>
      </c>
      <c r="E44" s="7"/>
      <c r="F44" s="7"/>
      <c r="G44" s="7"/>
      <c r="H44" s="7"/>
      <c r="I44" s="7"/>
      <c r="J44" s="7"/>
      <c r="K44" s="7"/>
      <c r="L44" s="9" t="s">
        <v>76</v>
      </c>
      <c r="M44" s="17">
        <v>5.4</v>
      </c>
      <c r="N44" s="17">
        <v>1.3</v>
      </c>
      <c r="O44" s="17">
        <v>8.6</v>
      </c>
      <c r="P44" s="17">
        <v>9.6999999999999993</v>
      </c>
      <c r="Q44" s="17">
        <v>8.1</v>
      </c>
      <c r="R44" s="17">
        <v>1.6</v>
      </c>
      <c r="S44" s="16" t="s">
        <v>77</v>
      </c>
      <c r="T44" s="17">
        <v>3</v>
      </c>
      <c r="U44" s="20">
        <v>37.6</v>
      </c>
    </row>
    <row r="45" spans="1:21" ht="16.5" customHeight="1" x14ac:dyDescent="0.25">
      <c r="A45" s="7"/>
      <c r="B45" s="7"/>
      <c r="C45" s="7"/>
      <c r="D45" s="7" t="s">
        <v>82</v>
      </c>
      <c r="E45" s="7"/>
      <c r="F45" s="7"/>
      <c r="G45" s="7"/>
      <c r="H45" s="7"/>
      <c r="I45" s="7"/>
      <c r="J45" s="7"/>
      <c r="K45" s="7"/>
      <c r="L45" s="9" t="s">
        <v>76</v>
      </c>
      <c r="M45" s="17">
        <v>1.4</v>
      </c>
      <c r="N45" s="16" t="s">
        <v>77</v>
      </c>
      <c r="O45" s="17">
        <v>7.5</v>
      </c>
      <c r="P45" s="17">
        <v>4.9000000000000004</v>
      </c>
      <c r="Q45" s="17">
        <v>1.9</v>
      </c>
      <c r="R45" s="17">
        <v>0.6</v>
      </c>
      <c r="S45" s="16" t="s">
        <v>77</v>
      </c>
      <c r="T45" s="17">
        <v>3.4</v>
      </c>
      <c r="U45" s="20">
        <v>19.7</v>
      </c>
    </row>
    <row r="46" spans="1:21" ht="16.5" customHeight="1" x14ac:dyDescent="0.25">
      <c r="A46" s="7"/>
      <c r="B46" s="7"/>
      <c r="C46" s="7"/>
      <c r="D46" s="7" t="s">
        <v>83</v>
      </c>
      <c r="E46" s="7"/>
      <c r="F46" s="7"/>
      <c r="G46" s="7"/>
      <c r="H46" s="7"/>
      <c r="I46" s="7"/>
      <c r="J46" s="7"/>
      <c r="K46" s="7"/>
      <c r="L46" s="9" t="s">
        <v>76</v>
      </c>
      <c r="M46" s="21">
        <v>1227</v>
      </c>
      <c r="N46" s="18">
        <v>925</v>
      </c>
      <c r="O46" s="18">
        <v>711.3</v>
      </c>
      <c r="P46" s="18">
        <v>358.2</v>
      </c>
      <c r="Q46" s="18">
        <v>303.89999999999998</v>
      </c>
      <c r="R46" s="20">
        <v>97.2</v>
      </c>
      <c r="S46" s="20">
        <v>49.3</v>
      </c>
      <c r="T46" s="20">
        <v>18</v>
      </c>
      <c r="U46" s="21">
        <v>3690</v>
      </c>
    </row>
    <row r="47" spans="1:21" ht="16.5" customHeight="1" x14ac:dyDescent="0.25">
      <c r="A47" s="7"/>
      <c r="B47" s="7"/>
      <c r="C47" s="7" t="s">
        <v>89</v>
      </c>
      <c r="D47" s="7"/>
      <c r="E47" s="7"/>
      <c r="F47" s="7"/>
      <c r="G47" s="7"/>
      <c r="H47" s="7"/>
      <c r="I47" s="7"/>
      <c r="J47" s="7"/>
      <c r="K47" s="7"/>
      <c r="L47" s="9"/>
      <c r="M47" s="10"/>
      <c r="N47" s="10"/>
      <c r="O47" s="10"/>
      <c r="P47" s="10"/>
      <c r="Q47" s="10"/>
      <c r="R47" s="10"/>
      <c r="S47" s="10"/>
      <c r="T47" s="10"/>
      <c r="U47" s="10"/>
    </row>
    <row r="48" spans="1:21" ht="16.5" customHeight="1" x14ac:dyDescent="0.25">
      <c r="A48" s="7"/>
      <c r="B48" s="7"/>
      <c r="C48" s="7"/>
      <c r="D48" s="7" t="s">
        <v>75</v>
      </c>
      <c r="E48" s="7"/>
      <c r="F48" s="7"/>
      <c r="G48" s="7"/>
      <c r="H48" s="7"/>
      <c r="I48" s="7"/>
      <c r="J48" s="7"/>
      <c r="K48" s="7"/>
      <c r="L48" s="9" t="s">
        <v>76</v>
      </c>
      <c r="M48" s="18">
        <v>798.1</v>
      </c>
      <c r="N48" s="18">
        <v>628.20000000000005</v>
      </c>
      <c r="O48" s="18">
        <v>401.4</v>
      </c>
      <c r="P48" s="18">
        <v>264.2</v>
      </c>
      <c r="Q48" s="18">
        <v>206.6</v>
      </c>
      <c r="R48" s="16" t="s">
        <v>77</v>
      </c>
      <c r="S48" s="20">
        <v>47.3</v>
      </c>
      <c r="T48" s="16" t="s">
        <v>77</v>
      </c>
      <c r="U48" s="21">
        <v>2345.6999999999998</v>
      </c>
    </row>
    <row r="49" spans="1:21" ht="16.5" customHeight="1" x14ac:dyDescent="0.25">
      <c r="A49" s="7"/>
      <c r="B49" s="7"/>
      <c r="C49" s="7"/>
      <c r="D49" s="7" t="s">
        <v>78</v>
      </c>
      <c r="E49" s="7"/>
      <c r="F49" s="7"/>
      <c r="G49" s="7"/>
      <c r="H49" s="7"/>
      <c r="I49" s="7"/>
      <c r="J49" s="7"/>
      <c r="K49" s="7"/>
      <c r="L49" s="9" t="s">
        <v>76</v>
      </c>
      <c r="M49" s="18">
        <v>292.60000000000002</v>
      </c>
      <c r="N49" s="18">
        <v>214</v>
      </c>
      <c r="O49" s="18">
        <v>173.2</v>
      </c>
      <c r="P49" s="20">
        <v>35</v>
      </c>
      <c r="Q49" s="20">
        <v>38.700000000000003</v>
      </c>
      <c r="R49" s="20">
        <v>57.9</v>
      </c>
      <c r="S49" s="17" t="s">
        <v>79</v>
      </c>
      <c r="T49" s="16" t="s">
        <v>77</v>
      </c>
      <c r="U49" s="18">
        <v>811.6</v>
      </c>
    </row>
    <row r="50" spans="1:21" ht="16.5" customHeight="1" x14ac:dyDescent="0.25">
      <c r="A50" s="7"/>
      <c r="B50" s="7"/>
      <c r="C50" s="7"/>
      <c r="D50" s="7" t="s">
        <v>80</v>
      </c>
      <c r="E50" s="7"/>
      <c r="F50" s="7"/>
      <c r="G50" s="7"/>
      <c r="H50" s="7"/>
      <c r="I50" s="7"/>
      <c r="J50" s="7"/>
      <c r="K50" s="7"/>
      <c r="L50" s="9" t="s">
        <v>76</v>
      </c>
      <c r="M50" s="20">
        <v>94.7</v>
      </c>
      <c r="N50" s="20">
        <v>52.2</v>
      </c>
      <c r="O50" s="20">
        <v>95.4</v>
      </c>
      <c r="P50" s="20">
        <v>30.4</v>
      </c>
      <c r="Q50" s="20">
        <v>40.6</v>
      </c>
      <c r="R50" s="20">
        <v>34.200000000000003</v>
      </c>
      <c r="S50" s="16" t="s">
        <v>77</v>
      </c>
      <c r="T50" s="20">
        <v>10.9</v>
      </c>
      <c r="U50" s="18">
        <v>358.3</v>
      </c>
    </row>
    <row r="51" spans="1:21" ht="16.5" customHeight="1" x14ac:dyDescent="0.25">
      <c r="A51" s="7"/>
      <c r="B51" s="7"/>
      <c r="C51" s="7"/>
      <c r="D51" s="7" t="s">
        <v>81</v>
      </c>
      <c r="E51" s="7"/>
      <c r="F51" s="7"/>
      <c r="G51" s="7"/>
      <c r="H51" s="7"/>
      <c r="I51" s="7"/>
      <c r="J51" s="7"/>
      <c r="K51" s="7"/>
      <c r="L51" s="9" t="s">
        <v>76</v>
      </c>
      <c r="M51" s="17">
        <v>5.2</v>
      </c>
      <c r="N51" s="17">
        <v>1.2</v>
      </c>
      <c r="O51" s="17">
        <v>8.4</v>
      </c>
      <c r="P51" s="17">
        <v>9.1999999999999993</v>
      </c>
      <c r="Q51" s="17">
        <v>7.9</v>
      </c>
      <c r="R51" s="17">
        <v>1.5</v>
      </c>
      <c r="S51" s="16" t="s">
        <v>77</v>
      </c>
      <c r="T51" s="17">
        <v>3</v>
      </c>
      <c r="U51" s="20">
        <v>36.5</v>
      </c>
    </row>
    <row r="52" spans="1:21" ht="16.5" customHeight="1" x14ac:dyDescent="0.25">
      <c r="A52" s="7"/>
      <c r="B52" s="7"/>
      <c r="C52" s="7"/>
      <c r="D52" s="7" t="s">
        <v>82</v>
      </c>
      <c r="E52" s="7"/>
      <c r="F52" s="7"/>
      <c r="G52" s="7"/>
      <c r="H52" s="7"/>
      <c r="I52" s="7"/>
      <c r="J52" s="7"/>
      <c r="K52" s="7"/>
      <c r="L52" s="9" t="s">
        <v>76</v>
      </c>
      <c r="M52" s="17">
        <v>1.3</v>
      </c>
      <c r="N52" s="16" t="s">
        <v>77</v>
      </c>
      <c r="O52" s="17">
        <v>7</v>
      </c>
      <c r="P52" s="17">
        <v>4.5</v>
      </c>
      <c r="Q52" s="17">
        <v>1.8</v>
      </c>
      <c r="R52" s="17">
        <v>0.6</v>
      </c>
      <c r="S52" s="16" t="s">
        <v>77</v>
      </c>
      <c r="T52" s="17">
        <v>3</v>
      </c>
      <c r="U52" s="20">
        <v>18.2</v>
      </c>
    </row>
    <row r="53" spans="1:21" ht="16.5" customHeight="1" x14ac:dyDescent="0.25">
      <c r="A53" s="7"/>
      <c r="B53" s="7"/>
      <c r="C53" s="7"/>
      <c r="D53" s="7" t="s">
        <v>83</v>
      </c>
      <c r="E53" s="7"/>
      <c r="F53" s="7"/>
      <c r="G53" s="7"/>
      <c r="H53" s="7"/>
      <c r="I53" s="7"/>
      <c r="J53" s="7"/>
      <c r="K53" s="7"/>
      <c r="L53" s="9" t="s">
        <v>76</v>
      </c>
      <c r="M53" s="21">
        <v>1192</v>
      </c>
      <c r="N53" s="18">
        <v>895.7</v>
      </c>
      <c r="O53" s="18">
        <v>685.3</v>
      </c>
      <c r="P53" s="18">
        <v>343.3</v>
      </c>
      <c r="Q53" s="18">
        <v>295.60000000000002</v>
      </c>
      <c r="R53" s="20">
        <v>94.2</v>
      </c>
      <c r="S53" s="20">
        <v>47.3</v>
      </c>
      <c r="T53" s="20">
        <v>16.8</v>
      </c>
      <c r="U53" s="21">
        <v>3570.3</v>
      </c>
    </row>
    <row r="54" spans="1:21" ht="16.5" customHeight="1" x14ac:dyDescent="0.25">
      <c r="A54" s="7"/>
      <c r="B54" s="7"/>
      <c r="C54" s="7" t="s">
        <v>90</v>
      </c>
      <c r="D54" s="7"/>
      <c r="E54" s="7"/>
      <c r="F54" s="7"/>
      <c r="G54" s="7"/>
      <c r="H54" s="7"/>
      <c r="I54" s="7"/>
      <c r="J54" s="7"/>
      <c r="K54" s="7"/>
      <c r="L54" s="9"/>
      <c r="M54" s="10"/>
      <c r="N54" s="10"/>
      <c r="O54" s="10"/>
      <c r="P54" s="10"/>
      <c r="Q54" s="10"/>
      <c r="R54" s="10"/>
      <c r="S54" s="10"/>
      <c r="T54" s="10"/>
      <c r="U54" s="10"/>
    </row>
    <row r="55" spans="1:21" ht="16.5" customHeight="1" x14ac:dyDescent="0.25">
      <c r="A55" s="7"/>
      <c r="B55" s="7"/>
      <c r="C55" s="7"/>
      <c r="D55" s="7" t="s">
        <v>75</v>
      </c>
      <c r="E55" s="7"/>
      <c r="F55" s="7"/>
      <c r="G55" s="7"/>
      <c r="H55" s="7"/>
      <c r="I55" s="7"/>
      <c r="J55" s="7"/>
      <c r="K55" s="7"/>
      <c r="L55" s="9" t="s">
        <v>76</v>
      </c>
      <c r="M55" s="18">
        <v>775.9</v>
      </c>
      <c r="N55" s="18">
        <v>609.70000000000005</v>
      </c>
      <c r="O55" s="18">
        <v>387.5</v>
      </c>
      <c r="P55" s="18">
        <v>253.8</v>
      </c>
      <c r="Q55" s="18">
        <v>201.6</v>
      </c>
      <c r="R55" s="16" t="s">
        <v>77</v>
      </c>
      <c r="S55" s="20">
        <v>45.2</v>
      </c>
      <c r="T55" s="16" t="s">
        <v>77</v>
      </c>
      <c r="U55" s="21">
        <v>2273.8000000000002</v>
      </c>
    </row>
    <row r="56" spans="1:21" ht="16.5" customHeight="1" x14ac:dyDescent="0.25">
      <c r="A56" s="7"/>
      <c r="B56" s="7"/>
      <c r="C56" s="7"/>
      <c r="D56" s="7" t="s">
        <v>78</v>
      </c>
      <c r="E56" s="7"/>
      <c r="F56" s="7"/>
      <c r="G56" s="7"/>
      <c r="H56" s="7"/>
      <c r="I56" s="7"/>
      <c r="J56" s="7"/>
      <c r="K56" s="7"/>
      <c r="L56" s="9" t="s">
        <v>76</v>
      </c>
      <c r="M56" s="18">
        <v>283.60000000000002</v>
      </c>
      <c r="N56" s="18">
        <v>204.9</v>
      </c>
      <c r="O56" s="18">
        <v>165.7</v>
      </c>
      <c r="P56" s="20">
        <v>33.4</v>
      </c>
      <c r="Q56" s="20">
        <v>37.200000000000003</v>
      </c>
      <c r="R56" s="20">
        <v>56.5</v>
      </c>
      <c r="S56" s="17" t="s">
        <v>79</v>
      </c>
      <c r="T56" s="16" t="s">
        <v>77</v>
      </c>
      <c r="U56" s="18">
        <v>781.4</v>
      </c>
    </row>
    <row r="57" spans="1:21" ht="16.5" customHeight="1" x14ac:dyDescent="0.25">
      <c r="A57" s="7"/>
      <c r="B57" s="7"/>
      <c r="C57" s="7"/>
      <c r="D57" s="7" t="s">
        <v>80</v>
      </c>
      <c r="E57" s="7"/>
      <c r="F57" s="7"/>
      <c r="G57" s="7"/>
      <c r="H57" s="7"/>
      <c r="I57" s="7"/>
      <c r="J57" s="7"/>
      <c r="K57" s="7"/>
      <c r="L57" s="9" t="s">
        <v>76</v>
      </c>
      <c r="M57" s="20">
        <v>91.4</v>
      </c>
      <c r="N57" s="20">
        <v>50.9</v>
      </c>
      <c r="O57" s="20">
        <v>91.2</v>
      </c>
      <c r="P57" s="20">
        <v>29</v>
      </c>
      <c r="Q57" s="20">
        <v>39.200000000000003</v>
      </c>
      <c r="R57" s="20">
        <v>32.700000000000003</v>
      </c>
      <c r="S57" s="16" t="s">
        <v>77</v>
      </c>
      <c r="T57" s="20">
        <v>10.199999999999999</v>
      </c>
      <c r="U57" s="18">
        <v>344.7</v>
      </c>
    </row>
    <row r="58" spans="1:21" ht="16.5" customHeight="1" x14ac:dyDescent="0.25">
      <c r="A58" s="7"/>
      <c r="B58" s="7"/>
      <c r="C58" s="7"/>
      <c r="D58" s="7" t="s">
        <v>81</v>
      </c>
      <c r="E58" s="7"/>
      <c r="F58" s="7"/>
      <c r="G58" s="7"/>
      <c r="H58" s="7"/>
      <c r="I58" s="7"/>
      <c r="J58" s="7"/>
      <c r="K58" s="7"/>
      <c r="L58" s="9" t="s">
        <v>76</v>
      </c>
      <c r="M58" s="17">
        <v>5.0999999999999996</v>
      </c>
      <c r="N58" s="17">
        <v>1.2</v>
      </c>
      <c r="O58" s="17">
        <v>8.3000000000000007</v>
      </c>
      <c r="P58" s="17">
        <v>8.8000000000000007</v>
      </c>
      <c r="Q58" s="17">
        <v>7.7</v>
      </c>
      <c r="R58" s="17">
        <v>1.5</v>
      </c>
      <c r="S58" s="16" t="s">
        <v>77</v>
      </c>
      <c r="T58" s="17">
        <v>3</v>
      </c>
      <c r="U58" s="20">
        <v>35.6</v>
      </c>
    </row>
    <row r="59" spans="1:21" ht="16.5" customHeight="1" x14ac:dyDescent="0.25">
      <c r="A59" s="7"/>
      <c r="B59" s="7"/>
      <c r="C59" s="7"/>
      <c r="D59" s="7" t="s">
        <v>82</v>
      </c>
      <c r="E59" s="7"/>
      <c r="F59" s="7"/>
      <c r="G59" s="7"/>
      <c r="H59" s="7"/>
      <c r="I59" s="7"/>
      <c r="J59" s="7"/>
      <c r="K59" s="7"/>
      <c r="L59" s="9" t="s">
        <v>76</v>
      </c>
      <c r="M59" s="17">
        <v>1.2</v>
      </c>
      <c r="N59" s="16" t="s">
        <v>77</v>
      </c>
      <c r="O59" s="17">
        <v>6.6</v>
      </c>
      <c r="P59" s="17">
        <v>4</v>
      </c>
      <c r="Q59" s="17">
        <v>1.8</v>
      </c>
      <c r="R59" s="17">
        <v>0.5</v>
      </c>
      <c r="S59" s="16" t="s">
        <v>77</v>
      </c>
      <c r="T59" s="17">
        <v>2.6</v>
      </c>
      <c r="U59" s="20">
        <v>16.8</v>
      </c>
    </row>
    <row r="60" spans="1:21" ht="16.5" customHeight="1" x14ac:dyDescent="0.25">
      <c r="A60" s="7"/>
      <c r="B60" s="7"/>
      <c r="C60" s="7"/>
      <c r="D60" s="7" t="s">
        <v>83</v>
      </c>
      <c r="E60" s="7"/>
      <c r="F60" s="7"/>
      <c r="G60" s="7"/>
      <c r="H60" s="7"/>
      <c r="I60" s="7"/>
      <c r="J60" s="7"/>
      <c r="K60" s="7"/>
      <c r="L60" s="9" t="s">
        <v>76</v>
      </c>
      <c r="M60" s="21">
        <v>1157.3</v>
      </c>
      <c r="N60" s="18">
        <v>866.7</v>
      </c>
      <c r="O60" s="18">
        <v>659.2</v>
      </c>
      <c r="P60" s="18">
        <v>329.1</v>
      </c>
      <c r="Q60" s="18">
        <v>287.5</v>
      </c>
      <c r="R60" s="20">
        <v>91.3</v>
      </c>
      <c r="S60" s="20">
        <v>45.3</v>
      </c>
      <c r="T60" s="20">
        <v>15.9</v>
      </c>
      <c r="U60" s="21">
        <v>3452.2</v>
      </c>
    </row>
    <row r="61" spans="1:21" ht="16.5" customHeight="1" x14ac:dyDescent="0.25">
      <c r="A61" s="7"/>
      <c r="B61" s="7" t="s">
        <v>91</v>
      </c>
      <c r="C61" s="7"/>
      <c r="D61" s="7"/>
      <c r="E61" s="7"/>
      <c r="F61" s="7"/>
      <c r="G61" s="7"/>
      <c r="H61" s="7"/>
      <c r="I61" s="7"/>
      <c r="J61" s="7"/>
      <c r="K61" s="7"/>
      <c r="L61" s="9"/>
      <c r="M61" s="10"/>
      <c r="N61" s="10"/>
      <c r="O61" s="10"/>
      <c r="P61" s="10"/>
      <c r="Q61" s="10"/>
      <c r="R61" s="10"/>
      <c r="S61" s="10"/>
      <c r="T61" s="10"/>
      <c r="U61" s="10"/>
    </row>
    <row r="62" spans="1:21" ht="16.5" customHeight="1" x14ac:dyDescent="0.25">
      <c r="A62" s="7"/>
      <c r="B62" s="7"/>
      <c r="C62" s="7" t="s">
        <v>84</v>
      </c>
      <c r="D62" s="7"/>
      <c r="E62" s="7"/>
      <c r="F62" s="7"/>
      <c r="G62" s="7"/>
      <c r="H62" s="7"/>
      <c r="I62" s="7"/>
      <c r="J62" s="7"/>
      <c r="K62" s="7"/>
      <c r="L62" s="9"/>
      <c r="M62" s="10"/>
      <c r="N62" s="10"/>
      <c r="O62" s="10"/>
      <c r="P62" s="10"/>
      <c r="Q62" s="10"/>
      <c r="R62" s="10"/>
      <c r="S62" s="10"/>
      <c r="T62" s="10"/>
      <c r="U62" s="10"/>
    </row>
    <row r="63" spans="1:21" ht="16.5" customHeight="1" x14ac:dyDescent="0.25">
      <c r="A63" s="7"/>
      <c r="B63" s="7"/>
      <c r="C63" s="7"/>
      <c r="D63" s="7" t="s">
        <v>75</v>
      </c>
      <c r="E63" s="7"/>
      <c r="F63" s="7"/>
      <c r="G63" s="7"/>
      <c r="H63" s="7"/>
      <c r="I63" s="7"/>
      <c r="J63" s="7"/>
      <c r="K63" s="7"/>
      <c r="L63" s="9" t="s">
        <v>76</v>
      </c>
      <c r="M63" s="18">
        <v>643.4</v>
      </c>
      <c r="N63" s="18">
        <v>520.79999999999995</v>
      </c>
      <c r="O63" s="18">
        <v>342.1</v>
      </c>
      <c r="P63" s="18">
        <v>213.6</v>
      </c>
      <c r="Q63" s="18">
        <v>165.1</v>
      </c>
      <c r="R63" s="16" t="s">
        <v>77</v>
      </c>
      <c r="S63" s="20">
        <v>39.6</v>
      </c>
      <c r="T63" s="16" t="s">
        <v>77</v>
      </c>
      <c r="U63" s="21">
        <v>1924.5</v>
      </c>
    </row>
    <row r="64" spans="1:21" ht="16.5" customHeight="1" x14ac:dyDescent="0.25">
      <c r="A64" s="7"/>
      <c r="B64" s="7"/>
      <c r="C64" s="7"/>
      <c r="D64" s="7" t="s">
        <v>78</v>
      </c>
      <c r="E64" s="7"/>
      <c r="F64" s="7"/>
      <c r="G64" s="7"/>
      <c r="H64" s="7"/>
      <c r="I64" s="7"/>
      <c r="J64" s="7"/>
      <c r="K64" s="7"/>
      <c r="L64" s="9" t="s">
        <v>76</v>
      </c>
      <c r="M64" s="18">
        <v>235.7</v>
      </c>
      <c r="N64" s="18">
        <v>172</v>
      </c>
      <c r="O64" s="18">
        <v>141.1</v>
      </c>
      <c r="P64" s="20">
        <v>28.6</v>
      </c>
      <c r="Q64" s="20">
        <v>36.1</v>
      </c>
      <c r="R64" s="20">
        <v>49.1</v>
      </c>
      <c r="S64" s="17" t="s">
        <v>79</v>
      </c>
      <c r="T64" s="16" t="s">
        <v>77</v>
      </c>
      <c r="U64" s="18">
        <v>662.7</v>
      </c>
    </row>
    <row r="65" spans="1:21" ht="16.5" customHeight="1" x14ac:dyDescent="0.25">
      <c r="A65" s="7"/>
      <c r="B65" s="7"/>
      <c r="C65" s="7"/>
      <c r="D65" s="7" t="s">
        <v>80</v>
      </c>
      <c r="E65" s="7"/>
      <c r="F65" s="7"/>
      <c r="G65" s="7"/>
      <c r="H65" s="7"/>
      <c r="I65" s="7"/>
      <c r="J65" s="7"/>
      <c r="K65" s="7"/>
      <c r="L65" s="9" t="s">
        <v>76</v>
      </c>
      <c r="M65" s="20">
        <v>71.599999999999994</v>
      </c>
      <c r="N65" s="20">
        <v>42.7</v>
      </c>
      <c r="O65" s="20">
        <v>75.5</v>
      </c>
      <c r="P65" s="20">
        <v>23.6</v>
      </c>
      <c r="Q65" s="20">
        <v>28.8</v>
      </c>
      <c r="R65" s="20">
        <v>25.4</v>
      </c>
      <c r="S65" s="16" t="s">
        <v>77</v>
      </c>
      <c r="T65" s="17">
        <v>7.8</v>
      </c>
      <c r="U65" s="18">
        <v>275.3</v>
      </c>
    </row>
    <row r="66" spans="1:21" ht="16.5" customHeight="1" x14ac:dyDescent="0.25">
      <c r="A66" s="7"/>
      <c r="B66" s="7"/>
      <c r="C66" s="7"/>
      <c r="D66" s="7" t="s">
        <v>81</v>
      </c>
      <c r="E66" s="7"/>
      <c r="F66" s="7"/>
      <c r="G66" s="7"/>
      <c r="H66" s="7"/>
      <c r="I66" s="7"/>
      <c r="J66" s="7"/>
      <c r="K66" s="7"/>
      <c r="L66" s="9" t="s">
        <v>76</v>
      </c>
      <c r="M66" s="17">
        <v>3.7</v>
      </c>
      <c r="N66" s="17">
        <v>0.6</v>
      </c>
      <c r="O66" s="17">
        <v>6.9</v>
      </c>
      <c r="P66" s="17">
        <v>5.8</v>
      </c>
      <c r="Q66" s="17">
        <v>6.8</v>
      </c>
      <c r="R66" s="17">
        <v>1.2</v>
      </c>
      <c r="S66" s="16" t="s">
        <v>77</v>
      </c>
      <c r="T66" s="17">
        <v>2.7</v>
      </c>
      <c r="U66" s="20">
        <v>27.7</v>
      </c>
    </row>
    <row r="67" spans="1:21" ht="16.5" customHeight="1" x14ac:dyDescent="0.25">
      <c r="A67" s="7"/>
      <c r="B67" s="7"/>
      <c r="C67" s="7"/>
      <c r="D67" s="7" t="s">
        <v>82</v>
      </c>
      <c r="E67" s="7"/>
      <c r="F67" s="7"/>
      <c r="G67" s="7"/>
      <c r="H67" s="7"/>
      <c r="I67" s="7"/>
      <c r="J67" s="7"/>
      <c r="K67" s="7"/>
      <c r="L67" s="9" t="s">
        <v>76</v>
      </c>
      <c r="M67" s="17">
        <v>0.9</v>
      </c>
      <c r="N67" s="16" t="s">
        <v>77</v>
      </c>
      <c r="O67" s="17">
        <v>4.3</v>
      </c>
      <c r="P67" s="17">
        <v>2.9</v>
      </c>
      <c r="Q67" s="17">
        <v>1.4</v>
      </c>
      <c r="R67" s="17">
        <v>0.5</v>
      </c>
      <c r="S67" s="16" t="s">
        <v>77</v>
      </c>
      <c r="T67" s="17">
        <v>1.2</v>
      </c>
      <c r="U67" s="20">
        <v>11.2</v>
      </c>
    </row>
    <row r="68" spans="1:21" ht="16.5" customHeight="1" x14ac:dyDescent="0.25">
      <c r="A68" s="7"/>
      <c r="B68" s="7"/>
      <c r="C68" s="7"/>
      <c r="D68" s="7" t="s">
        <v>83</v>
      </c>
      <c r="E68" s="7"/>
      <c r="F68" s="7"/>
      <c r="G68" s="7"/>
      <c r="H68" s="7"/>
      <c r="I68" s="7"/>
      <c r="J68" s="7"/>
      <c r="K68" s="7"/>
      <c r="L68" s="9" t="s">
        <v>76</v>
      </c>
      <c r="M68" s="18">
        <v>955.3</v>
      </c>
      <c r="N68" s="18">
        <v>736.1</v>
      </c>
      <c r="O68" s="18">
        <v>569.9</v>
      </c>
      <c r="P68" s="18">
        <v>274.60000000000002</v>
      </c>
      <c r="Q68" s="18">
        <v>238.1</v>
      </c>
      <c r="R68" s="20">
        <v>76.099999999999994</v>
      </c>
      <c r="S68" s="20">
        <v>39.6</v>
      </c>
      <c r="T68" s="20">
        <v>11.7</v>
      </c>
      <c r="U68" s="21">
        <v>2901.4</v>
      </c>
    </row>
    <row r="69" spans="1:21" ht="16.5" customHeight="1" x14ac:dyDescent="0.25">
      <c r="A69" s="7"/>
      <c r="B69" s="7"/>
      <c r="C69" s="7" t="s">
        <v>85</v>
      </c>
      <c r="D69" s="7"/>
      <c r="E69" s="7"/>
      <c r="F69" s="7"/>
      <c r="G69" s="7"/>
      <c r="H69" s="7"/>
      <c r="I69" s="7"/>
      <c r="J69" s="7"/>
      <c r="K69" s="7"/>
      <c r="L69" s="9"/>
      <c r="M69" s="10"/>
      <c r="N69" s="10"/>
      <c r="O69" s="10"/>
      <c r="P69" s="10"/>
      <c r="Q69" s="10"/>
      <c r="R69" s="10"/>
      <c r="S69" s="10"/>
      <c r="T69" s="10"/>
      <c r="U69" s="10"/>
    </row>
    <row r="70" spans="1:21" ht="16.5" customHeight="1" x14ac:dyDescent="0.25">
      <c r="A70" s="7"/>
      <c r="B70" s="7"/>
      <c r="C70" s="7"/>
      <c r="D70" s="7" t="s">
        <v>75</v>
      </c>
      <c r="E70" s="7"/>
      <c r="F70" s="7"/>
      <c r="G70" s="7"/>
      <c r="H70" s="7"/>
      <c r="I70" s="7"/>
      <c r="J70" s="7"/>
      <c r="K70" s="7"/>
      <c r="L70" s="9" t="s">
        <v>76</v>
      </c>
      <c r="M70" s="18">
        <v>623.5</v>
      </c>
      <c r="N70" s="18">
        <v>504.5</v>
      </c>
      <c r="O70" s="18">
        <v>328.6</v>
      </c>
      <c r="P70" s="18">
        <v>205.3</v>
      </c>
      <c r="Q70" s="18">
        <v>160.6</v>
      </c>
      <c r="R70" s="16" t="s">
        <v>77</v>
      </c>
      <c r="S70" s="20">
        <v>37.9</v>
      </c>
      <c r="T70" s="16" t="s">
        <v>77</v>
      </c>
      <c r="U70" s="21">
        <v>1860.4</v>
      </c>
    </row>
    <row r="71" spans="1:21" ht="16.5" customHeight="1" x14ac:dyDescent="0.25">
      <c r="A71" s="7"/>
      <c r="B71" s="7"/>
      <c r="C71" s="7"/>
      <c r="D71" s="7" t="s">
        <v>78</v>
      </c>
      <c r="E71" s="7"/>
      <c r="F71" s="7"/>
      <c r="G71" s="7"/>
      <c r="H71" s="7"/>
      <c r="I71" s="7"/>
      <c r="J71" s="7"/>
      <c r="K71" s="7"/>
      <c r="L71" s="9" t="s">
        <v>76</v>
      </c>
      <c r="M71" s="18">
        <v>227.9</v>
      </c>
      <c r="N71" s="18">
        <v>165</v>
      </c>
      <c r="O71" s="18">
        <v>135.30000000000001</v>
      </c>
      <c r="P71" s="20">
        <v>27.2</v>
      </c>
      <c r="Q71" s="20">
        <v>34.700000000000003</v>
      </c>
      <c r="R71" s="20">
        <v>47.5</v>
      </c>
      <c r="S71" s="17" t="s">
        <v>79</v>
      </c>
      <c r="T71" s="16" t="s">
        <v>77</v>
      </c>
      <c r="U71" s="18">
        <v>637.70000000000005</v>
      </c>
    </row>
    <row r="72" spans="1:21" ht="16.5" customHeight="1" x14ac:dyDescent="0.25">
      <c r="A72" s="7"/>
      <c r="B72" s="7"/>
      <c r="C72" s="7"/>
      <c r="D72" s="7" t="s">
        <v>80</v>
      </c>
      <c r="E72" s="7"/>
      <c r="F72" s="7"/>
      <c r="G72" s="7"/>
      <c r="H72" s="7"/>
      <c r="I72" s="7"/>
      <c r="J72" s="7"/>
      <c r="K72" s="7"/>
      <c r="L72" s="9" t="s">
        <v>76</v>
      </c>
      <c r="M72" s="20">
        <v>69.5</v>
      </c>
      <c r="N72" s="20">
        <v>41.3</v>
      </c>
      <c r="O72" s="20">
        <v>72.099999999999994</v>
      </c>
      <c r="P72" s="20">
        <v>22.7</v>
      </c>
      <c r="Q72" s="20">
        <v>27.7</v>
      </c>
      <c r="R72" s="20">
        <v>24.3</v>
      </c>
      <c r="S72" s="16" t="s">
        <v>77</v>
      </c>
      <c r="T72" s="17">
        <v>7.4</v>
      </c>
      <c r="U72" s="18">
        <v>265.10000000000002</v>
      </c>
    </row>
    <row r="73" spans="1:21" ht="16.5" customHeight="1" x14ac:dyDescent="0.25">
      <c r="A73" s="7"/>
      <c r="B73" s="7"/>
      <c r="C73" s="7"/>
      <c r="D73" s="7" t="s">
        <v>81</v>
      </c>
      <c r="E73" s="7"/>
      <c r="F73" s="7"/>
      <c r="G73" s="7"/>
      <c r="H73" s="7"/>
      <c r="I73" s="7"/>
      <c r="J73" s="7"/>
      <c r="K73" s="7"/>
      <c r="L73" s="9" t="s">
        <v>76</v>
      </c>
      <c r="M73" s="17">
        <v>3.6</v>
      </c>
      <c r="N73" s="17">
        <v>0.6</v>
      </c>
      <c r="O73" s="17">
        <v>6.5</v>
      </c>
      <c r="P73" s="17">
        <v>5.6</v>
      </c>
      <c r="Q73" s="17">
        <v>6.5</v>
      </c>
      <c r="R73" s="17">
        <v>1.2</v>
      </c>
      <c r="S73" s="16" t="s">
        <v>77</v>
      </c>
      <c r="T73" s="17">
        <v>2.6</v>
      </c>
      <c r="U73" s="20">
        <v>26.6</v>
      </c>
    </row>
    <row r="74" spans="1:21" ht="16.5" customHeight="1" x14ac:dyDescent="0.25">
      <c r="A74" s="7"/>
      <c r="B74" s="7"/>
      <c r="C74" s="7"/>
      <c r="D74" s="7" t="s">
        <v>82</v>
      </c>
      <c r="E74" s="7"/>
      <c r="F74" s="7"/>
      <c r="G74" s="7"/>
      <c r="H74" s="7"/>
      <c r="I74" s="7"/>
      <c r="J74" s="7"/>
      <c r="K74" s="7"/>
      <c r="L74" s="9" t="s">
        <v>76</v>
      </c>
      <c r="M74" s="17">
        <v>0.9</v>
      </c>
      <c r="N74" s="16" t="s">
        <v>77</v>
      </c>
      <c r="O74" s="17">
        <v>4.0999999999999996</v>
      </c>
      <c r="P74" s="17">
        <v>2.8</v>
      </c>
      <c r="Q74" s="17">
        <v>1.3</v>
      </c>
      <c r="R74" s="17">
        <v>0.4</v>
      </c>
      <c r="S74" s="16" t="s">
        <v>77</v>
      </c>
      <c r="T74" s="17">
        <v>1.1000000000000001</v>
      </c>
      <c r="U74" s="20">
        <v>10.7</v>
      </c>
    </row>
    <row r="75" spans="1:21" ht="16.5" customHeight="1" x14ac:dyDescent="0.25">
      <c r="A75" s="7"/>
      <c r="B75" s="7"/>
      <c r="C75" s="7"/>
      <c r="D75" s="7" t="s">
        <v>83</v>
      </c>
      <c r="E75" s="7"/>
      <c r="F75" s="7"/>
      <c r="G75" s="7"/>
      <c r="H75" s="7"/>
      <c r="I75" s="7"/>
      <c r="J75" s="7"/>
      <c r="K75" s="7"/>
      <c r="L75" s="9" t="s">
        <v>76</v>
      </c>
      <c r="M75" s="18">
        <v>925.4</v>
      </c>
      <c r="N75" s="18">
        <v>711.5</v>
      </c>
      <c r="O75" s="18">
        <v>546.5</v>
      </c>
      <c r="P75" s="18">
        <v>263.60000000000002</v>
      </c>
      <c r="Q75" s="18">
        <v>230.8</v>
      </c>
      <c r="R75" s="20">
        <v>73.5</v>
      </c>
      <c r="S75" s="20">
        <v>37.9</v>
      </c>
      <c r="T75" s="20">
        <v>11.1</v>
      </c>
      <c r="U75" s="21">
        <v>2800.4</v>
      </c>
    </row>
    <row r="76" spans="1:21" ht="16.5" customHeight="1" x14ac:dyDescent="0.25">
      <c r="A76" s="7"/>
      <c r="B76" s="7"/>
      <c r="C76" s="7" t="s">
        <v>86</v>
      </c>
      <c r="D76" s="7"/>
      <c r="E76" s="7"/>
      <c r="F76" s="7"/>
      <c r="G76" s="7"/>
      <c r="H76" s="7"/>
      <c r="I76" s="7"/>
      <c r="J76" s="7"/>
      <c r="K76" s="7"/>
      <c r="L76" s="9"/>
      <c r="M76" s="10"/>
      <c r="N76" s="10"/>
      <c r="O76" s="10"/>
      <c r="P76" s="10"/>
      <c r="Q76" s="10"/>
      <c r="R76" s="10"/>
      <c r="S76" s="10"/>
      <c r="T76" s="10"/>
      <c r="U76" s="10"/>
    </row>
    <row r="77" spans="1:21" ht="16.5" customHeight="1" x14ac:dyDescent="0.25">
      <c r="A77" s="7"/>
      <c r="B77" s="7"/>
      <c r="C77" s="7"/>
      <c r="D77" s="7" t="s">
        <v>75</v>
      </c>
      <c r="E77" s="7"/>
      <c r="F77" s="7"/>
      <c r="G77" s="7"/>
      <c r="H77" s="7"/>
      <c r="I77" s="7"/>
      <c r="J77" s="7"/>
      <c r="K77" s="7"/>
      <c r="L77" s="9" t="s">
        <v>76</v>
      </c>
      <c r="M77" s="18">
        <v>612.6</v>
      </c>
      <c r="N77" s="18">
        <v>486.6</v>
      </c>
      <c r="O77" s="18">
        <v>306.2</v>
      </c>
      <c r="P77" s="18">
        <v>205</v>
      </c>
      <c r="Q77" s="18">
        <v>157.4</v>
      </c>
      <c r="R77" s="16" t="s">
        <v>77</v>
      </c>
      <c r="S77" s="20">
        <v>36.200000000000003</v>
      </c>
      <c r="T77" s="16" t="s">
        <v>77</v>
      </c>
      <c r="U77" s="21">
        <v>1803.9</v>
      </c>
    </row>
    <row r="78" spans="1:21" ht="16.5" customHeight="1" x14ac:dyDescent="0.25">
      <c r="A78" s="7"/>
      <c r="B78" s="7"/>
      <c r="C78" s="7"/>
      <c r="D78" s="7" t="s">
        <v>78</v>
      </c>
      <c r="E78" s="7"/>
      <c r="F78" s="7"/>
      <c r="G78" s="7"/>
      <c r="H78" s="7"/>
      <c r="I78" s="7"/>
      <c r="J78" s="7"/>
      <c r="K78" s="7"/>
      <c r="L78" s="9" t="s">
        <v>76</v>
      </c>
      <c r="M78" s="18">
        <v>218.5</v>
      </c>
      <c r="N78" s="18">
        <v>164.7</v>
      </c>
      <c r="O78" s="18">
        <v>131.30000000000001</v>
      </c>
      <c r="P78" s="20">
        <v>23.7</v>
      </c>
      <c r="Q78" s="20">
        <v>32.700000000000003</v>
      </c>
      <c r="R78" s="20">
        <v>46.5</v>
      </c>
      <c r="S78" s="17" t="s">
        <v>79</v>
      </c>
      <c r="T78" s="16" t="s">
        <v>77</v>
      </c>
      <c r="U78" s="18">
        <v>617.5</v>
      </c>
    </row>
    <row r="79" spans="1:21" ht="16.5" customHeight="1" x14ac:dyDescent="0.25">
      <c r="A79" s="7"/>
      <c r="B79" s="7"/>
      <c r="C79" s="7"/>
      <c r="D79" s="7" t="s">
        <v>80</v>
      </c>
      <c r="E79" s="7"/>
      <c r="F79" s="7"/>
      <c r="G79" s="7"/>
      <c r="H79" s="7"/>
      <c r="I79" s="7"/>
      <c r="J79" s="7"/>
      <c r="K79" s="7"/>
      <c r="L79" s="9" t="s">
        <v>76</v>
      </c>
      <c r="M79" s="20">
        <v>73.099999999999994</v>
      </c>
      <c r="N79" s="20">
        <v>39.6</v>
      </c>
      <c r="O79" s="20">
        <v>73.099999999999994</v>
      </c>
      <c r="P79" s="20">
        <v>24.6</v>
      </c>
      <c r="Q79" s="20">
        <v>28.2</v>
      </c>
      <c r="R79" s="20">
        <v>22.9</v>
      </c>
      <c r="S79" s="16" t="s">
        <v>77</v>
      </c>
      <c r="T79" s="17">
        <v>7.5</v>
      </c>
      <c r="U79" s="18">
        <v>269</v>
      </c>
    </row>
    <row r="80" spans="1:21" ht="16.5" customHeight="1" x14ac:dyDescent="0.25">
      <c r="A80" s="7"/>
      <c r="B80" s="7"/>
      <c r="C80" s="7"/>
      <c r="D80" s="7" t="s">
        <v>81</v>
      </c>
      <c r="E80" s="7"/>
      <c r="F80" s="7"/>
      <c r="G80" s="7"/>
      <c r="H80" s="7"/>
      <c r="I80" s="7"/>
      <c r="J80" s="7"/>
      <c r="K80" s="7"/>
      <c r="L80" s="9" t="s">
        <v>76</v>
      </c>
      <c r="M80" s="17">
        <v>4.5</v>
      </c>
      <c r="N80" s="17">
        <v>0.6</v>
      </c>
      <c r="O80" s="17">
        <v>5.8</v>
      </c>
      <c r="P80" s="17">
        <v>6.3</v>
      </c>
      <c r="Q80" s="17">
        <v>5.9</v>
      </c>
      <c r="R80" s="17">
        <v>1.1000000000000001</v>
      </c>
      <c r="S80" s="16" t="s">
        <v>77</v>
      </c>
      <c r="T80" s="17">
        <v>1.7</v>
      </c>
      <c r="U80" s="20">
        <v>26</v>
      </c>
    </row>
    <row r="81" spans="1:21" ht="16.5" customHeight="1" x14ac:dyDescent="0.25">
      <c r="A81" s="7"/>
      <c r="B81" s="7"/>
      <c r="C81" s="7"/>
      <c r="D81" s="7" t="s">
        <v>82</v>
      </c>
      <c r="E81" s="7"/>
      <c r="F81" s="7"/>
      <c r="G81" s="7"/>
      <c r="H81" s="7"/>
      <c r="I81" s="7"/>
      <c r="J81" s="7"/>
      <c r="K81" s="7"/>
      <c r="L81" s="9" t="s">
        <v>76</v>
      </c>
      <c r="M81" s="17">
        <v>0.6</v>
      </c>
      <c r="N81" s="16" t="s">
        <v>77</v>
      </c>
      <c r="O81" s="17">
        <v>5.7</v>
      </c>
      <c r="P81" s="17">
        <v>3.7</v>
      </c>
      <c r="Q81" s="17">
        <v>1.3</v>
      </c>
      <c r="R81" s="17">
        <v>0.4</v>
      </c>
      <c r="S81" s="16" t="s">
        <v>77</v>
      </c>
      <c r="T81" s="17">
        <v>2.1</v>
      </c>
      <c r="U81" s="20">
        <v>13.9</v>
      </c>
    </row>
    <row r="82" spans="1:21" ht="16.5" customHeight="1" x14ac:dyDescent="0.25">
      <c r="A82" s="7"/>
      <c r="B82" s="7"/>
      <c r="C82" s="7"/>
      <c r="D82" s="7" t="s">
        <v>83</v>
      </c>
      <c r="E82" s="7"/>
      <c r="F82" s="7"/>
      <c r="G82" s="7"/>
      <c r="H82" s="7"/>
      <c r="I82" s="7"/>
      <c r="J82" s="7"/>
      <c r="K82" s="7"/>
      <c r="L82" s="9" t="s">
        <v>76</v>
      </c>
      <c r="M82" s="18">
        <v>909.4</v>
      </c>
      <c r="N82" s="18">
        <v>691.5</v>
      </c>
      <c r="O82" s="18">
        <v>522.1</v>
      </c>
      <c r="P82" s="18">
        <v>263.3</v>
      </c>
      <c r="Q82" s="18">
        <v>225.5</v>
      </c>
      <c r="R82" s="20">
        <v>70.900000000000006</v>
      </c>
      <c r="S82" s="20">
        <v>36.200000000000003</v>
      </c>
      <c r="T82" s="20">
        <v>11.3</v>
      </c>
      <c r="U82" s="21">
        <v>2730.3</v>
      </c>
    </row>
    <row r="83" spans="1:21" ht="16.5" customHeight="1" x14ac:dyDescent="0.25">
      <c r="A83" s="7"/>
      <c r="B83" s="7"/>
      <c r="C83" s="7" t="s">
        <v>87</v>
      </c>
      <c r="D83" s="7"/>
      <c r="E83" s="7"/>
      <c r="F83" s="7"/>
      <c r="G83" s="7"/>
      <c r="H83" s="7"/>
      <c r="I83" s="7"/>
      <c r="J83" s="7"/>
      <c r="K83" s="7"/>
      <c r="L83" s="9"/>
      <c r="M83" s="10"/>
      <c r="N83" s="10"/>
      <c r="O83" s="10"/>
      <c r="P83" s="10"/>
      <c r="Q83" s="10"/>
      <c r="R83" s="10"/>
      <c r="S83" s="10"/>
      <c r="T83" s="10"/>
      <c r="U83" s="10"/>
    </row>
    <row r="84" spans="1:21" ht="16.5" customHeight="1" x14ac:dyDescent="0.25">
      <c r="A84" s="7"/>
      <c r="B84" s="7"/>
      <c r="C84" s="7"/>
      <c r="D84" s="7" t="s">
        <v>75</v>
      </c>
      <c r="E84" s="7"/>
      <c r="F84" s="7"/>
      <c r="G84" s="7"/>
      <c r="H84" s="7"/>
      <c r="I84" s="7"/>
      <c r="J84" s="7"/>
      <c r="K84" s="7"/>
      <c r="L84" s="9" t="s">
        <v>76</v>
      </c>
      <c r="M84" s="18">
        <v>587.70000000000005</v>
      </c>
      <c r="N84" s="18">
        <v>466.5</v>
      </c>
      <c r="O84" s="18">
        <v>291.8</v>
      </c>
      <c r="P84" s="18">
        <v>193.8</v>
      </c>
      <c r="Q84" s="18">
        <v>152.19999999999999</v>
      </c>
      <c r="R84" s="16" t="s">
        <v>77</v>
      </c>
      <c r="S84" s="20">
        <v>34.299999999999997</v>
      </c>
      <c r="T84" s="16" t="s">
        <v>77</v>
      </c>
      <c r="U84" s="21">
        <v>1726.4</v>
      </c>
    </row>
    <row r="85" spans="1:21" ht="16.5" customHeight="1" x14ac:dyDescent="0.25">
      <c r="A85" s="7"/>
      <c r="B85" s="7"/>
      <c r="C85" s="7"/>
      <c r="D85" s="7" t="s">
        <v>78</v>
      </c>
      <c r="E85" s="7"/>
      <c r="F85" s="7"/>
      <c r="G85" s="7"/>
      <c r="H85" s="7"/>
      <c r="I85" s="7"/>
      <c r="J85" s="7"/>
      <c r="K85" s="7"/>
      <c r="L85" s="9" t="s">
        <v>76</v>
      </c>
      <c r="M85" s="18">
        <v>213.5</v>
      </c>
      <c r="N85" s="18">
        <v>158.5</v>
      </c>
      <c r="O85" s="18">
        <v>125.3</v>
      </c>
      <c r="P85" s="20">
        <v>23.9</v>
      </c>
      <c r="Q85" s="20">
        <v>28.3</v>
      </c>
      <c r="R85" s="20">
        <v>43.4</v>
      </c>
      <c r="S85" s="17" t="s">
        <v>79</v>
      </c>
      <c r="T85" s="16" t="s">
        <v>77</v>
      </c>
      <c r="U85" s="18">
        <v>593</v>
      </c>
    </row>
    <row r="86" spans="1:21" ht="16.5" customHeight="1" x14ac:dyDescent="0.25">
      <c r="A86" s="7"/>
      <c r="B86" s="7"/>
      <c r="C86" s="7"/>
      <c r="D86" s="7" t="s">
        <v>80</v>
      </c>
      <c r="E86" s="7"/>
      <c r="F86" s="7"/>
      <c r="G86" s="7"/>
      <c r="H86" s="7"/>
      <c r="I86" s="7"/>
      <c r="J86" s="7"/>
      <c r="K86" s="7"/>
      <c r="L86" s="9" t="s">
        <v>76</v>
      </c>
      <c r="M86" s="20">
        <v>70.8</v>
      </c>
      <c r="N86" s="20">
        <v>39.1</v>
      </c>
      <c r="O86" s="20">
        <v>70.5</v>
      </c>
      <c r="P86" s="20">
        <v>23.2</v>
      </c>
      <c r="Q86" s="20">
        <v>30.4</v>
      </c>
      <c r="R86" s="20">
        <v>23.3</v>
      </c>
      <c r="S86" s="16" t="s">
        <v>77</v>
      </c>
      <c r="T86" s="17">
        <v>7</v>
      </c>
      <c r="U86" s="18">
        <v>264.39999999999998</v>
      </c>
    </row>
    <row r="87" spans="1:21" ht="16.5" customHeight="1" x14ac:dyDescent="0.25">
      <c r="A87" s="7"/>
      <c r="B87" s="7"/>
      <c r="C87" s="7"/>
      <c r="D87" s="7" t="s">
        <v>81</v>
      </c>
      <c r="E87" s="7"/>
      <c r="F87" s="7"/>
      <c r="G87" s="7"/>
      <c r="H87" s="7"/>
      <c r="I87" s="7"/>
      <c r="J87" s="7"/>
      <c r="K87" s="7"/>
      <c r="L87" s="9" t="s">
        <v>76</v>
      </c>
      <c r="M87" s="17">
        <v>4.3</v>
      </c>
      <c r="N87" s="17">
        <v>0.9</v>
      </c>
      <c r="O87" s="17">
        <v>5.7</v>
      </c>
      <c r="P87" s="17">
        <v>6.7</v>
      </c>
      <c r="Q87" s="17">
        <v>5.9</v>
      </c>
      <c r="R87" s="17">
        <v>1.1000000000000001</v>
      </c>
      <c r="S87" s="16" t="s">
        <v>77</v>
      </c>
      <c r="T87" s="17">
        <v>1.6</v>
      </c>
      <c r="U87" s="20">
        <v>26.3</v>
      </c>
    </row>
    <row r="88" spans="1:21" ht="16.5" customHeight="1" x14ac:dyDescent="0.25">
      <c r="A88" s="7"/>
      <c r="B88" s="7"/>
      <c r="C88" s="7"/>
      <c r="D88" s="7" t="s">
        <v>82</v>
      </c>
      <c r="E88" s="7"/>
      <c r="F88" s="7"/>
      <c r="G88" s="7"/>
      <c r="H88" s="7"/>
      <c r="I88" s="7"/>
      <c r="J88" s="7"/>
      <c r="K88" s="7"/>
      <c r="L88" s="9" t="s">
        <v>76</v>
      </c>
      <c r="M88" s="17">
        <v>0.8</v>
      </c>
      <c r="N88" s="16" t="s">
        <v>77</v>
      </c>
      <c r="O88" s="17">
        <v>5.4</v>
      </c>
      <c r="P88" s="17">
        <v>2.9</v>
      </c>
      <c r="Q88" s="17">
        <v>1.2</v>
      </c>
      <c r="R88" s="17">
        <v>0.4</v>
      </c>
      <c r="S88" s="16" t="s">
        <v>77</v>
      </c>
      <c r="T88" s="17">
        <v>2</v>
      </c>
      <c r="U88" s="20">
        <v>12.7</v>
      </c>
    </row>
    <row r="89" spans="1:21" ht="16.5" customHeight="1" x14ac:dyDescent="0.25">
      <c r="A89" s="7"/>
      <c r="B89" s="7"/>
      <c r="C89" s="7"/>
      <c r="D89" s="7" t="s">
        <v>83</v>
      </c>
      <c r="E89" s="7"/>
      <c r="F89" s="7"/>
      <c r="G89" s="7"/>
      <c r="H89" s="7"/>
      <c r="I89" s="7"/>
      <c r="J89" s="7"/>
      <c r="K89" s="7"/>
      <c r="L89" s="9" t="s">
        <v>76</v>
      </c>
      <c r="M89" s="18">
        <v>877.2</v>
      </c>
      <c r="N89" s="18">
        <v>665</v>
      </c>
      <c r="O89" s="18">
        <v>498.8</v>
      </c>
      <c r="P89" s="18">
        <v>250.5</v>
      </c>
      <c r="Q89" s="18">
        <v>218.1</v>
      </c>
      <c r="R89" s="20">
        <v>68.2</v>
      </c>
      <c r="S89" s="20">
        <v>34.4</v>
      </c>
      <c r="T89" s="20">
        <v>10.6</v>
      </c>
      <c r="U89" s="21">
        <v>2622.8</v>
      </c>
    </row>
    <row r="90" spans="1:21" ht="16.5" customHeight="1" x14ac:dyDescent="0.25">
      <c r="A90" s="7"/>
      <c r="B90" s="7"/>
      <c r="C90" s="7" t="s">
        <v>88</v>
      </c>
      <c r="D90" s="7"/>
      <c r="E90" s="7"/>
      <c r="F90" s="7"/>
      <c r="G90" s="7"/>
      <c r="H90" s="7"/>
      <c r="I90" s="7"/>
      <c r="J90" s="7"/>
      <c r="K90" s="7"/>
      <c r="L90" s="9"/>
      <c r="M90" s="10"/>
      <c r="N90" s="10"/>
      <c r="O90" s="10"/>
      <c r="P90" s="10"/>
      <c r="Q90" s="10"/>
      <c r="R90" s="10"/>
      <c r="S90" s="10"/>
      <c r="T90" s="10"/>
      <c r="U90" s="10"/>
    </row>
    <row r="91" spans="1:21" ht="16.5" customHeight="1" x14ac:dyDescent="0.25">
      <c r="A91" s="7"/>
      <c r="B91" s="7"/>
      <c r="C91" s="7"/>
      <c r="D91" s="7" t="s">
        <v>75</v>
      </c>
      <c r="E91" s="7"/>
      <c r="F91" s="7"/>
      <c r="G91" s="7"/>
      <c r="H91" s="7"/>
      <c r="I91" s="7"/>
      <c r="J91" s="7"/>
      <c r="K91" s="7"/>
      <c r="L91" s="9" t="s">
        <v>76</v>
      </c>
      <c r="M91" s="18">
        <v>564.20000000000005</v>
      </c>
      <c r="N91" s="18">
        <v>446.5</v>
      </c>
      <c r="O91" s="18">
        <v>276.8</v>
      </c>
      <c r="P91" s="18">
        <v>183.6</v>
      </c>
      <c r="Q91" s="18">
        <v>146.4</v>
      </c>
      <c r="R91" s="16" t="s">
        <v>77</v>
      </c>
      <c r="S91" s="20">
        <v>32.299999999999997</v>
      </c>
      <c r="T91" s="16" t="s">
        <v>77</v>
      </c>
      <c r="U91" s="21">
        <v>1649.7</v>
      </c>
    </row>
    <row r="92" spans="1:21" ht="16.5" customHeight="1" x14ac:dyDescent="0.25">
      <c r="A92" s="7"/>
      <c r="B92" s="7"/>
      <c r="C92" s="7"/>
      <c r="D92" s="7" t="s">
        <v>78</v>
      </c>
      <c r="E92" s="7"/>
      <c r="F92" s="7"/>
      <c r="G92" s="7"/>
      <c r="H92" s="7"/>
      <c r="I92" s="7"/>
      <c r="J92" s="7"/>
      <c r="K92" s="7"/>
      <c r="L92" s="9" t="s">
        <v>76</v>
      </c>
      <c r="M92" s="18">
        <v>204.8</v>
      </c>
      <c r="N92" s="18">
        <v>150.4</v>
      </c>
      <c r="O92" s="18">
        <v>118.9</v>
      </c>
      <c r="P92" s="20">
        <v>22.5</v>
      </c>
      <c r="Q92" s="20">
        <v>26.8</v>
      </c>
      <c r="R92" s="20">
        <v>41.5</v>
      </c>
      <c r="S92" s="17" t="s">
        <v>79</v>
      </c>
      <c r="T92" s="16" t="s">
        <v>77</v>
      </c>
      <c r="U92" s="18">
        <v>565</v>
      </c>
    </row>
    <row r="93" spans="1:21" ht="16.5" customHeight="1" x14ac:dyDescent="0.25">
      <c r="A93" s="7"/>
      <c r="B93" s="7"/>
      <c r="C93" s="7"/>
      <c r="D93" s="7" t="s">
        <v>80</v>
      </c>
      <c r="E93" s="7"/>
      <c r="F93" s="7"/>
      <c r="G93" s="7"/>
      <c r="H93" s="7"/>
      <c r="I93" s="7"/>
      <c r="J93" s="7"/>
      <c r="K93" s="7"/>
      <c r="L93" s="9" t="s">
        <v>76</v>
      </c>
      <c r="M93" s="20">
        <v>67.8</v>
      </c>
      <c r="N93" s="20">
        <v>37.5</v>
      </c>
      <c r="O93" s="20">
        <v>66.7</v>
      </c>
      <c r="P93" s="20">
        <v>21.8</v>
      </c>
      <c r="Q93" s="20">
        <v>29.1</v>
      </c>
      <c r="R93" s="20">
        <v>22.1</v>
      </c>
      <c r="S93" s="16" t="s">
        <v>77</v>
      </c>
      <c r="T93" s="17">
        <v>6.4</v>
      </c>
      <c r="U93" s="18">
        <v>251.6</v>
      </c>
    </row>
    <row r="94" spans="1:21" ht="16.5" customHeight="1" x14ac:dyDescent="0.25">
      <c r="A94" s="7"/>
      <c r="B94" s="7"/>
      <c r="C94" s="7"/>
      <c r="D94" s="7" t="s">
        <v>81</v>
      </c>
      <c r="E94" s="7"/>
      <c r="F94" s="7"/>
      <c r="G94" s="7"/>
      <c r="H94" s="7"/>
      <c r="I94" s="7"/>
      <c r="J94" s="7"/>
      <c r="K94" s="7"/>
      <c r="L94" s="9" t="s">
        <v>76</v>
      </c>
      <c r="M94" s="17">
        <v>4.0999999999999996</v>
      </c>
      <c r="N94" s="17">
        <v>0.9</v>
      </c>
      <c r="O94" s="17">
        <v>5.5</v>
      </c>
      <c r="P94" s="17">
        <v>6.3</v>
      </c>
      <c r="Q94" s="17">
        <v>5.6</v>
      </c>
      <c r="R94" s="17">
        <v>1.1000000000000001</v>
      </c>
      <c r="S94" s="16" t="s">
        <v>77</v>
      </c>
      <c r="T94" s="17">
        <v>1.6</v>
      </c>
      <c r="U94" s="20">
        <v>25</v>
      </c>
    </row>
    <row r="95" spans="1:21" ht="16.5" customHeight="1" x14ac:dyDescent="0.25">
      <c r="A95" s="7"/>
      <c r="B95" s="7"/>
      <c r="C95" s="7"/>
      <c r="D95" s="7" t="s">
        <v>82</v>
      </c>
      <c r="E95" s="7"/>
      <c r="F95" s="7"/>
      <c r="G95" s="7"/>
      <c r="H95" s="7"/>
      <c r="I95" s="7"/>
      <c r="J95" s="7"/>
      <c r="K95" s="7"/>
      <c r="L95" s="9" t="s">
        <v>76</v>
      </c>
      <c r="M95" s="17">
        <v>0.8</v>
      </c>
      <c r="N95" s="16" t="s">
        <v>77</v>
      </c>
      <c r="O95" s="17">
        <v>5</v>
      </c>
      <c r="P95" s="17">
        <v>2.6</v>
      </c>
      <c r="Q95" s="17">
        <v>1.2</v>
      </c>
      <c r="R95" s="17">
        <v>0.3</v>
      </c>
      <c r="S95" s="16" t="s">
        <v>77</v>
      </c>
      <c r="T95" s="17">
        <v>1.8</v>
      </c>
      <c r="U95" s="20">
        <v>11.7</v>
      </c>
    </row>
    <row r="96" spans="1:21" ht="16.5" customHeight="1" x14ac:dyDescent="0.25">
      <c r="A96" s="7"/>
      <c r="B96" s="7"/>
      <c r="C96" s="7"/>
      <c r="D96" s="7" t="s">
        <v>83</v>
      </c>
      <c r="E96" s="7"/>
      <c r="F96" s="7"/>
      <c r="G96" s="7"/>
      <c r="H96" s="7"/>
      <c r="I96" s="7"/>
      <c r="J96" s="7"/>
      <c r="K96" s="7"/>
      <c r="L96" s="9" t="s">
        <v>76</v>
      </c>
      <c r="M96" s="18">
        <v>841.6</v>
      </c>
      <c r="N96" s="18">
        <v>635.29999999999995</v>
      </c>
      <c r="O96" s="18">
        <v>472.9</v>
      </c>
      <c r="P96" s="18">
        <v>236.8</v>
      </c>
      <c r="Q96" s="18">
        <v>209.1</v>
      </c>
      <c r="R96" s="20">
        <v>65.099999999999994</v>
      </c>
      <c r="S96" s="20">
        <v>32.299999999999997</v>
      </c>
      <c r="T96" s="17">
        <v>9.8000000000000007</v>
      </c>
      <c r="U96" s="21">
        <v>2503</v>
      </c>
    </row>
    <row r="97" spans="1:21" ht="16.5" customHeight="1" x14ac:dyDescent="0.25">
      <c r="A97" s="7"/>
      <c r="B97" s="7"/>
      <c r="C97" s="7" t="s">
        <v>89</v>
      </c>
      <c r="D97" s="7"/>
      <c r="E97" s="7"/>
      <c r="F97" s="7"/>
      <c r="G97" s="7"/>
      <c r="H97" s="7"/>
      <c r="I97" s="7"/>
      <c r="J97" s="7"/>
      <c r="K97" s="7"/>
      <c r="L97" s="9"/>
      <c r="M97" s="10"/>
      <c r="N97" s="10"/>
      <c r="O97" s="10"/>
      <c r="P97" s="10"/>
      <c r="Q97" s="10"/>
      <c r="R97" s="10"/>
      <c r="S97" s="10"/>
      <c r="T97" s="10"/>
      <c r="U97" s="10"/>
    </row>
    <row r="98" spans="1:21" ht="16.5" customHeight="1" x14ac:dyDescent="0.25">
      <c r="A98" s="7"/>
      <c r="B98" s="7"/>
      <c r="C98" s="7"/>
      <c r="D98" s="7" t="s">
        <v>75</v>
      </c>
      <c r="E98" s="7"/>
      <c r="F98" s="7"/>
      <c r="G98" s="7"/>
      <c r="H98" s="7"/>
      <c r="I98" s="7"/>
      <c r="J98" s="7"/>
      <c r="K98" s="7"/>
      <c r="L98" s="9" t="s">
        <v>76</v>
      </c>
      <c r="M98" s="18">
        <v>546.9</v>
      </c>
      <c r="N98" s="18">
        <v>432</v>
      </c>
      <c r="O98" s="18">
        <v>266.10000000000002</v>
      </c>
      <c r="P98" s="18">
        <v>176.7</v>
      </c>
      <c r="Q98" s="18">
        <v>142.80000000000001</v>
      </c>
      <c r="R98" s="16" t="s">
        <v>77</v>
      </c>
      <c r="S98" s="20">
        <v>30.7</v>
      </c>
      <c r="T98" s="16" t="s">
        <v>77</v>
      </c>
      <c r="U98" s="21">
        <v>1595.2</v>
      </c>
    </row>
    <row r="99" spans="1:21" ht="16.5" customHeight="1" x14ac:dyDescent="0.25">
      <c r="A99" s="7"/>
      <c r="B99" s="7"/>
      <c r="C99" s="7"/>
      <c r="D99" s="7" t="s">
        <v>78</v>
      </c>
      <c r="E99" s="7"/>
      <c r="F99" s="7"/>
      <c r="G99" s="7"/>
      <c r="H99" s="7"/>
      <c r="I99" s="7"/>
      <c r="J99" s="7"/>
      <c r="K99" s="7"/>
      <c r="L99" s="9" t="s">
        <v>76</v>
      </c>
      <c r="M99" s="18">
        <v>198.7</v>
      </c>
      <c r="N99" s="18">
        <v>144.30000000000001</v>
      </c>
      <c r="O99" s="18">
        <v>113.7</v>
      </c>
      <c r="P99" s="20">
        <v>21.7</v>
      </c>
      <c r="Q99" s="20">
        <v>25.6</v>
      </c>
      <c r="R99" s="20">
        <v>40.299999999999997</v>
      </c>
      <c r="S99" s="17" t="s">
        <v>79</v>
      </c>
      <c r="T99" s="16" t="s">
        <v>77</v>
      </c>
      <c r="U99" s="18">
        <v>544.20000000000005</v>
      </c>
    </row>
    <row r="100" spans="1:21" ht="16.5" customHeight="1" x14ac:dyDescent="0.25">
      <c r="A100" s="7"/>
      <c r="B100" s="7"/>
      <c r="C100" s="7"/>
      <c r="D100" s="7" t="s">
        <v>80</v>
      </c>
      <c r="E100" s="7"/>
      <c r="F100" s="7"/>
      <c r="G100" s="7"/>
      <c r="H100" s="7"/>
      <c r="I100" s="7"/>
      <c r="J100" s="7"/>
      <c r="K100" s="7"/>
      <c r="L100" s="9" t="s">
        <v>76</v>
      </c>
      <c r="M100" s="20">
        <v>65.400000000000006</v>
      </c>
      <c r="N100" s="20">
        <v>36.5</v>
      </c>
      <c r="O100" s="20">
        <v>63.6</v>
      </c>
      <c r="P100" s="20">
        <v>20.8</v>
      </c>
      <c r="Q100" s="20">
        <v>28.2</v>
      </c>
      <c r="R100" s="20">
        <v>21.4</v>
      </c>
      <c r="S100" s="16" t="s">
        <v>77</v>
      </c>
      <c r="T100" s="17">
        <v>6</v>
      </c>
      <c r="U100" s="18">
        <v>241.8</v>
      </c>
    </row>
    <row r="101" spans="1:21" ht="16.5" customHeight="1" x14ac:dyDescent="0.25">
      <c r="A101" s="7"/>
      <c r="B101" s="7"/>
      <c r="C101" s="7"/>
      <c r="D101" s="7" t="s">
        <v>81</v>
      </c>
      <c r="E101" s="7"/>
      <c r="F101" s="7"/>
      <c r="G101" s="7"/>
      <c r="H101" s="7"/>
      <c r="I101" s="7"/>
      <c r="J101" s="7"/>
      <c r="K101" s="7"/>
      <c r="L101" s="9" t="s">
        <v>76</v>
      </c>
      <c r="M101" s="17">
        <v>3.9</v>
      </c>
      <c r="N101" s="17">
        <v>0.9</v>
      </c>
      <c r="O101" s="17">
        <v>5.4</v>
      </c>
      <c r="P101" s="17">
        <v>5.9</v>
      </c>
      <c r="Q101" s="17">
        <v>5.4</v>
      </c>
      <c r="R101" s="17">
        <v>1</v>
      </c>
      <c r="S101" s="16" t="s">
        <v>77</v>
      </c>
      <c r="T101" s="17">
        <v>1.6</v>
      </c>
      <c r="U101" s="20">
        <v>24.1</v>
      </c>
    </row>
    <row r="102" spans="1:21" ht="16.5" customHeight="1" x14ac:dyDescent="0.25">
      <c r="A102" s="7"/>
      <c r="B102" s="7"/>
      <c r="C102" s="7"/>
      <c r="D102" s="7" t="s">
        <v>82</v>
      </c>
      <c r="E102" s="7"/>
      <c r="F102" s="7"/>
      <c r="G102" s="7"/>
      <c r="H102" s="7"/>
      <c r="I102" s="7"/>
      <c r="J102" s="7"/>
      <c r="K102" s="7"/>
      <c r="L102" s="9" t="s">
        <v>76</v>
      </c>
      <c r="M102" s="17">
        <v>0.7</v>
      </c>
      <c r="N102" s="16" t="s">
        <v>77</v>
      </c>
      <c r="O102" s="17">
        <v>4.7</v>
      </c>
      <c r="P102" s="17">
        <v>2.2999999999999998</v>
      </c>
      <c r="Q102" s="17">
        <v>1.2</v>
      </c>
      <c r="R102" s="17">
        <v>0.3</v>
      </c>
      <c r="S102" s="16" t="s">
        <v>77</v>
      </c>
      <c r="T102" s="17">
        <v>1.6</v>
      </c>
      <c r="U102" s="20">
        <v>10.8</v>
      </c>
    </row>
    <row r="103" spans="1:21" ht="16.5" customHeight="1" x14ac:dyDescent="0.25">
      <c r="A103" s="7"/>
      <c r="B103" s="7"/>
      <c r="C103" s="7"/>
      <c r="D103" s="7" t="s">
        <v>83</v>
      </c>
      <c r="E103" s="7"/>
      <c r="F103" s="7"/>
      <c r="G103" s="7"/>
      <c r="H103" s="7"/>
      <c r="I103" s="7"/>
      <c r="J103" s="7"/>
      <c r="K103" s="7"/>
      <c r="L103" s="9" t="s">
        <v>76</v>
      </c>
      <c r="M103" s="18">
        <v>815.6</v>
      </c>
      <c r="N103" s="18">
        <v>613.6</v>
      </c>
      <c r="O103" s="18">
        <v>453.4</v>
      </c>
      <c r="P103" s="18">
        <v>227.4</v>
      </c>
      <c r="Q103" s="18">
        <v>203.1</v>
      </c>
      <c r="R103" s="20">
        <v>63</v>
      </c>
      <c r="S103" s="20">
        <v>30.7</v>
      </c>
      <c r="T103" s="17">
        <v>9.1999999999999993</v>
      </c>
      <c r="U103" s="21">
        <v>2416.1</v>
      </c>
    </row>
    <row r="104" spans="1:21" ht="16.5" customHeight="1" x14ac:dyDescent="0.25">
      <c r="A104" s="7"/>
      <c r="B104" s="7"/>
      <c r="C104" s="7" t="s">
        <v>90</v>
      </c>
      <c r="D104" s="7"/>
      <c r="E104" s="7"/>
      <c r="F104" s="7"/>
      <c r="G104" s="7"/>
      <c r="H104" s="7"/>
      <c r="I104" s="7"/>
      <c r="J104" s="7"/>
      <c r="K104" s="7"/>
      <c r="L104" s="9"/>
      <c r="M104" s="10"/>
      <c r="N104" s="10"/>
      <c r="O104" s="10"/>
      <c r="P104" s="10"/>
      <c r="Q104" s="10"/>
      <c r="R104" s="10"/>
      <c r="S104" s="10"/>
      <c r="T104" s="10"/>
      <c r="U104" s="10"/>
    </row>
    <row r="105" spans="1:21" ht="16.5" customHeight="1" x14ac:dyDescent="0.25">
      <c r="A105" s="7"/>
      <c r="B105" s="7"/>
      <c r="C105" s="7"/>
      <c r="D105" s="7" t="s">
        <v>75</v>
      </c>
      <c r="E105" s="7"/>
      <c r="F105" s="7"/>
      <c r="G105" s="7"/>
      <c r="H105" s="7"/>
      <c r="I105" s="7"/>
      <c r="J105" s="7"/>
      <c r="K105" s="7"/>
      <c r="L105" s="9" t="s">
        <v>76</v>
      </c>
      <c r="M105" s="18">
        <v>531</v>
      </c>
      <c r="N105" s="18">
        <v>419.4</v>
      </c>
      <c r="O105" s="18">
        <v>256.3</v>
      </c>
      <c r="P105" s="18">
        <v>170</v>
      </c>
      <c r="Q105" s="18">
        <v>139.80000000000001</v>
      </c>
      <c r="R105" s="16" t="s">
        <v>77</v>
      </c>
      <c r="S105" s="20">
        <v>29.3</v>
      </c>
      <c r="T105" s="16" t="s">
        <v>77</v>
      </c>
      <c r="U105" s="21">
        <v>1545.9</v>
      </c>
    </row>
    <row r="106" spans="1:21" ht="16.5" customHeight="1" x14ac:dyDescent="0.25">
      <c r="A106" s="7"/>
      <c r="B106" s="7"/>
      <c r="C106" s="7"/>
      <c r="D106" s="7" t="s">
        <v>78</v>
      </c>
      <c r="E106" s="7"/>
      <c r="F106" s="7"/>
      <c r="G106" s="7"/>
      <c r="H106" s="7"/>
      <c r="I106" s="7"/>
      <c r="J106" s="7"/>
      <c r="K106" s="7"/>
      <c r="L106" s="9" t="s">
        <v>76</v>
      </c>
      <c r="M106" s="18">
        <v>192.6</v>
      </c>
      <c r="N106" s="18">
        <v>138</v>
      </c>
      <c r="O106" s="18">
        <v>108.5</v>
      </c>
      <c r="P106" s="20">
        <v>20.9</v>
      </c>
      <c r="Q106" s="20">
        <v>24.4</v>
      </c>
      <c r="R106" s="20">
        <v>39.1</v>
      </c>
      <c r="S106" s="17" t="s">
        <v>79</v>
      </c>
      <c r="T106" s="16" t="s">
        <v>77</v>
      </c>
      <c r="U106" s="18">
        <v>523.6</v>
      </c>
    </row>
    <row r="107" spans="1:21" ht="16.5" customHeight="1" x14ac:dyDescent="0.25">
      <c r="A107" s="7"/>
      <c r="B107" s="7"/>
      <c r="C107" s="7"/>
      <c r="D107" s="7" t="s">
        <v>80</v>
      </c>
      <c r="E107" s="7"/>
      <c r="F107" s="7"/>
      <c r="G107" s="7"/>
      <c r="H107" s="7"/>
      <c r="I107" s="7"/>
      <c r="J107" s="7"/>
      <c r="K107" s="7"/>
      <c r="L107" s="9" t="s">
        <v>76</v>
      </c>
      <c r="M107" s="20">
        <v>62.7</v>
      </c>
      <c r="N107" s="20">
        <v>35.5</v>
      </c>
      <c r="O107" s="20">
        <v>60</v>
      </c>
      <c r="P107" s="20">
        <v>19.7</v>
      </c>
      <c r="Q107" s="20">
        <v>27.1</v>
      </c>
      <c r="R107" s="20">
        <v>20.6</v>
      </c>
      <c r="S107" s="16" t="s">
        <v>77</v>
      </c>
      <c r="T107" s="17">
        <v>5.6</v>
      </c>
      <c r="U107" s="18">
        <v>231.1</v>
      </c>
    </row>
    <row r="108" spans="1:21" ht="16.5" customHeight="1" x14ac:dyDescent="0.25">
      <c r="A108" s="7"/>
      <c r="B108" s="7"/>
      <c r="C108" s="7"/>
      <c r="D108" s="7" t="s">
        <v>81</v>
      </c>
      <c r="E108" s="7"/>
      <c r="F108" s="7"/>
      <c r="G108" s="7"/>
      <c r="H108" s="7"/>
      <c r="I108" s="7"/>
      <c r="J108" s="7"/>
      <c r="K108" s="7"/>
      <c r="L108" s="9" t="s">
        <v>76</v>
      </c>
      <c r="M108" s="17">
        <v>3.7</v>
      </c>
      <c r="N108" s="17">
        <v>0.8</v>
      </c>
      <c r="O108" s="17">
        <v>5.2</v>
      </c>
      <c r="P108" s="17">
        <v>5.6</v>
      </c>
      <c r="Q108" s="17">
        <v>5.2</v>
      </c>
      <c r="R108" s="17">
        <v>1</v>
      </c>
      <c r="S108" s="16" t="s">
        <v>77</v>
      </c>
      <c r="T108" s="17">
        <v>1.6</v>
      </c>
      <c r="U108" s="20">
        <v>23.2</v>
      </c>
    </row>
    <row r="109" spans="1:21" ht="16.5" customHeight="1" x14ac:dyDescent="0.25">
      <c r="A109" s="7"/>
      <c r="B109" s="7"/>
      <c r="C109" s="7"/>
      <c r="D109" s="7" t="s">
        <v>82</v>
      </c>
      <c r="E109" s="7"/>
      <c r="F109" s="7"/>
      <c r="G109" s="7"/>
      <c r="H109" s="7"/>
      <c r="I109" s="7"/>
      <c r="J109" s="7"/>
      <c r="K109" s="7"/>
      <c r="L109" s="9" t="s">
        <v>76</v>
      </c>
      <c r="M109" s="17">
        <v>0.7</v>
      </c>
      <c r="N109" s="16" t="s">
        <v>77</v>
      </c>
      <c r="O109" s="17">
        <v>4.3</v>
      </c>
      <c r="P109" s="17">
        <v>2</v>
      </c>
      <c r="Q109" s="17">
        <v>1.1000000000000001</v>
      </c>
      <c r="R109" s="17">
        <v>0.3</v>
      </c>
      <c r="S109" s="16" t="s">
        <v>77</v>
      </c>
      <c r="T109" s="17">
        <v>1.4</v>
      </c>
      <c r="U109" s="17">
        <v>9.9</v>
      </c>
    </row>
    <row r="110" spans="1:21" ht="16.5" customHeight="1" x14ac:dyDescent="0.25">
      <c r="A110" s="7"/>
      <c r="B110" s="7"/>
      <c r="C110" s="7"/>
      <c r="D110" s="7" t="s">
        <v>83</v>
      </c>
      <c r="E110" s="7"/>
      <c r="F110" s="7"/>
      <c r="G110" s="7"/>
      <c r="H110" s="7"/>
      <c r="I110" s="7"/>
      <c r="J110" s="7"/>
      <c r="K110" s="7"/>
      <c r="L110" s="9" t="s">
        <v>76</v>
      </c>
      <c r="M110" s="18">
        <v>790.7</v>
      </c>
      <c r="N110" s="18">
        <v>593.79999999999995</v>
      </c>
      <c r="O110" s="18">
        <v>434.3</v>
      </c>
      <c r="P110" s="18">
        <v>218.3</v>
      </c>
      <c r="Q110" s="18">
        <v>197.6</v>
      </c>
      <c r="R110" s="20">
        <v>61</v>
      </c>
      <c r="S110" s="20">
        <v>29.4</v>
      </c>
      <c r="T110" s="17">
        <v>8.6</v>
      </c>
      <c r="U110" s="21">
        <v>2333.6999999999998</v>
      </c>
    </row>
    <row r="111" spans="1:21" ht="16.5" customHeight="1" x14ac:dyDescent="0.25">
      <c r="A111" s="7"/>
      <c r="B111" s="7"/>
      <c r="C111" s="7" t="s">
        <v>92</v>
      </c>
      <c r="D111" s="7"/>
      <c r="E111" s="7"/>
      <c r="F111" s="7"/>
      <c r="G111" s="7"/>
      <c r="H111" s="7"/>
      <c r="I111" s="7"/>
      <c r="J111" s="7"/>
      <c r="K111" s="7"/>
      <c r="L111" s="9"/>
      <c r="M111" s="10"/>
      <c r="N111" s="10"/>
      <c r="O111" s="10"/>
      <c r="P111" s="10"/>
      <c r="Q111" s="10"/>
      <c r="R111" s="10"/>
      <c r="S111" s="10"/>
      <c r="T111" s="10"/>
      <c r="U111" s="10"/>
    </row>
    <row r="112" spans="1:21" ht="16.5" customHeight="1" x14ac:dyDescent="0.25">
      <c r="A112" s="7"/>
      <c r="B112" s="7"/>
      <c r="C112" s="7"/>
      <c r="D112" s="7" t="s">
        <v>75</v>
      </c>
      <c r="E112" s="7"/>
      <c r="F112" s="7"/>
      <c r="G112" s="7"/>
      <c r="H112" s="7"/>
      <c r="I112" s="7"/>
      <c r="J112" s="7"/>
      <c r="K112" s="7"/>
      <c r="L112" s="9" t="s">
        <v>76</v>
      </c>
      <c r="M112" s="18">
        <v>515.5</v>
      </c>
      <c r="N112" s="18">
        <v>411.6</v>
      </c>
      <c r="O112" s="18">
        <v>248.8</v>
      </c>
      <c r="P112" s="18">
        <v>164.1</v>
      </c>
      <c r="Q112" s="18">
        <v>137.4</v>
      </c>
      <c r="R112" s="16" t="s">
        <v>77</v>
      </c>
      <c r="S112" s="20">
        <v>27.9</v>
      </c>
      <c r="T112" s="16" t="s">
        <v>77</v>
      </c>
      <c r="U112" s="21">
        <v>1505.4</v>
      </c>
    </row>
    <row r="113" spans="1:21" ht="16.5" customHeight="1" x14ac:dyDescent="0.25">
      <c r="A113" s="7"/>
      <c r="B113" s="7"/>
      <c r="C113" s="7"/>
      <c r="D113" s="7" t="s">
        <v>78</v>
      </c>
      <c r="E113" s="7"/>
      <c r="F113" s="7"/>
      <c r="G113" s="7"/>
      <c r="H113" s="7"/>
      <c r="I113" s="7"/>
      <c r="J113" s="7"/>
      <c r="K113" s="7"/>
      <c r="L113" s="9" t="s">
        <v>76</v>
      </c>
      <c r="M113" s="18">
        <v>182.8</v>
      </c>
      <c r="N113" s="18">
        <v>126.1</v>
      </c>
      <c r="O113" s="18">
        <v>101.9</v>
      </c>
      <c r="P113" s="20">
        <v>20.3</v>
      </c>
      <c r="Q113" s="20">
        <v>22.5</v>
      </c>
      <c r="R113" s="20">
        <v>38</v>
      </c>
      <c r="S113" s="17" t="s">
        <v>79</v>
      </c>
      <c r="T113" s="16" t="s">
        <v>77</v>
      </c>
      <c r="U113" s="18">
        <v>491.7</v>
      </c>
    </row>
    <row r="114" spans="1:21" ht="16.5" customHeight="1" x14ac:dyDescent="0.25">
      <c r="A114" s="7"/>
      <c r="B114" s="7"/>
      <c r="C114" s="7"/>
      <c r="D114" s="7" t="s">
        <v>80</v>
      </c>
      <c r="E114" s="7"/>
      <c r="F114" s="7"/>
      <c r="G114" s="7"/>
      <c r="H114" s="7"/>
      <c r="I114" s="7"/>
      <c r="J114" s="7"/>
      <c r="K114" s="7"/>
      <c r="L114" s="9" t="s">
        <v>76</v>
      </c>
      <c r="M114" s="20">
        <v>59.6</v>
      </c>
      <c r="N114" s="20">
        <v>34</v>
      </c>
      <c r="O114" s="20">
        <v>55.1</v>
      </c>
      <c r="P114" s="20">
        <v>17.899999999999999</v>
      </c>
      <c r="Q114" s="20">
        <v>25.6</v>
      </c>
      <c r="R114" s="20">
        <v>19.8</v>
      </c>
      <c r="S114" s="16" t="s">
        <v>77</v>
      </c>
      <c r="T114" s="17">
        <v>5.0999999999999996</v>
      </c>
      <c r="U114" s="18">
        <v>217.1</v>
      </c>
    </row>
    <row r="115" spans="1:21" ht="16.5" customHeight="1" x14ac:dyDescent="0.25">
      <c r="A115" s="7"/>
      <c r="B115" s="7"/>
      <c r="C115" s="7"/>
      <c r="D115" s="7" t="s">
        <v>81</v>
      </c>
      <c r="E115" s="7"/>
      <c r="F115" s="7"/>
      <c r="G115" s="7"/>
      <c r="H115" s="7"/>
      <c r="I115" s="7"/>
      <c r="J115" s="7"/>
      <c r="K115" s="7"/>
      <c r="L115" s="9" t="s">
        <v>76</v>
      </c>
      <c r="M115" s="17">
        <v>3.5</v>
      </c>
      <c r="N115" s="17">
        <v>0.8</v>
      </c>
      <c r="O115" s="17">
        <v>5.2</v>
      </c>
      <c r="P115" s="17">
        <v>5.2</v>
      </c>
      <c r="Q115" s="17">
        <v>5.0999999999999996</v>
      </c>
      <c r="R115" s="17">
        <v>1</v>
      </c>
      <c r="S115" s="16" t="s">
        <v>77</v>
      </c>
      <c r="T115" s="17">
        <v>1.7</v>
      </c>
      <c r="U115" s="20">
        <v>22.3</v>
      </c>
    </row>
    <row r="116" spans="1:21" ht="16.5" customHeight="1" x14ac:dyDescent="0.25">
      <c r="A116" s="7"/>
      <c r="B116" s="7"/>
      <c r="C116" s="7"/>
      <c r="D116" s="7" t="s">
        <v>82</v>
      </c>
      <c r="E116" s="7"/>
      <c r="F116" s="7"/>
      <c r="G116" s="7"/>
      <c r="H116" s="7"/>
      <c r="I116" s="7"/>
      <c r="J116" s="7"/>
      <c r="K116" s="7"/>
      <c r="L116" s="9" t="s">
        <v>76</v>
      </c>
      <c r="M116" s="17">
        <v>0.7</v>
      </c>
      <c r="N116" s="16" t="s">
        <v>77</v>
      </c>
      <c r="O116" s="17">
        <v>3.7</v>
      </c>
      <c r="P116" s="17">
        <v>1.8</v>
      </c>
      <c r="Q116" s="17">
        <v>1.1000000000000001</v>
      </c>
      <c r="R116" s="17">
        <v>0.3</v>
      </c>
      <c r="S116" s="16" t="s">
        <v>77</v>
      </c>
      <c r="T116" s="17">
        <v>1.1000000000000001</v>
      </c>
      <c r="U116" s="17">
        <v>8.6999999999999993</v>
      </c>
    </row>
    <row r="117" spans="1:21" ht="16.5" customHeight="1" x14ac:dyDescent="0.25">
      <c r="A117" s="7"/>
      <c r="B117" s="7"/>
      <c r="C117" s="7"/>
      <c r="D117" s="7" t="s">
        <v>83</v>
      </c>
      <c r="E117" s="7"/>
      <c r="F117" s="7"/>
      <c r="G117" s="7"/>
      <c r="H117" s="7"/>
      <c r="I117" s="7"/>
      <c r="J117" s="7"/>
      <c r="K117" s="7"/>
      <c r="L117" s="9" t="s">
        <v>76</v>
      </c>
      <c r="M117" s="18">
        <v>762.1</v>
      </c>
      <c r="N117" s="18">
        <v>572.5</v>
      </c>
      <c r="O117" s="18">
        <v>414.6</v>
      </c>
      <c r="P117" s="18">
        <v>209.4</v>
      </c>
      <c r="Q117" s="18">
        <v>191.7</v>
      </c>
      <c r="R117" s="20">
        <v>59.2</v>
      </c>
      <c r="S117" s="20">
        <v>27.9</v>
      </c>
      <c r="T117" s="17">
        <v>7.9</v>
      </c>
      <c r="U117" s="21">
        <v>2245.1999999999998</v>
      </c>
    </row>
    <row r="118" spans="1:21" ht="16.5" customHeight="1" x14ac:dyDescent="0.25">
      <c r="A118" s="7"/>
      <c r="B118" s="7"/>
      <c r="C118" s="7" t="s">
        <v>93</v>
      </c>
      <c r="D118" s="7"/>
      <c r="E118" s="7"/>
      <c r="F118" s="7"/>
      <c r="G118" s="7"/>
      <c r="H118" s="7"/>
      <c r="I118" s="7"/>
      <c r="J118" s="7"/>
      <c r="K118" s="7"/>
      <c r="L118" s="9"/>
      <c r="M118" s="10"/>
      <c r="N118" s="10"/>
      <c r="O118" s="10"/>
      <c r="P118" s="10"/>
      <c r="Q118" s="10"/>
      <c r="R118" s="10"/>
      <c r="S118" s="10"/>
      <c r="T118" s="10"/>
      <c r="U118" s="10"/>
    </row>
    <row r="119" spans="1:21" ht="16.5" customHeight="1" x14ac:dyDescent="0.25">
      <c r="A119" s="7"/>
      <c r="B119" s="7"/>
      <c r="C119" s="7"/>
      <c r="D119" s="7" t="s">
        <v>75</v>
      </c>
      <c r="E119" s="7"/>
      <c r="F119" s="7"/>
      <c r="G119" s="7"/>
      <c r="H119" s="7"/>
      <c r="I119" s="7"/>
      <c r="J119" s="7"/>
      <c r="K119" s="7"/>
      <c r="L119" s="9" t="s">
        <v>76</v>
      </c>
      <c r="M119" s="18">
        <v>505</v>
      </c>
      <c r="N119" s="18">
        <v>401.4</v>
      </c>
      <c r="O119" s="18">
        <v>247.3</v>
      </c>
      <c r="P119" s="18">
        <v>146.4</v>
      </c>
      <c r="Q119" s="18">
        <v>138.4</v>
      </c>
      <c r="R119" s="16" t="s">
        <v>77</v>
      </c>
      <c r="S119" s="20">
        <v>27.1</v>
      </c>
      <c r="T119" s="16" t="s">
        <v>77</v>
      </c>
      <c r="U119" s="21">
        <v>1465.6</v>
      </c>
    </row>
    <row r="120" spans="1:21" ht="16.5" customHeight="1" x14ac:dyDescent="0.25">
      <c r="A120" s="7"/>
      <c r="B120" s="7"/>
      <c r="C120" s="7"/>
      <c r="D120" s="7" t="s">
        <v>78</v>
      </c>
      <c r="E120" s="7"/>
      <c r="F120" s="7"/>
      <c r="G120" s="7"/>
      <c r="H120" s="7"/>
      <c r="I120" s="7"/>
      <c r="J120" s="7"/>
      <c r="K120" s="7"/>
      <c r="L120" s="9" t="s">
        <v>76</v>
      </c>
      <c r="M120" s="18">
        <v>184.1</v>
      </c>
      <c r="N120" s="18">
        <v>128.19999999999999</v>
      </c>
      <c r="O120" s="18">
        <v>107</v>
      </c>
      <c r="P120" s="20">
        <v>33.299999999999997</v>
      </c>
      <c r="Q120" s="20">
        <v>24.6</v>
      </c>
      <c r="R120" s="20">
        <v>37.200000000000003</v>
      </c>
      <c r="S120" s="17" t="s">
        <v>79</v>
      </c>
      <c r="T120" s="16" t="s">
        <v>77</v>
      </c>
      <c r="U120" s="18">
        <v>514.4</v>
      </c>
    </row>
    <row r="121" spans="1:21" ht="16.5" customHeight="1" x14ac:dyDescent="0.25">
      <c r="A121" s="7"/>
      <c r="B121" s="7"/>
      <c r="C121" s="7"/>
      <c r="D121" s="7" t="s">
        <v>80</v>
      </c>
      <c r="E121" s="7"/>
      <c r="F121" s="7"/>
      <c r="G121" s="7"/>
      <c r="H121" s="7"/>
      <c r="I121" s="7"/>
      <c r="J121" s="7"/>
      <c r="K121" s="7"/>
      <c r="L121" s="9" t="s">
        <v>76</v>
      </c>
      <c r="M121" s="20">
        <v>59.6</v>
      </c>
      <c r="N121" s="20">
        <v>35.6</v>
      </c>
      <c r="O121" s="20">
        <v>54.4</v>
      </c>
      <c r="P121" s="20">
        <v>19.2</v>
      </c>
      <c r="Q121" s="20">
        <v>23.2</v>
      </c>
      <c r="R121" s="20">
        <v>19.3</v>
      </c>
      <c r="S121" s="16" t="s">
        <v>77</v>
      </c>
      <c r="T121" s="17">
        <v>5.2</v>
      </c>
      <c r="U121" s="18">
        <v>216.6</v>
      </c>
    </row>
    <row r="122" spans="1:21" ht="16.5" customHeight="1" x14ac:dyDescent="0.25">
      <c r="A122" s="7"/>
      <c r="B122" s="7"/>
      <c r="C122" s="7"/>
      <c r="D122" s="7" t="s">
        <v>81</v>
      </c>
      <c r="E122" s="7"/>
      <c r="F122" s="7"/>
      <c r="G122" s="7"/>
      <c r="H122" s="7"/>
      <c r="I122" s="7"/>
      <c r="J122" s="7"/>
      <c r="K122" s="7"/>
      <c r="L122" s="9" t="s">
        <v>76</v>
      </c>
      <c r="M122" s="17">
        <v>3.4</v>
      </c>
      <c r="N122" s="17">
        <v>0.7</v>
      </c>
      <c r="O122" s="17">
        <v>6.1</v>
      </c>
      <c r="P122" s="17">
        <v>5.0999999999999996</v>
      </c>
      <c r="Q122" s="17">
        <v>5.0999999999999996</v>
      </c>
      <c r="R122" s="17">
        <v>0.8</v>
      </c>
      <c r="S122" s="16" t="s">
        <v>77</v>
      </c>
      <c r="T122" s="17">
        <v>1.6</v>
      </c>
      <c r="U122" s="20">
        <v>22.8</v>
      </c>
    </row>
    <row r="123" spans="1:21" ht="16.5" customHeight="1" x14ac:dyDescent="0.25">
      <c r="A123" s="7"/>
      <c r="B123" s="7"/>
      <c r="C123" s="7"/>
      <c r="D123" s="7" t="s">
        <v>82</v>
      </c>
      <c r="E123" s="7"/>
      <c r="F123" s="7"/>
      <c r="G123" s="7"/>
      <c r="H123" s="7"/>
      <c r="I123" s="7"/>
      <c r="J123" s="7"/>
      <c r="K123" s="7"/>
      <c r="L123" s="9" t="s">
        <v>76</v>
      </c>
      <c r="M123" s="17">
        <v>0.3</v>
      </c>
      <c r="N123" s="16" t="s">
        <v>77</v>
      </c>
      <c r="O123" s="17">
        <v>3.1</v>
      </c>
      <c r="P123" s="17">
        <v>1.8</v>
      </c>
      <c r="Q123" s="17">
        <v>1</v>
      </c>
      <c r="R123" s="17">
        <v>0.3</v>
      </c>
      <c r="S123" s="16" t="s">
        <v>77</v>
      </c>
      <c r="T123" s="17">
        <v>1</v>
      </c>
      <c r="U123" s="17">
        <v>7.6</v>
      </c>
    </row>
    <row r="124" spans="1:21" ht="16.5" customHeight="1" x14ac:dyDescent="0.25">
      <c r="A124" s="7"/>
      <c r="B124" s="7"/>
      <c r="C124" s="7"/>
      <c r="D124" s="7" t="s">
        <v>83</v>
      </c>
      <c r="E124" s="7"/>
      <c r="F124" s="7"/>
      <c r="G124" s="7"/>
      <c r="H124" s="7"/>
      <c r="I124" s="7"/>
      <c r="J124" s="7"/>
      <c r="K124" s="7"/>
      <c r="L124" s="9" t="s">
        <v>76</v>
      </c>
      <c r="M124" s="18">
        <v>752.5</v>
      </c>
      <c r="N124" s="18">
        <v>565.9</v>
      </c>
      <c r="O124" s="18">
        <v>418</v>
      </c>
      <c r="P124" s="18">
        <v>205.9</v>
      </c>
      <c r="Q124" s="18">
        <v>192.2</v>
      </c>
      <c r="R124" s="20">
        <v>57.6</v>
      </c>
      <c r="S124" s="20">
        <v>27.2</v>
      </c>
      <c r="T124" s="17">
        <v>7.8</v>
      </c>
      <c r="U124" s="21">
        <v>2227</v>
      </c>
    </row>
    <row r="125" spans="1:21" ht="16.5" customHeight="1" x14ac:dyDescent="0.25">
      <c r="A125" s="7"/>
      <c r="B125" s="7"/>
      <c r="C125" s="7" t="s">
        <v>94</v>
      </c>
      <c r="D125" s="7"/>
      <c r="E125" s="7"/>
      <c r="F125" s="7"/>
      <c r="G125" s="7"/>
      <c r="H125" s="7"/>
      <c r="I125" s="7"/>
      <c r="J125" s="7"/>
      <c r="K125" s="7"/>
      <c r="L125" s="9"/>
      <c r="M125" s="10"/>
      <c r="N125" s="10"/>
      <c r="O125" s="10"/>
      <c r="P125" s="10"/>
      <c r="Q125" s="10"/>
      <c r="R125" s="10"/>
      <c r="S125" s="10"/>
      <c r="T125" s="10"/>
      <c r="U125" s="10"/>
    </row>
    <row r="126" spans="1:21" ht="16.5" customHeight="1" x14ac:dyDescent="0.25">
      <c r="A126" s="7"/>
      <c r="B126" s="7"/>
      <c r="C126" s="7"/>
      <c r="D126" s="7" t="s">
        <v>75</v>
      </c>
      <c r="E126" s="7"/>
      <c r="F126" s="7"/>
      <c r="G126" s="7"/>
      <c r="H126" s="7"/>
      <c r="I126" s="7"/>
      <c r="J126" s="7"/>
      <c r="K126" s="7"/>
      <c r="L126" s="9" t="s">
        <v>76</v>
      </c>
      <c r="M126" s="18">
        <v>493.7</v>
      </c>
      <c r="N126" s="18">
        <v>391.4</v>
      </c>
      <c r="O126" s="18">
        <v>238.5</v>
      </c>
      <c r="P126" s="18">
        <v>141.4</v>
      </c>
      <c r="Q126" s="18">
        <v>135.9</v>
      </c>
      <c r="R126" s="16" t="s">
        <v>77</v>
      </c>
      <c r="S126" s="20">
        <v>26</v>
      </c>
      <c r="T126" s="16" t="s">
        <v>77</v>
      </c>
      <c r="U126" s="21">
        <v>1426.9</v>
      </c>
    </row>
    <row r="127" spans="1:21" ht="16.5" customHeight="1" x14ac:dyDescent="0.25">
      <c r="A127" s="7"/>
      <c r="B127" s="7"/>
      <c r="C127" s="7"/>
      <c r="D127" s="7" t="s">
        <v>78</v>
      </c>
      <c r="E127" s="7"/>
      <c r="F127" s="7"/>
      <c r="G127" s="7"/>
      <c r="H127" s="7"/>
      <c r="I127" s="7"/>
      <c r="J127" s="7"/>
      <c r="K127" s="7"/>
      <c r="L127" s="9" t="s">
        <v>76</v>
      </c>
      <c r="M127" s="18">
        <v>178.7</v>
      </c>
      <c r="N127" s="18">
        <v>124.3</v>
      </c>
      <c r="O127" s="18">
        <v>102.5</v>
      </c>
      <c r="P127" s="20">
        <v>31.7</v>
      </c>
      <c r="Q127" s="20">
        <v>23.7</v>
      </c>
      <c r="R127" s="20">
        <v>36.4</v>
      </c>
      <c r="S127" s="17" t="s">
        <v>79</v>
      </c>
      <c r="T127" s="16" t="s">
        <v>77</v>
      </c>
      <c r="U127" s="18">
        <v>497.3</v>
      </c>
    </row>
    <row r="128" spans="1:21" ht="16.5" customHeight="1" x14ac:dyDescent="0.25">
      <c r="A128" s="7"/>
      <c r="B128" s="7"/>
      <c r="C128" s="7"/>
      <c r="D128" s="7" t="s">
        <v>80</v>
      </c>
      <c r="E128" s="7"/>
      <c r="F128" s="7"/>
      <c r="G128" s="7"/>
      <c r="H128" s="7"/>
      <c r="I128" s="7"/>
      <c r="J128" s="7"/>
      <c r="K128" s="7"/>
      <c r="L128" s="9" t="s">
        <v>76</v>
      </c>
      <c r="M128" s="20">
        <v>58.1</v>
      </c>
      <c r="N128" s="20">
        <v>34.700000000000003</v>
      </c>
      <c r="O128" s="20">
        <v>52.4</v>
      </c>
      <c r="P128" s="20">
        <v>18.5</v>
      </c>
      <c r="Q128" s="20">
        <v>22.7</v>
      </c>
      <c r="R128" s="20">
        <v>18.7</v>
      </c>
      <c r="S128" s="16" t="s">
        <v>77</v>
      </c>
      <c r="T128" s="17">
        <v>4.8</v>
      </c>
      <c r="U128" s="18">
        <v>210</v>
      </c>
    </row>
    <row r="129" spans="1:21" ht="16.5" customHeight="1" x14ac:dyDescent="0.25">
      <c r="A129" s="7"/>
      <c r="B129" s="7"/>
      <c r="C129" s="7"/>
      <c r="D129" s="7" t="s">
        <v>81</v>
      </c>
      <c r="E129" s="7"/>
      <c r="F129" s="7"/>
      <c r="G129" s="7"/>
      <c r="H129" s="7"/>
      <c r="I129" s="7"/>
      <c r="J129" s="7"/>
      <c r="K129" s="7"/>
      <c r="L129" s="9" t="s">
        <v>76</v>
      </c>
      <c r="M129" s="17">
        <v>3.3</v>
      </c>
      <c r="N129" s="17">
        <v>0.7</v>
      </c>
      <c r="O129" s="17">
        <v>5.9</v>
      </c>
      <c r="P129" s="17">
        <v>4.9000000000000004</v>
      </c>
      <c r="Q129" s="17">
        <v>5</v>
      </c>
      <c r="R129" s="17">
        <v>0.8</v>
      </c>
      <c r="S129" s="16" t="s">
        <v>77</v>
      </c>
      <c r="T129" s="17">
        <v>1.5</v>
      </c>
      <c r="U129" s="20">
        <v>22.1</v>
      </c>
    </row>
    <row r="130" spans="1:21" ht="16.5" customHeight="1" x14ac:dyDescent="0.25">
      <c r="A130" s="7"/>
      <c r="B130" s="7"/>
      <c r="C130" s="7"/>
      <c r="D130" s="7" t="s">
        <v>82</v>
      </c>
      <c r="E130" s="7"/>
      <c r="F130" s="7"/>
      <c r="G130" s="7"/>
      <c r="H130" s="7"/>
      <c r="I130" s="7"/>
      <c r="J130" s="7"/>
      <c r="K130" s="7"/>
      <c r="L130" s="9" t="s">
        <v>76</v>
      </c>
      <c r="M130" s="17">
        <v>0.3</v>
      </c>
      <c r="N130" s="16" t="s">
        <v>77</v>
      </c>
      <c r="O130" s="17">
        <v>3</v>
      </c>
      <c r="P130" s="17">
        <v>1.8</v>
      </c>
      <c r="Q130" s="17">
        <v>0.9</v>
      </c>
      <c r="R130" s="17">
        <v>0.3</v>
      </c>
      <c r="S130" s="16" t="s">
        <v>77</v>
      </c>
      <c r="T130" s="17">
        <v>1</v>
      </c>
      <c r="U130" s="17">
        <v>7.4</v>
      </c>
    </row>
    <row r="131" spans="1:21" ht="16.5" customHeight="1" x14ac:dyDescent="0.25">
      <c r="A131" s="7"/>
      <c r="B131" s="7"/>
      <c r="C131" s="7"/>
      <c r="D131" s="7" t="s">
        <v>83</v>
      </c>
      <c r="E131" s="7"/>
      <c r="F131" s="7"/>
      <c r="G131" s="7"/>
      <c r="H131" s="7"/>
      <c r="I131" s="7"/>
      <c r="J131" s="7"/>
      <c r="K131" s="7"/>
      <c r="L131" s="9" t="s">
        <v>76</v>
      </c>
      <c r="M131" s="18">
        <v>734.2</v>
      </c>
      <c r="N131" s="18">
        <v>551.1</v>
      </c>
      <c r="O131" s="18">
        <v>402.3</v>
      </c>
      <c r="P131" s="18">
        <v>198.3</v>
      </c>
      <c r="Q131" s="18">
        <v>188.2</v>
      </c>
      <c r="R131" s="20">
        <v>56.1</v>
      </c>
      <c r="S131" s="20">
        <v>26.1</v>
      </c>
      <c r="T131" s="17">
        <v>7.3</v>
      </c>
      <c r="U131" s="21">
        <v>2163.5</v>
      </c>
    </row>
    <row r="132" spans="1:21" ht="16.5" customHeight="1" x14ac:dyDescent="0.25">
      <c r="A132" s="7" t="s">
        <v>95</v>
      </c>
      <c r="B132" s="7"/>
      <c r="C132" s="7"/>
      <c r="D132" s="7"/>
      <c r="E132" s="7"/>
      <c r="F132" s="7"/>
      <c r="G132" s="7"/>
      <c r="H132" s="7"/>
      <c r="I132" s="7"/>
      <c r="J132" s="7"/>
      <c r="K132" s="7"/>
      <c r="L132" s="9"/>
      <c r="M132" s="10"/>
      <c r="N132" s="10"/>
      <c r="O132" s="10"/>
      <c r="P132" s="10"/>
      <c r="Q132" s="10"/>
      <c r="R132" s="10"/>
      <c r="S132" s="10"/>
      <c r="T132" s="10"/>
      <c r="U132" s="10"/>
    </row>
    <row r="133" spans="1:21" ht="16.5" customHeight="1" x14ac:dyDescent="0.25">
      <c r="A133" s="7"/>
      <c r="B133" s="7" t="s">
        <v>96</v>
      </c>
      <c r="C133" s="7"/>
      <c r="D133" s="7"/>
      <c r="E133" s="7"/>
      <c r="F133" s="7"/>
      <c r="G133" s="7"/>
      <c r="H133" s="7"/>
      <c r="I133" s="7"/>
      <c r="J133" s="7"/>
      <c r="K133" s="7"/>
      <c r="L133" s="9"/>
      <c r="M133" s="10"/>
      <c r="N133" s="10"/>
      <c r="O133" s="10"/>
      <c r="P133" s="10"/>
      <c r="Q133" s="10"/>
      <c r="R133" s="10"/>
      <c r="S133" s="10"/>
      <c r="T133" s="10"/>
      <c r="U133" s="10"/>
    </row>
    <row r="134" spans="1:21" ht="16.5" customHeight="1" x14ac:dyDescent="0.25">
      <c r="A134" s="7"/>
      <c r="B134" s="7"/>
      <c r="C134" s="7" t="s">
        <v>84</v>
      </c>
      <c r="D134" s="7"/>
      <c r="E134" s="7"/>
      <c r="F134" s="7"/>
      <c r="G134" s="7"/>
      <c r="H134" s="7"/>
      <c r="I134" s="7"/>
      <c r="J134" s="7"/>
      <c r="K134" s="7"/>
      <c r="L134" s="9" t="s">
        <v>76</v>
      </c>
      <c r="M134" s="20">
        <v>50.8</v>
      </c>
      <c r="N134" s="20">
        <v>10.8</v>
      </c>
      <c r="O134" s="20">
        <v>39</v>
      </c>
      <c r="P134" s="20">
        <v>18.3</v>
      </c>
      <c r="Q134" s="17">
        <v>7.7</v>
      </c>
      <c r="R134" s="17">
        <v>6.2</v>
      </c>
      <c r="S134" s="17">
        <v>1.4</v>
      </c>
      <c r="T134" s="20">
        <v>13.9</v>
      </c>
      <c r="U134" s="18">
        <v>148.1</v>
      </c>
    </row>
    <row r="135" spans="1:21" ht="16.5" customHeight="1" x14ac:dyDescent="0.25">
      <c r="A135" s="7"/>
      <c r="B135" s="7"/>
      <c r="C135" s="7" t="s">
        <v>85</v>
      </c>
      <c r="D135" s="7"/>
      <c r="E135" s="7"/>
      <c r="F135" s="7"/>
      <c r="G135" s="7"/>
      <c r="H135" s="7"/>
      <c r="I135" s="7"/>
      <c r="J135" s="7"/>
      <c r="K135" s="7"/>
      <c r="L135" s="9" t="s">
        <v>76</v>
      </c>
      <c r="M135" s="20">
        <v>48.9</v>
      </c>
      <c r="N135" s="20">
        <v>10.4</v>
      </c>
      <c r="O135" s="20">
        <v>37.299999999999997</v>
      </c>
      <c r="P135" s="20">
        <v>17.5</v>
      </c>
      <c r="Q135" s="17">
        <v>7.3</v>
      </c>
      <c r="R135" s="17">
        <v>5.9</v>
      </c>
      <c r="S135" s="17">
        <v>1.3</v>
      </c>
      <c r="T135" s="20">
        <v>13.3</v>
      </c>
      <c r="U135" s="18">
        <v>141.9</v>
      </c>
    </row>
    <row r="136" spans="1:21" ht="16.5" customHeight="1" x14ac:dyDescent="0.25">
      <c r="A136" s="7"/>
      <c r="B136" s="7"/>
      <c r="C136" s="7" t="s">
        <v>86</v>
      </c>
      <c r="D136" s="7"/>
      <c r="E136" s="7"/>
      <c r="F136" s="7"/>
      <c r="G136" s="7"/>
      <c r="H136" s="7"/>
      <c r="I136" s="7"/>
      <c r="J136" s="7"/>
      <c r="K136" s="7"/>
      <c r="L136" s="9" t="s">
        <v>76</v>
      </c>
      <c r="M136" s="20">
        <v>40.5</v>
      </c>
      <c r="N136" s="17">
        <v>8.4</v>
      </c>
      <c r="O136" s="20">
        <v>32.700000000000003</v>
      </c>
      <c r="P136" s="20">
        <v>15.7</v>
      </c>
      <c r="Q136" s="17">
        <v>6.7</v>
      </c>
      <c r="R136" s="17">
        <v>5</v>
      </c>
      <c r="S136" s="17">
        <v>0.9</v>
      </c>
      <c r="T136" s="20">
        <v>12.5</v>
      </c>
      <c r="U136" s="18">
        <v>122.6</v>
      </c>
    </row>
    <row r="137" spans="1:21" ht="16.5" customHeight="1" x14ac:dyDescent="0.25">
      <c r="A137" s="7"/>
      <c r="B137" s="7"/>
      <c r="C137" s="7" t="s">
        <v>87</v>
      </c>
      <c r="D137" s="7"/>
      <c r="E137" s="7"/>
      <c r="F137" s="7"/>
      <c r="G137" s="7"/>
      <c r="H137" s="7"/>
      <c r="I137" s="7"/>
      <c r="J137" s="7"/>
      <c r="K137" s="7"/>
      <c r="L137" s="9" t="s">
        <v>76</v>
      </c>
      <c r="M137" s="20">
        <v>38.9</v>
      </c>
      <c r="N137" s="17">
        <v>8.1</v>
      </c>
      <c r="O137" s="20">
        <v>31.2</v>
      </c>
      <c r="P137" s="20">
        <v>15.1</v>
      </c>
      <c r="Q137" s="17">
        <v>6.5</v>
      </c>
      <c r="R137" s="17">
        <v>4.7</v>
      </c>
      <c r="S137" s="17">
        <v>0.9</v>
      </c>
      <c r="T137" s="20">
        <v>11.9</v>
      </c>
      <c r="U137" s="18">
        <v>117.3</v>
      </c>
    </row>
    <row r="138" spans="1:21" ht="16.5" customHeight="1" x14ac:dyDescent="0.25">
      <c r="A138" s="7"/>
      <c r="B138" s="7"/>
      <c r="C138" s="7" t="s">
        <v>88</v>
      </c>
      <c r="D138" s="7"/>
      <c r="E138" s="7"/>
      <c r="F138" s="7"/>
      <c r="G138" s="7"/>
      <c r="H138" s="7"/>
      <c r="I138" s="7"/>
      <c r="J138" s="7"/>
      <c r="K138" s="7"/>
      <c r="L138" s="9" t="s">
        <v>76</v>
      </c>
      <c r="M138" s="20">
        <v>37.299999999999997</v>
      </c>
      <c r="N138" s="17">
        <v>7.8</v>
      </c>
      <c r="O138" s="20">
        <v>29.8</v>
      </c>
      <c r="P138" s="20">
        <v>14.4</v>
      </c>
      <c r="Q138" s="17">
        <v>6.2</v>
      </c>
      <c r="R138" s="17">
        <v>4.5</v>
      </c>
      <c r="S138" s="17">
        <v>0.9</v>
      </c>
      <c r="T138" s="20">
        <v>11.3</v>
      </c>
      <c r="U138" s="18">
        <v>112.2</v>
      </c>
    </row>
    <row r="139" spans="1:21" ht="16.5" customHeight="1" x14ac:dyDescent="0.25">
      <c r="A139" s="7"/>
      <c r="B139" s="7"/>
      <c r="C139" s="7" t="s">
        <v>89</v>
      </c>
      <c r="D139" s="7"/>
      <c r="E139" s="7"/>
      <c r="F139" s="7"/>
      <c r="G139" s="7"/>
      <c r="H139" s="7"/>
      <c r="I139" s="7"/>
      <c r="J139" s="7"/>
      <c r="K139" s="7"/>
      <c r="L139" s="9" t="s">
        <v>76</v>
      </c>
      <c r="M139" s="20">
        <v>35.9</v>
      </c>
      <c r="N139" s="17">
        <v>7.5</v>
      </c>
      <c r="O139" s="20">
        <v>28.5</v>
      </c>
      <c r="P139" s="20">
        <v>13.6</v>
      </c>
      <c r="Q139" s="17">
        <v>6</v>
      </c>
      <c r="R139" s="17">
        <v>4.4000000000000004</v>
      </c>
      <c r="S139" s="17">
        <v>0.8</v>
      </c>
      <c r="T139" s="20">
        <v>10.7</v>
      </c>
      <c r="U139" s="18">
        <v>107.4</v>
      </c>
    </row>
    <row r="140" spans="1:21" ht="16.5" customHeight="1" x14ac:dyDescent="0.25">
      <c r="A140" s="7"/>
      <c r="B140" s="7"/>
      <c r="C140" s="7" t="s">
        <v>90</v>
      </c>
      <c r="D140" s="7"/>
      <c r="E140" s="7"/>
      <c r="F140" s="7"/>
      <c r="G140" s="7"/>
      <c r="H140" s="7"/>
      <c r="I140" s="7"/>
      <c r="J140" s="7"/>
      <c r="K140" s="7"/>
      <c r="L140" s="9" t="s">
        <v>76</v>
      </c>
      <c r="M140" s="20">
        <v>34.299999999999997</v>
      </c>
      <c r="N140" s="17">
        <v>7.2</v>
      </c>
      <c r="O140" s="20">
        <v>27.2</v>
      </c>
      <c r="P140" s="20">
        <v>13</v>
      </c>
      <c r="Q140" s="17">
        <v>5.7</v>
      </c>
      <c r="R140" s="17">
        <v>4.2</v>
      </c>
      <c r="S140" s="17">
        <v>0.8</v>
      </c>
      <c r="T140" s="20">
        <v>10.199999999999999</v>
      </c>
      <c r="U140" s="18">
        <v>102.6</v>
      </c>
    </row>
    <row r="141" spans="1:21" ht="16.5" customHeight="1" x14ac:dyDescent="0.25">
      <c r="A141" s="7"/>
      <c r="B141" s="7"/>
      <c r="C141" s="7" t="s">
        <v>92</v>
      </c>
      <c r="D141" s="7"/>
      <c r="E141" s="7"/>
      <c r="F141" s="7"/>
      <c r="G141" s="7"/>
      <c r="H141" s="7"/>
      <c r="I141" s="7"/>
      <c r="J141" s="7"/>
      <c r="K141" s="7"/>
      <c r="L141" s="9" t="s">
        <v>76</v>
      </c>
      <c r="M141" s="20">
        <v>26.3</v>
      </c>
      <c r="N141" s="17">
        <v>5.9</v>
      </c>
      <c r="O141" s="20">
        <v>22.6</v>
      </c>
      <c r="P141" s="20">
        <v>11.1</v>
      </c>
      <c r="Q141" s="17">
        <v>4.4000000000000004</v>
      </c>
      <c r="R141" s="17">
        <v>3.3</v>
      </c>
      <c r="S141" s="17">
        <v>0.6</v>
      </c>
      <c r="T141" s="17">
        <v>9.6999999999999993</v>
      </c>
      <c r="U141" s="20">
        <v>84</v>
      </c>
    </row>
    <row r="142" spans="1:21" ht="16.5" customHeight="1" x14ac:dyDescent="0.25">
      <c r="A142" s="7"/>
      <c r="B142" s="7"/>
      <c r="C142" s="7" t="s">
        <v>93</v>
      </c>
      <c r="D142" s="7"/>
      <c r="E142" s="7"/>
      <c r="F142" s="7"/>
      <c r="G142" s="7"/>
      <c r="H142" s="7"/>
      <c r="I142" s="7"/>
      <c r="J142" s="7"/>
      <c r="K142" s="7"/>
      <c r="L142" s="9" t="s">
        <v>76</v>
      </c>
      <c r="M142" s="20">
        <v>25.1</v>
      </c>
      <c r="N142" s="17">
        <v>5.7</v>
      </c>
      <c r="O142" s="20">
        <v>21.4</v>
      </c>
      <c r="P142" s="20">
        <v>10.6</v>
      </c>
      <c r="Q142" s="17">
        <v>4.2</v>
      </c>
      <c r="R142" s="17">
        <v>3.2</v>
      </c>
      <c r="S142" s="17">
        <v>0.6</v>
      </c>
      <c r="T142" s="17">
        <v>9.3000000000000007</v>
      </c>
      <c r="U142" s="20">
        <v>80.099999999999994</v>
      </c>
    </row>
    <row r="143" spans="1:21" ht="16.5" customHeight="1" x14ac:dyDescent="0.25">
      <c r="A143" s="7"/>
      <c r="B143" s="7"/>
      <c r="C143" s="7" t="s">
        <v>94</v>
      </c>
      <c r="D143" s="7"/>
      <c r="E143" s="7"/>
      <c r="F143" s="7"/>
      <c r="G143" s="7"/>
      <c r="H143" s="7"/>
      <c r="I143" s="7"/>
      <c r="J143" s="7"/>
      <c r="K143" s="7"/>
      <c r="L143" s="9" t="s">
        <v>76</v>
      </c>
      <c r="M143" s="20">
        <v>24</v>
      </c>
      <c r="N143" s="17">
        <v>5.4</v>
      </c>
      <c r="O143" s="20">
        <v>20.3</v>
      </c>
      <c r="P143" s="20">
        <v>10.199999999999999</v>
      </c>
      <c r="Q143" s="17">
        <v>4</v>
      </c>
      <c r="R143" s="17">
        <v>3</v>
      </c>
      <c r="S143" s="17">
        <v>0.5</v>
      </c>
      <c r="T143" s="17">
        <v>8.9</v>
      </c>
      <c r="U143" s="20">
        <v>76.3</v>
      </c>
    </row>
    <row r="144" spans="1:21" ht="16.5" customHeight="1" x14ac:dyDescent="0.25">
      <c r="A144" s="7"/>
      <c r="B144" s="7" t="s">
        <v>97</v>
      </c>
      <c r="C144" s="7"/>
      <c r="D144" s="7"/>
      <c r="E144" s="7"/>
      <c r="F144" s="7"/>
      <c r="G144" s="7"/>
      <c r="H144" s="7"/>
      <c r="I144" s="7"/>
      <c r="J144" s="7"/>
      <c r="K144" s="7"/>
      <c r="L144" s="9"/>
      <c r="M144" s="10"/>
      <c r="N144" s="10"/>
      <c r="O144" s="10"/>
      <c r="P144" s="10"/>
      <c r="Q144" s="10"/>
      <c r="R144" s="10"/>
      <c r="S144" s="10"/>
      <c r="T144" s="10"/>
      <c r="U144" s="10"/>
    </row>
    <row r="145" spans="1:21" ht="16.5" customHeight="1" x14ac:dyDescent="0.25">
      <c r="A145" s="7"/>
      <c r="B145" s="7"/>
      <c r="C145" s="7" t="s">
        <v>84</v>
      </c>
      <c r="D145" s="7"/>
      <c r="E145" s="7"/>
      <c r="F145" s="7"/>
      <c r="G145" s="7"/>
      <c r="H145" s="7"/>
      <c r="I145" s="7"/>
      <c r="J145" s="7"/>
      <c r="K145" s="7"/>
      <c r="L145" s="9" t="s">
        <v>76</v>
      </c>
      <c r="M145" s="20">
        <v>34.700000000000003</v>
      </c>
      <c r="N145" s="17">
        <v>7.4</v>
      </c>
      <c r="O145" s="20">
        <v>27.5</v>
      </c>
      <c r="P145" s="20">
        <v>13.1</v>
      </c>
      <c r="Q145" s="17">
        <v>5.4</v>
      </c>
      <c r="R145" s="17">
        <v>4.0999999999999996</v>
      </c>
      <c r="S145" s="17">
        <v>1</v>
      </c>
      <c r="T145" s="20">
        <v>10.199999999999999</v>
      </c>
      <c r="U145" s="18">
        <v>103.5</v>
      </c>
    </row>
    <row r="146" spans="1:21" ht="16.5" customHeight="1" x14ac:dyDescent="0.25">
      <c r="A146" s="7"/>
      <c r="B146" s="7"/>
      <c r="C146" s="7" t="s">
        <v>85</v>
      </c>
      <c r="D146" s="7"/>
      <c r="E146" s="7"/>
      <c r="F146" s="7"/>
      <c r="G146" s="7"/>
      <c r="H146" s="7"/>
      <c r="I146" s="7"/>
      <c r="J146" s="7"/>
      <c r="K146" s="7"/>
      <c r="L146" s="9" t="s">
        <v>76</v>
      </c>
      <c r="M146" s="20">
        <v>33.700000000000003</v>
      </c>
      <c r="N146" s="17">
        <v>7.2</v>
      </c>
      <c r="O146" s="20">
        <v>26.5</v>
      </c>
      <c r="P146" s="20">
        <v>12.7</v>
      </c>
      <c r="Q146" s="17">
        <v>5.3</v>
      </c>
      <c r="R146" s="17">
        <v>4</v>
      </c>
      <c r="S146" s="17">
        <v>1</v>
      </c>
      <c r="T146" s="17">
        <v>9.8000000000000007</v>
      </c>
      <c r="U146" s="18">
        <v>100.2</v>
      </c>
    </row>
    <row r="147" spans="1:21" ht="16.5" customHeight="1" x14ac:dyDescent="0.25">
      <c r="A147" s="7"/>
      <c r="B147" s="7"/>
      <c r="C147" s="7" t="s">
        <v>86</v>
      </c>
      <c r="D147" s="7"/>
      <c r="E147" s="7"/>
      <c r="F147" s="7"/>
      <c r="G147" s="7"/>
      <c r="H147" s="7"/>
      <c r="I147" s="7"/>
      <c r="J147" s="7"/>
      <c r="K147" s="7"/>
      <c r="L147" s="9" t="s">
        <v>76</v>
      </c>
      <c r="M147" s="20">
        <v>28.2</v>
      </c>
      <c r="N147" s="17">
        <v>5.9</v>
      </c>
      <c r="O147" s="20">
        <v>23.5</v>
      </c>
      <c r="P147" s="20">
        <v>11.6</v>
      </c>
      <c r="Q147" s="17">
        <v>4.8</v>
      </c>
      <c r="R147" s="17">
        <v>3.5</v>
      </c>
      <c r="S147" s="17">
        <v>0.7</v>
      </c>
      <c r="T147" s="17">
        <v>9</v>
      </c>
      <c r="U147" s="20">
        <v>87.2</v>
      </c>
    </row>
    <row r="148" spans="1:21" ht="16.5" customHeight="1" x14ac:dyDescent="0.25">
      <c r="A148" s="7"/>
      <c r="B148" s="7"/>
      <c r="C148" s="7" t="s">
        <v>87</v>
      </c>
      <c r="D148" s="7"/>
      <c r="E148" s="7"/>
      <c r="F148" s="7"/>
      <c r="G148" s="7"/>
      <c r="H148" s="7"/>
      <c r="I148" s="7"/>
      <c r="J148" s="7"/>
      <c r="K148" s="7"/>
      <c r="L148" s="9" t="s">
        <v>76</v>
      </c>
      <c r="M148" s="20">
        <v>27.4</v>
      </c>
      <c r="N148" s="17">
        <v>5.8</v>
      </c>
      <c r="O148" s="20">
        <v>22.6</v>
      </c>
      <c r="P148" s="20">
        <v>11.2</v>
      </c>
      <c r="Q148" s="17">
        <v>4.5999999999999996</v>
      </c>
      <c r="R148" s="17">
        <v>3.3</v>
      </c>
      <c r="S148" s="17">
        <v>0.7</v>
      </c>
      <c r="T148" s="17">
        <v>8.6</v>
      </c>
      <c r="U148" s="20">
        <v>84.2</v>
      </c>
    </row>
    <row r="149" spans="1:21" ht="16.5" customHeight="1" x14ac:dyDescent="0.25">
      <c r="A149" s="7"/>
      <c r="B149" s="7"/>
      <c r="C149" s="7" t="s">
        <v>88</v>
      </c>
      <c r="D149" s="7"/>
      <c r="E149" s="7"/>
      <c r="F149" s="7"/>
      <c r="G149" s="7"/>
      <c r="H149" s="7"/>
      <c r="I149" s="7"/>
      <c r="J149" s="7"/>
      <c r="K149" s="7"/>
      <c r="L149" s="9" t="s">
        <v>76</v>
      </c>
      <c r="M149" s="20">
        <v>26.5</v>
      </c>
      <c r="N149" s="17">
        <v>5.5</v>
      </c>
      <c r="O149" s="20">
        <v>21.8</v>
      </c>
      <c r="P149" s="20">
        <v>10.7</v>
      </c>
      <c r="Q149" s="17">
        <v>4.4000000000000004</v>
      </c>
      <c r="R149" s="17">
        <v>3.2</v>
      </c>
      <c r="S149" s="17">
        <v>0.7</v>
      </c>
      <c r="T149" s="17">
        <v>8.3000000000000007</v>
      </c>
      <c r="U149" s="20">
        <v>81.2</v>
      </c>
    </row>
    <row r="150" spans="1:21" ht="16.5" customHeight="1" x14ac:dyDescent="0.25">
      <c r="A150" s="7"/>
      <c r="B150" s="7"/>
      <c r="C150" s="7" t="s">
        <v>89</v>
      </c>
      <c r="D150" s="7"/>
      <c r="E150" s="7"/>
      <c r="F150" s="7"/>
      <c r="G150" s="7"/>
      <c r="H150" s="7"/>
      <c r="I150" s="7"/>
      <c r="J150" s="7"/>
      <c r="K150" s="7"/>
      <c r="L150" s="9" t="s">
        <v>76</v>
      </c>
      <c r="M150" s="20">
        <v>25.7</v>
      </c>
      <c r="N150" s="17">
        <v>5.4</v>
      </c>
      <c r="O150" s="20">
        <v>21.1</v>
      </c>
      <c r="P150" s="20">
        <v>10.3</v>
      </c>
      <c r="Q150" s="17">
        <v>4.3</v>
      </c>
      <c r="R150" s="17">
        <v>3.1</v>
      </c>
      <c r="S150" s="17">
        <v>0.7</v>
      </c>
      <c r="T150" s="17">
        <v>7.9</v>
      </c>
      <c r="U150" s="20">
        <v>78.5</v>
      </c>
    </row>
    <row r="151" spans="1:21" ht="16.5" customHeight="1" x14ac:dyDescent="0.25">
      <c r="A151" s="7"/>
      <c r="B151" s="7"/>
      <c r="C151" s="7" t="s">
        <v>90</v>
      </c>
      <c r="D151" s="7"/>
      <c r="E151" s="7"/>
      <c r="F151" s="7"/>
      <c r="G151" s="7"/>
      <c r="H151" s="7"/>
      <c r="I151" s="7"/>
      <c r="J151" s="7"/>
      <c r="K151" s="7"/>
      <c r="L151" s="9" t="s">
        <v>76</v>
      </c>
      <c r="M151" s="20">
        <v>24.9</v>
      </c>
      <c r="N151" s="17">
        <v>5.2</v>
      </c>
      <c r="O151" s="20">
        <v>20.3</v>
      </c>
      <c r="P151" s="17">
        <v>9.8000000000000007</v>
      </c>
      <c r="Q151" s="17">
        <v>4.0999999999999996</v>
      </c>
      <c r="R151" s="17">
        <v>3</v>
      </c>
      <c r="S151" s="17">
        <v>0.7</v>
      </c>
      <c r="T151" s="17">
        <v>7.6</v>
      </c>
      <c r="U151" s="20">
        <v>75.599999999999994</v>
      </c>
    </row>
    <row r="152" spans="1:21" ht="16.5" customHeight="1" x14ac:dyDescent="0.25">
      <c r="A152" s="7"/>
      <c r="B152" s="7" t="s">
        <v>98</v>
      </c>
      <c r="C152" s="7"/>
      <c r="D152" s="7"/>
      <c r="E152" s="7"/>
      <c r="F152" s="7"/>
      <c r="G152" s="7"/>
      <c r="H152" s="7"/>
      <c r="I152" s="7"/>
      <c r="J152" s="7"/>
      <c r="K152" s="7"/>
      <c r="L152" s="9"/>
      <c r="M152" s="10"/>
      <c r="N152" s="10"/>
      <c r="O152" s="10"/>
      <c r="P152" s="10"/>
      <c r="Q152" s="10"/>
      <c r="R152" s="10"/>
      <c r="S152" s="10"/>
      <c r="T152" s="10"/>
      <c r="U152" s="10"/>
    </row>
    <row r="153" spans="1:21" ht="16.5" customHeight="1" x14ac:dyDescent="0.25">
      <c r="A153" s="7"/>
      <c r="B153" s="7"/>
      <c r="C153" s="7" t="s">
        <v>84</v>
      </c>
      <c r="D153" s="7"/>
      <c r="E153" s="7"/>
      <c r="F153" s="7"/>
      <c r="G153" s="7"/>
      <c r="H153" s="7"/>
      <c r="I153" s="7"/>
      <c r="J153" s="7"/>
      <c r="K153" s="7"/>
      <c r="L153" s="9" t="s">
        <v>76</v>
      </c>
      <c r="M153" s="20">
        <v>41.5</v>
      </c>
      <c r="N153" s="17">
        <v>8.9</v>
      </c>
      <c r="O153" s="20">
        <v>32.700000000000003</v>
      </c>
      <c r="P153" s="20">
        <v>15.5</v>
      </c>
      <c r="Q153" s="17">
        <v>6.4</v>
      </c>
      <c r="R153" s="17">
        <v>5</v>
      </c>
      <c r="S153" s="17">
        <v>1.2</v>
      </c>
      <c r="T153" s="20">
        <v>12</v>
      </c>
      <c r="U153" s="18">
        <v>123.2</v>
      </c>
    </row>
    <row r="154" spans="1:21" ht="16.5" customHeight="1" x14ac:dyDescent="0.25">
      <c r="A154" s="7"/>
      <c r="B154" s="7"/>
      <c r="C154" s="7" t="s">
        <v>85</v>
      </c>
      <c r="D154" s="7"/>
      <c r="E154" s="7"/>
      <c r="F154" s="7"/>
      <c r="G154" s="7"/>
      <c r="H154" s="7"/>
      <c r="I154" s="7"/>
      <c r="J154" s="7"/>
      <c r="K154" s="7"/>
      <c r="L154" s="9" t="s">
        <v>76</v>
      </c>
      <c r="M154" s="20">
        <v>40.200000000000003</v>
      </c>
      <c r="N154" s="17">
        <v>8.6</v>
      </c>
      <c r="O154" s="20">
        <v>31.4</v>
      </c>
      <c r="P154" s="20">
        <v>14.9</v>
      </c>
      <c r="Q154" s="17">
        <v>6.2</v>
      </c>
      <c r="R154" s="17">
        <v>4.8</v>
      </c>
      <c r="S154" s="17">
        <v>1.1000000000000001</v>
      </c>
      <c r="T154" s="20">
        <v>11.4</v>
      </c>
      <c r="U154" s="18">
        <v>118.8</v>
      </c>
    </row>
    <row r="155" spans="1:21" ht="16.5" customHeight="1" x14ac:dyDescent="0.25">
      <c r="A155" s="7"/>
      <c r="B155" s="7"/>
      <c r="C155" s="7" t="s">
        <v>86</v>
      </c>
      <c r="D155" s="7"/>
      <c r="E155" s="7"/>
      <c r="F155" s="7"/>
      <c r="G155" s="7"/>
      <c r="H155" s="7"/>
      <c r="I155" s="7"/>
      <c r="J155" s="7"/>
      <c r="K155" s="7"/>
      <c r="L155" s="9" t="s">
        <v>76</v>
      </c>
      <c r="M155" s="20">
        <v>33.6</v>
      </c>
      <c r="N155" s="17">
        <v>7</v>
      </c>
      <c r="O155" s="20">
        <v>27.8</v>
      </c>
      <c r="P155" s="20">
        <v>13.5</v>
      </c>
      <c r="Q155" s="17">
        <v>5.6</v>
      </c>
      <c r="R155" s="17">
        <v>4.0999999999999996</v>
      </c>
      <c r="S155" s="17">
        <v>0.9</v>
      </c>
      <c r="T155" s="20">
        <v>10.6</v>
      </c>
      <c r="U155" s="18">
        <v>103</v>
      </c>
    </row>
    <row r="156" spans="1:21" ht="16.5" customHeight="1" x14ac:dyDescent="0.25">
      <c r="A156" s="7"/>
      <c r="B156" s="7"/>
      <c r="C156" s="7" t="s">
        <v>87</v>
      </c>
      <c r="D156" s="7"/>
      <c r="E156" s="7"/>
      <c r="F156" s="7"/>
      <c r="G156" s="7"/>
      <c r="H156" s="7"/>
      <c r="I156" s="7"/>
      <c r="J156" s="7"/>
      <c r="K156" s="7"/>
      <c r="L156" s="9" t="s">
        <v>76</v>
      </c>
      <c r="M156" s="20">
        <v>32.4</v>
      </c>
      <c r="N156" s="17">
        <v>6.8</v>
      </c>
      <c r="O156" s="20">
        <v>26.6</v>
      </c>
      <c r="P156" s="20">
        <v>12.9</v>
      </c>
      <c r="Q156" s="17">
        <v>5.4</v>
      </c>
      <c r="R156" s="17">
        <v>3.9</v>
      </c>
      <c r="S156" s="17">
        <v>0.8</v>
      </c>
      <c r="T156" s="20">
        <v>10.1</v>
      </c>
      <c r="U156" s="20">
        <v>98.9</v>
      </c>
    </row>
    <row r="157" spans="1:21" ht="16.5" customHeight="1" x14ac:dyDescent="0.25">
      <c r="A157" s="7"/>
      <c r="B157" s="7"/>
      <c r="C157" s="7" t="s">
        <v>88</v>
      </c>
      <c r="D157" s="7"/>
      <c r="E157" s="7"/>
      <c r="F157" s="7"/>
      <c r="G157" s="7"/>
      <c r="H157" s="7"/>
      <c r="I157" s="7"/>
      <c r="J157" s="7"/>
      <c r="K157" s="7"/>
      <c r="L157" s="9" t="s">
        <v>76</v>
      </c>
      <c r="M157" s="20">
        <v>31.3</v>
      </c>
      <c r="N157" s="17">
        <v>6.5</v>
      </c>
      <c r="O157" s="20">
        <v>25.6</v>
      </c>
      <c r="P157" s="20">
        <v>12.4</v>
      </c>
      <c r="Q157" s="17">
        <v>5.2</v>
      </c>
      <c r="R157" s="17">
        <v>3.7</v>
      </c>
      <c r="S157" s="17">
        <v>0.8</v>
      </c>
      <c r="T157" s="17">
        <v>9.6</v>
      </c>
      <c r="U157" s="20">
        <v>95.1</v>
      </c>
    </row>
    <row r="158" spans="1:21" ht="16.5" customHeight="1" x14ac:dyDescent="0.25">
      <c r="A158" s="7"/>
      <c r="B158" s="7"/>
      <c r="C158" s="7" t="s">
        <v>89</v>
      </c>
      <c r="D158" s="7"/>
      <c r="E158" s="7"/>
      <c r="F158" s="7"/>
      <c r="G158" s="7"/>
      <c r="H158" s="7"/>
      <c r="I158" s="7"/>
      <c r="J158" s="7"/>
      <c r="K158" s="7"/>
      <c r="L158" s="9" t="s">
        <v>76</v>
      </c>
      <c r="M158" s="20">
        <v>30.2</v>
      </c>
      <c r="N158" s="17">
        <v>6.3</v>
      </c>
      <c r="O158" s="20">
        <v>24.6</v>
      </c>
      <c r="P158" s="20">
        <v>11.8</v>
      </c>
      <c r="Q158" s="17">
        <v>5</v>
      </c>
      <c r="R158" s="17">
        <v>3.6</v>
      </c>
      <c r="S158" s="17">
        <v>0.8</v>
      </c>
      <c r="T158" s="17">
        <v>9.1</v>
      </c>
      <c r="U158" s="20">
        <v>91.3</v>
      </c>
    </row>
    <row r="159" spans="1:21" ht="16.5" customHeight="1" x14ac:dyDescent="0.25">
      <c r="A159" s="7"/>
      <c r="B159" s="7"/>
      <c r="C159" s="7" t="s">
        <v>90</v>
      </c>
      <c r="D159" s="7"/>
      <c r="E159" s="7"/>
      <c r="F159" s="7"/>
      <c r="G159" s="7"/>
      <c r="H159" s="7"/>
      <c r="I159" s="7"/>
      <c r="J159" s="7"/>
      <c r="K159" s="7"/>
      <c r="L159" s="9" t="s">
        <v>76</v>
      </c>
      <c r="M159" s="20">
        <v>29</v>
      </c>
      <c r="N159" s="17">
        <v>6</v>
      </c>
      <c r="O159" s="20">
        <v>23.5</v>
      </c>
      <c r="P159" s="20">
        <v>11.2</v>
      </c>
      <c r="Q159" s="17">
        <v>4.8</v>
      </c>
      <c r="R159" s="17">
        <v>3.5</v>
      </c>
      <c r="S159" s="17">
        <v>0.7</v>
      </c>
      <c r="T159" s="17">
        <v>8.6999999999999993</v>
      </c>
      <c r="U159" s="20">
        <v>87.5</v>
      </c>
    </row>
    <row r="160" spans="1:21" ht="16.5" customHeight="1" x14ac:dyDescent="0.25">
      <c r="A160" s="7"/>
      <c r="B160" s="7"/>
      <c r="C160" s="7" t="s">
        <v>92</v>
      </c>
      <c r="D160" s="7"/>
      <c r="E160" s="7"/>
      <c r="F160" s="7"/>
      <c r="G160" s="7"/>
      <c r="H160" s="7"/>
      <c r="I160" s="7"/>
      <c r="J160" s="7"/>
      <c r="K160" s="7"/>
      <c r="L160" s="9" t="s">
        <v>76</v>
      </c>
      <c r="M160" s="20">
        <v>22.1</v>
      </c>
      <c r="N160" s="17">
        <v>4.9000000000000004</v>
      </c>
      <c r="O160" s="20">
        <v>19.5</v>
      </c>
      <c r="P160" s="17">
        <v>9.5</v>
      </c>
      <c r="Q160" s="17">
        <v>3.7</v>
      </c>
      <c r="R160" s="17">
        <v>2.8</v>
      </c>
      <c r="S160" s="17">
        <v>0.6</v>
      </c>
      <c r="T160" s="17">
        <v>8.1999999999999993</v>
      </c>
      <c r="U160" s="20">
        <v>71.400000000000006</v>
      </c>
    </row>
    <row r="161" spans="1:21" ht="16.5" customHeight="1" x14ac:dyDescent="0.25">
      <c r="A161" s="7"/>
      <c r="B161" s="7"/>
      <c r="C161" s="7" t="s">
        <v>93</v>
      </c>
      <c r="D161" s="7"/>
      <c r="E161" s="7"/>
      <c r="F161" s="7"/>
      <c r="G161" s="7"/>
      <c r="H161" s="7"/>
      <c r="I161" s="7"/>
      <c r="J161" s="7"/>
      <c r="K161" s="7"/>
      <c r="L161" s="9" t="s">
        <v>76</v>
      </c>
      <c r="M161" s="20">
        <v>21.1</v>
      </c>
      <c r="N161" s="17">
        <v>4.7</v>
      </c>
      <c r="O161" s="20">
        <v>18.5</v>
      </c>
      <c r="P161" s="17">
        <v>9.1</v>
      </c>
      <c r="Q161" s="17">
        <v>3.5</v>
      </c>
      <c r="R161" s="17">
        <v>2.7</v>
      </c>
      <c r="S161" s="17">
        <v>0.5</v>
      </c>
      <c r="T161" s="17">
        <v>7.9</v>
      </c>
      <c r="U161" s="20">
        <v>68.2</v>
      </c>
    </row>
    <row r="162" spans="1:21" ht="16.5" customHeight="1" x14ac:dyDescent="0.25">
      <c r="A162" s="7"/>
      <c r="B162" s="7"/>
      <c r="C162" s="7" t="s">
        <v>94</v>
      </c>
      <c r="D162" s="7"/>
      <c r="E162" s="7"/>
      <c r="F162" s="7"/>
      <c r="G162" s="7"/>
      <c r="H162" s="7"/>
      <c r="I162" s="7"/>
      <c r="J162" s="7"/>
      <c r="K162" s="7"/>
      <c r="L162" s="9" t="s">
        <v>76</v>
      </c>
      <c r="M162" s="20">
        <v>20.100000000000001</v>
      </c>
      <c r="N162" s="17">
        <v>4.5</v>
      </c>
      <c r="O162" s="20">
        <v>17.600000000000001</v>
      </c>
      <c r="P162" s="17">
        <v>8.6999999999999993</v>
      </c>
      <c r="Q162" s="17">
        <v>3.4</v>
      </c>
      <c r="R162" s="17">
        <v>2.6</v>
      </c>
      <c r="S162" s="17">
        <v>0.5</v>
      </c>
      <c r="T162" s="17">
        <v>7.6</v>
      </c>
      <c r="U162" s="20">
        <v>65</v>
      </c>
    </row>
    <row r="163" spans="1:21" ht="16.5" customHeight="1" x14ac:dyDescent="0.25">
      <c r="A163" s="7" t="s">
        <v>72</v>
      </c>
      <c r="B163" s="7"/>
      <c r="C163" s="7"/>
      <c r="D163" s="7"/>
      <c r="E163" s="7"/>
      <c r="F163" s="7"/>
      <c r="G163" s="7"/>
      <c r="H163" s="7"/>
      <c r="I163" s="7"/>
      <c r="J163" s="7"/>
      <c r="K163" s="7"/>
      <c r="L163" s="9"/>
      <c r="M163" s="10"/>
      <c r="N163" s="10"/>
      <c r="O163" s="10"/>
      <c r="P163" s="10"/>
      <c r="Q163" s="10"/>
      <c r="R163" s="10"/>
      <c r="S163" s="10"/>
      <c r="T163" s="10"/>
      <c r="U163" s="10"/>
    </row>
    <row r="164" spans="1:21" ht="16.5" customHeight="1" x14ac:dyDescent="0.25">
      <c r="A164" s="7"/>
      <c r="B164" s="7" t="s">
        <v>99</v>
      </c>
      <c r="C164" s="7"/>
      <c r="D164" s="7"/>
      <c r="E164" s="7"/>
      <c r="F164" s="7"/>
      <c r="G164" s="7"/>
      <c r="H164" s="7"/>
      <c r="I164" s="7"/>
      <c r="J164" s="7"/>
      <c r="K164" s="7"/>
      <c r="L164" s="9"/>
      <c r="M164" s="10"/>
      <c r="N164" s="10"/>
      <c r="O164" s="10"/>
      <c r="P164" s="10"/>
      <c r="Q164" s="10"/>
      <c r="R164" s="10"/>
      <c r="S164" s="10"/>
      <c r="T164" s="10"/>
      <c r="U164" s="10"/>
    </row>
    <row r="165" spans="1:21" ht="16.5" customHeight="1" x14ac:dyDescent="0.25">
      <c r="A165" s="7"/>
      <c r="B165" s="7"/>
      <c r="C165" s="7" t="s">
        <v>74</v>
      </c>
      <c r="D165" s="7"/>
      <c r="E165" s="7"/>
      <c r="F165" s="7"/>
      <c r="G165" s="7"/>
      <c r="H165" s="7"/>
      <c r="I165" s="7"/>
      <c r="J165" s="7"/>
      <c r="K165" s="7"/>
      <c r="L165" s="9" t="s">
        <v>76</v>
      </c>
      <c r="M165" s="21">
        <v>1430.5</v>
      </c>
      <c r="N165" s="21">
        <v>1086.9000000000001</v>
      </c>
      <c r="O165" s="18">
        <v>876.8</v>
      </c>
      <c r="P165" s="18">
        <v>426.5</v>
      </c>
      <c r="Q165" s="18">
        <v>348.8</v>
      </c>
      <c r="R165" s="18">
        <v>117</v>
      </c>
      <c r="S165" s="20">
        <v>60.1</v>
      </c>
      <c r="T165" s="20">
        <v>31</v>
      </c>
      <c r="U165" s="21">
        <v>4377.8</v>
      </c>
    </row>
    <row r="166" spans="1:21" ht="16.5" customHeight="1" x14ac:dyDescent="0.25">
      <c r="A166" s="7"/>
      <c r="B166" s="7"/>
      <c r="C166" s="7" t="s">
        <v>84</v>
      </c>
      <c r="D166" s="7"/>
      <c r="E166" s="7"/>
      <c r="F166" s="7"/>
      <c r="G166" s="7"/>
      <c r="H166" s="7"/>
      <c r="I166" s="7"/>
      <c r="J166" s="7"/>
      <c r="K166" s="7"/>
      <c r="L166" s="9" t="s">
        <v>76</v>
      </c>
      <c r="M166" s="21">
        <v>1391.7</v>
      </c>
      <c r="N166" s="21">
        <v>1054.0999999999999</v>
      </c>
      <c r="O166" s="18">
        <v>848.1</v>
      </c>
      <c r="P166" s="18">
        <v>412.1</v>
      </c>
      <c r="Q166" s="18">
        <v>340.4</v>
      </c>
      <c r="R166" s="18">
        <v>113.7</v>
      </c>
      <c r="S166" s="20">
        <v>58.2</v>
      </c>
      <c r="T166" s="20">
        <v>30.3</v>
      </c>
      <c r="U166" s="21">
        <v>4248.8</v>
      </c>
    </row>
    <row r="167" spans="1:21" ht="16.5" customHeight="1" x14ac:dyDescent="0.25">
      <c r="A167" s="7"/>
      <c r="B167" s="7"/>
      <c r="C167" s="7" t="s">
        <v>85</v>
      </c>
      <c r="D167" s="7"/>
      <c r="E167" s="7"/>
      <c r="F167" s="7"/>
      <c r="G167" s="7"/>
      <c r="H167" s="7"/>
      <c r="I167" s="7"/>
      <c r="J167" s="7"/>
      <c r="K167" s="7"/>
      <c r="L167" s="9" t="s">
        <v>76</v>
      </c>
      <c r="M167" s="21">
        <v>1354.6</v>
      </c>
      <c r="N167" s="21">
        <v>1023.7</v>
      </c>
      <c r="O167" s="18">
        <v>820.8</v>
      </c>
      <c r="P167" s="18">
        <v>398.5</v>
      </c>
      <c r="Q167" s="18">
        <v>332.4</v>
      </c>
      <c r="R167" s="18">
        <v>110.8</v>
      </c>
      <c r="S167" s="20">
        <v>56.3</v>
      </c>
      <c r="T167" s="20">
        <v>29.2</v>
      </c>
      <c r="U167" s="21">
        <v>4126.3</v>
      </c>
    </row>
    <row r="168" spans="1:21" ht="16.5" customHeight="1" x14ac:dyDescent="0.25">
      <c r="A168" s="7"/>
      <c r="B168" s="7"/>
      <c r="C168" s="7" t="s">
        <v>86</v>
      </c>
      <c r="D168" s="7"/>
      <c r="E168" s="7"/>
      <c r="F168" s="7"/>
      <c r="G168" s="7"/>
      <c r="H168" s="7"/>
      <c r="I168" s="7"/>
      <c r="J168" s="7"/>
      <c r="K168" s="7"/>
      <c r="L168" s="9" t="s">
        <v>76</v>
      </c>
      <c r="M168" s="21">
        <v>1327</v>
      </c>
      <c r="N168" s="18">
        <v>991.6</v>
      </c>
      <c r="O168" s="18">
        <v>788</v>
      </c>
      <c r="P168" s="18">
        <v>400.7</v>
      </c>
      <c r="Q168" s="18">
        <v>325.3</v>
      </c>
      <c r="R168" s="18">
        <v>106.8</v>
      </c>
      <c r="S168" s="20">
        <v>54.2</v>
      </c>
      <c r="T168" s="20">
        <v>29</v>
      </c>
      <c r="U168" s="21">
        <v>4022.6</v>
      </c>
    </row>
    <row r="169" spans="1:21" ht="16.5" customHeight="1" x14ac:dyDescent="0.25">
      <c r="A169" s="7"/>
      <c r="B169" s="7"/>
      <c r="C169" s="7" t="s">
        <v>87</v>
      </c>
      <c r="D169" s="7"/>
      <c r="E169" s="7"/>
      <c r="F169" s="7"/>
      <c r="G169" s="7"/>
      <c r="H169" s="7"/>
      <c r="I169" s="7"/>
      <c r="J169" s="7"/>
      <c r="K169" s="7"/>
      <c r="L169" s="9" t="s">
        <v>76</v>
      </c>
      <c r="M169" s="21">
        <v>1289.0999999999999</v>
      </c>
      <c r="N169" s="18">
        <v>960.3</v>
      </c>
      <c r="O169" s="18">
        <v>760.1</v>
      </c>
      <c r="P169" s="18">
        <v>384.6</v>
      </c>
      <c r="Q169" s="18">
        <v>316.60000000000002</v>
      </c>
      <c r="R169" s="18">
        <v>103.6</v>
      </c>
      <c r="S169" s="20">
        <v>52.1</v>
      </c>
      <c r="T169" s="20">
        <v>27.6</v>
      </c>
      <c r="U169" s="21">
        <v>3894</v>
      </c>
    </row>
    <row r="170" spans="1:21" ht="16.5" customHeight="1" x14ac:dyDescent="0.25">
      <c r="A170" s="7"/>
      <c r="B170" s="7"/>
      <c r="C170" s="7" t="s">
        <v>88</v>
      </c>
      <c r="D170" s="7"/>
      <c r="E170" s="7"/>
      <c r="F170" s="7"/>
      <c r="G170" s="7"/>
      <c r="H170" s="7"/>
      <c r="I170" s="7"/>
      <c r="J170" s="7"/>
      <c r="K170" s="7"/>
      <c r="L170" s="9" t="s">
        <v>76</v>
      </c>
      <c r="M170" s="21">
        <v>1253.5</v>
      </c>
      <c r="N170" s="18">
        <v>930.6</v>
      </c>
      <c r="O170" s="18">
        <v>733.1</v>
      </c>
      <c r="P170" s="18">
        <v>368.9</v>
      </c>
      <c r="Q170" s="18">
        <v>308.3</v>
      </c>
      <c r="R170" s="18">
        <v>100.4</v>
      </c>
      <c r="S170" s="20">
        <v>50</v>
      </c>
      <c r="T170" s="20">
        <v>26.2</v>
      </c>
      <c r="U170" s="21">
        <v>3771.2</v>
      </c>
    </row>
    <row r="171" spans="1:21" ht="16.5" customHeight="1" x14ac:dyDescent="0.25">
      <c r="A171" s="7"/>
      <c r="B171" s="7"/>
      <c r="C171" s="7" t="s">
        <v>89</v>
      </c>
      <c r="D171" s="7"/>
      <c r="E171" s="7"/>
      <c r="F171" s="7"/>
      <c r="G171" s="7"/>
      <c r="H171" s="7"/>
      <c r="I171" s="7"/>
      <c r="J171" s="7"/>
      <c r="K171" s="7"/>
      <c r="L171" s="9" t="s">
        <v>76</v>
      </c>
      <c r="M171" s="21">
        <v>1217.7</v>
      </c>
      <c r="N171" s="18">
        <v>901.1</v>
      </c>
      <c r="O171" s="18">
        <v>706.4</v>
      </c>
      <c r="P171" s="18">
        <v>353.6</v>
      </c>
      <c r="Q171" s="18">
        <v>299.89999999999998</v>
      </c>
      <c r="R171" s="20">
        <v>97.4</v>
      </c>
      <c r="S171" s="20">
        <v>48</v>
      </c>
      <c r="T171" s="20">
        <v>24.7</v>
      </c>
      <c r="U171" s="21">
        <v>3648.8</v>
      </c>
    </row>
    <row r="172" spans="1:21" ht="16.5" customHeight="1" x14ac:dyDescent="0.25">
      <c r="A172" s="7"/>
      <c r="B172" s="7"/>
      <c r="C172" s="7" t="s">
        <v>90</v>
      </c>
      <c r="D172" s="7"/>
      <c r="E172" s="7"/>
      <c r="F172" s="7"/>
      <c r="G172" s="7"/>
      <c r="H172" s="7"/>
      <c r="I172" s="7"/>
      <c r="J172" s="7"/>
      <c r="K172" s="7"/>
      <c r="L172" s="9" t="s">
        <v>76</v>
      </c>
      <c r="M172" s="21">
        <v>1182.2</v>
      </c>
      <c r="N172" s="18">
        <v>871.9</v>
      </c>
      <c r="O172" s="18">
        <v>679.5</v>
      </c>
      <c r="P172" s="18">
        <v>338.9</v>
      </c>
      <c r="Q172" s="18">
        <v>291.60000000000002</v>
      </c>
      <c r="R172" s="20">
        <v>94.3</v>
      </c>
      <c r="S172" s="20">
        <v>45.9</v>
      </c>
      <c r="T172" s="20">
        <v>23.4</v>
      </c>
      <c r="U172" s="21">
        <v>3527.8</v>
      </c>
    </row>
    <row r="173" spans="1:21" ht="16.5" customHeight="1" x14ac:dyDescent="0.25">
      <c r="A173" s="7"/>
      <c r="B173" s="7" t="s">
        <v>100</v>
      </c>
      <c r="C173" s="7"/>
      <c r="D173" s="7"/>
      <c r="E173" s="7"/>
      <c r="F173" s="7"/>
      <c r="G173" s="7"/>
      <c r="H173" s="7"/>
      <c r="I173" s="7"/>
      <c r="J173" s="7"/>
      <c r="K173" s="7"/>
      <c r="L173" s="9"/>
      <c r="M173" s="10"/>
      <c r="N173" s="10"/>
      <c r="O173" s="10"/>
      <c r="P173" s="10"/>
      <c r="Q173" s="10"/>
      <c r="R173" s="10"/>
      <c r="S173" s="10"/>
      <c r="T173" s="10"/>
      <c r="U173" s="10"/>
    </row>
    <row r="174" spans="1:21" ht="16.5" customHeight="1" x14ac:dyDescent="0.25">
      <c r="A174" s="7"/>
      <c r="B174" s="7"/>
      <c r="C174" s="7" t="s">
        <v>74</v>
      </c>
      <c r="D174" s="7"/>
      <c r="E174" s="7"/>
      <c r="F174" s="7"/>
      <c r="G174" s="7"/>
      <c r="H174" s="7"/>
      <c r="I174" s="7"/>
      <c r="J174" s="7"/>
      <c r="K174" s="7"/>
      <c r="L174" s="9" t="s">
        <v>76</v>
      </c>
      <c r="M174" s="21">
        <v>1028</v>
      </c>
      <c r="N174" s="18">
        <v>770.7</v>
      </c>
      <c r="O174" s="18">
        <v>627.5</v>
      </c>
      <c r="P174" s="18">
        <v>301.8</v>
      </c>
      <c r="Q174" s="18">
        <v>252</v>
      </c>
      <c r="R174" s="20">
        <v>83.9</v>
      </c>
      <c r="S174" s="20">
        <v>42.5</v>
      </c>
      <c r="T174" s="20">
        <v>24.3</v>
      </c>
      <c r="U174" s="21">
        <v>3130.7</v>
      </c>
    </row>
    <row r="175" spans="1:21" ht="16.5" customHeight="1" x14ac:dyDescent="0.25">
      <c r="A175" s="7"/>
      <c r="B175" s="7"/>
      <c r="C175" s="7" t="s">
        <v>84</v>
      </c>
      <c r="D175" s="7"/>
      <c r="E175" s="7"/>
      <c r="F175" s="7"/>
      <c r="G175" s="7"/>
      <c r="H175" s="7"/>
      <c r="I175" s="7"/>
      <c r="J175" s="7"/>
      <c r="K175" s="7"/>
      <c r="L175" s="9" t="s">
        <v>76</v>
      </c>
      <c r="M175" s="18">
        <v>996.8</v>
      </c>
      <c r="N175" s="18">
        <v>745</v>
      </c>
      <c r="O175" s="18">
        <v>602.6</v>
      </c>
      <c r="P175" s="18">
        <v>290</v>
      </c>
      <c r="Q175" s="18">
        <v>244.5</v>
      </c>
      <c r="R175" s="20">
        <v>81.099999999999994</v>
      </c>
      <c r="S175" s="20">
        <v>40.799999999999997</v>
      </c>
      <c r="T175" s="20">
        <v>23.7</v>
      </c>
      <c r="U175" s="21">
        <v>3024.6</v>
      </c>
    </row>
    <row r="176" spans="1:21" ht="16.5" customHeight="1" x14ac:dyDescent="0.25">
      <c r="A176" s="7"/>
      <c r="B176" s="7"/>
      <c r="C176" s="7" t="s">
        <v>85</v>
      </c>
      <c r="D176" s="7"/>
      <c r="E176" s="7"/>
      <c r="F176" s="7"/>
      <c r="G176" s="7"/>
      <c r="H176" s="7"/>
      <c r="I176" s="7"/>
      <c r="J176" s="7"/>
      <c r="K176" s="7"/>
      <c r="L176" s="9" t="s">
        <v>76</v>
      </c>
      <c r="M176" s="18">
        <v>965.7</v>
      </c>
      <c r="N176" s="18">
        <v>720.1</v>
      </c>
      <c r="O176" s="18">
        <v>578</v>
      </c>
      <c r="P176" s="18">
        <v>278.5</v>
      </c>
      <c r="Q176" s="18">
        <v>237</v>
      </c>
      <c r="R176" s="20">
        <v>78.3</v>
      </c>
      <c r="S176" s="20">
        <v>39.1</v>
      </c>
      <c r="T176" s="20">
        <v>22.6</v>
      </c>
      <c r="U176" s="21">
        <v>2919.2</v>
      </c>
    </row>
    <row r="177" spans="1:21" ht="16.5" customHeight="1" x14ac:dyDescent="0.25">
      <c r="A177" s="7"/>
      <c r="B177" s="7"/>
      <c r="C177" s="7" t="s">
        <v>86</v>
      </c>
      <c r="D177" s="7"/>
      <c r="E177" s="7"/>
      <c r="F177" s="7"/>
      <c r="G177" s="7"/>
      <c r="H177" s="7"/>
      <c r="I177" s="7"/>
      <c r="J177" s="7"/>
      <c r="K177" s="7"/>
      <c r="L177" s="9" t="s">
        <v>76</v>
      </c>
      <c r="M177" s="18">
        <v>942.9</v>
      </c>
      <c r="N177" s="18">
        <v>698.5</v>
      </c>
      <c r="O177" s="18">
        <v>549.79999999999995</v>
      </c>
      <c r="P177" s="18">
        <v>276.8</v>
      </c>
      <c r="Q177" s="18">
        <v>231.1</v>
      </c>
      <c r="R177" s="20">
        <v>75</v>
      </c>
      <c r="S177" s="20">
        <v>37.1</v>
      </c>
      <c r="T177" s="20">
        <v>21.9</v>
      </c>
      <c r="U177" s="21">
        <v>2833.2</v>
      </c>
    </row>
    <row r="178" spans="1:21" ht="16.5" customHeight="1" x14ac:dyDescent="0.25">
      <c r="A178" s="7"/>
      <c r="B178" s="7"/>
      <c r="C178" s="7" t="s">
        <v>87</v>
      </c>
      <c r="D178" s="7"/>
      <c r="E178" s="7"/>
      <c r="F178" s="7"/>
      <c r="G178" s="7"/>
      <c r="H178" s="7"/>
      <c r="I178" s="7"/>
      <c r="J178" s="7"/>
      <c r="K178" s="7"/>
      <c r="L178" s="9" t="s">
        <v>76</v>
      </c>
      <c r="M178" s="18">
        <v>909.6</v>
      </c>
      <c r="N178" s="18">
        <v>671.8</v>
      </c>
      <c r="O178" s="18">
        <v>525.4</v>
      </c>
      <c r="P178" s="18">
        <v>263.5</v>
      </c>
      <c r="Q178" s="18">
        <v>223.4</v>
      </c>
      <c r="R178" s="20">
        <v>72.099999999999994</v>
      </c>
      <c r="S178" s="20">
        <v>35.200000000000003</v>
      </c>
      <c r="T178" s="20">
        <v>20.7</v>
      </c>
      <c r="U178" s="21">
        <v>2721.7</v>
      </c>
    </row>
    <row r="179" spans="1:21" ht="16.5" customHeight="1" x14ac:dyDescent="0.25">
      <c r="A179" s="7"/>
      <c r="B179" s="7"/>
      <c r="C179" s="7" t="s">
        <v>88</v>
      </c>
      <c r="D179" s="7"/>
      <c r="E179" s="7"/>
      <c r="F179" s="7"/>
      <c r="G179" s="7"/>
      <c r="H179" s="7"/>
      <c r="I179" s="7"/>
      <c r="J179" s="7"/>
      <c r="K179" s="7"/>
      <c r="L179" s="9" t="s">
        <v>76</v>
      </c>
      <c r="M179" s="18">
        <v>872.9</v>
      </c>
      <c r="N179" s="18">
        <v>641.9</v>
      </c>
      <c r="O179" s="18">
        <v>498.5</v>
      </c>
      <c r="P179" s="18">
        <v>249.2</v>
      </c>
      <c r="Q179" s="18">
        <v>214.3</v>
      </c>
      <c r="R179" s="20">
        <v>68.8</v>
      </c>
      <c r="S179" s="20">
        <v>33.1</v>
      </c>
      <c r="T179" s="20">
        <v>19.399999999999999</v>
      </c>
      <c r="U179" s="21">
        <v>2598.1</v>
      </c>
    </row>
    <row r="180" spans="1:21" ht="16.5" customHeight="1" x14ac:dyDescent="0.25">
      <c r="A180" s="7"/>
      <c r="B180" s="7"/>
      <c r="C180" s="7" t="s">
        <v>89</v>
      </c>
      <c r="D180" s="7"/>
      <c r="E180" s="7"/>
      <c r="F180" s="7"/>
      <c r="G180" s="7"/>
      <c r="H180" s="7"/>
      <c r="I180" s="7"/>
      <c r="J180" s="7"/>
      <c r="K180" s="7"/>
      <c r="L180" s="9" t="s">
        <v>76</v>
      </c>
      <c r="M180" s="18">
        <v>845.8</v>
      </c>
      <c r="N180" s="18">
        <v>619.9</v>
      </c>
      <c r="O180" s="18">
        <v>478</v>
      </c>
      <c r="P180" s="18">
        <v>239.2</v>
      </c>
      <c r="Q180" s="18">
        <v>208.1</v>
      </c>
      <c r="R180" s="20">
        <v>66.599999999999994</v>
      </c>
      <c r="S180" s="20">
        <v>31.5</v>
      </c>
      <c r="T180" s="20">
        <v>18.3</v>
      </c>
      <c r="U180" s="21">
        <v>2507.4</v>
      </c>
    </row>
    <row r="181" spans="1:21" ht="16.5" customHeight="1" x14ac:dyDescent="0.25">
      <c r="A181" s="7"/>
      <c r="B181" s="7"/>
      <c r="C181" s="7" t="s">
        <v>90</v>
      </c>
      <c r="D181" s="7"/>
      <c r="E181" s="7"/>
      <c r="F181" s="7"/>
      <c r="G181" s="7"/>
      <c r="H181" s="7"/>
      <c r="I181" s="7"/>
      <c r="J181" s="7"/>
      <c r="K181" s="7"/>
      <c r="L181" s="9" t="s">
        <v>76</v>
      </c>
      <c r="M181" s="18">
        <v>819.7</v>
      </c>
      <c r="N181" s="18">
        <v>599.79999999999995</v>
      </c>
      <c r="O181" s="18">
        <v>457.8</v>
      </c>
      <c r="P181" s="18">
        <v>229.6</v>
      </c>
      <c r="Q181" s="18">
        <v>202.3</v>
      </c>
      <c r="R181" s="20">
        <v>64.5</v>
      </c>
      <c r="S181" s="20">
        <v>30.1</v>
      </c>
      <c r="T181" s="20">
        <v>17.3</v>
      </c>
      <c r="U181" s="21">
        <v>2421.1</v>
      </c>
    </row>
    <row r="182" spans="1:21" ht="16.5" customHeight="1" x14ac:dyDescent="0.25">
      <c r="A182" s="7"/>
      <c r="B182" s="7"/>
      <c r="C182" s="7" t="s">
        <v>92</v>
      </c>
      <c r="D182" s="7"/>
      <c r="E182" s="7"/>
      <c r="F182" s="7"/>
      <c r="G182" s="7"/>
      <c r="H182" s="7"/>
      <c r="I182" s="7"/>
      <c r="J182" s="7"/>
      <c r="K182" s="7"/>
      <c r="L182" s="9" t="s">
        <v>76</v>
      </c>
      <c r="M182" s="18">
        <v>784.2</v>
      </c>
      <c r="N182" s="18">
        <v>577.4</v>
      </c>
      <c r="O182" s="18">
        <v>434.1</v>
      </c>
      <c r="P182" s="18">
        <v>218.9</v>
      </c>
      <c r="Q182" s="18">
        <v>195.4</v>
      </c>
      <c r="R182" s="20">
        <v>62</v>
      </c>
      <c r="S182" s="20">
        <v>28.5</v>
      </c>
      <c r="T182" s="20">
        <v>16.100000000000001</v>
      </c>
      <c r="U182" s="21">
        <v>2316.6</v>
      </c>
    </row>
    <row r="183" spans="1:21" ht="16.5" customHeight="1" x14ac:dyDescent="0.25">
      <c r="A183" s="7"/>
      <c r="B183" s="7"/>
      <c r="C183" s="7" t="s">
        <v>93</v>
      </c>
      <c r="D183" s="7"/>
      <c r="E183" s="7"/>
      <c r="F183" s="7"/>
      <c r="G183" s="7"/>
      <c r="H183" s="7"/>
      <c r="I183" s="7"/>
      <c r="J183" s="7"/>
      <c r="K183" s="7"/>
      <c r="L183" s="9" t="s">
        <v>76</v>
      </c>
      <c r="M183" s="18">
        <v>773.6</v>
      </c>
      <c r="N183" s="18">
        <v>570.6</v>
      </c>
      <c r="O183" s="18">
        <v>436.6</v>
      </c>
      <c r="P183" s="18">
        <v>215</v>
      </c>
      <c r="Q183" s="18">
        <v>195.8</v>
      </c>
      <c r="R183" s="20">
        <v>60.3</v>
      </c>
      <c r="S183" s="20">
        <v>27.7</v>
      </c>
      <c r="T183" s="20">
        <v>15.7</v>
      </c>
      <c r="U183" s="21">
        <v>2295.1</v>
      </c>
    </row>
    <row r="184" spans="1:21" ht="16.5" customHeight="1" x14ac:dyDescent="0.25">
      <c r="A184" s="7"/>
      <c r="B184" s="7" t="s">
        <v>101</v>
      </c>
      <c r="C184" s="7"/>
      <c r="D184" s="7"/>
      <c r="E184" s="7"/>
      <c r="F184" s="7"/>
      <c r="G184" s="7"/>
      <c r="H184" s="7"/>
      <c r="I184" s="7"/>
      <c r="J184" s="7"/>
      <c r="K184" s="7"/>
      <c r="L184" s="9"/>
      <c r="M184" s="10"/>
      <c r="N184" s="10"/>
      <c r="O184" s="10"/>
      <c r="P184" s="10"/>
      <c r="Q184" s="10"/>
      <c r="R184" s="10"/>
      <c r="S184" s="10"/>
      <c r="T184" s="10"/>
      <c r="U184" s="10"/>
    </row>
    <row r="185" spans="1:21" ht="16.5" customHeight="1" x14ac:dyDescent="0.25">
      <c r="A185" s="7"/>
      <c r="B185" s="7"/>
      <c r="C185" s="7" t="s">
        <v>74</v>
      </c>
      <c r="D185" s="7"/>
      <c r="E185" s="7"/>
      <c r="F185" s="7"/>
      <c r="G185" s="7"/>
      <c r="H185" s="7"/>
      <c r="I185" s="7"/>
      <c r="J185" s="7"/>
      <c r="K185" s="7"/>
      <c r="L185" s="9" t="s">
        <v>76</v>
      </c>
      <c r="M185" s="21">
        <v>8412.4</v>
      </c>
      <c r="N185" s="21">
        <v>6904.5</v>
      </c>
      <c r="O185" s="21">
        <v>5275.6</v>
      </c>
      <c r="P185" s="21">
        <v>2691.5</v>
      </c>
      <c r="Q185" s="21">
        <v>1773.1</v>
      </c>
      <c r="R185" s="18">
        <v>540</v>
      </c>
      <c r="S185" s="18">
        <v>447</v>
      </c>
      <c r="T185" s="18">
        <v>257.10000000000002</v>
      </c>
      <c r="U185" s="23">
        <v>26301.3</v>
      </c>
    </row>
    <row r="186" spans="1:21" ht="16.5" customHeight="1" x14ac:dyDescent="0.25">
      <c r="A186" s="7"/>
      <c r="B186" s="7"/>
      <c r="C186" s="7" t="s">
        <v>84</v>
      </c>
      <c r="D186" s="7"/>
      <c r="E186" s="7"/>
      <c r="F186" s="7"/>
      <c r="G186" s="7"/>
      <c r="H186" s="7"/>
      <c r="I186" s="7"/>
      <c r="J186" s="7"/>
      <c r="K186" s="7"/>
      <c r="L186" s="9" t="s">
        <v>76</v>
      </c>
      <c r="M186" s="21">
        <v>8277.7999999999993</v>
      </c>
      <c r="N186" s="21">
        <v>6760.8</v>
      </c>
      <c r="O186" s="21">
        <v>5188.1000000000004</v>
      </c>
      <c r="P186" s="21">
        <v>2658.1</v>
      </c>
      <c r="Q186" s="21">
        <v>1760.2</v>
      </c>
      <c r="R186" s="18">
        <v>535.9</v>
      </c>
      <c r="S186" s="18">
        <v>438.3</v>
      </c>
      <c r="T186" s="18">
        <v>254.3</v>
      </c>
      <c r="U186" s="23">
        <v>25873.5</v>
      </c>
    </row>
    <row r="187" spans="1:21" ht="16.5" customHeight="1" x14ac:dyDescent="0.25">
      <c r="A187" s="7"/>
      <c r="B187" s="7"/>
      <c r="C187" s="7" t="s">
        <v>85</v>
      </c>
      <c r="D187" s="7"/>
      <c r="E187" s="7"/>
      <c r="F187" s="7"/>
      <c r="G187" s="7"/>
      <c r="H187" s="7"/>
      <c r="I187" s="7"/>
      <c r="J187" s="7"/>
      <c r="K187" s="7"/>
      <c r="L187" s="9" t="s">
        <v>76</v>
      </c>
      <c r="M187" s="21">
        <v>8141</v>
      </c>
      <c r="N187" s="21">
        <v>6614.1</v>
      </c>
      <c r="O187" s="21">
        <v>5100.7</v>
      </c>
      <c r="P187" s="21">
        <v>2627.8</v>
      </c>
      <c r="Q187" s="21">
        <v>1747.4</v>
      </c>
      <c r="R187" s="18">
        <v>531.70000000000005</v>
      </c>
      <c r="S187" s="18">
        <v>429.5</v>
      </c>
      <c r="T187" s="18">
        <v>252</v>
      </c>
      <c r="U187" s="23">
        <v>25444.1</v>
      </c>
    </row>
    <row r="188" spans="1:21" ht="16.5" customHeight="1" x14ac:dyDescent="0.25">
      <c r="A188" s="7"/>
      <c r="B188" s="7"/>
      <c r="C188" s="7" t="s">
        <v>86</v>
      </c>
      <c r="D188" s="7"/>
      <c r="E188" s="7"/>
      <c r="F188" s="7"/>
      <c r="G188" s="7"/>
      <c r="H188" s="7"/>
      <c r="I188" s="7"/>
      <c r="J188" s="7"/>
      <c r="K188" s="7"/>
      <c r="L188" s="9" t="s">
        <v>76</v>
      </c>
      <c r="M188" s="21">
        <v>7915.9</v>
      </c>
      <c r="N188" s="21">
        <v>6264.6</v>
      </c>
      <c r="O188" s="21">
        <v>5147.2</v>
      </c>
      <c r="P188" s="21">
        <v>2952.9</v>
      </c>
      <c r="Q188" s="21">
        <v>1755.2</v>
      </c>
      <c r="R188" s="18">
        <v>526.9</v>
      </c>
      <c r="S188" s="18">
        <v>421.9</v>
      </c>
      <c r="T188" s="18">
        <v>265.60000000000002</v>
      </c>
      <c r="U188" s="23">
        <v>25250.3</v>
      </c>
    </row>
    <row r="189" spans="1:21" ht="16.5" customHeight="1" x14ac:dyDescent="0.25">
      <c r="A189" s="7"/>
      <c r="B189" s="7"/>
      <c r="C189" s="7" t="s">
        <v>87</v>
      </c>
      <c r="D189" s="7"/>
      <c r="E189" s="7"/>
      <c r="F189" s="7"/>
      <c r="G189" s="7"/>
      <c r="H189" s="7"/>
      <c r="I189" s="7"/>
      <c r="J189" s="7"/>
      <c r="K189" s="7"/>
      <c r="L189" s="9" t="s">
        <v>76</v>
      </c>
      <c r="M189" s="21">
        <v>7813</v>
      </c>
      <c r="N189" s="21">
        <v>6157.4</v>
      </c>
      <c r="O189" s="21">
        <v>5048.6000000000004</v>
      </c>
      <c r="P189" s="21">
        <v>2864.8</v>
      </c>
      <c r="Q189" s="21">
        <v>1738.6</v>
      </c>
      <c r="R189" s="18">
        <v>524.1</v>
      </c>
      <c r="S189" s="18">
        <v>413.9</v>
      </c>
      <c r="T189" s="18">
        <v>260.5</v>
      </c>
      <c r="U189" s="23">
        <v>24820.799999999999</v>
      </c>
    </row>
    <row r="190" spans="1:21" ht="16.5" customHeight="1" x14ac:dyDescent="0.25">
      <c r="A190" s="7"/>
      <c r="B190" s="7"/>
      <c r="C190" s="7" t="s">
        <v>88</v>
      </c>
      <c r="D190" s="7"/>
      <c r="E190" s="7"/>
      <c r="F190" s="7"/>
      <c r="G190" s="7"/>
      <c r="H190" s="7"/>
      <c r="I190" s="7"/>
      <c r="J190" s="7"/>
      <c r="K190" s="7"/>
      <c r="L190" s="9" t="s">
        <v>76</v>
      </c>
      <c r="M190" s="21">
        <v>7708.8</v>
      </c>
      <c r="N190" s="21">
        <v>6049.2</v>
      </c>
      <c r="O190" s="21">
        <v>4949.5</v>
      </c>
      <c r="P190" s="21">
        <v>2776.7</v>
      </c>
      <c r="Q190" s="21">
        <v>1721.7</v>
      </c>
      <c r="R190" s="18">
        <v>521.20000000000005</v>
      </c>
      <c r="S190" s="18">
        <v>405.9</v>
      </c>
      <c r="T190" s="18">
        <v>255.3</v>
      </c>
      <c r="U190" s="23">
        <v>24388.3</v>
      </c>
    </row>
    <row r="191" spans="1:21" ht="16.5" customHeight="1" x14ac:dyDescent="0.25">
      <c r="A191" s="7"/>
      <c r="B191" s="7"/>
      <c r="C191" s="7" t="s">
        <v>89</v>
      </c>
      <c r="D191" s="7"/>
      <c r="E191" s="7"/>
      <c r="F191" s="7"/>
      <c r="G191" s="7"/>
      <c r="H191" s="7"/>
      <c r="I191" s="7"/>
      <c r="J191" s="7"/>
      <c r="K191" s="7"/>
      <c r="L191" s="9" t="s">
        <v>76</v>
      </c>
      <c r="M191" s="21">
        <v>7605.6</v>
      </c>
      <c r="N191" s="21">
        <v>5942.1</v>
      </c>
      <c r="O191" s="21">
        <v>4851.5</v>
      </c>
      <c r="P191" s="21">
        <v>2690.4</v>
      </c>
      <c r="Q191" s="21">
        <v>1704.9</v>
      </c>
      <c r="R191" s="18">
        <v>518.29999999999995</v>
      </c>
      <c r="S191" s="18">
        <v>397.9</v>
      </c>
      <c r="T191" s="18">
        <v>250.2</v>
      </c>
      <c r="U191" s="23">
        <v>23960.9</v>
      </c>
    </row>
    <row r="192" spans="1:21" ht="16.5" customHeight="1" x14ac:dyDescent="0.25">
      <c r="A192" s="7"/>
      <c r="B192" s="7"/>
      <c r="C192" s="7" t="s">
        <v>90</v>
      </c>
      <c r="D192" s="7"/>
      <c r="E192" s="7"/>
      <c r="F192" s="7"/>
      <c r="G192" s="7"/>
      <c r="H192" s="7"/>
      <c r="I192" s="7"/>
      <c r="J192" s="7"/>
      <c r="K192" s="7"/>
      <c r="L192" s="9" t="s">
        <v>76</v>
      </c>
      <c r="M192" s="21">
        <v>7503.4</v>
      </c>
      <c r="N192" s="21">
        <v>5836.3</v>
      </c>
      <c r="O192" s="21">
        <v>4754.8</v>
      </c>
      <c r="P192" s="21">
        <v>2605.8000000000002</v>
      </c>
      <c r="Q192" s="21">
        <v>1688.4</v>
      </c>
      <c r="R192" s="18">
        <v>515.4</v>
      </c>
      <c r="S192" s="18">
        <v>390.1</v>
      </c>
      <c r="T192" s="18">
        <v>245.2</v>
      </c>
      <c r="U192" s="23">
        <v>23539.200000000001</v>
      </c>
    </row>
    <row r="193" spans="1:21" ht="16.5" customHeight="1" x14ac:dyDescent="0.25">
      <c r="A193" s="7"/>
      <c r="B193" s="7"/>
      <c r="C193" s="7" t="s">
        <v>92</v>
      </c>
      <c r="D193" s="7"/>
      <c r="E193" s="7"/>
      <c r="F193" s="7"/>
      <c r="G193" s="7"/>
      <c r="H193" s="7"/>
      <c r="I193" s="7"/>
      <c r="J193" s="7"/>
      <c r="K193" s="7"/>
      <c r="L193" s="9" t="s">
        <v>76</v>
      </c>
      <c r="M193" s="21">
        <v>7374.7</v>
      </c>
      <c r="N193" s="21">
        <v>5722.5</v>
      </c>
      <c r="O193" s="21">
        <v>4662.3</v>
      </c>
      <c r="P193" s="21">
        <v>2499.5</v>
      </c>
      <c r="Q193" s="21">
        <v>1671.8</v>
      </c>
      <c r="R193" s="18">
        <v>517.5</v>
      </c>
      <c r="S193" s="18">
        <v>380.4</v>
      </c>
      <c r="T193" s="18">
        <v>237.3</v>
      </c>
      <c r="U193" s="23">
        <v>23066</v>
      </c>
    </row>
    <row r="194" spans="1:21" ht="16.5" customHeight="1" x14ac:dyDescent="0.25">
      <c r="A194" s="14"/>
      <c r="B194" s="14"/>
      <c r="C194" s="14" t="s">
        <v>93</v>
      </c>
      <c r="D194" s="14"/>
      <c r="E194" s="14"/>
      <c r="F194" s="14"/>
      <c r="G194" s="14"/>
      <c r="H194" s="14"/>
      <c r="I194" s="14"/>
      <c r="J194" s="14"/>
      <c r="K194" s="14"/>
      <c r="L194" s="15" t="s">
        <v>76</v>
      </c>
      <c r="M194" s="22">
        <v>7282.3</v>
      </c>
      <c r="N194" s="22">
        <v>5592.7</v>
      </c>
      <c r="O194" s="22">
        <v>4659.6000000000004</v>
      </c>
      <c r="P194" s="22">
        <v>2340.6</v>
      </c>
      <c r="Q194" s="22">
        <v>1665.5</v>
      </c>
      <c r="R194" s="19">
        <v>512</v>
      </c>
      <c r="S194" s="19">
        <v>360.4</v>
      </c>
      <c r="T194" s="19">
        <v>234.3</v>
      </c>
      <c r="U194" s="24">
        <v>22647.3</v>
      </c>
    </row>
    <row r="195" spans="1:21" ht="4.5" customHeight="1" x14ac:dyDescent="0.25">
      <c r="A195" s="25"/>
      <c r="B195" s="25"/>
      <c r="C195" s="2"/>
      <c r="D195" s="2"/>
      <c r="E195" s="2"/>
      <c r="F195" s="2"/>
      <c r="G195" s="2"/>
      <c r="H195" s="2"/>
      <c r="I195" s="2"/>
      <c r="J195" s="2"/>
      <c r="K195" s="2"/>
      <c r="L195" s="2"/>
      <c r="M195" s="2"/>
      <c r="N195" s="2"/>
      <c r="O195" s="2"/>
      <c r="P195" s="2"/>
      <c r="Q195" s="2"/>
      <c r="R195" s="2"/>
      <c r="S195" s="2"/>
      <c r="T195" s="2"/>
      <c r="U195" s="2"/>
    </row>
    <row r="196" spans="1:21" ht="16.5" customHeight="1" x14ac:dyDescent="0.25">
      <c r="A196" s="25"/>
      <c r="B196" s="25"/>
      <c r="C196" s="512" t="s">
        <v>108</v>
      </c>
      <c r="D196" s="512"/>
      <c r="E196" s="512"/>
      <c r="F196" s="512"/>
      <c r="G196" s="512"/>
      <c r="H196" s="512"/>
      <c r="I196" s="512"/>
      <c r="J196" s="512"/>
      <c r="K196" s="512"/>
      <c r="L196" s="512"/>
      <c r="M196" s="512"/>
      <c r="N196" s="512"/>
      <c r="O196" s="512"/>
      <c r="P196" s="512"/>
      <c r="Q196" s="512"/>
      <c r="R196" s="512"/>
      <c r="S196" s="512"/>
      <c r="T196" s="512"/>
      <c r="U196" s="512"/>
    </row>
    <row r="197" spans="1:21" ht="4.5" customHeight="1" x14ac:dyDescent="0.25">
      <c r="A197" s="25"/>
      <c r="B197" s="25"/>
      <c r="C197" s="2"/>
      <c r="D197" s="2"/>
      <c r="E197" s="2"/>
      <c r="F197" s="2"/>
      <c r="G197" s="2"/>
      <c r="H197" s="2"/>
      <c r="I197" s="2"/>
      <c r="J197" s="2"/>
      <c r="K197" s="2"/>
      <c r="L197" s="2"/>
      <c r="M197" s="2"/>
      <c r="N197" s="2"/>
      <c r="O197" s="2"/>
      <c r="P197" s="2"/>
      <c r="Q197" s="2"/>
      <c r="R197" s="2"/>
      <c r="S197" s="2"/>
      <c r="T197" s="2"/>
      <c r="U197" s="2"/>
    </row>
    <row r="198" spans="1:21" ht="16.5" customHeight="1" x14ac:dyDescent="0.25">
      <c r="A198" s="25" t="s">
        <v>102</v>
      </c>
      <c r="B198" s="25"/>
      <c r="C198" s="512" t="s">
        <v>109</v>
      </c>
      <c r="D198" s="512"/>
      <c r="E198" s="512"/>
      <c r="F198" s="512"/>
      <c r="G198" s="512"/>
      <c r="H198" s="512"/>
      <c r="I198" s="512"/>
      <c r="J198" s="512"/>
      <c r="K198" s="512"/>
      <c r="L198" s="512"/>
      <c r="M198" s="512"/>
      <c r="N198" s="512"/>
      <c r="O198" s="512"/>
      <c r="P198" s="512"/>
      <c r="Q198" s="512"/>
      <c r="R198" s="512"/>
      <c r="S198" s="512"/>
      <c r="T198" s="512"/>
      <c r="U198" s="512"/>
    </row>
    <row r="199" spans="1:21" ht="55.2" customHeight="1" x14ac:dyDescent="0.25">
      <c r="A199" s="25" t="s">
        <v>103</v>
      </c>
      <c r="B199" s="25"/>
      <c r="C199" s="512" t="s">
        <v>110</v>
      </c>
      <c r="D199" s="512"/>
      <c r="E199" s="512"/>
      <c r="F199" s="512"/>
      <c r="G199" s="512"/>
      <c r="H199" s="512"/>
      <c r="I199" s="512"/>
      <c r="J199" s="512"/>
      <c r="K199" s="512"/>
      <c r="L199" s="512"/>
      <c r="M199" s="512"/>
      <c r="N199" s="512"/>
      <c r="O199" s="512"/>
      <c r="P199" s="512"/>
      <c r="Q199" s="512"/>
      <c r="R199" s="512"/>
      <c r="S199" s="512"/>
      <c r="T199" s="512"/>
      <c r="U199" s="512"/>
    </row>
    <row r="200" spans="1:21" ht="42.45" customHeight="1" x14ac:dyDescent="0.25">
      <c r="A200" s="25" t="s">
        <v>104</v>
      </c>
      <c r="B200" s="25"/>
      <c r="C200" s="512" t="s">
        <v>111</v>
      </c>
      <c r="D200" s="512"/>
      <c r="E200" s="512"/>
      <c r="F200" s="512"/>
      <c r="G200" s="512"/>
      <c r="H200" s="512"/>
      <c r="I200" s="512"/>
      <c r="J200" s="512"/>
      <c r="K200" s="512"/>
      <c r="L200" s="512"/>
      <c r="M200" s="512"/>
      <c r="N200" s="512"/>
      <c r="O200" s="512"/>
      <c r="P200" s="512"/>
      <c r="Q200" s="512"/>
      <c r="R200" s="512"/>
      <c r="S200" s="512"/>
      <c r="T200" s="512"/>
      <c r="U200" s="512"/>
    </row>
    <row r="201" spans="1:21" ht="55.2" customHeight="1" x14ac:dyDescent="0.25">
      <c r="A201" s="25" t="s">
        <v>105</v>
      </c>
      <c r="B201" s="25"/>
      <c r="C201" s="512" t="s">
        <v>112</v>
      </c>
      <c r="D201" s="512"/>
      <c r="E201" s="512"/>
      <c r="F201" s="512"/>
      <c r="G201" s="512"/>
      <c r="H201" s="512"/>
      <c r="I201" s="512"/>
      <c r="J201" s="512"/>
      <c r="K201" s="512"/>
      <c r="L201" s="512"/>
      <c r="M201" s="512"/>
      <c r="N201" s="512"/>
      <c r="O201" s="512"/>
      <c r="P201" s="512"/>
      <c r="Q201" s="512"/>
      <c r="R201" s="512"/>
      <c r="S201" s="512"/>
      <c r="T201" s="512"/>
      <c r="U201" s="512"/>
    </row>
    <row r="202" spans="1:21" ht="55.2" customHeight="1" x14ac:dyDescent="0.25">
      <c r="A202" s="25" t="s">
        <v>106</v>
      </c>
      <c r="B202" s="25"/>
      <c r="C202" s="512" t="s">
        <v>113</v>
      </c>
      <c r="D202" s="512"/>
      <c r="E202" s="512"/>
      <c r="F202" s="512"/>
      <c r="G202" s="512"/>
      <c r="H202" s="512"/>
      <c r="I202" s="512"/>
      <c r="J202" s="512"/>
      <c r="K202" s="512"/>
      <c r="L202" s="512"/>
      <c r="M202" s="512"/>
      <c r="N202" s="512"/>
      <c r="O202" s="512"/>
      <c r="P202" s="512"/>
      <c r="Q202" s="512"/>
      <c r="R202" s="512"/>
      <c r="S202" s="512"/>
      <c r="T202" s="512"/>
      <c r="U202" s="512"/>
    </row>
    <row r="203" spans="1:21" ht="42.45" customHeight="1" x14ac:dyDescent="0.25">
      <c r="A203" s="25" t="s">
        <v>107</v>
      </c>
      <c r="B203" s="25"/>
      <c r="C203" s="512" t="s">
        <v>114</v>
      </c>
      <c r="D203" s="512"/>
      <c r="E203" s="512"/>
      <c r="F203" s="512"/>
      <c r="G203" s="512"/>
      <c r="H203" s="512"/>
      <c r="I203" s="512"/>
      <c r="J203" s="512"/>
      <c r="K203" s="512"/>
      <c r="L203" s="512"/>
      <c r="M203" s="512"/>
      <c r="N203" s="512"/>
      <c r="O203" s="512"/>
      <c r="P203" s="512"/>
      <c r="Q203" s="512"/>
      <c r="R203" s="512"/>
      <c r="S203" s="512"/>
      <c r="T203" s="512"/>
      <c r="U203" s="512"/>
    </row>
    <row r="204" spans="1:21" ht="4.5" customHeight="1" x14ac:dyDescent="0.25"/>
    <row r="205" spans="1:21" ht="93.9" customHeight="1" x14ac:dyDescent="0.25">
      <c r="A205" s="26" t="s">
        <v>115</v>
      </c>
      <c r="B205" s="25"/>
      <c r="C205" s="25"/>
      <c r="D205" s="25"/>
      <c r="E205" s="512" t="s">
        <v>116</v>
      </c>
      <c r="F205" s="512"/>
      <c r="G205" s="512"/>
      <c r="H205" s="512"/>
      <c r="I205" s="512"/>
      <c r="J205" s="512"/>
      <c r="K205" s="512"/>
      <c r="L205" s="512"/>
      <c r="M205" s="512"/>
      <c r="N205" s="512"/>
      <c r="O205" s="512"/>
      <c r="P205" s="512"/>
      <c r="Q205" s="512"/>
      <c r="R205" s="512"/>
      <c r="S205" s="512"/>
      <c r="T205" s="512"/>
      <c r="U205" s="512"/>
    </row>
  </sheetData>
  <mergeCells count="9">
    <mergeCell ref="C201:U201"/>
    <mergeCell ref="C202:U202"/>
    <mergeCell ref="C203:U203"/>
    <mergeCell ref="E205:U205"/>
    <mergeCell ref="K1:U1"/>
    <mergeCell ref="C196:U196"/>
    <mergeCell ref="C198:U198"/>
    <mergeCell ref="C199:U199"/>
    <mergeCell ref="C200:U200"/>
  </mergeCells>
  <pageMargins left="0.7" right="0.7" top="0.75" bottom="0.75" header="0.3" footer="0.3"/>
  <pageSetup paperSize="9" fitToHeight="0" orientation="landscape" horizontalDpi="300" verticalDpi="300"/>
  <headerFooter scaleWithDoc="0" alignWithMargins="0">
    <oddHeader>&amp;C&amp;"Arial"&amp;8TABLE 14A.1</oddHeader>
    <oddFooter>&amp;L&amp;"Arial"&amp;8REPORT ON
GOVERNMENT
SERVICES 2022&amp;R&amp;"Arial"&amp;8AGED CARE
SERVICES
PAGE &amp;B&amp;P&amp;B</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28"/>
  <sheetViews>
    <sheetView showGridLines="0" workbookViewId="0"/>
  </sheetViews>
  <sheetFormatPr defaultRowHeight="13.2" x14ac:dyDescent="0.25"/>
  <cols>
    <col min="1" max="11" width="1.88671875" customWidth="1"/>
    <col min="12" max="12" width="5.44140625" customWidth="1"/>
    <col min="13" max="21" width="6.88671875" customWidth="1"/>
  </cols>
  <sheetData>
    <row r="1" spans="1:21" ht="50.4" customHeight="1" x14ac:dyDescent="0.25">
      <c r="A1" s="8" t="s">
        <v>596</v>
      </c>
      <c r="B1" s="8"/>
      <c r="C1" s="8"/>
      <c r="D1" s="8"/>
      <c r="E1" s="8"/>
      <c r="F1" s="8"/>
      <c r="G1" s="8"/>
      <c r="H1" s="8"/>
      <c r="I1" s="8"/>
      <c r="J1" s="8"/>
      <c r="K1" s="517" t="s">
        <v>597</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598</v>
      </c>
      <c r="N2" s="13" t="s">
        <v>599</v>
      </c>
      <c r="O2" s="13" t="s">
        <v>600</v>
      </c>
      <c r="P2" s="13" t="s">
        <v>601</v>
      </c>
      <c r="Q2" s="13" t="s">
        <v>602</v>
      </c>
      <c r="R2" s="13" t="s">
        <v>603</v>
      </c>
      <c r="S2" s="13" t="s">
        <v>604</v>
      </c>
      <c r="T2" s="13" t="s">
        <v>605</v>
      </c>
      <c r="U2" s="13" t="s">
        <v>606</v>
      </c>
    </row>
    <row r="3" spans="1:21" ht="16.5" customHeight="1" x14ac:dyDescent="0.25">
      <c r="A3" s="7" t="s">
        <v>607</v>
      </c>
      <c r="B3" s="7"/>
      <c r="C3" s="7"/>
      <c r="D3" s="7"/>
      <c r="E3" s="7"/>
      <c r="F3" s="7"/>
      <c r="G3" s="7"/>
      <c r="H3" s="7"/>
      <c r="I3" s="7"/>
      <c r="J3" s="7"/>
      <c r="K3" s="7"/>
      <c r="L3" s="9"/>
      <c r="M3" s="10"/>
      <c r="N3" s="10"/>
      <c r="O3" s="10"/>
      <c r="P3" s="10"/>
      <c r="Q3" s="10"/>
      <c r="R3" s="10"/>
      <c r="S3" s="10"/>
      <c r="T3" s="10"/>
      <c r="U3" s="10"/>
    </row>
    <row r="4" spans="1:21" ht="16.5" customHeight="1" x14ac:dyDescent="0.25">
      <c r="A4" s="7"/>
      <c r="B4" s="7"/>
      <c r="C4" s="7"/>
      <c r="D4" s="7" t="s">
        <v>74</v>
      </c>
      <c r="E4" s="7"/>
      <c r="F4" s="7"/>
      <c r="G4" s="7"/>
      <c r="H4" s="7"/>
      <c r="I4" s="7"/>
      <c r="J4" s="7"/>
      <c r="K4" s="7"/>
      <c r="L4" s="9" t="s">
        <v>407</v>
      </c>
      <c r="M4" s="164">
        <v>8</v>
      </c>
      <c r="N4" s="164">
        <v>5.9</v>
      </c>
      <c r="O4" s="163">
        <v>15.9</v>
      </c>
      <c r="P4" s="163">
        <v>12.4</v>
      </c>
      <c r="Q4" s="163">
        <v>15.9</v>
      </c>
      <c r="R4" s="163">
        <v>36.6</v>
      </c>
      <c r="S4" s="160" t="s">
        <v>77</v>
      </c>
      <c r="T4" s="161">
        <v>100</v>
      </c>
      <c r="U4" s="163">
        <v>11.2</v>
      </c>
    </row>
    <row r="5" spans="1:21" ht="16.5" customHeight="1" x14ac:dyDescent="0.25">
      <c r="A5" s="7" t="s">
        <v>565</v>
      </c>
      <c r="B5" s="7"/>
      <c r="C5" s="7"/>
      <c r="D5" s="7"/>
      <c r="E5" s="7"/>
      <c r="F5" s="7"/>
      <c r="G5" s="7"/>
      <c r="H5" s="7"/>
      <c r="I5" s="7"/>
      <c r="J5" s="7"/>
      <c r="K5" s="7"/>
      <c r="L5" s="9"/>
      <c r="M5" s="10"/>
      <c r="N5" s="10"/>
      <c r="O5" s="10"/>
      <c r="P5" s="10"/>
      <c r="Q5" s="10"/>
      <c r="R5" s="10"/>
      <c r="S5" s="10"/>
      <c r="T5" s="10"/>
      <c r="U5" s="10"/>
    </row>
    <row r="6" spans="1:21" ht="16.5" customHeight="1" x14ac:dyDescent="0.25">
      <c r="A6" s="7"/>
      <c r="B6" s="7" t="s">
        <v>566</v>
      </c>
      <c r="C6" s="7"/>
      <c r="D6" s="7"/>
      <c r="E6" s="7"/>
      <c r="F6" s="7"/>
      <c r="G6" s="7"/>
      <c r="H6" s="7"/>
      <c r="I6" s="7"/>
      <c r="J6" s="7"/>
      <c r="K6" s="7"/>
      <c r="L6" s="9"/>
      <c r="M6" s="10"/>
      <c r="N6" s="10"/>
      <c r="O6" s="10"/>
      <c r="P6" s="10"/>
      <c r="Q6" s="10"/>
      <c r="R6" s="10"/>
      <c r="S6" s="10"/>
      <c r="T6" s="10"/>
      <c r="U6" s="10"/>
    </row>
    <row r="7" spans="1:21" ht="16.5" customHeight="1" x14ac:dyDescent="0.25">
      <c r="A7" s="7"/>
      <c r="B7" s="7"/>
      <c r="C7" s="7"/>
      <c r="D7" s="7" t="s">
        <v>128</v>
      </c>
      <c r="E7" s="7"/>
      <c r="F7" s="7"/>
      <c r="G7" s="7"/>
      <c r="H7" s="7"/>
      <c r="I7" s="7"/>
      <c r="J7" s="7"/>
      <c r="K7" s="7"/>
      <c r="L7" s="9" t="s">
        <v>407</v>
      </c>
      <c r="M7" s="164">
        <v>8.1</v>
      </c>
      <c r="N7" s="164">
        <v>6.6</v>
      </c>
      <c r="O7" s="163">
        <v>15.7</v>
      </c>
      <c r="P7" s="163">
        <v>10.7</v>
      </c>
      <c r="Q7" s="163">
        <v>14.2</v>
      </c>
      <c r="R7" s="163">
        <v>30.1</v>
      </c>
      <c r="S7" s="164" t="s">
        <v>79</v>
      </c>
      <c r="T7" s="161">
        <v>100</v>
      </c>
      <c r="U7" s="163">
        <v>10.8</v>
      </c>
    </row>
    <row r="8" spans="1:21" ht="16.5" customHeight="1" x14ac:dyDescent="0.25">
      <c r="A8" s="7"/>
      <c r="B8" s="7" t="s">
        <v>567</v>
      </c>
      <c r="C8" s="7"/>
      <c r="D8" s="7"/>
      <c r="E8" s="7"/>
      <c r="F8" s="7"/>
      <c r="G8" s="7"/>
      <c r="H8" s="7"/>
      <c r="I8" s="7"/>
      <c r="J8" s="7"/>
      <c r="K8" s="7"/>
      <c r="L8" s="9"/>
      <c r="M8" s="10"/>
      <c r="N8" s="10"/>
      <c r="O8" s="10"/>
      <c r="P8" s="10"/>
      <c r="Q8" s="10"/>
      <c r="R8" s="10"/>
      <c r="S8" s="10"/>
      <c r="T8" s="10"/>
      <c r="U8" s="10"/>
    </row>
    <row r="9" spans="1:21" ht="16.5" customHeight="1" x14ac:dyDescent="0.25">
      <c r="A9" s="7"/>
      <c r="B9" s="7"/>
      <c r="C9" s="7"/>
      <c r="D9" s="7" t="s">
        <v>128</v>
      </c>
      <c r="E9" s="7"/>
      <c r="F9" s="7"/>
      <c r="G9" s="7"/>
      <c r="H9" s="7"/>
      <c r="I9" s="7"/>
      <c r="J9" s="7"/>
      <c r="K9" s="7"/>
      <c r="L9" s="9" t="s">
        <v>407</v>
      </c>
      <c r="M9" s="163">
        <v>10.7</v>
      </c>
      <c r="N9" s="164">
        <v>7.4</v>
      </c>
      <c r="O9" s="163">
        <v>14.6</v>
      </c>
      <c r="P9" s="163">
        <v>11.6</v>
      </c>
      <c r="Q9" s="163">
        <v>16.7</v>
      </c>
      <c r="R9" s="163">
        <v>34.799999999999997</v>
      </c>
      <c r="S9" s="164" t="s">
        <v>79</v>
      </c>
      <c r="T9" s="163">
        <v>99.8</v>
      </c>
      <c r="U9" s="163">
        <v>12.3</v>
      </c>
    </row>
    <row r="10" spans="1:21" ht="16.5" customHeight="1" x14ac:dyDescent="0.25">
      <c r="A10" s="7" t="s">
        <v>568</v>
      </c>
      <c r="B10" s="7"/>
      <c r="C10" s="7"/>
      <c r="D10" s="7"/>
      <c r="E10" s="7"/>
      <c r="F10" s="7"/>
      <c r="G10" s="7"/>
      <c r="H10" s="7"/>
      <c r="I10" s="7"/>
      <c r="J10" s="7"/>
      <c r="K10" s="7"/>
      <c r="L10" s="9"/>
      <c r="M10" s="10"/>
      <c r="N10" s="10"/>
      <c r="O10" s="10"/>
      <c r="P10" s="10"/>
      <c r="Q10" s="10"/>
      <c r="R10" s="10"/>
      <c r="S10" s="10"/>
      <c r="T10" s="10"/>
      <c r="U10" s="10"/>
    </row>
    <row r="11" spans="1:21" ht="16.5" customHeight="1" x14ac:dyDescent="0.25">
      <c r="A11" s="7"/>
      <c r="B11" s="7" t="s">
        <v>569</v>
      </c>
      <c r="C11" s="7"/>
      <c r="D11" s="7"/>
      <c r="E11" s="7"/>
      <c r="F11" s="7"/>
      <c r="G11" s="7"/>
      <c r="H11" s="7"/>
      <c r="I11" s="7"/>
      <c r="J11" s="7"/>
      <c r="K11" s="7"/>
      <c r="L11" s="9"/>
      <c r="M11" s="10"/>
      <c r="N11" s="10"/>
      <c r="O11" s="10"/>
      <c r="P11" s="10"/>
      <c r="Q11" s="10"/>
      <c r="R11" s="10"/>
      <c r="S11" s="10"/>
      <c r="T11" s="10"/>
      <c r="U11" s="10"/>
    </row>
    <row r="12" spans="1:21" ht="16.5" customHeight="1" x14ac:dyDescent="0.25">
      <c r="A12" s="7"/>
      <c r="B12" s="7"/>
      <c r="C12" s="7" t="s">
        <v>138</v>
      </c>
      <c r="D12" s="7"/>
      <c r="E12" s="7"/>
      <c r="F12" s="7"/>
      <c r="G12" s="7"/>
      <c r="H12" s="7"/>
      <c r="I12" s="7"/>
      <c r="J12" s="7"/>
      <c r="K12" s="7"/>
      <c r="L12" s="9"/>
      <c r="M12" s="10"/>
      <c r="N12" s="10"/>
      <c r="O12" s="10"/>
      <c r="P12" s="10"/>
      <c r="Q12" s="10"/>
      <c r="R12" s="10"/>
      <c r="S12" s="10"/>
      <c r="T12" s="10"/>
      <c r="U12" s="10"/>
    </row>
    <row r="13" spans="1:21" ht="16.5" customHeight="1" x14ac:dyDescent="0.25">
      <c r="A13" s="7"/>
      <c r="B13" s="7"/>
      <c r="C13" s="7"/>
      <c r="D13" s="7" t="s">
        <v>74</v>
      </c>
      <c r="E13" s="7"/>
      <c r="F13" s="7"/>
      <c r="G13" s="7"/>
      <c r="H13" s="7"/>
      <c r="I13" s="7"/>
      <c r="J13" s="7"/>
      <c r="K13" s="7"/>
      <c r="L13" s="9" t="s">
        <v>407</v>
      </c>
      <c r="M13" s="163">
        <v>11.3</v>
      </c>
      <c r="N13" s="164">
        <v>3.5</v>
      </c>
      <c r="O13" s="163">
        <v>11.8</v>
      </c>
      <c r="P13" s="164">
        <v>6.5</v>
      </c>
      <c r="Q13" s="163">
        <v>12.6</v>
      </c>
      <c r="R13" s="163">
        <v>14.2</v>
      </c>
      <c r="S13" s="160" t="s">
        <v>77</v>
      </c>
      <c r="T13" s="161">
        <v>100</v>
      </c>
      <c r="U13" s="164">
        <v>9.1999999999999993</v>
      </c>
    </row>
    <row r="14" spans="1:21" ht="16.5" customHeight="1" x14ac:dyDescent="0.25">
      <c r="A14" s="7"/>
      <c r="B14" s="7" t="s">
        <v>523</v>
      </c>
      <c r="C14" s="7"/>
      <c r="D14" s="7"/>
      <c r="E14" s="7"/>
      <c r="F14" s="7"/>
      <c r="G14" s="7"/>
      <c r="H14" s="7"/>
      <c r="I14" s="7"/>
      <c r="J14" s="7"/>
      <c r="K14" s="7"/>
      <c r="L14" s="9"/>
      <c r="M14" s="10"/>
      <c r="N14" s="10"/>
      <c r="O14" s="10"/>
      <c r="P14" s="10"/>
      <c r="Q14" s="10"/>
      <c r="R14" s="10"/>
      <c r="S14" s="10"/>
      <c r="T14" s="10"/>
      <c r="U14" s="10"/>
    </row>
    <row r="15" spans="1:21" ht="16.5" customHeight="1" x14ac:dyDescent="0.25">
      <c r="A15" s="7"/>
      <c r="B15" s="7"/>
      <c r="C15" s="7"/>
      <c r="D15" s="7" t="s">
        <v>74</v>
      </c>
      <c r="E15" s="7"/>
      <c r="F15" s="7"/>
      <c r="G15" s="7"/>
      <c r="H15" s="7"/>
      <c r="I15" s="7"/>
      <c r="J15" s="7"/>
      <c r="K15" s="7"/>
      <c r="L15" s="9" t="s">
        <v>407</v>
      </c>
      <c r="M15" s="164">
        <v>5.6</v>
      </c>
      <c r="N15" s="164">
        <v>4.8</v>
      </c>
      <c r="O15" s="163">
        <v>12.7</v>
      </c>
      <c r="P15" s="164">
        <v>7.7</v>
      </c>
      <c r="Q15" s="163">
        <v>10</v>
      </c>
      <c r="R15" s="163">
        <v>24.6</v>
      </c>
      <c r="S15" s="164" t="s">
        <v>79</v>
      </c>
      <c r="T15" s="161">
        <v>100</v>
      </c>
      <c r="U15" s="164">
        <v>8</v>
      </c>
    </row>
    <row r="16" spans="1:21" ht="16.5" customHeight="1" x14ac:dyDescent="0.25">
      <c r="A16" s="7"/>
      <c r="B16" s="7" t="s">
        <v>570</v>
      </c>
      <c r="C16" s="7"/>
      <c r="D16" s="7"/>
      <c r="E16" s="7"/>
      <c r="F16" s="7"/>
      <c r="G16" s="7"/>
      <c r="H16" s="7"/>
      <c r="I16" s="7"/>
      <c r="J16" s="7"/>
      <c r="K16" s="7"/>
      <c r="L16" s="9"/>
      <c r="M16" s="10"/>
      <c r="N16" s="10"/>
      <c r="O16" s="10"/>
      <c r="P16" s="10"/>
      <c r="Q16" s="10"/>
      <c r="R16" s="10"/>
      <c r="S16" s="10"/>
      <c r="T16" s="10"/>
      <c r="U16" s="10"/>
    </row>
    <row r="17" spans="1:21" ht="16.5" customHeight="1" x14ac:dyDescent="0.25">
      <c r="A17" s="14"/>
      <c r="B17" s="14"/>
      <c r="C17" s="14"/>
      <c r="D17" s="14" t="s">
        <v>74</v>
      </c>
      <c r="E17" s="14"/>
      <c r="F17" s="14"/>
      <c r="G17" s="14"/>
      <c r="H17" s="14"/>
      <c r="I17" s="14"/>
      <c r="J17" s="14"/>
      <c r="K17" s="14"/>
      <c r="L17" s="15" t="s">
        <v>407</v>
      </c>
      <c r="M17" s="165">
        <v>6.1</v>
      </c>
      <c r="N17" s="165">
        <v>1.7</v>
      </c>
      <c r="O17" s="165">
        <v>9.6</v>
      </c>
      <c r="P17" s="165">
        <v>6.6</v>
      </c>
      <c r="Q17" s="165" t="s">
        <v>79</v>
      </c>
      <c r="R17" s="165">
        <v>4.7</v>
      </c>
      <c r="S17" s="165" t="s">
        <v>79</v>
      </c>
      <c r="T17" s="162">
        <v>100</v>
      </c>
      <c r="U17" s="165">
        <v>6</v>
      </c>
    </row>
    <row r="18" spans="1:21" ht="4.5" customHeight="1" x14ac:dyDescent="0.25">
      <c r="A18" s="25"/>
      <c r="B18" s="25"/>
      <c r="C18" s="2"/>
      <c r="D18" s="2"/>
      <c r="E18" s="2"/>
      <c r="F18" s="2"/>
      <c r="G18" s="2"/>
      <c r="H18" s="2"/>
      <c r="I18" s="2"/>
      <c r="J18" s="2"/>
      <c r="K18" s="2"/>
      <c r="L18" s="2"/>
      <c r="M18" s="2"/>
      <c r="N18" s="2"/>
      <c r="O18" s="2"/>
      <c r="P18" s="2"/>
      <c r="Q18" s="2"/>
      <c r="R18" s="2"/>
      <c r="S18" s="2"/>
      <c r="T18" s="2"/>
      <c r="U18" s="2"/>
    </row>
    <row r="19" spans="1:21" ht="16.5" customHeight="1" x14ac:dyDescent="0.25">
      <c r="A19" s="25"/>
      <c r="B19" s="25"/>
      <c r="C19" s="512" t="s">
        <v>608</v>
      </c>
      <c r="D19" s="512"/>
      <c r="E19" s="512"/>
      <c r="F19" s="512"/>
      <c r="G19" s="512"/>
      <c r="H19" s="512"/>
      <c r="I19" s="512"/>
      <c r="J19" s="512"/>
      <c r="K19" s="512"/>
      <c r="L19" s="512"/>
      <c r="M19" s="512"/>
      <c r="N19" s="512"/>
      <c r="O19" s="512"/>
      <c r="P19" s="512"/>
      <c r="Q19" s="512"/>
      <c r="R19" s="512"/>
      <c r="S19" s="512"/>
      <c r="T19" s="512"/>
      <c r="U19" s="512"/>
    </row>
    <row r="20" spans="1:21" ht="4.5" customHeight="1" x14ac:dyDescent="0.25">
      <c r="A20" s="25"/>
      <c r="B20" s="25"/>
      <c r="C20" s="2"/>
      <c r="D20" s="2"/>
      <c r="E20" s="2"/>
      <c r="F20" s="2"/>
      <c r="G20" s="2"/>
      <c r="H20" s="2"/>
      <c r="I20" s="2"/>
      <c r="J20" s="2"/>
      <c r="K20" s="2"/>
      <c r="L20" s="2"/>
      <c r="M20" s="2"/>
      <c r="N20" s="2"/>
      <c r="O20" s="2"/>
      <c r="P20" s="2"/>
      <c r="Q20" s="2"/>
      <c r="R20" s="2"/>
      <c r="S20" s="2"/>
      <c r="T20" s="2"/>
      <c r="U20" s="2"/>
    </row>
    <row r="21" spans="1:21" ht="16.5" customHeight="1" x14ac:dyDescent="0.25">
      <c r="A21" s="155"/>
      <c r="B21" s="155"/>
      <c r="C21" s="512" t="s">
        <v>571</v>
      </c>
      <c r="D21" s="512"/>
      <c r="E21" s="512"/>
      <c r="F21" s="512"/>
      <c r="G21" s="512"/>
      <c r="H21" s="512"/>
      <c r="I21" s="512"/>
      <c r="J21" s="512"/>
      <c r="K21" s="512"/>
      <c r="L21" s="512"/>
      <c r="M21" s="512"/>
      <c r="N21" s="512"/>
      <c r="O21" s="512"/>
      <c r="P21" s="512"/>
      <c r="Q21" s="512"/>
      <c r="R21" s="512"/>
      <c r="S21" s="512"/>
      <c r="T21" s="512"/>
      <c r="U21" s="512"/>
    </row>
    <row r="22" spans="1:21" ht="16.5" customHeight="1" x14ac:dyDescent="0.25">
      <c r="A22" s="155"/>
      <c r="B22" s="155"/>
      <c r="C22" s="512" t="s">
        <v>572</v>
      </c>
      <c r="D22" s="512"/>
      <c r="E22" s="512"/>
      <c r="F22" s="512"/>
      <c r="G22" s="512"/>
      <c r="H22" s="512"/>
      <c r="I22" s="512"/>
      <c r="J22" s="512"/>
      <c r="K22" s="512"/>
      <c r="L22" s="512"/>
      <c r="M22" s="512"/>
      <c r="N22" s="512"/>
      <c r="O22" s="512"/>
      <c r="P22" s="512"/>
      <c r="Q22" s="512"/>
      <c r="R22" s="512"/>
      <c r="S22" s="512"/>
      <c r="T22" s="512"/>
      <c r="U22" s="512"/>
    </row>
    <row r="23" spans="1:21" ht="4.5" customHeight="1" x14ac:dyDescent="0.25">
      <c r="A23" s="25"/>
      <c r="B23" s="25"/>
      <c r="C23" s="2"/>
      <c r="D23" s="2"/>
      <c r="E23" s="2"/>
      <c r="F23" s="2"/>
      <c r="G23" s="2"/>
      <c r="H23" s="2"/>
      <c r="I23" s="2"/>
      <c r="J23" s="2"/>
      <c r="K23" s="2"/>
      <c r="L23" s="2"/>
      <c r="M23" s="2"/>
      <c r="N23" s="2"/>
      <c r="O23" s="2"/>
      <c r="P23" s="2"/>
      <c r="Q23" s="2"/>
      <c r="R23" s="2"/>
      <c r="S23" s="2"/>
      <c r="T23" s="2"/>
      <c r="U23" s="2"/>
    </row>
    <row r="24" spans="1:21" ht="42.45" customHeight="1" x14ac:dyDescent="0.25">
      <c r="A24" s="25" t="s">
        <v>102</v>
      </c>
      <c r="B24" s="25"/>
      <c r="C24" s="512" t="s">
        <v>160</v>
      </c>
      <c r="D24" s="512"/>
      <c r="E24" s="512"/>
      <c r="F24" s="512"/>
      <c r="G24" s="512"/>
      <c r="H24" s="512"/>
      <c r="I24" s="512"/>
      <c r="J24" s="512"/>
      <c r="K24" s="512"/>
      <c r="L24" s="512"/>
      <c r="M24" s="512"/>
      <c r="N24" s="512"/>
      <c r="O24" s="512"/>
      <c r="P24" s="512"/>
      <c r="Q24" s="512"/>
      <c r="R24" s="512"/>
      <c r="S24" s="512"/>
      <c r="T24" s="512"/>
      <c r="U24" s="512"/>
    </row>
    <row r="25" spans="1:21" ht="68.099999999999994" customHeight="1" x14ac:dyDescent="0.25">
      <c r="A25" s="25" t="s">
        <v>103</v>
      </c>
      <c r="B25" s="25"/>
      <c r="C25" s="512" t="s">
        <v>609</v>
      </c>
      <c r="D25" s="512"/>
      <c r="E25" s="512"/>
      <c r="F25" s="512"/>
      <c r="G25" s="512"/>
      <c r="H25" s="512"/>
      <c r="I25" s="512"/>
      <c r="J25" s="512"/>
      <c r="K25" s="512"/>
      <c r="L25" s="512"/>
      <c r="M25" s="512"/>
      <c r="N25" s="512"/>
      <c r="O25" s="512"/>
      <c r="P25" s="512"/>
      <c r="Q25" s="512"/>
      <c r="R25" s="512"/>
      <c r="S25" s="512"/>
      <c r="T25" s="512"/>
      <c r="U25" s="512"/>
    </row>
    <row r="26" spans="1:21" ht="81" customHeight="1" x14ac:dyDescent="0.25">
      <c r="A26" s="25" t="s">
        <v>104</v>
      </c>
      <c r="B26" s="25"/>
      <c r="C26" s="512" t="s">
        <v>610</v>
      </c>
      <c r="D26" s="512"/>
      <c r="E26" s="512"/>
      <c r="F26" s="512"/>
      <c r="G26" s="512"/>
      <c r="H26" s="512"/>
      <c r="I26" s="512"/>
      <c r="J26" s="512"/>
      <c r="K26" s="512"/>
      <c r="L26" s="512"/>
      <c r="M26" s="512"/>
      <c r="N26" s="512"/>
      <c r="O26" s="512"/>
      <c r="P26" s="512"/>
      <c r="Q26" s="512"/>
      <c r="R26" s="512"/>
      <c r="S26" s="512"/>
      <c r="T26" s="512"/>
      <c r="U26" s="512"/>
    </row>
    <row r="27" spans="1:21" ht="4.5" customHeight="1" x14ac:dyDescent="0.25"/>
    <row r="28" spans="1:21" ht="16.5" customHeight="1" x14ac:dyDescent="0.25">
      <c r="A28" s="26" t="s">
        <v>115</v>
      </c>
      <c r="B28" s="25"/>
      <c r="C28" s="25"/>
      <c r="D28" s="25"/>
      <c r="E28" s="512" t="s">
        <v>611</v>
      </c>
      <c r="F28" s="512"/>
      <c r="G28" s="512"/>
      <c r="H28" s="512"/>
      <c r="I28" s="512"/>
      <c r="J28" s="512"/>
      <c r="K28" s="512"/>
      <c r="L28" s="512"/>
      <c r="M28" s="512"/>
      <c r="N28" s="512"/>
      <c r="O28" s="512"/>
      <c r="P28" s="512"/>
      <c r="Q28" s="512"/>
      <c r="R28" s="512"/>
      <c r="S28" s="512"/>
      <c r="T28" s="512"/>
      <c r="U28" s="512"/>
    </row>
  </sheetData>
  <mergeCells count="8">
    <mergeCell ref="C25:U25"/>
    <mergeCell ref="C26:U26"/>
    <mergeCell ref="E28:U28"/>
    <mergeCell ref="K1:U1"/>
    <mergeCell ref="C19:U19"/>
    <mergeCell ref="C21:U21"/>
    <mergeCell ref="C22:U22"/>
    <mergeCell ref="C24:U24"/>
  </mergeCells>
  <pageMargins left="0.7" right="0.7" top="0.75" bottom="0.75" header="0.3" footer="0.3"/>
  <pageSetup paperSize="9" fitToHeight="0" orientation="landscape" horizontalDpi="300" verticalDpi="300"/>
  <headerFooter scaleWithDoc="0" alignWithMargins="0">
    <oddHeader>&amp;C&amp;"Arial"&amp;8TABLE 14A.19</oddHeader>
    <oddFooter>&amp;L&amp;"Arial"&amp;8REPORT ON
GOVERNMENT
SERVICES 2022&amp;R&amp;"Arial"&amp;8AGED CARE
SERVICES
PAGE &amp;B&amp;P&amp;B</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U76"/>
  <sheetViews>
    <sheetView showGridLines="0" workbookViewId="0"/>
  </sheetViews>
  <sheetFormatPr defaultRowHeight="13.2" x14ac:dyDescent="0.25"/>
  <cols>
    <col min="1" max="11" width="1.88671875" customWidth="1"/>
    <col min="12" max="12" width="5.44140625" customWidth="1"/>
    <col min="13" max="21" width="6.88671875" customWidth="1"/>
  </cols>
  <sheetData>
    <row r="1" spans="1:21" ht="33.9" customHeight="1" x14ac:dyDescent="0.25">
      <c r="A1" s="8" t="s">
        <v>612</v>
      </c>
      <c r="B1" s="8"/>
      <c r="C1" s="8"/>
      <c r="D1" s="8"/>
      <c r="E1" s="8"/>
      <c r="F1" s="8"/>
      <c r="G1" s="8"/>
      <c r="H1" s="8"/>
      <c r="I1" s="8"/>
      <c r="J1" s="8"/>
      <c r="K1" s="517" t="s">
        <v>613</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396</v>
      </c>
      <c r="N2" s="13" t="s">
        <v>397</v>
      </c>
      <c r="O2" s="13" t="s">
        <v>398</v>
      </c>
      <c r="P2" s="13" t="s">
        <v>399</v>
      </c>
      <c r="Q2" s="13" t="s">
        <v>400</v>
      </c>
      <c r="R2" s="13" t="s">
        <v>401</v>
      </c>
      <c r="S2" s="13" t="s">
        <v>402</v>
      </c>
      <c r="T2" s="13" t="s">
        <v>403</v>
      </c>
      <c r="U2" s="13" t="s">
        <v>404</v>
      </c>
    </row>
    <row r="3" spans="1:21" ht="16.5" customHeight="1" x14ac:dyDescent="0.25">
      <c r="A3" s="7" t="s">
        <v>74</v>
      </c>
      <c r="B3" s="7"/>
      <c r="C3" s="7"/>
      <c r="D3" s="7"/>
      <c r="E3" s="7"/>
      <c r="F3" s="7"/>
      <c r="G3" s="7"/>
      <c r="H3" s="7"/>
      <c r="I3" s="7"/>
      <c r="J3" s="7"/>
      <c r="K3" s="7"/>
      <c r="L3" s="9"/>
      <c r="M3" s="10"/>
      <c r="N3" s="10"/>
      <c r="O3" s="10"/>
      <c r="P3" s="10"/>
      <c r="Q3" s="10"/>
      <c r="R3" s="10"/>
      <c r="S3" s="10"/>
      <c r="T3" s="10"/>
      <c r="U3" s="10"/>
    </row>
    <row r="4" spans="1:21" ht="16.5" customHeight="1" x14ac:dyDescent="0.25">
      <c r="A4" s="7"/>
      <c r="B4" s="7" t="s">
        <v>614</v>
      </c>
      <c r="C4" s="7"/>
      <c r="D4" s="7"/>
      <c r="E4" s="7"/>
      <c r="F4" s="7"/>
      <c r="G4" s="7"/>
      <c r="H4" s="7"/>
      <c r="I4" s="7"/>
      <c r="J4" s="7"/>
      <c r="K4" s="7"/>
      <c r="L4" s="9"/>
      <c r="M4" s="10"/>
      <c r="N4" s="10"/>
      <c r="O4" s="10"/>
      <c r="P4" s="10"/>
      <c r="Q4" s="10"/>
      <c r="R4" s="10"/>
      <c r="S4" s="10"/>
      <c r="T4" s="10"/>
      <c r="U4" s="10"/>
    </row>
    <row r="5" spans="1:21" ht="16.5" customHeight="1" x14ac:dyDescent="0.25">
      <c r="A5" s="7"/>
      <c r="B5" s="7"/>
      <c r="C5" s="7" t="s">
        <v>615</v>
      </c>
      <c r="D5" s="7"/>
      <c r="E5" s="7"/>
      <c r="F5" s="7"/>
      <c r="G5" s="7"/>
      <c r="H5" s="7"/>
      <c r="I5" s="7"/>
      <c r="J5" s="7"/>
      <c r="K5" s="7"/>
      <c r="L5" s="9"/>
      <c r="M5" s="10"/>
      <c r="N5" s="10"/>
      <c r="O5" s="10"/>
      <c r="P5" s="10"/>
      <c r="Q5" s="10"/>
      <c r="R5" s="10"/>
      <c r="S5" s="10"/>
      <c r="T5" s="10"/>
      <c r="U5" s="10"/>
    </row>
    <row r="6" spans="1:21" ht="16.5" customHeight="1" x14ac:dyDescent="0.25">
      <c r="A6" s="7"/>
      <c r="B6" s="7"/>
      <c r="C6" s="7"/>
      <c r="D6" s="7" t="s">
        <v>349</v>
      </c>
      <c r="E6" s="7"/>
      <c r="F6" s="7"/>
      <c r="G6" s="7"/>
      <c r="H6" s="7"/>
      <c r="I6" s="7"/>
      <c r="J6" s="7"/>
      <c r="K6" s="7"/>
      <c r="L6" s="9" t="s">
        <v>140</v>
      </c>
      <c r="M6" s="166">
        <v>0.2</v>
      </c>
      <c r="N6" s="166">
        <v>0.2</v>
      </c>
      <c r="O6" s="166">
        <v>0.2</v>
      </c>
      <c r="P6" s="166">
        <v>0.1</v>
      </c>
      <c r="Q6" s="166">
        <v>0.2</v>
      </c>
      <c r="R6" s="166">
        <v>0.2</v>
      </c>
      <c r="S6" s="166" t="s">
        <v>79</v>
      </c>
      <c r="T6" s="166">
        <v>0.2</v>
      </c>
      <c r="U6" s="166">
        <v>0.2</v>
      </c>
    </row>
    <row r="7" spans="1:21" ht="16.5" customHeight="1" x14ac:dyDescent="0.25">
      <c r="A7" s="7"/>
      <c r="B7" s="7"/>
      <c r="C7" s="7"/>
      <c r="D7" s="7" t="s">
        <v>143</v>
      </c>
      <c r="E7" s="7"/>
      <c r="F7" s="7"/>
      <c r="G7" s="7"/>
      <c r="H7" s="7"/>
      <c r="I7" s="7"/>
      <c r="J7" s="7"/>
      <c r="K7" s="7"/>
      <c r="L7" s="9" t="s">
        <v>140</v>
      </c>
      <c r="M7" s="166">
        <v>4.3</v>
      </c>
      <c r="N7" s="166">
        <v>4.5999999999999996</v>
      </c>
      <c r="O7" s="166">
        <v>5.0999999999999996</v>
      </c>
      <c r="P7" s="166">
        <v>3.9</v>
      </c>
      <c r="Q7" s="166">
        <v>4.5</v>
      </c>
      <c r="R7" s="166">
        <v>4.7</v>
      </c>
      <c r="S7" s="166">
        <v>2.2000000000000002</v>
      </c>
      <c r="T7" s="166">
        <v>6.7</v>
      </c>
      <c r="U7" s="166">
        <v>4.5</v>
      </c>
    </row>
    <row r="8" spans="1:21" ht="16.5" customHeight="1" x14ac:dyDescent="0.25">
      <c r="A8" s="7"/>
      <c r="B8" s="7"/>
      <c r="C8" s="7"/>
      <c r="D8" s="7" t="s">
        <v>144</v>
      </c>
      <c r="E8" s="7"/>
      <c r="F8" s="7"/>
      <c r="G8" s="7"/>
      <c r="H8" s="7"/>
      <c r="I8" s="7"/>
      <c r="J8" s="7"/>
      <c r="K8" s="7"/>
      <c r="L8" s="9" t="s">
        <v>140</v>
      </c>
      <c r="M8" s="167">
        <v>11.4</v>
      </c>
      <c r="N8" s="167">
        <v>11.6</v>
      </c>
      <c r="O8" s="167">
        <v>12.2</v>
      </c>
      <c r="P8" s="167">
        <v>10.6</v>
      </c>
      <c r="Q8" s="167">
        <v>12.8</v>
      </c>
      <c r="R8" s="167">
        <v>11.3</v>
      </c>
      <c r="S8" s="166">
        <v>9.6</v>
      </c>
      <c r="T8" s="167">
        <v>16.3</v>
      </c>
      <c r="U8" s="167">
        <v>11.6</v>
      </c>
    </row>
    <row r="9" spans="1:21" ht="16.5" customHeight="1" x14ac:dyDescent="0.25">
      <c r="A9" s="7"/>
      <c r="B9" s="7"/>
      <c r="C9" s="7"/>
      <c r="D9" s="7" t="s">
        <v>145</v>
      </c>
      <c r="E9" s="7"/>
      <c r="F9" s="7"/>
      <c r="G9" s="7"/>
      <c r="H9" s="7"/>
      <c r="I9" s="7"/>
      <c r="J9" s="7"/>
      <c r="K9" s="7"/>
      <c r="L9" s="9" t="s">
        <v>140</v>
      </c>
      <c r="M9" s="167">
        <v>26.8</v>
      </c>
      <c r="N9" s="167">
        <v>26.3</v>
      </c>
      <c r="O9" s="167">
        <v>30.4</v>
      </c>
      <c r="P9" s="167">
        <v>26.4</v>
      </c>
      <c r="Q9" s="167">
        <v>29</v>
      </c>
      <c r="R9" s="167">
        <v>27</v>
      </c>
      <c r="S9" s="167">
        <v>28.1</v>
      </c>
      <c r="T9" s="167">
        <v>19.399999999999999</v>
      </c>
      <c r="U9" s="167">
        <v>27.6</v>
      </c>
    </row>
    <row r="10" spans="1:21" ht="16.5" customHeight="1" x14ac:dyDescent="0.25">
      <c r="A10" s="7"/>
      <c r="B10" s="7"/>
      <c r="C10" s="7"/>
      <c r="D10" s="7" t="s">
        <v>146</v>
      </c>
      <c r="E10" s="7"/>
      <c r="F10" s="7"/>
      <c r="G10" s="7"/>
      <c r="H10" s="7"/>
      <c r="I10" s="7"/>
      <c r="J10" s="7"/>
      <c r="K10" s="7"/>
      <c r="L10" s="9" t="s">
        <v>140</v>
      </c>
      <c r="M10" s="167">
        <v>67.099999999999994</v>
      </c>
      <c r="N10" s="167">
        <v>67.900000000000006</v>
      </c>
      <c r="O10" s="167">
        <v>74.099999999999994</v>
      </c>
      <c r="P10" s="167">
        <v>68.3</v>
      </c>
      <c r="Q10" s="167">
        <v>72.2</v>
      </c>
      <c r="R10" s="167">
        <v>69.3</v>
      </c>
      <c r="S10" s="167">
        <v>68.400000000000006</v>
      </c>
      <c r="T10" s="167">
        <v>55.5</v>
      </c>
      <c r="U10" s="167">
        <v>69.2</v>
      </c>
    </row>
    <row r="11" spans="1:21" ht="16.5" customHeight="1" x14ac:dyDescent="0.25">
      <c r="A11" s="7"/>
      <c r="B11" s="7"/>
      <c r="C11" s="7"/>
      <c r="D11" s="7" t="s">
        <v>616</v>
      </c>
      <c r="E11" s="7"/>
      <c r="F11" s="7"/>
      <c r="G11" s="7"/>
      <c r="H11" s="7"/>
      <c r="I11" s="7"/>
      <c r="J11" s="7"/>
      <c r="K11" s="7"/>
      <c r="L11" s="9" t="s">
        <v>140</v>
      </c>
      <c r="M11" s="168">
        <v>235.9</v>
      </c>
      <c r="N11" s="168">
        <v>246.6</v>
      </c>
      <c r="O11" s="168">
        <v>247.3</v>
      </c>
      <c r="P11" s="168">
        <v>235.3</v>
      </c>
      <c r="Q11" s="168">
        <v>259.60000000000002</v>
      </c>
      <c r="R11" s="168">
        <v>242.4</v>
      </c>
      <c r="S11" s="168">
        <v>231.5</v>
      </c>
      <c r="T11" s="168">
        <v>172</v>
      </c>
      <c r="U11" s="168">
        <v>242.7</v>
      </c>
    </row>
    <row r="12" spans="1:21" ht="16.5" customHeight="1" x14ac:dyDescent="0.25">
      <c r="A12" s="7"/>
      <c r="B12" s="7"/>
      <c r="C12" s="7" t="s">
        <v>617</v>
      </c>
      <c r="D12" s="7"/>
      <c r="E12" s="7"/>
      <c r="F12" s="7"/>
      <c r="G12" s="7"/>
      <c r="H12" s="7"/>
      <c r="I12" s="7"/>
      <c r="J12" s="7"/>
      <c r="K12" s="7"/>
      <c r="L12" s="9"/>
      <c r="M12" s="10"/>
      <c r="N12" s="10"/>
      <c r="O12" s="10"/>
      <c r="P12" s="10"/>
      <c r="Q12" s="10"/>
      <c r="R12" s="10"/>
      <c r="S12" s="10"/>
      <c r="T12" s="10"/>
      <c r="U12" s="10"/>
    </row>
    <row r="13" spans="1:21" ht="16.5" customHeight="1" x14ac:dyDescent="0.25">
      <c r="A13" s="7"/>
      <c r="B13" s="7"/>
      <c r="C13" s="7"/>
      <c r="D13" s="7" t="s">
        <v>349</v>
      </c>
      <c r="E13" s="7"/>
      <c r="F13" s="7"/>
      <c r="G13" s="7"/>
      <c r="H13" s="7"/>
      <c r="I13" s="7"/>
      <c r="J13" s="7"/>
      <c r="K13" s="7"/>
      <c r="L13" s="9" t="s">
        <v>140</v>
      </c>
      <c r="M13" s="166">
        <v>0.2</v>
      </c>
      <c r="N13" s="166">
        <v>0.2</v>
      </c>
      <c r="O13" s="166">
        <v>0.2</v>
      </c>
      <c r="P13" s="166">
        <v>0.2</v>
      </c>
      <c r="Q13" s="166">
        <v>0.2</v>
      </c>
      <c r="R13" s="166">
        <v>0.2</v>
      </c>
      <c r="S13" s="166" t="s">
        <v>79</v>
      </c>
      <c r="T13" s="166">
        <v>0.1</v>
      </c>
      <c r="U13" s="166">
        <v>0.2</v>
      </c>
    </row>
    <row r="14" spans="1:21" ht="16.5" customHeight="1" x14ac:dyDescent="0.25">
      <c r="A14" s="7"/>
      <c r="B14" s="7"/>
      <c r="C14" s="7"/>
      <c r="D14" s="7" t="s">
        <v>143</v>
      </c>
      <c r="E14" s="7"/>
      <c r="F14" s="7"/>
      <c r="G14" s="7"/>
      <c r="H14" s="7"/>
      <c r="I14" s="7"/>
      <c r="J14" s="7"/>
      <c r="K14" s="7"/>
      <c r="L14" s="9" t="s">
        <v>140</v>
      </c>
      <c r="M14" s="166">
        <v>5.8</v>
      </c>
      <c r="N14" s="166">
        <v>5.4</v>
      </c>
      <c r="O14" s="166">
        <v>5.7</v>
      </c>
      <c r="P14" s="166">
        <v>4.4000000000000004</v>
      </c>
      <c r="Q14" s="166">
        <v>5.2</v>
      </c>
      <c r="R14" s="166">
        <v>5.6</v>
      </c>
      <c r="S14" s="166">
        <v>4.2</v>
      </c>
      <c r="T14" s="166">
        <v>2.9</v>
      </c>
      <c r="U14" s="166">
        <v>5.4</v>
      </c>
    </row>
    <row r="15" spans="1:21" ht="16.5" customHeight="1" x14ac:dyDescent="0.25">
      <c r="A15" s="7"/>
      <c r="B15" s="7"/>
      <c r="C15" s="7"/>
      <c r="D15" s="7" t="s">
        <v>144</v>
      </c>
      <c r="E15" s="7"/>
      <c r="F15" s="7"/>
      <c r="G15" s="7"/>
      <c r="H15" s="7"/>
      <c r="I15" s="7"/>
      <c r="J15" s="7"/>
      <c r="K15" s="7"/>
      <c r="L15" s="9" t="s">
        <v>140</v>
      </c>
      <c r="M15" s="167">
        <v>12</v>
      </c>
      <c r="N15" s="167">
        <v>11.7</v>
      </c>
      <c r="O15" s="167">
        <v>12.3</v>
      </c>
      <c r="P15" s="166">
        <v>9.6</v>
      </c>
      <c r="Q15" s="167">
        <v>11.3</v>
      </c>
      <c r="R15" s="167">
        <v>10.7</v>
      </c>
      <c r="S15" s="167">
        <v>12</v>
      </c>
      <c r="T15" s="167">
        <v>10.5</v>
      </c>
      <c r="U15" s="167">
        <v>11.7</v>
      </c>
    </row>
    <row r="16" spans="1:21" ht="16.5" customHeight="1" x14ac:dyDescent="0.25">
      <c r="A16" s="7"/>
      <c r="B16" s="7"/>
      <c r="C16" s="7"/>
      <c r="D16" s="7" t="s">
        <v>145</v>
      </c>
      <c r="E16" s="7"/>
      <c r="F16" s="7"/>
      <c r="G16" s="7"/>
      <c r="H16" s="7"/>
      <c r="I16" s="7"/>
      <c r="J16" s="7"/>
      <c r="K16" s="7"/>
      <c r="L16" s="9" t="s">
        <v>140</v>
      </c>
      <c r="M16" s="167">
        <v>23</v>
      </c>
      <c r="N16" s="167">
        <v>21.7</v>
      </c>
      <c r="O16" s="167">
        <v>25</v>
      </c>
      <c r="P16" s="167">
        <v>21.1</v>
      </c>
      <c r="Q16" s="167">
        <v>23</v>
      </c>
      <c r="R16" s="167">
        <v>21</v>
      </c>
      <c r="S16" s="167">
        <v>17.899999999999999</v>
      </c>
      <c r="T16" s="167">
        <v>19.5</v>
      </c>
      <c r="U16" s="167">
        <v>22.8</v>
      </c>
    </row>
    <row r="17" spans="1:21" ht="16.5" customHeight="1" x14ac:dyDescent="0.25">
      <c r="A17" s="7"/>
      <c r="B17" s="7"/>
      <c r="C17" s="7"/>
      <c r="D17" s="7" t="s">
        <v>146</v>
      </c>
      <c r="E17" s="7"/>
      <c r="F17" s="7"/>
      <c r="G17" s="7"/>
      <c r="H17" s="7"/>
      <c r="I17" s="7"/>
      <c r="J17" s="7"/>
      <c r="K17" s="7"/>
      <c r="L17" s="9" t="s">
        <v>140</v>
      </c>
      <c r="M17" s="167">
        <v>48.3</v>
      </c>
      <c r="N17" s="167">
        <v>46.3</v>
      </c>
      <c r="O17" s="167">
        <v>53.5</v>
      </c>
      <c r="P17" s="167">
        <v>44.6</v>
      </c>
      <c r="Q17" s="167">
        <v>49.7</v>
      </c>
      <c r="R17" s="167">
        <v>49.4</v>
      </c>
      <c r="S17" s="167">
        <v>44</v>
      </c>
      <c r="T17" s="167">
        <v>43.6</v>
      </c>
      <c r="U17" s="167">
        <v>48.5</v>
      </c>
    </row>
    <row r="18" spans="1:21" ht="16.5" customHeight="1" x14ac:dyDescent="0.25">
      <c r="A18" s="7"/>
      <c r="B18" s="7"/>
      <c r="C18" s="7"/>
      <c r="D18" s="7" t="s">
        <v>616</v>
      </c>
      <c r="E18" s="7"/>
      <c r="F18" s="7"/>
      <c r="G18" s="7"/>
      <c r="H18" s="7"/>
      <c r="I18" s="7"/>
      <c r="J18" s="7"/>
      <c r="K18" s="7"/>
      <c r="L18" s="9" t="s">
        <v>140</v>
      </c>
      <c r="M18" s="168">
        <v>139.9</v>
      </c>
      <c r="N18" s="168">
        <v>140.19999999999999</v>
      </c>
      <c r="O18" s="168">
        <v>151</v>
      </c>
      <c r="P18" s="168">
        <v>140.69999999999999</v>
      </c>
      <c r="Q18" s="168">
        <v>149.30000000000001</v>
      </c>
      <c r="R18" s="168">
        <v>140.19999999999999</v>
      </c>
      <c r="S18" s="168">
        <v>139.5</v>
      </c>
      <c r="T18" s="168">
        <v>107.3</v>
      </c>
      <c r="U18" s="168">
        <v>142.80000000000001</v>
      </c>
    </row>
    <row r="19" spans="1:21" ht="16.5" customHeight="1" x14ac:dyDescent="0.25">
      <c r="A19" s="7"/>
      <c r="B19" s="7"/>
      <c r="C19" s="7" t="s">
        <v>72</v>
      </c>
      <c r="D19" s="7"/>
      <c r="E19" s="7"/>
      <c r="F19" s="7"/>
      <c r="G19" s="7"/>
      <c r="H19" s="7"/>
      <c r="I19" s="7"/>
      <c r="J19" s="7"/>
      <c r="K19" s="7"/>
      <c r="L19" s="9"/>
      <c r="M19" s="10"/>
      <c r="N19" s="10"/>
      <c r="O19" s="10"/>
      <c r="P19" s="10"/>
      <c r="Q19" s="10"/>
      <c r="R19" s="10"/>
      <c r="S19" s="10"/>
      <c r="T19" s="10"/>
      <c r="U19" s="10"/>
    </row>
    <row r="20" spans="1:21" ht="16.5" customHeight="1" x14ac:dyDescent="0.25">
      <c r="A20" s="7"/>
      <c r="B20" s="7"/>
      <c r="C20" s="7"/>
      <c r="D20" s="7" t="s">
        <v>349</v>
      </c>
      <c r="E20" s="7"/>
      <c r="F20" s="7"/>
      <c r="G20" s="7"/>
      <c r="H20" s="7"/>
      <c r="I20" s="7"/>
      <c r="J20" s="7"/>
      <c r="K20" s="7"/>
      <c r="L20" s="9" t="s">
        <v>140</v>
      </c>
      <c r="M20" s="166">
        <v>0.2</v>
      </c>
      <c r="N20" s="166">
        <v>0.2</v>
      </c>
      <c r="O20" s="166">
        <v>0.2</v>
      </c>
      <c r="P20" s="166">
        <v>0.1</v>
      </c>
      <c r="Q20" s="166">
        <v>0.2</v>
      </c>
      <c r="R20" s="166">
        <v>0.2</v>
      </c>
      <c r="S20" s="166" t="s">
        <v>79</v>
      </c>
      <c r="T20" s="166">
        <v>0.1</v>
      </c>
      <c r="U20" s="166">
        <v>0.2</v>
      </c>
    </row>
    <row r="21" spans="1:21" ht="16.5" customHeight="1" x14ac:dyDescent="0.25">
      <c r="A21" s="7"/>
      <c r="B21" s="7"/>
      <c r="C21" s="7"/>
      <c r="D21" s="7" t="s">
        <v>143</v>
      </c>
      <c r="E21" s="7"/>
      <c r="F21" s="7"/>
      <c r="G21" s="7"/>
      <c r="H21" s="7"/>
      <c r="I21" s="7"/>
      <c r="J21" s="7"/>
      <c r="K21" s="7"/>
      <c r="L21" s="9" t="s">
        <v>140</v>
      </c>
      <c r="M21" s="166">
        <v>5</v>
      </c>
      <c r="N21" s="166">
        <v>5</v>
      </c>
      <c r="O21" s="166">
        <v>5.4</v>
      </c>
      <c r="P21" s="166">
        <v>4.0999999999999996</v>
      </c>
      <c r="Q21" s="166">
        <v>4.9000000000000004</v>
      </c>
      <c r="R21" s="166">
        <v>5.0999999999999996</v>
      </c>
      <c r="S21" s="166">
        <v>3.2</v>
      </c>
      <c r="T21" s="166">
        <v>4.7</v>
      </c>
      <c r="U21" s="166">
        <v>5</v>
      </c>
    </row>
    <row r="22" spans="1:21" ht="16.5" customHeight="1" x14ac:dyDescent="0.25">
      <c r="A22" s="7"/>
      <c r="B22" s="7"/>
      <c r="C22" s="7"/>
      <c r="D22" s="7" t="s">
        <v>144</v>
      </c>
      <c r="E22" s="7"/>
      <c r="F22" s="7"/>
      <c r="G22" s="7"/>
      <c r="H22" s="7"/>
      <c r="I22" s="7"/>
      <c r="J22" s="7"/>
      <c r="K22" s="7"/>
      <c r="L22" s="9" t="s">
        <v>140</v>
      </c>
      <c r="M22" s="167">
        <v>11.7</v>
      </c>
      <c r="N22" s="167">
        <v>11.7</v>
      </c>
      <c r="O22" s="167">
        <v>12.2</v>
      </c>
      <c r="P22" s="167">
        <v>10.1</v>
      </c>
      <c r="Q22" s="167">
        <v>12.1</v>
      </c>
      <c r="R22" s="167">
        <v>11</v>
      </c>
      <c r="S22" s="167">
        <v>10.7</v>
      </c>
      <c r="T22" s="167">
        <v>13.2</v>
      </c>
      <c r="U22" s="167">
        <v>11.7</v>
      </c>
    </row>
    <row r="23" spans="1:21" ht="16.5" customHeight="1" x14ac:dyDescent="0.25">
      <c r="A23" s="7"/>
      <c r="B23" s="7"/>
      <c r="C23" s="7"/>
      <c r="D23" s="7" t="s">
        <v>145</v>
      </c>
      <c r="E23" s="7"/>
      <c r="F23" s="7"/>
      <c r="G23" s="7"/>
      <c r="H23" s="7"/>
      <c r="I23" s="7"/>
      <c r="J23" s="7"/>
      <c r="K23" s="7"/>
      <c r="L23" s="9" t="s">
        <v>140</v>
      </c>
      <c r="M23" s="167">
        <v>25</v>
      </c>
      <c r="N23" s="167">
        <v>24.1</v>
      </c>
      <c r="O23" s="167">
        <v>27.8</v>
      </c>
      <c r="P23" s="167">
        <v>23.8</v>
      </c>
      <c r="Q23" s="167">
        <v>26.2</v>
      </c>
      <c r="R23" s="167">
        <v>24.1</v>
      </c>
      <c r="S23" s="167">
        <v>23.4</v>
      </c>
      <c r="T23" s="167">
        <v>19.5</v>
      </c>
      <c r="U23" s="167">
        <v>25.3</v>
      </c>
    </row>
    <row r="24" spans="1:21" ht="16.5" customHeight="1" x14ac:dyDescent="0.25">
      <c r="A24" s="7"/>
      <c r="B24" s="7"/>
      <c r="C24" s="7"/>
      <c r="D24" s="7" t="s">
        <v>146</v>
      </c>
      <c r="E24" s="7"/>
      <c r="F24" s="7"/>
      <c r="G24" s="7"/>
      <c r="H24" s="7"/>
      <c r="I24" s="7"/>
      <c r="J24" s="7"/>
      <c r="K24" s="7"/>
      <c r="L24" s="9" t="s">
        <v>140</v>
      </c>
      <c r="M24" s="167">
        <v>58.6</v>
      </c>
      <c r="N24" s="167">
        <v>58.1</v>
      </c>
      <c r="O24" s="167">
        <v>64.5</v>
      </c>
      <c r="P24" s="167">
        <v>57.6</v>
      </c>
      <c r="Q24" s="167">
        <v>62.2</v>
      </c>
      <c r="R24" s="167">
        <v>60.2</v>
      </c>
      <c r="S24" s="167">
        <v>57.7</v>
      </c>
      <c r="T24" s="167">
        <v>49.4</v>
      </c>
      <c r="U24" s="167">
        <v>59.8</v>
      </c>
    </row>
    <row r="25" spans="1:21" ht="16.5" customHeight="1" x14ac:dyDescent="0.25">
      <c r="A25" s="7"/>
      <c r="B25" s="7"/>
      <c r="C25" s="7"/>
      <c r="D25" s="7" t="s">
        <v>616</v>
      </c>
      <c r="E25" s="7"/>
      <c r="F25" s="7"/>
      <c r="G25" s="7"/>
      <c r="H25" s="7"/>
      <c r="I25" s="7"/>
      <c r="J25" s="7"/>
      <c r="K25" s="7"/>
      <c r="L25" s="9" t="s">
        <v>140</v>
      </c>
      <c r="M25" s="168">
        <v>198.6</v>
      </c>
      <c r="N25" s="168">
        <v>204.8</v>
      </c>
      <c r="O25" s="168">
        <v>209.7</v>
      </c>
      <c r="P25" s="168">
        <v>198.9</v>
      </c>
      <c r="Q25" s="168">
        <v>217.2</v>
      </c>
      <c r="R25" s="168">
        <v>202.1</v>
      </c>
      <c r="S25" s="168">
        <v>194.8</v>
      </c>
      <c r="T25" s="168">
        <v>144.5</v>
      </c>
      <c r="U25" s="168">
        <v>203.8</v>
      </c>
    </row>
    <row r="26" spans="1:21" ht="16.5" customHeight="1" x14ac:dyDescent="0.25">
      <c r="A26" s="7"/>
      <c r="B26" s="7" t="s">
        <v>138</v>
      </c>
      <c r="C26" s="7"/>
      <c r="D26" s="7"/>
      <c r="E26" s="7"/>
      <c r="F26" s="7"/>
      <c r="G26" s="7"/>
      <c r="H26" s="7"/>
      <c r="I26" s="7"/>
      <c r="J26" s="7"/>
      <c r="K26" s="7"/>
      <c r="L26" s="9"/>
      <c r="M26" s="10"/>
      <c r="N26" s="10"/>
      <c r="O26" s="10"/>
      <c r="P26" s="10"/>
      <c r="Q26" s="10"/>
      <c r="R26" s="10"/>
      <c r="S26" s="10"/>
      <c r="T26" s="10"/>
      <c r="U26" s="10"/>
    </row>
    <row r="27" spans="1:21" ht="16.5" customHeight="1" x14ac:dyDescent="0.25">
      <c r="A27" s="7"/>
      <c r="B27" s="7"/>
      <c r="C27" s="7" t="s">
        <v>615</v>
      </c>
      <c r="D27" s="7"/>
      <c r="E27" s="7"/>
      <c r="F27" s="7"/>
      <c r="G27" s="7"/>
      <c r="H27" s="7"/>
      <c r="I27" s="7"/>
      <c r="J27" s="7"/>
      <c r="K27" s="7"/>
      <c r="L27" s="9"/>
      <c r="M27" s="10"/>
      <c r="N27" s="10"/>
      <c r="O27" s="10"/>
      <c r="P27" s="10"/>
      <c r="Q27" s="10"/>
      <c r="R27" s="10"/>
      <c r="S27" s="10"/>
      <c r="T27" s="10"/>
      <c r="U27" s="10"/>
    </row>
    <row r="28" spans="1:21" ht="16.5" customHeight="1" x14ac:dyDescent="0.25">
      <c r="A28" s="7"/>
      <c r="B28" s="7"/>
      <c r="C28" s="7"/>
      <c r="D28" s="7" t="s">
        <v>349</v>
      </c>
      <c r="E28" s="7"/>
      <c r="F28" s="7"/>
      <c r="G28" s="7"/>
      <c r="H28" s="7"/>
      <c r="I28" s="7"/>
      <c r="J28" s="7"/>
      <c r="K28" s="7"/>
      <c r="L28" s="9" t="s">
        <v>140</v>
      </c>
      <c r="M28" s="166">
        <v>0.2</v>
      </c>
      <c r="N28" s="166">
        <v>0.1</v>
      </c>
      <c r="O28" s="166">
        <v>0.1</v>
      </c>
      <c r="P28" s="166">
        <v>0.1</v>
      </c>
      <c r="Q28" s="166">
        <v>0.1</v>
      </c>
      <c r="R28" s="166">
        <v>0.2</v>
      </c>
      <c r="S28" s="166">
        <v>0.1</v>
      </c>
      <c r="T28" s="166">
        <v>0.4</v>
      </c>
      <c r="U28" s="166">
        <v>0.2</v>
      </c>
    </row>
    <row r="29" spans="1:21" ht="16.5" customHeight="1" x14ac:dyDescent="0.25">
      <c r="A29" s="7"/>
      <c r="B29" s="7"/>
      <c r="C29" s="7"/>
      <c r="D29" s="7" t="s">
        <v>143</v>
      </c>
      <c r="E29" s="7"/>
      <c r="F29" s="7"/>
      <c r="G29" s="7"/>
      <c r="H29" s="7"/>
      <c r="I29" s="7"/>
      <c r="J29" s="7"/>
      <c r="K29" s="7"/>
      <c r="L29" s="9" t="s">
        <v>140</v>
      </c>
      <c r="M29" s="166">
        <v>8.3000000000000007</v>
      </c>
      <c r="N29" s="166">
        <v>9.6999999999999993</v>
      </c>
      <c r="O29" s="166">
        <v>8</v>
      </c>
      <c r="P29" s="166">
        <v>6.4</v>
      </c>
      <c r="Q29" s="166">
        <v>7</v>
      </c>
      <c r="R29" s="167">
        <v>10.3</v>
      </c>
      <c r="S29" s="166">
        <v>4.8</v>
      </c>
      <c r="T29" s="167">
        <v>12.6</v>
      </c>
      <c r="U29" s="166">
        <v>8.3000000000000007</v>
      </c>
    </row>
    <row r="30" spans="1:21" ht="16.5" customHeight="1" x14ac:dyDescent="0.25">
      <c r="A30" s="7"/>
      <c r="B30" s="7"/>
      <c r="C30" s="7"/>
      <c r="D30" s="7" t="s">
        <v>144</v>
      </c>
      <c r="E30" s="7"/>
      <c r="F30" s="7"/>
      <c r="G30" s="7"/>
      <c r="H30" s="7"/>
      <c r="I30" s="7"/>
      <c r="J30" s="7"/>
      <c r="K30" s="7"/>
      <c r="L30" s="9" t="s">
        <v>140</v>
      </c>
      <c r="M30" s="167">
        <v>22.7</v>
      </c>
      <c r="N30" s="167">
        <v>28.5</v>
      </c>
      <c r="O30" s="167">
        <v>22.4</v>
      </c>
      <c r="P30" s="167">
        <v>16.100000000000001</v>
      </c>
      <c r="Q30" s="167">
        <v>20.5</v>
      </c>
      <c r="R30" s="167">
        <v>21.9</v>
      </c>
      <c r="S30" s="167">
        <v>17</v>
      </c>
      <c r="T30" s="167">
        <v>32.200000000000003</v>
      </c>
      <c r="U30" s="167">
        <v>23.2</v>
      </c>
    </row>
    <row r="31" spans="1:21" ht="16.5" customHeight="1" x14ac:dyDescent="0.25">
      <c r="A31" s="7"/>
      <c r="B31" s="7"/>
      <c r="C31" s="7"/>
      <c r="D31" s="7" t="s">
        <v>145</v>
      </c>
      <c r="E31" s="7"/>
      <c r="F31" s="7"/>
      <c r="G31" s="7"/>
      <c r="H31" s="7"/>
      <c r="I31" s="7"/>
      <c r="J31" s="7"/>
      <c r="K31" s="7"/>
      <c r="L31" s="9" t="s">
        <v>140</v>
      </c>
      <c r="M31" s="167">
        <v>46.2</v>
      </c>
      <c r="N31" s="167">
        <v>56.1</v>
      </c>
      <c r="O31" s="167">
        <v>42.6</v>
      </c>
      <c r="P31" s="167">
        <v>35.4</v>
      </c>
      <c r="Q31" s="167">
        <v>41.5</v>
      </c>
      <c r="R31" s="167">
        <v>41.9</v>
      </c>
      <c r="S31" s="167">
        <v>44.2</v>
      </c>
      <c r="T31" s="167">
        <v>47</v>
      </c>
      <c r="U31" s="167">
        <v>46.4</v>
      </c>
    </row>
    <row r="32" spans="1:21" ht="16.5" customHeight="1" x14ac:dyDescent="0.25">
      <c r="A32" s="7"/>
      <c r="B32" s="7"/>
      <c r="C32" s="7"/>
      <c r="D32" s="7" t="s">
        <v>146</v>
      </c>
      <c r="E32" s="7"/>
      <c r="F32" s="7"/>
      <c r="G32" s="7"/>
      <c r="H32" s="7"/>
      <c r="I32" s="7"/>
      <c r="J32" s="7"/>
      <c r="K32" s="7"/>
      <c r="L32" s="9" t="s">
        <v>140</v>
      </c>
      <c r="M32" s="167">
        <v>94.3</v>
      </c>
      <c r="N32" s="168">
        <v>103.8</v>
      </c>
      <c r="O32" s="167">
        <v>84.2</v>
      </c>
      <c r="P32" s="167">
        <v>73.099999999999994</v>
      </c>
      <c r="Q32" s="167">
        <v>86.4</v>
      </c>
      <c r="R32" s="167">
        <v>83.1</v>
      </c>
      <c r="S32" s="167">
        <v>86</v>
      </c>
      <c r="T32" s="168">
        <v>108.8</v>
      </c>
      <c r="U32" s="167">
        <v>91.8</v>
      </c>
    </row>
    <row r="33" spans="1:21" ht="16.5" customHeight="1" x14ac:dyDescent="0.25">
      <c r="A33" s="7"/>
      <c r="B33" s="7"/>
      <c r="C33" s="7"/>
      <c r="D33" s="7" t="s">
        <v>616</v>
      </c>
      <c r="E33" s="7"/>
      <c r="F33" s="7"/>
      <c r="G33" s="7"/>
      <c r="H33" s="7"/>
      <c r="I33" s="7"/>
      <c r="J33" s="7"/>
      <c r="K33" s="7"/>
      <c r="L33" s="9" t="s">
        <v>140</v>
      </c>
      <c r="M33" s="168">
        <v>156.1</v>
      </c>
      <c r="N33" s="168">
        <v>147.6</v>
      </c>
      <c r="O33" s="168">
        <v>147.30000000000001</v>
      </c>
      <c r="P33" s="168">
        <v>138.1</v>
      </c>
      <c r="Q33" s="168">
        <v>143.1</v>
      </c>
      <c r="R33" s="168">
        <v>134.80000000000001</v>
      </c>
      <c r="S33" s="168">
        <v>144.4</v>
      </c>
      <c r="T33" s="168">
        <v>152.4</v>
      </c>
      <c r="U33" s="168">
        <v>148.80000000000001</v>
      </c>
    </row>
    <row r="34" spans="1:21" ht="16.5" customHeight="1" x14ac:dyDescent="0.25">
      <c r="A34" s="7"/>
      <c r="B34" s="7"/>
      <c r="C34" s="7" t="s">
        <v>617</v>
      </c>
      <c r="D34" s="7"/>
      <c r="E34" s="7"/>
      <c r="F34" s="7"/>
      <c r="G34" s="7"/>
      <c r="H34" s="7"/>
      <c r="I34" s="7"/>
      <c r="J34" s="7"/>
      <c r="K34" s="7"/>
      <c r="L34" s="9"/>
      <c r="M34" s="10"/>
      <c r="N34" s="10"/>
      <c r="O34" s="10"/>
      <c r="P34" s="10"/>
      <c r="Q34" s="10"/>
      <c r="R34" s="10"/>
      <c r="S34" s="10"/>
      <c r="T34" s="10"/>
      <c r="U34" s="10"/>
    </row>
    <row r="35" spans="1:21" ht="16.5" customHeight="1" x14ac:dyDescent="0.25">
      <c r="A35" s="7"/>
      <c r="B35" s="7"/>
      <c r="C35" s="7"/>
      <c r="D35" s="7" t="s">
        <v>349</v>
      </c>
      <c r="E35" s="7"/>
      <c r="F35" s="7"/>
      <c r="G35" s="7"/>
      <c r="H35" s="7"/>
      <c r="I35" s="7"/>
      <c r="J35" s="7"/>
      <c r="K35" s="7"/>
      <c r="L35" s="9" t="s">
        <v>140</v>
      </c>
      <c r="M35" s="166">
        <v>0.1</v>
      </c>
      <c r="N35" s="166">
        <v>0.1</v>
      </c>
      <c r="O35" s="166">
        <v>0.1</v>
      </c>
      <c r="P35" s="166">
        <v>0.1</v>
      </c>
      <c r="Q35" s="166">
        <v>0.1</v>
      </c>
      <c r="R35" s="166">
        <v>0.1</v>
      </c>
      <c r="S35" s="166" t="s">
        <v>79</v>
      </c>
      <c r="T35" s="166">
        <v>0.3</v>
      </c>
      <c r="U35" s="166">
        <v>0.1</v>
      </c>
    </row>
    <row r="36" spans="1:21" ht="16.5" customHeight="1" x14ac:dyDescent="0.25">
      <c r="A36" s="7"/>
      <c r="B36" s="7"/>
      <c r="C36" s="7"/>
      <c r="D36" s="7" t="s">
        <v>143</v>
      </c>
      <c r="E36" s="7"/>
      <c r="F36" s="7"/>
      <c r="G36" s="7"/>
      <c r="H36" s="7"/>
      <c r="I36" s="7"/>
      <c r="J36" s="7"/>
      <c r="K36" s="7"/>
      <c r="L36" s="9" t="s">
        <v>140</v>
      </c>
      <c r="M36" s="166">
        <v>5.0999999999999996</v>
      </c>
      <c r="N36" s="166">
        <v>6.2</v>
      </c>
      <c r="O36" s="166">
        <v>5.5</v>
      </c>
      <c r="P36" s="166">
        <v>4.2</v>
      </c>
      <c r="Q36" s="166">
        <v>4.4000000000000004</v>
      </c>
      <c r="R36" s="166">
        <v>4.8</v>
      </c>
      <c r="S36" s="166">
        <v>3.1</v>
      </c>
      <c r="T36" s="166">
        <v>9.5</v>
      </c>
      <c r="U36" s="166">
        <v>5.3</v>
      </c>
    </row>
    <row r="37" spans="1:21" ht="16.5" customHeight="1" x14ac:dyDescent="0.25">
      <c r="A37" s="7"/>
      <c r="B37" s="7"/>
      <c r="C37" s="7"/>
      <c r="D37" s="7" t="s">
        <v>144</v>
      </c>
      <c r="E37" s="7"/>
      <c r="F37" s="7"/>
      <c r="G37" s="7"/>
      <c r="H37" s="7"/>
      <c r="I37" s="7"/>
      <c r="J37" s="7"/>
      <c r="K37" s="7"/>
      <c r="L37" s="9" t="s">
        <v>140</v>
      </c>
      <c r="M37" s="167">
        <v>13.1</v>
      </c>
      <c r="N37" s="167">
        <v>17.3</v>
      </c>
      <c r="O37" s="167">
        <v>14.5</v>
      </c>
      <c r="P37" s="167">
        <v>11.7</v>
      </c>
      <c r="Q37" s="167">
        <v>12.5</v>
      </c>
      <c r="R37" s="167">
        <v>13.2</v>
      </c>
      <c r="S37" s="167">
        <v>11.7</v>
      </c>
      <c r="T37" s="167">
        <v>20.6</v>
      </c>
      <c r="U37" s="167">
        <v>14.3</v>
      </c>
    </row>
    <row r="38" spans="1:21" ht="16.5" customHeight="1" x14ac:dyDescent="0.25">
      <c r="A38" s="7"/>
      <c r="B38" s="7"/>
      <c r="C38" s="7"/>
      <c r="D38" s="7" t="s">
        <v>145</v>
      </c>
      <c r="E38" s="7"/>
      <c r="F38" s="7"/>
      <c r="G38" s="7"/>
      <c r="H38" s="7"/>
      <c r="I38" s="7"/>
      <c r="J38" s="7"/>
      <c r="K38" s="7"/>
      <c r="L38" s="9" t="s">
        <v>140</v>
      </c>
      <c r="M38" s="167">
        <v>26.1</v>
      </c>
      <c r="N38" s="167">
        <v>32.299999999999997</v>
      </c>
      <c r="O38" s="167">
        <v>26.7</v>
      </c>
      <c r="P38" s="167">
        <v>22.1</v>
      </c>
      <c r="Q38" s="167">
        <v>25</v>
      </c>
      <c r="R38" s="167">
        <v>21</v>
      </c>
      <c r="S38" s="167">
        <v>23.4</v>
      </c>
      <c r="T38" s="167">
        <v>32.299999999999997</v>
      </c>
      <c r="U38" s="167">
        <v>27.2</v>
      </c>
    </row>
    <row r="39" spans="1:21" ht="16.5" customHeight="1" x14ac:dyDescent="0.25">
      <c r="A39" s="7"/>
      <c r="B39" s="7"/>
      <c r="C39" s="7"/>
      <c r="D39" s="7" t="s">
        <v>146</v>
      </c>
      <c r="E39" s="7"/>
      <c r="F39" s="7"/>
      <c r="G39" s="7"/>
      <c r="H39" s="7"/>
      <c r="I39" s="7"/>
      <c r="J39" s="7"/>
      <c r="K39" s="7"/>
      <c r="L39" s="9" t="s">
        <v>140</v>
      </c>
      <c r="M39" s="167">
        <v>54.7</v>
      </c>
      <c r="N39" s="167">
        <v>64.599999999999994</v>
      </c>
      <c r="O39" s="167">
        <v>52.2</v>
      </c>
      <c r="P39" s="167">
        <v>47.3</v>
      </c>
      <c r="Q39" s="167">
        <v>51.5</v>
      </c>
      <c r="R39" s="167">
        <v>52.3</v>
      </c>
      <c r="S39" s="167">
        <v>47.8</v>
      </c>
      <c r="T39" s="167">
        <v>58.5</v>
      </c>
      <c r="U39" s="167">
        <v>55.7</v>
      </c>
    </row>
    <row r="40" spans="1:21" ht="16.5" customHeight="1" x14ac:dyDescent="0.25">
      <c r="A40" s="7"/>
      <c r="B40" s="7"/>
      <c r="C40" s="7"/>
      <c r="D40" s="7" t="s">
        <v>616</v>
      </c>
      <c r="E40" s="7"/>
      <c r="F40" s="7"/>
      <c r="G40" s="7"/>
      <c r="H40" s="7"/>
      <c r="I40" s="7"/>
      <c r="J40" s="7"/>
      <c r="K40" s="7"/>
      <c r="L40" s="9" t="s">
        <v>140</v>
      </c>
      <c r="M40" s="168">
        <v>120.8</v>
      </c>
      <c r="N40" s="168">
        <v>124.3</v>
      </c>
      <c r="O40" s="168">
        <v>117.8</v>
      </c>
      <c r="P40" s="168">
        <v>108.9</v>
      </c>
      <c r="Q40" s="168">
        <v>114.3</v>
      </c>
      <c r="R40" s="168">
        <v>105.6</v>
      </c>
      <c r="S40" s="167">
        <v>95.5</v>
      </c>
      <c r="T40" s="168">
        <v>103.6</v>
      </c>
      <c r="U40" s="168">
        <v>118.8</v>
      </c>
    </row>
    <row r="41" spans="1:21" ht="16.5" customHeight="1" x14ac:dyDescent="0.25">
      <c r="A41" s="7"/>
      <c r="B41" s="7"/>
      <c r="C41" s="7" t="s">
        <v>72</v>
      </c>
      <c r="D41" s="7"/>
      <c r="E41" s="7"/>
      <c r="F41" s="7"/>
      <c r="G41" s="7"/>
      <c r="H41" s="7"/>
      <c r="I41" s="7"/>
      <c r="J41" s="7"/>
      <c r="K41" s="7"/>
      <c r="L41" s="9"/>
      <c r="M41" s="10"/>
      <c r="N41" s="10"/>
      <c r="O41" s="10"/>
      <c r="P41" s="10"/>
      <c r="Q41" s="10"/>
      <c r="R41" s="10"/>
      <c r="S41" s="10"/>
      <c r="T41" s="10"/>
      <c r="U41" s="10"/>
    </row>
    <row r="42" spans="1:21" ht="16.5" customHeight="1" x14ac:dyDescent="0.25">
      <c r="A42" s="7"/>
      <c r="B42" s="7"/>
      <c r="C42" s="7"/>
      <c r="D42" s="7" t="s">
        <v>349</v>
      </c>
      <c r="E42" s="7"/>
      <c r="F42" s="7"/>
      <c r="G42" s="7"/>
      <c r="H42" s="7"/>
      <c r="I42" s="7"/>
      <c r="J42" s="7"/>
      <c r="K42" s="7"/>
      <c r="L42" s="9" t="s">
        <v>140</v>
      </c>
      <c r="M42" s="166">
        <v>0.2</v>
      </c>
      <c r="N42" s="166">
        <v>0.1</v>
      </c>
      <c r="O42" s="166">
        <v>0.1</v>
      </c>
      <c r="P42" s="166">
        <v>0.1</v>
      </c>
      <c r="Q42" s="166">
        <v>0.1</v>
      </c>
      <c r="R42" s="166">
        <v>0.1</v>
      </c>
      <c r="S42" s="166">
        <v>0.1</v>
      </c>
      <c r="T42" s="166">
        <v>0.3</v>
      </c>
      <c r="U42" s="166">
        <v>0.1</v>
      </c>
    </row>
    <row r="43" spans="1:21" ht="16.5" customHeight="1" x14ac:dyDescent="0.25">
      <c r="A43" s="7"/>
      <c r="B43" s="7"/>
      <c r="C43" s="7"/>
      <c r="D43" s="7" t="s">
        <v>143</v>
      </c>
      <c r="E43" s="7"/>
      <c r="F43" s="7"/>
      <c r="G43" s="7"/>
      <c r="H43" s="7"/>
      <c r="I43" s="7"/>
      <c r="J43" s="7"/>
      <c r="K43" s="7"/>
      <c r="L43" s="9" t="s">
        <v>140</v>
      </c>
      <c r="M43" s="166">
        <v>6.7</v>
      </c>
      <c r="N43" s="166">
        <v>8</v>
      </c>
      <c r="O43" s="166">
        <v>6.8</v>
      </c>
      <c r="P43" s="166">
        <v>5.3</v>
      </c>
      <c r="Q43" s="166">
        <v>5.7</v>
      </c>
      <c r="R43" s="166">
        <v>7.6</v>
      </c>
      <c r="S43" s="166">
        <v>4</v>
      </c>
      <c r="T43" s="167">
        <v>11</v>
      </c>
      <c r="U43" s="166">
        <v>6.9</v>
      </c>
    </row>
    <row r="44" spans="1:21" ht="16.5" customHeight="1" x14ac:dyDescent="0.25">
      <c r="A44" s="7"/>
      <c r="B44" s="7"/>
      <c r="C44" s="7"/>
      <c r="D44" s="7" t="s">
        <v>144</v>
      </c>
      <c r="E44" s="7"/>
      <c r="F44" s="7"/>
      <c r="G44" s="7"/>
      <c r="H44" s="7"/>
      <c r="I44" s="7"/>
      <c r="J44" s="7"/>
      <c r="K44" s="7"/>
      <c r="L44" s="9" t="s">
        <v>140</v>
      </c>
      <c r="M44" s="167">
        <v>18</v>
      </c>
      <c r="N44" s="167">
        <v>23.1</v>
      </c>
      <c r="O44" s="167">
        <v>18.5</v>
      </c>
      <c r="P44" s="167">
        <v>14</v>
      </c>
      <c r="Q44" s="167">
        <v>16.600000000000001</v>
      </c>
      <c r="R44" s="167">
        <v>17.7</v>
      </c>
      <c r="S44" s="167">
        <v>14.5</v>
      </c>
      <c r="T44" s="167">
        <v>26</v>
      </c>
      <c r="U44" s="167">
        <v>18.899999999999999</v>
      </c>
    </row>
    <row r="45" spans="1:21" ht="16.5" customHeight="1" x14ac:dyDescent="0.25">
      <c r="A45" s="7"/>
      <c r="B45" s="7"/>
      <c r="C45" s="7"/>
      <c r="D45" s="7" t="s">
        <v>145</v>
      </c>
      <c r="E45" s="7"/>
      <c r="F45" s="7"/>
      <c r="G45" s="7"/>
      <c r="H45" s="7"/>
      <c r="I45" s="7"/>
      <c r="J45" s="7"/>
      <c r="K45" s="7"/>
      <c r="L45" s="9" t="s">
        <v>140</v>
      </c>
      <c r="M45" s="167">
        <v>36.6</v>
      </c>
      <c r="N45" s="167">
        <v>44.8</v>
      </c>
      <c r="O45" s="167">
        <v>34.9</v>
      </c>
      <c r="P45" s="167">
        <v>28.9</v>
      </c>
      <c r="Q45" s="167">
        <v>33.799999999999997</v>
      </c>
      <c r="R45" s="167">
        <v>31.9</v>
      </c>
      <c r="S45" s="167">
        <v>34.6</v>
      </c>
      <c r="T45" s="167">
        <v>39.299999999999997</v>
      </c>
      <c r="U45" s="167">
        <v>37.200000000000003</v>
      </c>
    </row>
    <row r="46" spans="1:21" ht="16.5" customHeight="1" x14ac:dyDescent="0.25">
      <c r="A46" s="7"/>
      <c r="B46" s="7"/>
      <c r="C46" s="7"/>
      <c r="D46" s="7" t="s">
        <v>146</v>
      </c>
      <c r="E46" s="7"/>
      <c r="F46" s="7"/>
      <c r="G46" s="7"/>
      <c r="H46" s="7"/>
      <c r="I46" s="7"/>
      <c r="J46" s="7"/>
      <c r="K46" s="7"/>
      <c r="L46" s="9" t="s">
        <v>140</v>
      </c>
      <c r="M46" s="167">
        <v>76.400000000000006</v>
      </c>
      <c r="N46" s="167">
        <v>86.1</v>
      </c>
      <c r="O46" s="167">
        <v>69.400000000000006</v>
      </c>
      <c r="P46" s="167">
        <v>61.3</v>
      </c>
      <c r="Q46" s="167">
        <v>70.8</v>
      </c>
      <c r="R46" s="167">
        <v>69.099999999999994</v>
      </c>
      <c r="S46" s="167">
        <v>69.3</v>
      </c>
      <c r="T46" s="167">
        <v>83.1</v>
      </c>
      <c r="U46" s="167">
        <v>75.400000000000006</v>
      </c>
    </row>
    <row r="47" spans="1:21" ht="16.5" customHeight="1" x14ac:dyDescent="0.25">
      <c r="A47" s="7"/>
      <c r="B47" s="7"/>
      <c r="C47" s="7"/>
      <c r="D47" s="7" t="s">
        <v>616</v>
      </c>
      <c r="E47" s="7"/>
      <c r="F47" s="7"/>
      <c r="G47" s="7"/>
      <c r="H47" s="7"/>
      <c r="I47" s="7"/>
      <c r="J47" s="7"/>
      <c r="K47" s="7"/>
      <c r="L47" s="9" t="s">
        <v>140</v>
      </c>
      <c r="M47" s="168">
        <v>142.4</v>
      </c>
      <c r="N47" s="168">
        <v>138.5</v>
      </c>
      <c r="O47" s="168">
        <v>135.80000000000001</v>
      </c>
      <c r="P47" s="168">
        <v>126.9</v>
      </c>
      <c r="Q47" s="168">
        <v>132</v>
      </c>
      <c r="R47" s="168">
        <v>123.3</v>
      </c>
      <c r="S47" s="168">
        <v>124.9</v>
      </c>
      <c r="T47" s="168">
        <v>131.6</v>
      </c>
      <c r="U47" s="168">
        <v>137.19999999999999</v>
      </c>
    </row>
    <row r="48" spans="1:21" ht="16.5" customHeight="1" x14ac:dyDescent="0.25">
      <c r="A48" s="7"/>
      <c r="B48" s="7" t="s">
        <v>618</v>
      </c>
      <c r="C48" s="7"/>
      <c r="D48" s="7"/>
      <c r="E48" s="7"/>
      <c r="F48" s="7"/>
      <c r="G48" s="7"/>
      <c r="H48" s="7"/>
      <c r="I48" s="7"/>
      <c r="J48" s="7"/>
      <c r="K48" s="7"/>
      <c r="L48" s="9"/>
      <c r="M48" s="10"/>
      <c r="N48" s="10"/>
      <c r="O48" s="10"/>
      <c r="P48" s="10"/>
      <c r="Q48" s="10"/>
      <c r="R48" s="10"/>
      <c r="S48" s="10"/>
      <c r="T48" s="10"/>
      <c r="U48" s="10"/>
    </row>
    <row r="49" spans="1:21" ht="16.5" customHeight="1" x14ac:dyDescent="0.25">
      <c r="A49" s="7"/>
      <c r="B49" s="7"/>
      <c r="C49" s="7" t="s">
        <v>615</v>
      </c>
      <c r="D49" s="7"/>
      <c r="E49" s="7"/>
      <c r="F49" s="7"/>
      <c r="G49" s="7"/>
      <c r="H49" s="7"/>
      <c r="I49" s="7"/>
      <c r="J49" s="7"/>
      <c r="K49" s="7"/>
      <c r="L49" s="9"/>
      <c r="M49" s="10"/>
      <c r="N49" s="10"/>
      <c r="O49" s="10"/>
      <c r="P49" s="10"/>
      <c r="Q49" s="10"/>
      <c r="R49" s="10"/>
      <c r="S49" s="10"/>
      <c r="T49" s="10"/>
      <c r="U49" s="10"/>
    </row>
    <row r="50" spans="1:21" ht="16.5" customHeight="1" x14ac:dyDescent="0.25">
      <c r="A50" s="7"/>
      <c r="B50" s="7"/>
      <c r="C50" s="7"/>
      <c r="D50" s="7" t="s">
        <v>349</v>
      </c>
      <c r="E50" s="7"/>
      <c r="F50" s="7"/>
      <c r="G50" s="7"/>
      <c r="H50" s="7"/>
      <c r="I50" s="7"/>
      <c r="J50" s="7"/>
      <c r="K50" s="7"/>
      <c r="L50" s="9" t="s">
        <v>140</v>
      </c>
      <c r="M50" s="166">
        <v>0.4</v>
      </c>
      <c r="N50" s="166">
        <v>0.3</v>
      </c>
      <c r="O50" s="166">
        <v>0.3</v>
      </c>
      <c r="P50" s="166">
        <v>0.3</v>
      </c>
      <c r="Q50" s="166">
        <v>0.3</v>
      </c>
      <c r="R50" s="166">
        <v>0.4</v>
      </c>
      <c r="S50" s="166">
        <v>0.1</v>
      </c>
      <c r="T50" s="166">
        <v>0.6</v>
      </c>
      <c r="U50" s="166">
        <v>0.3</v>
      </c>
    </row>
    <row r="51" spans="1:21" ht="16.5" customHeight="1" x14ac:dyDescent="0.25">
      <c r="A51" s="7"/>
      <c r="B51" s="7"/>
      <c r="C51" s="7"/>
      <c r="D51" s="7" t="s">
        <v>143</v>
      </c>
      <c r="E51" s="7"/>
      <c r="F51" s="7"/>
      <c r="G51" s="7"/>
      <c r="H51" s="7"/>
      <c r="I51" s="7"/>
      <c r="J51" s="7"/>
      <c r="K51" s="7"/>
      <c r="L51" s="9" t="s">
        <v>140</v>
      </c>
      <c r="M51" s="167">
        <v>12.5</v>
      </c>
      <c r="N51" s="167">
        <v>14.3</v>
      </c>
      <c r="O51" s="167">
        <v>13.1</v>
      </c>
      <c r="P51" s="167">
        <v>10.3</v>
      </c>
      <c r="Q51" s="167">
        <v>11.6</v>
      </c>
      <c r="R51" s="167">
        <v>15</v>
      </c>
      <c r="S51" s="166">
        <v>7</v>
      </c>
      <c r="T51" s="167">
        <v>19.2</v>
      </c>
      <c r="U51" s="167">
        <v>12.8</v>
      </c>
    </row>
    <row r="52" spans="1:21" ht="16.5" customHeight="1" x14ac:dyDescent="0.25">
      <c r="A52" s="7"/>
      <c r="B52" s="7"/>
      <c r="C52" s="7"/>
      <c r="D52" s="7" t="s">
        <v>144</v>
      </c>
      <c r="E52" s="7"/>
      <c r="F52" s="7"/>
      <c r="G52" s="7"/>
      <c r="H52" s="7"/>
      <c r="I52" s="7"/>
      <c r="J52" s="7"/>
      <c r="K52" s="7"/>
      <c r="L52" s="9" t="s">
        <v>140</v>
      </c>
      <c r="M52" s="167">
        <v>34.1</v>
      </c>
      <c r="N52" s="167">
        <v>40.1</v>
      </c>
      <c r="O52" s="167">
        <v>34.6</v>
      </c>
      <c r="P52" s="167">
        <v>26.7</v>
      </c>
      <c r="Q52" s="167">
        <v>33.299999999999997</v>
      </c>
      <c r="R52" s="167">
        <v>33.200000000000003</v>
      </c>
      <c r="S52" s="167">
        <v>26.6</v>
      </c>
      <c r="T52" s="167">
        <v>48.6</v>
      </c>
      <c r="U52" s="167">
        <v>34.9</v>
      </c>
    </row>
    <row r="53" spans="1:21" ht="16.5" customHeight="1" x14ac:dyDescent="0.25">
      <c r="A53" s="7"/>
      <c r="B53" s="7"/>
      <c r="C53" s="7"/>
      <c r="D53" s="7" t="s">
        <v>145</v>
      </c>
      <c r="E53" s="7"/>
      <c r="F53" s="7"/>
      <c r="G53" s="7"/>
      <c r="H53" s="7"/>
      <c r="I53" s="7"/>
      <c r="J53" s="7"/>
      <c r="K53" s="7"/>
      <c r="L53" s="9" t="s">
        <v>140</v>
      </c>
      <c r="M53" s="167">
        <v>73.099999999999994</v>
      </c>
      <c r="N53" s="167">
        <v>82.4</v>
      </c>
      <c r="O53" s="167">
        <v>72.900000000000006</v>
      </c>
      <c r="P53" s="167">
        <v>61.7</v>
      </c>
      <c r="Q53" s="167">
        <v>70.5</v>
      </c>
      <c r="R53" s="167">
        <v>68.900000000000006</v>
      </c>
      <c r="S53" s="167">
        <v>72.3</v>
      </c>
      <c r="T53" s="167">
        <v>66.5</v>
      </c>
      <c r="U53" s="167">
        <v>74</v>
      </c>
    </row>
    <row r="54" spans="1:21" ht="16.5" customHeight="1" x14ac:dyDescent="0.25">
      <c r="A54" s="7"/>
      <c r="B54" s="7"/>
      <c r="C54" s="7"/>
      <c r="D54" s="7" t="s">
        <v>146</v>
      </c>
      <c r="E54" s="7"/>
      <c r="F54" s="7"/>
      <c r="G54" s="7"/>
      <c r="H54" s="7"/>
      <c r="I54" s="7"/>
      <c r="J54" s="7"/>
      <c r="K54" s="7"/>
      <c r="L54" s="9" t="s">
        <v>140</v>
      </c>
      <c r="M54" s="168">
        <v>161.4</v>
      </c>
      <c r="N54" s="168">
        <v>171.7</v>
      </c>
      <c r="O54" s="168">
        <v>158.30000000000001</v>
      </c>
      <c r="P54" s="168">
        <v>141.4</v>
      </c>
      <c r="Q54" s="168">
        <v>158.6</v>
      </c>
      <c r="R54" s="168">
        <v>152.4</v>
      </c>
      <c r="S54" s="168">
        <v>154.4</v>
      </c>
      <c r="T54" s="168">
        <v>164.3</v>
      </c>
      <c r="U54" s="168">
        <v>161</v>
      </c>
    </row>
    <row r="55" spans="1:21" ht="16.5" customHeight="1" x14ac:dyDescent="0.25">
      <c r="A55" s="7"/>
      <c r="B55" s="7"/>
      <c r="C55" s="7"/>
      <c r="D55" s="7" t="s">
        <v>616</v>
      </c>
      <c r="E55" s="7"/>
      <c r="F55" s="7"/>
      <c r="G55" s="7"/>
      <c r="H55" s="7"/>
      <c r="I55" s="7"/>
      <c r="J55" s="7"/>
      <c r="K55" s="7"/>
      <c r="L55" s="9" t="s">
        <v>140</v>
      </c>
      <c r="M55" s="168">
        <v>392</v>
      </c>
      <c r="N55" s="168">
        <v>394.2</v>
      </c>
      <c r="O55" s="168">
        <v>394.6</v>
      </c>
      <c r="P55" s="168">
        <v>373.4</v>
      </c>
      <c r="Q55" s="168">
        <v>402.6</v>
      </c>
      <c r="R55" s="168">
        <v>377.2</v>
      </c>
      <c r="S55" s="168">
        <v>376</v>
      </c>
      <c r="T55" s="168">
        <v>324.5</v>
      </c>
      <c r="U55" s="168">
        <v>391.6</v>
      </c>
    </row>
    <row r="56" spans="1:21" ht="16.5" customHeight="1" x14ac:dyDescent="0.25">
      <c r="A56" s="7"/>
      <c r="B56" s="7"/>
      <c r="C56" s="7" t="s">
        <v>617</v>
      </c>
      <c r="D56" s="7"/>
      <c r="E56" s="7"/>
      <c r="F56" s="7"/>
      <c r="G56" s="7"/>
      <c r="H56" s="7"/>
      <c r="I56" s="7"/>
      <c r="J56" s="7"/>
      <c r="K56" s="7"/>
      <c r="L56" s="9"/>
      <c r="M56" s="10"/>
      <c r="N56" s="10"/>
      <c r="O56" s="10"/>
      <c r="P56" s="10"/>
      <c r="Q56" s="10"/>
      <c r="R56" s="10"/>
      <c r="S56" s="10"/>
      <c r="T56" s="10"/>
      <c r="U56" s="10"/>
    </row>
    <row r="57" spans="1:21" ht="16.5" customHeight="1" x14ac:dyDescent="0.25">
      <c r="A57" s="7"/>
      <c r="B57" s="7"/>
      <c r="C57" s="7"/>
      <c r="D57" s="7" t="s">
        <v>349</v>
      </c>
      <c r="E57" s="7"/>
      <c r="F57" s="7"/>
      <c r="G57" s="7"/>
      <c r="H57" s="7"/>
      <c r="I57" s="7"/>
      <c r="J57" s="7"/>
      <c r="K57" s="7"/>
      <c r="L57" s="9" t="s">
        <v>140</v>
      </c>
      <c r="M57" s="166">
        <v>0.3</v>
      </c>
      <c r="N57" s="166">
        <v>0.3</v>
      </c>
      <c r="O57" s="166">
        <v>0.2</v>
      </c>
      <c r="P57" s="166">
        <v>0.2</v>
      </c>
      <c r="Q57" s="166">
        <v>0.3</v>
      </c>
      <c r="R57" s="166">
        <v>0.3</v>
      </c>
      <c r="S57" s="166">
        <v>0.1</v>
      </c>
      <c r="T57" s="166">
        <v>0.4</v>
      </c>
      <c r="U57" s="166">
        <v>0.3</v>
      </c>
    </row>
    <row r="58" spans="1:21" ht="16.5" customHeight="1" x14ac:dyDescent="0.25">
      <c r="A58" s="7"/>
      <c r="B58" s="7"/>
      <c r="C58" s="7"/>
      <c r="D58" s="7" t="s">
        <v>143</v>
      </c>
      <c r="E58" s="7"/>
      <c r="F58" s="7"/>
      <c r="G58" s="7"/>
      <c r="H58" s="7"/>
      <c r="I58" s="7"/>
      <c r="J58" s="7"/>
      <c r="K58" s="7"/>
      <c r="L58" s="9" t="s">
        <v>140</v>
      </c>
      <c r="M58" s="167">
        <v>10.9</v>
      </c>
      <c r="N58" s="167">
        <v>11.7</v>
      </c>
      <c r="O58" s="167">
        <v>11.1</v>
      </c>
      <c r="P58" s="166">
        <v>8.5</v>
      </c>
      <c r="Q58" s="166">
        <v>9.6</v>
      </c>
      <c r="R58" s="167">
        <v>10.3</v>
      </c>
      <c r="S58" s="166">
        <v>7.3</v>
      </c>
      <c r="T58" s="167">
        <v>12.4</v>
      </c>
      <c r="U58" s="167">
        <v>10.8</v>
      </c>
    </row>
    <row r="59" spans="1:21" ht="16.5" customHeight="1" x14ac:dyDescent="0.25">
      <c r="A59" s="7"/>
      <c r="B59" s="7"/>
      <c r="C59" s="7"/>
      <c r="D59" s="7" t="s">
        <v>144</v>
      </c>
      <c r="E59" s="7"/>
      <c r="F59" s="7"/>
      <c r="G59" s="7"/>
      <c r="H59" s="7"/>
      <c r="I59" s="7"/>
      <c r="J59" s="7"/>
      <c r="K59" s="7"/>
      <c r="L59" s="9" t="s">
        <v>140</v>
      </c>
      <c r="M59" s="167">
        <v>25.1</v>
      </c>
      <c r="N59" s="167">
        <v>29</v>
      </c>
      <c r="O59" s="167">
        <v>26.8</v>
      </c>
      <c r="P59" s="167">
        <v>21.3</v>
      </c>
      <c r="Q59" s="167">
        <v>23.8</v>
      </c>
      <c r="R59" s="167">
        <v>23.9</v>
      </c>
      <c r="S59" s="167">
        <v>23.7</v>
      </c>
      <c r="T59" s="167">
        <v>31.1</v>
      </c>
      <c r="U59" s="167">
        <v>25.9</v>
      </c>
    </row>
    <row r="60" spans="1:21" ht="16.5" customHeight="1" x14ac:dyDescent="0.25">
      <c r="A60" s="7"/>
      <c r="B60" s="7"/>
      <c r="C60" s="7"/>
      <c r="D60" s="7" t="s">
        <v>145</v>
      </c>
      <c r="E60" s="7"/>
      <c r="F60" s="7"/>
      <c r="G60" s="7"/>
      <c r="H60" s="7"/>
      <c r="I60" s="7"/>
      <c r="J60" s="7"/>
      <c r="K60" s="7"/>
      <c r="L60" s="9" t="s">
        <v>140</v>
      </c>
      <c r="M60" s="167">
        <v>49.1</v>
      </c>
      <c r="N60" s="167">
        <v>54</v>
      </c>
      <c r="O60" s="167">
        <v>51.8</v>
      </c>
      <c r="P60" s="167">
        <v>43.2</v>
      </c>
      <c r="Q60" s="167">
        <v>48</v>
      </c>
      <c r="R60" s="167">
        <v>42</v>
      </c>
      <c r="S60" s="167">
        <v>41.3</v>
      </c>
      <c r="T60" s="167">
        <v>51.9</v>
      </c>
      <c r="U60" s="167">
        <v>49.9</v>
      </c>
    </row>
    <row r="61" spans="1:21" ht="16.5" customHeight="1" x14ac:dyDescent="0.25">
      <c r="A61" s="7"/>
      <c r="B61" s="7"/>
      <c r="C61" s="7"/>
      <c r="D61" s="7" t="s">
        <v>146</v>
      </c>
      <c r="E61" s="7"/>
      <c r="F61" s="7"/>
      <c r="G61" s="7"/>
      <c r="H61" s="7"/>
      <c r="I61" s="7"/>
      <c r="J61" s="7"/>
      <c r="K61" s="7"/>
      <c r="L61" s="9" t="s">
        <v>140</v>
      </c>
      <c r="M61" s="168">
        <v>103</v>
      </c>
      <c r="N61" s="168">
        <v>110.9</v>
      </c>
      <c r="O61" s="168">
        <v>105.7</v>
      </c>
      <c r="P61" s="167">
        <v>91.9</v>
      </c>
      <c r="Q61" s="168">
        <v>101.2</v>
      </c>
      <c r="R61" s="168">
        <v>101.7</v>
      </c>
      <c r="S61" s="167">
        <v>91.8</v>
      </c>
      <c r="T61" s="168">
        <v>102.1</v>
      </c>
      <c r="U61" s="168">
        <v>104.2</v>
      </c>
    </row>
    <row r="62" spans="1:21" ht="16.5" customHeight="1" x14ac:dyDescent="0.25">
      <c r="A62" s="7"/>
      <c r="B62" s="7"/>
      <c r="C62" s="7"/>
      <c r="D62" s="7" t="s">
        <v>616</v>
      </c>
      <c r="E62" s="7"/>
      <c r="F62" s="7"/>
      <c r="G62" s="7"/>
      <c r="H62" s="7"/>
      <c r="I62" s="7"/>
      <c r="J62" s="7"/>
      <c r="K62" s="7"/>
      <c r="L62" s="9" t="s">
        <v>140</v>
      </c>
      <c r="M62" s="168">
        <v>260.7</v>
      </c>
      <c r="N62" s="168">
        <v>264.60000000000002</v>
      </c>
      <c r="O62" s="168">
        <v>268.8</v>
      </c>
      <c r="P62" s="168">
        <v>249.6</v>
      </c>
      <c r="Q62" s="168">
        <v>263.5</v>
      </c>
      <c r="R62" s="168">
        <v>245.8</v>
      </c>
      <c r="S62" s="168">
        <v>235</v>
      </c>
      <c r="T62" s="168">
        <v>210.9</v>
      </c>
      <c r="U62" s="168">
        <v>261.60000000000002</v>
      </c>
    </row>
    <row r="63" spans="1:21" ht="16.5" customHeight="1" x14ac:dyDescent="0.25">
      <c r="A63" s="7"/>
      <c r="B63" s="7"/>
      <c r="C63" s="7" t="s">
        <v>72</v>
      </c>
      <c r="D63" s="7"/>
      <c r="E63" s="7"/>
      <c r="F63" s="7"/>
      <c r="G63" s="7"/>
      <c r="H63" s="7"/>
      <c r="I63" s="7"/>
      <c r="J63" s="7"/>
      <c r="K63" s="7"/>
      <c r="L63" s="9"/>
      <c r="M63" s="10"/>
      <c r="N63" s="10"/>
      <c r="O63" s="10"/>
      <c r="P63" s="10"/>
      <c r="Q63" s="10"/>
      <c r="R63" s="10"/>
      <c r="S63" s="10"/>
      <c r="T63" s="10"/>
      <c r="U63" s="10"/>
    </row>
    <row r="64" spans="1:21" ht="16.5" customHeight="1" x14ac:dyDescent="0.25">
      <c r="A64" s="7"/>
      <c r="B64" s="7"/>
      <c r="C64" s="7"/>
      <c r="D64" s="7" t="s">
        <v>349</v>
      </c>
      <c r="E64" s="7"/>
      <c r="F64" s="7"/>
      <c r="G64" s="7"/>
      <c r="H64" s="7"/>
      <c r="I64" s="7"/>
      <c r="J64" s="7"/>
      <c r="K64" s="7"/>
      <c r="L64" s="9" t="s">
        <v>140</v>
      </c>
      <c r="M64" s="166">
        <v>0.3</v>
      </c>
      <c r="N64" s="166">
        <v>0.3</v>
      </c>
      <c r="O64" s="166">
        <v>0.3</v>
      </c>
      <c r="P64" s="166">
        <v>0.2</v>
      </c>
      <c r="Q64" s="166">
        <v>0.3</v>
      </c>
      <c r="R64" s="166">
        <v>0.3</v>
      </c>
      <c r="S64" s="166">
        <v>0.1</v>
      </c>
      <c r="T64" s="166">
        <v>0.5</v>
      </c>
      <c r="U64" s="166">
        <v>0.3</v>
      </c>
    </row>
    <row r="65" spans="1:21" ht="16.5" customHeight="1" x14ac:dyDescent="0.25">
      <c r="A65" s="7"/>
      <c r="B65" s="7"/>
      <c r="C65" s="7"/>
      <c r="D65" s="7" t="s">
        <v>143</v>
      </c>
      <c r="E65" s="7"/>
      <c r="F65" s="7"/>
      <c r="G65" s="7"/>
      <c r="H65" s="7"/>
      <c r="I65" s="7"/>
      <c r="J65" s="7"/>
      <c r="K65" s="7"/>
      <c r="L65" s="9" t="s">
        <v>140</v>
      </c>
      <c r="M65" s="167">
        <v>11.8</v>
      </c>
      <c r="N65" s="167">
        <v>13</v>
      </c>
      <c r="O65" s="167">
        <v>12.1</v>
      </c>
      <c r="P65" s="166">
        <v>9.4</v>
      </c>
      <c r="Q65" s="167">
        <v>10.6</v>
      </c>
      <c r="R65" s="167">
        <v>12.7</v>
      </c>
      <c r="S65" s="166">
        <v>7.2</v>
      </c>
      <c r="T65" s="167">
        <v>15.6</v>
      </c>
      <c r="U65" s="167">
        <v>11.8</v>
      </c>
    </row>
    <row r="66" spans="1:21" ht="16.5" customHeight="1" x14ac:dyDescent="0.25">
      <c r="A66" s="7"/>
      <c r="B66" s="7"/>
      <c r="C66" s="7"/>
      <c r="D66" s="7" t="s">
        <v>144</v>
      </c>
      <c r="E66" s="7"/>
      <c r="F66" s="7"/>
      <c r="G66" s="7"/>
      <c r="H66" s="7"/>
      <c r="I66" s="7"/>
      <c r="J66" s="7"/>
      <c r="K66" s="7"/>
      <c r="L66" s="9" t="s">
        <v>140</v>
      </c>
      <c r="M66" s="167">
        <v>29.7</v>
      </c>
      <c r="N66" s="167">
        <v>34.799999999999997</v>
      </c>
      <c r="O66" s="167">
        <v>30.7</v>
      </c>
      <c r="P66" s="167">
        <v>24.1</v>
      </c>
      <c r="Q66" s="167">
        <v>28.7</v>
      </c>
      <c r="R66" s="167">
        <v>28.6</v>
      </c>
      <c r="S66" s="167">
        <v>25.2</v>
      </c>
      <c r="T66" s="167">
        <v>39.1</v>
      </c>
      <c r="U66" s="167">
        <v>30.5</v>
      </c>
    </row>
    <row r="67" spans="1:21" ht="16.5" customHeight="1" x14ac:dyDescent="0.25">
      <c r="A67" s="7"/>
      <c r="B67" s="7"/>
      <c r="C67" s="7"/>
      <c r="D67" s="7" t="s">
        <v>145</v>
      </c>
      <c r="E67" s="7"/>
      <c r="F67" s="7"/>
      <c r="G67" s="7"/>
      <c r="H67" s="7"/>
      <c r="I67" s="7"/>
      <c r="J67" s="7"/>
      <c r="K67" s="7"/>
      <c r="L67" s="9" t="s">
        <v>140</v>
      </c>
      <c r="M67" s="167">
        <v>61.6</v>
      </c>
      <c r="N67" s="167">
        <v>68.900000000000006</v>
      </c>
      <c r="O67" s="167">
        <v>62.6</v>
      </c>
      <c r="P67" s="167">
        <v>52.8</v>
      </c>
      <c r="Q67" s="167">
        <v>60</v>
      </c>
      <c r="R67" s="167">
        <v>56</v>
      </c>
      <c r="S67" s="167">
        <v>57.9</v>
      </c>
      <c r="T67" s="167">
        <v>58.7</v>
      </c>
      <c r="U67" s="167">
        <v>62.5</v>
      </c>
    </row>
    <row r="68" spans="1:21" ht="16.5" customHeight="1" x14ac:dyDescent="0.25">
      <c r="A68" s="7"/>
      <c r="B68" s="7"/>
      <c r="C68" s="7"/>
      <c r="D68" s="7" t="s">
        <v>146</v>
      </c>
      <c r="E68" s="7"/>
      <c r="F68" s="7"/>
      <c r="G68" s="7"/>
      <c r="H68" s="7"/>
      <c r="I68" s="7"/>
      <c r="J68" s="7"/>
      <c r="K68" s="7"/>
      <c r="L68" s="9" t="s">
        <v>140</v>
      </c>
      <c r="M68" s="168">
        <v>134.9</v>
      </c>
      <c r="N68" s="168">
        <v>144.19999999999999</v>
      </c>
      <c r="O68" s="168">
        <v>133.9</v>
      </c>
      <c r="P68" s="168">
        <v>118.9</v>
      </c>
      <c r="Q68" s="168">
        <v>132.9</v>
      </c>
      <c r="R68" s="168">
        <v>129.19999999999999</v>
      </c>
      <c r="S68" s="168">
        <v>127</v>
      </c>
      <c r="T68" s="168">
        <v>132.5</v>
      </c>
      <c r="U68" s="168">
        <v>135.1</v>
      </c>
    </row>
    <row r="69" spans="1:21" ht="16.5" customHeight="1" x14ac:dyDescent="0.25">
      <c r="A69" s="14"/>
      <c r="B69" s="14"/>
      <c r="C69" s="14"/>
      <c r="D69" s="14" t="s">
        <v>616</v>
      </c>
      <c r="E69" s="14"/>
      <c r="F69" s="14"/>
      <c r="G69" s="14"/>
      <c r="H69" s="14"/>
      <c r="I69" s="14"/>
      <c r="J69" s="14"/>
      <c r="K69" s="14"/>
      <c r="L69" s="15" t="s">
        <v>140</v>
      </c>
      <c r="M69" s="169">
        <v>341</v>
      </c>
      <c r="N69" s="169">
        <v>343.2</v>
      </c>
      <c r="O69" s="169">
        <v>345.5</v>
      </c>
      <c r="P69" s="169">
        <v>325.8</v>
      </c>
      <c r="Q69" s="169">
        <v>349.2</v>
      </c>
      <c r="R69" s="169">
        <v>325.39999999999998</v>
      </c>
      <c r="S69" s="169">
        <v>319.60000000000002</v>
      </c>
      <c r="T69" s="169">
        <v>276.10000000000002</v>
      </c>
      <c r="U69" s="169">
        <v>340.9</v>
      </c>
    </row>
    <row r="70" spans="1:21" ht="4.5" customHeight="1" x14ac:dyDescent="0.25">
      <c r="A70" s="25"/>
      <c r="B70" s="25"/>
      <c r="C70" s="2"/>
      <c r="D70" s="2"/>
      <c r="E70" s="2"/>
      <c r="F70" s="2"/>
      <c r="G70" s="2"/>
      <c r="H70" s="2"/>
      <c r="I70" s="2"/>
      <c r="J70" s="2"/>
      <c r="K70" s="2"/>
      <c r="L70" s="2"/>
      <c r="M70" s="2"/>
      <c r="N70" s="2"/>
      <c r="O70" s="2"/>
      <c r="P70" s="2"/>
      <c r="Q70" s="2"/>
      <c r="R70" s="2"/>
      <c r="S70" s="2"/>
      <c r="T70" s="2"/>
      <c r="U70" s="2"/>
    </row>
    <row r="71" spans="1:21" ht="16.5" customHeight="1" x14ac:dyDescent="0.25">
      <c r="A71" s="25"/>
      <c r="B71" s="25"/>
      <c r="C71" s="512" t="s">
        <v>619</v>
      </c>
      <c r="D71" s="512"/>
      <c r="E71" s="512"/>
      <c r="F71" s="512"/>
      <c r="G71" s="512"/>
      <c r="H71" s="512"/>
      <c r="I71" s="512"/>
      <c r="J71" s="512"/>
      <c r="K71" s="512"/>
      <c r="L71" s="512"/>
      <c r="M71" s="512"/>
      <c r="N71" s="512"/>
      <c r="O71" s="512"/>
      <c r="P71" s="512"/>
      <c r="Q71" s="512"/>
      <c r="R71" s="512"/>
      <c r="S71" s="512"/>
      <c r="T71" s="512"/>
      <c r="U71" s="512"/>
    </row>
    <row r="72" spans="1:21" ht="4.5" customHeight="1" x14ac:dyDescent="0.25">
      <c r="A72" s="25"/>
      <c r="B72" s="25"/>
      <c r="C72" s="2"/>
      <c r="D72" s="2"/>
      <c r="E72" s="2"/>
      <c r="F72" s="2"/>
      <c r="G72" s="2"/>
      <c r="H72" s="2"/>
      <c r="I72" s="2"/>
      <c r="J72" s="2"/>
      <c r="K72" s="2"/>
      <c r="L72" s="2"/>
      <c r="M72" s="2"/>
      <c r="N72" s="2"/>
      <c r="O72" s="2"/>
      <c r="P72" s="2"/>
      <c r="Q72" s="2"/>
      <c r="R72" s="2"/>
      <c r="S72" s="2"/>
      <c r="T72" s="2"/>
      <c r="U72" s="2"/>
    </row>
    <row r="73" spans="1:21" ht="16.5" customHeight="1" x14ac:dyDescent="0.25">
      <c r="A73" s="25" t="s">
        <v>102</v>
      </c>
      <c r="B73" s="25"/>
      <c r="C73" s="512" t="s">
        <v>591</v>
      </c>
      <c r="D73" s="512"/>
      <c r="E73" s="512"/>
      <c r="F73" s="512"/>
      <c r="G73" s="512"/>
      <c r="H73" s="512"/>
      <c r="I73" s="512"/>
      <c r="J73" s="512"/>
      <c r="K73" s="512"/>
      <c r="L73" s="512"/>
      <c r="M73" s="512"/>
      <c r="N73" s="512"/>
      <c r="O73" s="512"/>
      <c r="P73" s="512"/>
      <c r="Q73" s="512"/>
      <c r="R73" s="512"/>
      <c r="S73" s="512"/>
      <c r="T73" s="512"/>
      <c r="U73" s="512"/>
    </row>
    <row r="74" spans="1:21" ht="68.099999999999994" customHeight="1" x14ac:dyDescent="0.25">
      <c r="A74" s="25" t="s">
        <v>103</v>
      </c>
      <c r="B74" s="25"/>
      <c r="C74" s="512" t="s">
        <v>620</v>
      </c>
      <c r="D74" s="512"/>
      <c r="E74" s="512"/>
      <c r="F74" s="512"/>
      <c r="G74" s="512"/>
      <c r="H74" s="512"/>
      <c r="I74" s="512"/>
      <c r="J74" s="512"/>
      <c r="K74" s="512"/>
      <c r="L74" s="512"/>
      <c r="M74" s="512"/>
      <c r="N74" s="512"/>
      <c r="O74" s="512"/>
      <c r="P74" s="512"/>
      <c r="Q74" s="512"/>
      <c r="R74" s="512"/>
      <c r="S74" s="512"/>
      <c r="T74" s="512"/>
      <c r="U74" s="512"/>
    </row>
    <row r="75" spans="1:21" ht="4.5" customHeight="1" x14ac:dyDescent="0.25"/>
    <row r="76" spans="1:21" ht="16.5" customHeight="1" x14ac:dyDescent="0.25">
      <c r="A76" s="26" t="s">
        <v>115</v>
      </c>
      <c r="B76" s="25"/>
      <c r="C76" s="25"/>
      <c r="D76" s="25"/>
      <c r="E76" s="512" t="s">
        <v>621</v>
      </c>
      <c r="F76" s="512"/>
      <c r="G76" s="512"/>
      <c r="H76" s="512"/>
      <c r="I76" s="512"/>
      <c r="J76" s="512"/>
      <c r="K76" s="512"/>
      <c r="L76" s="512"/>
      <c r="M76" s="512"/>
      <c r="N76" s="512"/>
      <c r="O76" s="512"/>
      <c r="P76" s="512"/>
      <c r="Q76" s="512"/>
      <c r="R76" s="512"/>
      <c r="S76" s="512"/>
      <c r="T76" s="512"/>
      <c r="U76" s="512"/>
    </row>
  </sheetData>
  <mergeCells count="5">
    <mergeCell ref="K1:U1"/>
    <mergeCell ref="C71:U71"/>
    <mergeCell ref="C73:U73"/>
    <mergeCell ref="C74:U74"/>
    <mergeCell ref="E76:U76"/>
  </mergeCells>
  <pageMargins left="0.7" right="0.7" top="0.75" bottom="0.75" header="0.3" footer="0.3"/>
  <pageSetup paperSize="9" fitToHeight="0" orientation="landscape" horizontalDpi="300" verticalDpi="300"/>
  <headerFooter scaleWithDoc="0" alignWithMargins="0">
    <oddHeader>&amp;C&amp;"Arial"&amp;8TABLE 14A.20</oddHeader>
    <oddFooter>&amp;L&amp;"Arial"&amp;8REPORT ON
GOVERNMENT
SERVICES 2022&amp;R&amp;"Arial"&amp;8AGED CARE
SERVICES
PAGE &amp;B&amp;P&amp;B</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U33"/>
  <sheetViews>
    <sheetView showGridLines="0" workbookViewId="0"/>
  </sheetViews>
  <sheetFormatPr defaultRowHeight="13.2" x14ac:dyDescent="0.25"/>
  <cols>
    <col min="1" max="11" width="1.88671875" customWidth="1"/>
    <col min="12" max="12" width="5.44140625" customWidth="1"/>
    <col min="13" max="21" width="6.88671875" customWidth="1"/>
  </cols>
  <sheetData>
    <row r="1" spans="1:21" ht="50.4" customHeight="1" x14ac:dyDescent="0.25">
      <c r="A1" s="8" t="s">
        <v>622</v>
      </c>
      <c r="B1" s="8"/>
      <c r="C1" s="8"/>
      <c r="D1" s="8"/>
      <c r="E1" s="8"/>
      <c r="F1" s="8"/>
      <c r="G1" s="8"/>
      <c r="H1" s="8"/>
      <c r="I1" s="8"/>
      <c r="J1" s="8"/>
      <c r="K1" s="517" t="s">
        <v>623</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624</v>
      </c>
      <c r="N2" s="13" t="s">
        <v>625</v>
      </c>
      <c r="O2" s="13" t="s">
        <v>626</v>
      </c>
      <c r="P2" s="13" t="s">
        <v>627</v>
      </c>
      <c r="Q2" s="13" t="s">
        <v>628</v>
      </c>
      <c r="R2" s="13" t="s">
        <v>629</v>
      </c>
      <c r="S2" s="13" t="s">
        <v>630</v>
      </c>
      <c r="T2" s="13" t="s">
        <v>631</v>
      </c>
      <c r="U2" s="13" t="s">
        <v>632</v>
      </c>
    </row>
    <row r="3" spans="1:21" ht="16.5" customHeight="1" x14ac:dyDescent="0.25">
      <c r="A3" s="7" t="s">
        <v>633</v>
      </c>
      <c r="B3" s="7"/>
      <c r="C3" s="7"/>
      <c r="D3" s="7"/>
      <c r="E3" s="7"/>
      <c r="F3" s="7"/>
      <c r="G3" s="7"/>
      <c r="H3" s="7"/>
      <c r="I3" s="7"/>
      <c r="J3" s="7"/>
      <c r="K3" s="7"/>
      <c r="L3" s="9"/>
      <c r="M3" s="10"/>
      <c r="N3" s="10"/>
      <c r="O3" s="10"/>
      <c r="P3" s="10"/>
      <c r="Q3" s="10"/>
      <c r="R3" s="10"/>
      <c r="S3" s="10"/>
      <c r="T3" s="10"/>
      <c r="U3" s="10"/>
    </row>
    <row r="4" spans="1:21" ht="16.5" customHeight="1" x14ac:dyDescent="0.25">
      <c r="A4" s="7"/>
      <c r="B4" s="7" t="s">
        <v>128</v>
      </c>
      <c r="C4" s="7"/>
      <c r="D4" s="7"/>
      <c r="E4" s="7"/>
      <c r="F4" s="7"/>
      <c r="G4" s="7"/>
      <c r="H4" s="7"/>
      <c r="I4" s="7"/>
      <c r="J4" s="7"/>
      <c r="K4" s="7"/>
      <c r="L4" s="9" t="s">
        <v>407</v>
      </c>
      <c r="M4" s="171">
        <v>36.700000000000003</v>
      </c>
      <c r="N4" s="171">
        <v>33.6</v>
      </c>
      <c r="O4" s="171">
        <v>41.6</v>
      </c>
      <c r="P4" s="171">
        <v>38.299999999999997</v>
      </c>
      <c r="Q4" s="171">
        <v>40.200000000000003</v>
      </c>
      <c r="R4" s="171">
        <v>35.4</v>
      </c>
      <c r="S4" s="171">
        <v>28.3</v>
      </c>
      <c r="T4" s="171">
        <v>57.4</v>
      </c>
      <c r="U4" s="171">
        <v>37.299999999999997</v>
      </c>
    </row>
    <row r="5" spans="1:21" ht="16.5" customHeight="1" x14ac:dyDescent="0.25">
      <c r="A5" s="7"/>
      <c r="B5" s="7" t="s">
        <v>250</v>
      </c>
      <c r="C5" s="7"/>
      <c r="D5" s="7"/>
      <c r="E5" s="7"/>
      <c r="F5" s="7"/>
      <c r="G5" s="7"/>
      <c r="H5" s="7"/>
      <c r="I5" s="7"/>
      <c r="J5" s="7"/>
      <c r="K5" s="7"/>
      <c r="L5" s="9" t="s">
        <v>407</v>
      </c>
      <c r="M5" s="171">
        <v>39</v>
      </c>
      <c r="N5" s="171">
        <v>35.799999999999997</v>
      </c>
      <c r="O5" s="171">
        <v>44.4</v>
      </c>
      <c r="P5" s="171">
        <v>41.2</v>
      </c>
      <c r="Q5" s="171">
        <v>42.8</v>
      </c>
      <c r="R5" s="171">
        <v>40.9</v>
      </c>
      <c r="S5" s="171">
        <v>34.700000000000003</v>
      </c>
      <c r="T5" s="171">
        <v>58.6</v>
      </c>
      <c r="U5" s="171">
        <v>39.799999999999997</v>
      </c>
    </row>
    <row r="6" spans="1:21" ht="16.5" customHeight="1" x14ac:dyDescent="0.25">
      <c r="A6" s="7"/>
      <c r="B6" s="7" t="s">
        <v>245</v>
      </c>
      <c r="C6" s="7"/>
      <c r="D6" s="7"/>
      <c r="E6" s="7"/>
      <c r="F6" s="7"/>
      <c r="G6" s="7"/>
      <c r="H6" s="7"/>
      <c r="I6" s="7"/>
      <c r="J6" s="7"/>
      <c r="K6" s="7"/>
      <c r="L6" s="9" t="s">
        <v>407</v>
      </c>
      <c r="M6" s="171">
        <v>39.6</v>
      </c>
      <c r="N6" s="171">
        <v>37.1</v>
      </c>
      <c r="O6" s="171">
        <v>43.9</v>
      </c>
      <c r="P6" s="171">
        <v>41.7</v>
      </c>
      <c r="Q6" s="171">
        <v>44.5</v>
      </c>
      <c r="R6" s="171">
        <v>44.1</v>
      </c>
      <c r="S6" s="171">
        <v>32.799999999999997</v>
      </c>
      <c r="T6" s="171">
        <v>63.7</v>
      </c>
      <c r="U6" s="171">
        <v>40.5</v>
      </c>
    </row>
    <row r="7" spans="1:21" ht="16.5" customHeight="1" x14ac:dyDescent="0.25">
      <c r="A7" s="7"/>
      <c r="B7" s="7" t="s">
        <v>246</v>
      </c>
      <c r="C7" s="7"/>
      <c r="D7" s="7"/>
      <c r="E7" s="7"/>
      <c r="F7" s="7"/>
      <c r="G7" s="7"/>
      <c r="H7" s="7"/>
      <c r="I7" s="7"/>
      <c r="J7" s="7"/>
      <c r="K7" s="7"/>
      <c r="L7" s="9" t="s">
        <v>407</v>
      </c>
      <c r="M7" s="171">
        <v>39.4</v>
      </c>
      <c r="N7" s="171">
        <v>36.200000000000003</v>
      </c>
      <c r="O7" s="171">
        <v>43.9</v>
      </c>
      <c r="P7" s="171">
        <v>40</v>
      </c>
      <c r="Q7" s="171">
        <v>44</v>
      </c>
      <c r="R7" s="171">
        <v>45.1</v>
      </c>
      <c r="S7" s="171">
        <v>31.4</v>
      </c>
      <c r="T7" s="171">
        <v>67.3</v>
      </c>
      <c r="U7" s="171">
        <v>40</v>
      </c>
    </row>
    <row r="8" spans="1:21" ht="16.5" customHeight="1" x14ac:dyDescent="0.25">
      <c r="A8" s="7"/>
      <c r="B8" s="7" t="s">
        <v>247</v>
      </c>
      <c r="C8" s="7"/>
      <c r="D8" s="7"/>
      <c r="E8" s="7"/>
      <c r="F8" s="7"/>
      <c r="G8" s="7"/>
      <c r="H8" s="7"/>
      <c r="I8" s="7"/>
      <c r="J8" s="7"/>
      <c r="K8" s="7"/>
      <c r="L8" s="9" t="s">
        <v>407</v>
      </c>
      <c r="M8" s="171">
        <v>40.799999999999997</v>
      </c>
      <c r="N8" s="171">
        <v>38</v>
      </c>
      <c r="O8" s="171">
        <v>45.2</v>
      </c>
      <c r="P8" s="171">
        <v>41.3</v>
      </c>
      <c r="Q8" s="171">
        <v>44</v>
      </c>
      <c r="R8" s="171">
        <v>44</v>
      </c>
      <c r="S8" s="171">
        <v>33.6</v>
      </c>
      <c r="T8" s="171">
        <v>63.4</v>
      </c>
      <c r="U8" s="171">
        <v>41.2</v>
      </c>
    </row>
    <row r="9" spans="1:21" ht="16.5" customHeight="1" x14ac:dyDescent="0.25">
      <c r="A9" s="7"/>
      <c r="B9" s="7" t="s">
        <v>248</v>
      </c>
      <c r="C9" s="7"/>
      <c r="D9" s="7"/>
      <c r="E9" s="7"/>
      <c r="F9" s="7"/>
      <c r="G9" s="7"/>
      <c r="H9" s="7"/>
      <c r="I9" s="7"/>
      <c r="J9" s="7"/>
      <c r="K9" s="7"/>
      <c r="L9" s="9" t="s">
        <v>407</v>
      </c>
      <c r="M9" s="171">
        <v>41.3</v>
      </c>
      <c r="N9" s="171">
        <v>39.200000000000003</v>
      </c>
      <c r="O9" s="171">
        <v>45.3</v>
      </c>
      <c r="P9" s="171">
        <v>41.4</v>
      </c>
      <c r="Q9" s="171">
        <v>45.8</v>
      </c>
      <c r="R9" s="171">
        <v>44.6</v>
      </c>
      <c r="S9" s="171">
        <v>32.9</v>
      </c>
      <c r="T9" s="171">
        <v>67.5</v>
      </c>
      <c r="U9" s="171">
        <v>41.9</v>
      </c>
    </row>
    <row r="10" spans="1:21" ht="16.5" customHeight="1" x14ac:dyDescent="0.25">
      <c r="A10" s="7"/>
      <c r="B10" s="7" t="s">
        <v>634</v>
      </c>
      <c r="C10" s="7"/>
      <c r="D10" s="7"/>
      <c r="E10" s="7"/>
      <c r="F10" s="7"/>
      <c r="G10" s="7"/>
      <c r="H10" s="7"/>
      <c r="I10" s="7"/>
      <c r="J10" s="7"/>
      <c r="K10" s="7"/>
      <c r="L10" s="9" t="s">
        <v>407</v>
      </c>
      <c r="M10" s="170" t="s">
        <v>276</v>
      </c>
      <c r="N10" s="170" t="s">
        <v>276</v>
      </c>
      <c r="O10" s="170" t="s">
        <v>276</v>
      </c>
      <c r="P10" s="170" t="s">
        <v>276</v>
      </c>
      <c r="Q10" s="170" t="s">
        <v>276</v>
      </c>
      <c r="R10" s="170" t="s">
        <v>276</v>
      </c>
      <c r="S10" s="170" t="s">
        <v>276</v>
      </c>
      <c r="T10" s="170" t="s">
        <v>276</v>
      </c>
      <c r="U10" s="170" t="s">
        <v>276</v>
      </c>
    </row>
    <row r="11" spans="1:21" ht="16.5" customHeight="1" x14ac:dyDescent="0.25">
      <c r="A11" s="7"/>
      <c r="B11" s="7" t="s">
        <v>315</v>
      </c>
      <c r="C11" s="7"/>
      <c r="D11" s="7"/>
      <c r="E11" s="7"/>
      <c r="F11" s="7"/>
      <c r="G11" s="7"/>
      <c r="H11" s="7"/>
      <c r="I11" s="7"/>
      <c r="J11" s="7"/>
      <c r="K11" s="7"/>
      <c r="L11" s="9" t="s">
        <v>407</v>
      </c>
      <c r="M11" s="171">
        <v>32.4</v>
      </c>
      <c r="N11" s="171">
        <v>30.4</v>
      </c>
      <c r="O11" s="171">
        <v>37.9</v>
      </c>
      <c r="P11" s="171">
        <v>35.200000000000003</v>
      </c>
      <c r="Q11" s="171">
        <v>35.200000000000003</v>
      </c>
      <c r="R11" s="171">
        <v>37.799999999999997</v>
      </c>
      <c r="S11" s="171">
        <v>27.8</v>
      </c>
      <c r="T11" s="171">
        <v>65.900000000000006</v>
      </c>
      <c r="U11" s="171">
        <v>33.5</v>
      </c>
    </row>
    <row r="12" spans="1:21" ht="16.5" customHeight="1" x14ac:dyDescent="0.25">
      <c r="A12" s="7"/>
      <c r="B12" s="7" t="s">
        <v>316</v>
      </c>
      <c r="C12" s="7"/>
      <c r="D12" s="7"/>
      <c r="E12" s="7"/>
      <c r="F12" s="7"/>
      <c r="G12" s="7"/>
      <c r="H12" s="7"/>
      <c r="I12" s="7"/>
      <c r="J12" s="7"/>
      <c r="K12" s="7"/>
      <c r="L12" s="9" t="s">
        <v>407</v>
      </c>
      <c r="M12" s="171">
        <v>37.200000000000003</v>
      </c>
      <c r="N12" s="171">
        <v>33.9</v>
      </c>
      <c r="O12" s="171">
        <v>42.7</v>
      </c>
      <c r="P12" s="171">
        <v>39.5</v>
      </c>
      <c r="Q12" s="171">
        <v>39.6</v>
      </c>
      <c r="R12" s="171">
        <v>39</v>
      </c>
      <c r="S12" s="171">
        <v>30.4</v>
      </c>
      <c r="T12" s="171">
        <v>65.3</v>
      </c>
      <c r="U12" s="171">
        <v>37.799999999999997</v>
      </c>
    </row>
    <row r="13" spans="1:21" ht="16.5" customHeight="1" x14ac:dyDescent="0.25">
      <c r="A13" s="7"/>
      <c r="B13" s="7" t="s">
        <v>318</v>
      </c>
      <c r="C13" s="7"/>
      <c r="D13" s="7"/>
      <c r="E13" s="7"/>
      <c r="F13" s="7"/>
      <c r="G13" s="7"/>
      <c r="H13" s="7"/>
      <c r="I13" s="7"/>
      <c r="J13" s="7"/>
      <c r="K13" s="7"/>
      <c r="L13" s="9" t="s">
        <v>407</v>
      </c>
      <c r="M13" s="171">
        <v>38</v>
      </c>
      <c r="N13" s="171">
        <v>34.299999999999997</v>
      </c>
      <c r="O13" s="171">
        <v>41.8</v>
      </c>
      <c r="P13" s="171">
        <v>40.1</v>
      </c>
      <c r="Q13" s="171">
        <v>41</v>
      </c>
      <c r="R13" s="171">
        <v>38.6</v>
      </c>
      <c r="S13" s="171">
        <v>33.1</v>
      </c>
      <c r="T13" s="171">
        <v>60.5</v>
      </c>
      <c r="U13" s="171">
        <v>38.200000000000003</v>
      </c>
    </row>
    <row r="14" spans="1:21" ht="16.5" customHeight="1" x14ac:dyDescent="0.25">
      <c r="A14" s="7" t="s">
        <v>635</v>
      </c>
      <c r="B14" s="7"/>
      <c r="C14" s="7"/>
      <c r="D14" s="7"/>
      <c r="E14" s="7"/>
      <c r="F14" s="7"/>
      <c r="G14" s="7"/>
      <c r="H14" s="7"/>
      <c r="I14" s="7"/>
      <c r="J14" s="7"/>
      <c r="K14" s="7"/>
      <c r="L14" s="9"/>
      <c r="M14" s="10"/>
      <c r="N14" s="10"/>
      <c r="O14" s="10"/>
      <c r="P14" s="10"/>
      <c r="Q14" s="10"/>
      <c r="R14" s="10"/>
      <c r="S14" s="10"/>
      <c r="T14" s="10"/>
      <c r="U14" s="10"/>
    </row>
    <row r="15" spans="1:21" ht="16.5" customHeight="1" x14ac:dyDescent="0.25">
      <c r="A15" s="7"/>
      <c r="B15" s="7" t="s">
        <v>128</v>
      </c>
      <c r="C15" s="7"/>
      <c r="D15" s="7"/>
      <c r="E15" s="7"/>
      <c r="F15" s="7"/>
      <c r="G15" s="7"/>
      <c r="H15" s="7"/>
      <c r="I15" s="7"/>
      <c r="J15" s="7"/>
      <c r="K15" s="7"/>
      <c r="L15" s="9" t="s">
        <v>407</v>
      </c>
      <c r="M15" s="171">
        <v>40.6</v>
      </c>
      <c r="N15" s="171">
        <v>37.799999999999997</v>
      </c>
      <c r="O15" s="171">
        <v>45.3</v>
      </c>
      <c r="P15" s="171">
        <v>41.4</v>
      </c>
      <c r="Q15" s="171">
        <v>45.3</v>
      </c>
      <c r="R15" s="171">
        <v>44.1</v>
      </c>
      <c r="S15" s="171">
        <v>33.4</v>
      </c>
      <c r="T15" s="171">
        <v>62.7</v>
      </c>
      <c r="U15" s="171">
        <v>41.3</v>
      </c>
    </row>
    <row r="16" spans="1:21" ht="16.5" customHeight="1" x14ac:dyDescent="0.25">
      <c r="A16" s="7"/>
      <c r="B16" s="7" t="s">
        <v>250</v>
      </c>
      <c r="C16" s="7"/>
      <c r="D16" s="7"/>
      <c r="E16" s="7"/>
      <c r="F16" s="7"/>
      <c r="G16" s="7"/>
      <c r="H16" s="7"/>
      <c r="I16" s="7"/>
      <c r="J16" s="7"/>
      <c r="K16" s="7"/>
      <c r="L16" s="9" t="s">
        <v>407</v>
      </c>
      <c r="M16" s="171">
        <v>41.6</v>
      </c>
      <c r="N16" s="171">
        <v>38.9</v>
      </c>
      <c r="O16" s="171">
        <v>46.4</v>
      </c>
      <c r="P16" s="171">
        <v>42.5</v>
      </c>
      <c r="Q16" s="171">
        <v>46.6</v>
      </c>
      <c r="R16" s="171">
        <v>46.4</v>
      </c>
      <c r="S16" s="171">
        <v>34.299999999999997</v>
      </c>
      <c r="T16" s="171">
        <v>64.900000000000006</v>
      </c>
      <c r="U16" s="171">
        <v>42.4</v>
      </c>
    </row>
    <row r="17" spans="1:21" ht="16.5" customHeight="1" x14ac:dyDescent="0.25">
      <c r="A17" s="7"/>
      <c r="B17" s="7" t="s">
        <v>245</v>
      </c>
      <c r="C17" s="7"/>
      <c r="D17" s="7"/>
      <c r="E17" s="7"/>
      <c r="F17" s="7"/>
      <c r="G17" s="7"/>
      <c r="H17" s="7"/>
      <c r="I17" s="7"/>
      <c r="J17" s="7"/>
      <c r="K17" s="7"/>
      <c r="L17" s="9" t="s">
        <v>407</v>
      </c>
      <c r="M17" s="171">
        <v>58.1</v>
      </c>
      <c r="N17" s="171">
        <v>57.4</v>
      </c>
      <c r="O17" s="171">
        <v>57.2</v>
      </c>
      <c r="P17" s="171">
        <v>57.6</v>
      </c>
      <c r="Q17" s="171">
        <v>57.3</v>
      </c>
      <c r="R17" s="171">
        <v>56.5</v>
      </c>
      <c r="S17" s="171">
        <v>56.7</v>
      </c>
      <c r="T17" s="171">
        <v>57.2</v>
      </c>
      <c r="U17" s="171">
        <v>57.6</v>
      </c>
    </row>
    <row r="18" spans="1:21" ht="16.5" customHeight="1" x14ac:dyDescent="0.25">
      <c r="A18" s="7"/>
      <c r="B18" s="7" t="s">
        <v>246</v>
      </c>
      <c r="C18" s="7"/>
      <c r="D18" s="7"/>
      <c r="E18" s="7"/>
      <c r="F18" s="7"/>
      <c r="G18" s="7"/>
      <c r="H18" s="7"/>
      <c r="I18" s="7"/>
      <c r="J18" s="7"/>
      <c r="K18" s="7"/>
      <c r="L18" s="9" t="s">
        <v>407</v>
      </c>
      <c r="M18" s="171">
        <v>42.8</v>
      </c>
      <c r="N18" s="171">
        <v>40</v>
      </c>
      <c r="O18" s="171">
        <v>47</v>
      </c>
      <c r="P18" s="171">
        <v>43.3</v>
      </c>
      <c r="Q18" s="171">
        <v>47</v>
      </c>
      <c r="R18" s="171">
        <v>47.8</v>
      </c>
      <c r="S18" s="171">
        <v>34.200000000000003</v>
      </c>
      <c r="T18" s="171">
        <v>70.5</v>
      </c>
      <c r="U18" s="171">
        <v>43.4</v>
      </c>
    </row>
    <row r="19" spans="1:21" ht="16.5" customHeight="1" x14ac:dyDescent="0.25">
      <c r="A19" s="7"/>
      <c r="B19" s="7" t="s">
        <v>247</v>
      </c>
      <c r="C19" s="7"/>
      <c r="D19" s="7"/>
      <c r="E19" s="7"/>
      <c r="F19" s="7"/>
      <c r="G19" s="7"/>
      <c r="H19" s="7"/>
      <c r="I19" s="7"/>
      <c r="J19" s="7"/>
      <c r="K19" s="7"/>
      <c r="L19" s="9" t="s">
        <v>407</v>
      </c>
      <c r="M19" s="171">
        <v>43.5</v>
      </c>
      <c r="N19" s="171">
        <v>40.6</v>
      </c>
      <c r="O19" s="171">
        <v>47.6</v>
      </c>
      <c r="P19" s="171">
        <v>44</v>
      </c>
      <c r="Q19" s="171">
        <v>47.5</v>
      </c>
      <c r="R19" s="171">
        <v>48</v>
      </c>
      <c r="S19" s="171">
        <v>35.299999999999997</v>
      </c>
      <c r="T19" s="171">
        <v>72.8</v>
      </c>
      <c r="U19" s="171">
        <v>44</v>
      </c>
    </row>
    <row r="20" spans="1:21" ht="16.5" customHeight="1" x14ac:dyDescent="0.25">
      <c r="A20" s="7"/>
      <c r="B20" s="7" t="s">
        <v>248</v>
      </c>
      <c r="C20" s="7"/>
      <c r="D20" s="7"/>
      <c r="E20" s="7"/>
      <c r="F20" s="7"/>
      <c r="G20" s="7"/>
      <c r="H20" s="7"/>
      <c r="I20" s="7"/>
      <c r="J20" s="7"/>
      <c r="K20" s="7"/>
      <c r="L20" s="9" t="s">
        <v>407</v>
      </c>
      <c r="M20" s="171">
        <v>45.3</v>
      </c>
      <c r="N20" s="171">
        <v>46.3</v>
      </c>
      <c r="O20" s="171">
        <v>45.9</v>
      </c>
      <c r="P20" s="171">
        <v>43.6</v>
      </c>
      <c r="Q20" s="171">
        <v>44.9</v>
      </c>
      <c r="R20" s="171">
        <v>48.1</v>
      </c>
      <c r="S20" s="171">
        <v>47</v>
      </c>
      <c r="T20" s="171">
        <v>43.1</v>
      </c>
      <c r="U20" s="171">
        <v>45.6</v>
      </c>
    </row>
    <row r="21" spans="1:21" ht="16.5" customHeight="1" x14ac:dyDescent="0.25">
      <c r="A21" s="7"/>
      <c r="B21" s="7" t="s">
        <v>634</v>
      </c>
      <c r="C21" s="7"/>
      <c r="D21" s="7"/>
      <c r="E21" s="7"/>
      <c r="F21" s="7"/>
      <c r="G21" s="7"/>
      <c r="H21" s="7"/>
      <c r="I21" s="7"/>
      <c r="J21" s="7"/>
      <c r="K21" s="7"/>
      <c r="L21" s="9" t="s">
        <v>407</v>
      </c>
      <c r="M21" s="171">
        <v>37.6</v>
      </c>
      <c r="N21" s="171">
        <v>34.5</v>
      </c>
      <c r="O21" s="171">
        <v>40.200000000000003</v>
      </c>
      <c r="P21" s="171">
        <v>39.5</v>
      </c>
      <c r="Q21" s="171">
        <v>40.200000000000003</v>
      </c>
      <c r="R21" s="171">
        <v>39</v>
      </c>
      <c r="S21" s="171">
        <v>29.9</v>
      </c>
      <c r="T21" s="171">
        <v>68</v>
      </c>
      <c r="U21" s="171">
        <v>37.700000000000003</v>
      </c>
    </row>
    <row r="22" spans="1:21" ht="16.5" customHeight="1" x14ac:dyDescent="0.25">
      <c r="A22" s="14"/>
      <c r="B22" s="14" t="s">
        <v>315</v>
      </c>
      <c r="C22" s="14"/>
      <c r="D22" s="14"/>
      <c r="E22" s="14"/>
      <c r="F22" s="14"/>
      <c r="G22" s="14"/>
      <c r="H22" s="14"/>
      <c r="I22" s="14"/>
      <c r="J22" s="14"/>
      <c r="K22" s="14"/>
      <c r="L22" s="15" t="s">
        <v>407</v>
      </c>
      <c r="M22" s="172">
        <v>40.700000000000003</v>
      </c>
      <c r="N22" s="172">
        <v>37.5</v>
      </c>
      <c r="O22" s="172">
        <v>43.8</v>
      </c>
      <c r="P22" s="172">
        <v>43.1</v>
      </c>
      <c r="Q22" s="172">
        <v>43.4</v>
      </c>
      <c r="R22" s="172">
        <v>42.1</v>
      </c>
      <c r="S22" s="172">
        <v>33.6</v>
      </c>
      <c r="T22" s="172">
        <v>75.900000000000006</v>
      </c>
      <c r="U22" s="172">
        <v>40.9</v>
      </c>
    </row>
    <row r="23" spans="1:21" ht="4.5" customHeight="1" x14ac:dyDescent="0.25">
      <c r="A23" s="25"/>
      <c r="B23" s="25"/>
      <c r="C23" s="2"/>
      <c r="D23" s="2"/>
      <c r="E23" s="2"/>
      <c r="F23" s="2"/>
      <c r="G23" s="2"/>
      <c r="H23" s="2"/>
      <c r="I23" s="2"/>
      <c r="J23" s="2"/>
      <c r="K23" s="2"/>
      <c r="L23" s="2"/>
      <c r="M23" s="2"/>
      <c r="N23" s="2"/>
      <c r="O23" s="2"/>
      <c r="P23" s="2"/>
      <c r="Q23" s="2"/>
      <c r="R23" s="2"/>
      <c r="S23" s="2"/>
      <c r="T23" s="2"/>
      <c r="U23" s="2"/>
    </row>
    <row r="24" spans="1:21" ht="16.5" customHeight="1" x14ac:dyDescent="0.25">
      <c r="A24" s="25"/>
      <c r="B24" s="25"/>
      <c r="C24" s="512" t="s">
        <v>636</v>
      </c>
      <c r="D24" s="512"/>
      <c r="E24" s="512"/>
      <c r="F24" s="512"/>
      <c r="G24" s="512"/>
      <c r="H24" s="512"/>
      <c r="I24" s="512"/>
      <c r="J24" s="512"/>
      <c r="K24" s="512"/>
      <c r="L24" s="512"/>
      <c r="M24" s="512"/>
      <c r="N24" s="512"/>
      <c r="O24" s="512"/>
      <c r="P24" s="512"/>
      <c r="Q24" s="512"/>
      <c r="R24" s="512"/>
      <c r="S24" s="512"/>
      <c r="T24" s="512"/>
      <c r="U24" s="512"/>
    </row>
    <row r="25" spans="1:21" ht="4.5" customHeight="1" x14ac:dyDescent="0.25">
      <c r="A25" s="25"/>
      <c r="B25" s="25"/>
      <c r="C25" s="2"/>
      <c r="D25" s="2"/>
      <c r="E25" s="2"/>
      <c r="F25" s="2"/>
      <c r="G25" s="2"/>
      <c r="H25" s="2"/>
      <c r="I25" s="2"/>
      <c r="J25" s="2"/>
      <c r="K25" s="2"/>
      <c r="L25" s="2"/>
      <c r="M25" s="2"/>
      <c r="N25" s="2"/>
      <c r="O25" s="2"/>
      <c r="P25" s="2"/>
      <c r="Q25" s="2"/>
      <c r="R25" s="2"/>
      <c r="S25" s="2"/>
      <c r="T25" s="2"/>
      <c r="U25" s="2"/>
    </row>
    <row r="26" spans="1:21" ht="68.099999999999994" customHeight="1" x14ac:dyDescent="0.25">
      <c r="A26" s="25" t="s">
        <v>102</v>
      </c>
      <c r="B26" s="25"/>
      <c r="C26" s="512" t="s">
        <v>637</v>
      </c>
      <c r="D26" s="512"/>
      <c r="E26" s="512"/>
      <c r="F26" s="512"/>
      <c r="G26" s="512"/>
      <c r="H26" s="512"/>
      <c r="I26" s="512"/>
      <c r="J26" s="512"/>
      <c r="K26" s="512"/>
      <c r="L26" s="512"/>
      <c r="M26" s="512"/>
      <c r="N26" s="512"/>
      <c r="O26" s="512"/>
      <c r="P26" s="512"/>
      <c r="Q26" s="512"/>
      <c r="R26" s="512"/>
      <c r="S26" s="512"/>
      <c r="T26" s="512"/>
      <c r="U26" s="512"/>
    </row>
    <row r="27" spans="1:21" ht="42.45" customHeight="1" x14ac:dyDescent="0.25">
      <c r="A27" s="25" t="s">
        <v>103</v>
      </c>
      <c r="B27" s="25"/>
      <c r="C27" s="512" t="s">
        <v>638</v>
      </c>
      <c r="D27" s="512"/>
      <c r="E27" s="512"/>
      <c r="F27" s="512"/>
      <c r="G27" s="512"/>
      <c r="H27" s="512"/>
      <c r="I27" s="512"/>
      <c r="J27" s="512"/>
      <c r="K27" s="512"/>
      <c r="L27" s="512"/>
      <c r="M27" s="512"/>
      <c r="N27" s="512"/>
      <c r="O27" s="512"/>
      <c r="P27" s="512"/>
      <c r="Q27" s="512"/>
      <c r="R27" s="512"/>
      <c r="S27" s="512"/>
      <c r="T27" s="512"/>
      <c r="U27" s="512"/>
    </row>
    <row r="28" spans="1:21" ht="42.45" customHeight="1" x14ac:dyDescent="0.25">
      <c r="A28" s="25" t="s">
        <v>104</v>
      </c>
      <c r="B28" s="25"/>
      <c r="C28" s="512" t="s">
        <v>639</v>
      </c>
      <c r="D28" s="512"/>
      <c r="E28" s="512"/>
      <c r="F28" s="512"/>
      <c r="G28" s="512"/>
      <c r="H28" s="512"/>
      <c r="I28" s="512"/>
      <c r="J28" s="512"/>
      <c r="K28" s="512"/>
      <c r="L28" s="512"/>
      <c r="M28" s="512"/>
      <c r="N28" s="512"/>
      <c r="O28" s="512"/>
      <c r="P28" s="512"/>
      <c r="Q28" s="512"/>
      <c r="R28" s="512"/>
      <c r="S28" s="512"/>
      <c r="T28" s="512"/>
      <c r="U28" s="512"/>
    </row>
    <row r="29" spans="1:21" ht="81" customHeight="1" x14ac:dyDescent="0.25">
      <c r="A29" s="25" t="s">
        <v>105</v>
      </c>
      <c r="B29" s="25"/>
      <c r="C29" s="512" t="s">
        <v>640</v>
      </c>
      <c r="D29" s="512"/>
      <c r="E29" s="512"/>
      <c r="F29" s="512"/>
      <c r="G29" s="512"/>
      <c r="H29" s="512"/>
      <c r="I29" s="512"/>
      <c r="J29" s="512"/>
      <c r="K29" s="512"/>
      <c r="L29" s="512"/>
      <c r="M29" s="512"/>
      <c r="N29" s="512"/>
      <c r="O29" s="512"/>
      <c r="P29" s="512"/>
      <c r="Q29" s="512"/>
      <c r="R29" s="512"/>
      <c r="S29" s="512"/>
      <c r="T29" s="512"/>
      <c r="U29" s="512"/>
    </row>
    <row r="30" spans="1:21" ht="55.2" customHeight="1" x14ac:dyDescent="0.25">
      <c r="A30" s="25" t="s">
        <v>106</v>
      </c>
      <c r="B30" s="25"/>
      <c r="C30" s="512" t="s">
        <v>641</v>
      </c>
      <c r="D30" s="512"/>
      <c r="E30" s="512"/>
      <c r="F30" s="512"/>
      <c r="G30" s="512"/>
      <c r="H30" s="512"/>
      <c r="I30" s="512"/>
      <c r="J30" s="512"/>
      <c r="K30" s="512"/>
      <c r="L30" s="512"/>
      <c r="M30" s="512"/>
      <c r="N30" s="512"/>
      <c r="O30" s="512"/>
      <c r="P30" s="512"/>
      <c r="Q30" s="512"/>
      <c r="R30" s="512"/>
      <c r="S30" s="512"/>
      <c r="T30" s="512"/>
      <c r="U30" s="512"/>
    </row>
    <row r="31" spans="1:21" ht="42.45" customHeight="1" x14ac:dyDescent="0.25">
      <c r="A31" s="25" t="s">
        <v>107</v>
      </c>
      <c r="B31" s="25"/>
      <c r="C31" s="512" t="s">
        <v>642</v>
      </c>
      <c r="D31" s="512"/>
      <c r="E31" s="512"/>
      <c r="F31" s="512"/>
      <c r="G31" s="512"/>
      <c r="H31" s="512"/>
      <c r="I31" s="512"/>
      <c r="J31" s="512"/>
      <c r="K31" s="512"/>
      <c r="L31" s="512"/>
      <c r="M31" s="512"/>
      <c r="N31" s="512"/>
      <c r="O31" s="512"/>
      <c r="P31" s="512"/>
      <c r="Q31" s="512"/>
      <c r="R31" s="512"/>
      <c r="S31" s="512"/>
      <c r="T31" s="512"/>
      <c r="U31" s="512"/>
    </row>
    <row r="32" spans="1:21" ht="4.5" customHeight="1" x14ac:dyDescent="0.25"/>
    <row r="33" spans="1:21" ht="29.4" customHeight="1" x14ac:dyDescent="0.25">
      <c r="A33" s="26" t="s">
        <v>115</v>
      </c>
      <c r="B33" s="25"/>
      <c r="C33" s="25"/>
      <c r="D33" s="25"/>
      <c r="E33" s="512" t="s">
        <v>643</v>
      </c>
      <c r="F33" s="512"/>
      <c r="G33" s="512"/>
      <c r="H33" s="512"/>
      <c r="I33" s="512"/>
      <c r="J33" s="512"/>
      <c r="K33" s="512"/>
      <c r="L33" s="512"/>
      <c r="M33" s="512"/>
      <c r="N33" s="512"/>
      <c r="O33" s="512"/>
      <c r="P33" s="512"/>
      <c r="Q33" s="512"/>
      <c r="R33" s="512"/>
      <c r="S33" s="512"/>
      <c r="T33" s="512"/>
      <c r="U33" s="512"/>
    </row>
  </sheetData>
  <mergeCells count="9">
    <mergeCell ref="C29:U29"/>
    <mergeCell ref="C30:U30"/>
    <mergeCell ref="C31:U31"/>
    <mergeCell ref="E33:U33"/>
    <mergeCell ref="K1:U1"/>
    <mergeCell ref="C24:U24"/>
    <mergeCell ref="C26:U26"/>
    <mergeCell ref="C27:U27"/>
    <mergeCell ref="C28:U28"/>
  </mergeCells>
  <pageMargins left="0.7" right="0.7" top="0.75" bottom="0.75" header="0.3" footer="0.3"/>
  <pageSetup paperSize="9" fitToHeight="0" orientation="landscape" horizontalDpi="300" verticalDpi="300"/>
  <headerFooter scaleWithDoc="0" alignWithMargins="0">
    <oddHeader>&amp;C&amp;"Arial"&amp;8TABLE 14A.21</oddHeader>
    <oddFooter>&amp;L&amp;"Arial"&amp;8REPORT ON
GOVERNMENT
SERVICES 2022&amp;R&amp;"Arial"&amp;8AGED CARE
SERVICES
PAGE &amp;B&amp;P&amp;B</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U32"/>
  <sheetViews>
    <sheetView showGridLines="0" workbookViewId="0"/>
  </sheetViews>
  <sheetFormatPr defaultRowHeight="13.2" x14ac:dyDescent="0.25"/>
  <cols>
    <col min="1" max="10" width="1.88671875" customWidth="1"/>
    <col min="11" max="11" width="10.88671875" customWidth="1"/>
    <col min="12" max="12" width="5.44140625" customWidth="1"/>
    <col min="13" max="21" width="7.5546875" customWidth="1"/>
  </cols>
  <sheetData>
    <row r="1" spans="1:21" ht="50.4" customHeight="1" x14ac:dyDescent="0.25">
      <c r="A1" s="8" t="s">
        <v>644</v>
      </c>
      <c r="B1" s="8"/>
      <c r="C1" s="8"/>
      <c r="D1" s="8"/>
      <c r="E1" s="8"/>
      <c r="F1" s="8"/>
      <c r="G1" s="8"/>
      <c r="H1" s="8"/>
      <c r="I1" s="8"/>
      <c r="J1" s="8"/>
      <c r="K1" s="517" t="s">
        <v>645</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646</v>
      </c>
      <c r="N2" s="13" t="s">
        <v>647</v>
      </c>
      <c r="O2" s="13" t="s">
        <v>648</v>
      </c>
      <c r="P2" s="13" t="s">
        <v>649</v>
      </c>
      <c r="Q2" s="13" t="s">
        <v>650</v>
      </c>
      <c r="R2" s="13" t="s">
        <v>651</v>
      </c>
      <c r="S2" s="13" t="s">
        <v>652</v>
      </c>
      <c r="T2" s="13" t="s">
        <v>653</v>
      </c>
      <c r="U2" s="13" t="s">
        <v>654</v>
      </c>
    </row>
    <row r="3" spans="1:21" ht="16.5" customHeight="1" x14ac:dyDescent="0.25">
      <c r="A3" s="7" t="s">
        <v>128</v>
      </c>
      <c r="B3" s="7"/>
      <c r="C3" s="7"/>
      <c r="D3" s="7"/>
      <c r="E3" s="7"/>
      <c r="F3" s="7"/>
      <c r="G3" s="7"/>
      <c r="H3" s="7"/>
      <c r="I3" s="7"/>
      <c r="J3" s="7"/>
      <c r="K3" s="7"/>
      <c r="L3" s="9"/>
      <c r="M3" s="10"/>
      <c r="N3" s="10"/>
      <c r="O3" s="10"/>
      <c r="P3" s="10"/>
      <c r="Q3" s="10"/>
      <c r="R3" s="10"/>
      <c r="S3" s="10"/>
      <c r="T3" s="10"/>
      <c r="U3" s="10"/>
    </row>
    <row r="4" spans="1:21" ht="16.5" customHeight="1" x14ac:dyDescent="0.25">
      <c r="A4" s="7"/>
      <c r="B4" s="7" t="s">
        <v>655</v>
      </c>
      <c r="C4" s="7"/>
      <c r="D4" s="7"/>
      <c r="E4" s="7"/>
      <c r="F4" s="7"/>
      <c r="G4" s="7"/>
      <c r="H4" s="7"/>
      <c r="I4" s="7"/>
      <c r="J4" s="7"/>
      <c r="K4" s="7"/>
      <c r="L4" s="9"/>
      <c r="M4" s="10"/>
      <c r="N4" s="10"/>
      <c r="O4" s="10"/>
      <c r="P4" s="10"/>
      <c r="Q4" s="10"/>
      <c r="R4" s="10"/>
      <c r="S4" s="10"/>
      <c r="T4" s="10"/>
      <c r="U4" s="10"/>
    </row>
    <row r="5" spans="1:21" ht="16.5" customHeight="1" x14ac:dyDescent="0.25">
      <c r="A5" s="7"/>
      <c r="B5" s="7"/>
      <c r="C5" s="7" t="s">
        <v>656</v>
      </c>
      <c r="D5" s="7"/>
      <c r="E5" s="7"/>
      <c r="F5" s="7"/>
      <c r="G5" s="7"/>
      <c r="H5" s="7"/>
      <c r="I5" s="7"/>
      <c r="J5" s="7"/>
      <c r="K5" s="7"/>
      <c r="L5" s="9"/>
      <c r="M5" s="10"/>
      <c r="N5" s="10"/>
      <c r="O5" s="10"/>
      <c r="P5" s="10"/>
      <c r="Q5" s="10"/>
      <c r="R5" s="10"/>
      <c r="S5" s="10"/>
      <c r="T5" s="10"/>
      <c r="U5" s="10"/>
    </row>
    <row r="6" spans="1:21" ht="16.5" customHeight="1" x14ac:dyDescent="0.25">
      <c r="A6" s="7"/>
      <c r="B6" s="7"/>
      <c r="C6" s="7"/>
      <c r="D6" s="7" t="s">
        <v>657</v>
      </c>
      <c r="E6" s="7"/>
      <c r="F6" s="7"/>
      <c r="G6" s="7"/>
      <c r="H6" s="7"/>
      <c r="I6" s="7"/>
      <c r="J6" s="7"/>
      <c r="K6" s="7"/>
      <c r="L6" s="9" t="s">
        <v>140</v>
      </c>
      <c r="M6" s="178">
        <v>252</v>
      </c>
      <c r="N6" s="178">
        <v>695</v>
      </c>
      <c r="O6" s="178">
        <v>602</v>
      </c>
      <c r="P6" s="178">
        <v>206</v>
      </c>
      <c r="Q6" s="178">
        <v>738</v>
      </c>
      <c r="R6" s="178">
        <v>409</v>
      </c>
      <c r="S6" s="178">
        <v>137</v>
      </c>
      <c r="T6" s="178">
        <v>299</v>
      </c>
      <c r="U6" s="178">
        <v>469</v>
      </c>
    </row>
    <row r="7" spans="1:21" ht="29.4" customHeight="1" x14ac:dyDescent="0.25">
      <c r="A7" s="7"/>
      <c r="B7" s="7"/>
      <c r="C7" s="7"/>
      <c r="D7" s="519" t="s">
        <v>658</v>
      </c>
      <c r="E7" s="519"/>
      <c r="F7" s="519"/>
      <c r="G7" s="519"/>
      <c r="H7" s="519"/>
      <c r="I7" s="519"/>
      <c r="J7" s="519"/>
      <c r="K7" s="519"/>
      <c r="L7" s="9" t="s">
        <v>140</v>
      </c>
      <c r="M7" s="177">
        <v>44</v>
      </c>
      <c r="N7" s="178">
        <v>165</v>
      </c>
      <c r="O7" s="177">
        <v>88</v>
      </c>
      <c r="P7" s="173">
        <v>3</v>
      </c>
      <c r="Q7" s="178">
        <v>106</v>
      </c>
      <c r="R7" s="177">
        <v>71</v>
      </c>
      <c r="S7" s="178">
        <v>241</v>
      </c>
      <c r="T7" s="178">
        <v>102</v>
      </c>
      <c r="U7" s="177">
        <v>88</v>
      </c>
    </row>
    <row r="8" spans="1:21" ht="16.5" customHeight="1" x14ac:dyDescent="0.25">
      <c r="A8" s="7"/>
      <c r="B8" s="7"/>
      <c r="C8" s="7"/>
      <c r="D8" s="7" t="s">
        <v>659</v>
      </c>
      <c r="E8" s="7"/>
      <c r="F8" s="7"/>
      <c r="G8" s="7"/>
      <c r="H8" s="7"/>
      <c r="I8" s="7"/>
      <c r="J8" s="7"/>
      <c r="K8" s="7"/>
      <c r="L8" s="9" t="s">
        <v>140</v>
      </c>
      <c r="M8" s="178">
        <v>232</v>
      </c>
      <c r="N8" s="178">
        <v>150</v>
      </c>
      <c r="O8" s="178">
        <v>265</v>
      </c>
      <c r="P8" s="178">
        <v>176</v>
      </c>
      <c r="Q8" s="178">
        <v>347</v>
      </c>
      <c r="R8" s="178">
        <v>293</v>
      </c>
      <c r="S8" s="178">
        <v>289</v>
      </c>
      <c r="T8" s="175">
        <v>2472</v>
      </c>
      <c r="U8" s="178">
        <v>240</v>
      </c>
    </row>
    <row r="9" spans="1:21" ht="29.4" customHeight="1" x14ac:dyDescent="0.25">
      <c r="A9" s="7"/>
      <c r="B9" s="7"/>
      <c r="C9" s="7"/>
      <c r="D9" s="519" t="s">
        <v>660</v>
      </c>
      <c r="E9" s="519"/>
      <c r="F9" s="519"/>
      <c r="G9" s="519"/>
      <c r="H9" s="519"/>
      <c r="I9" s="519"/>
      <c r="J9" s="519"/>
      <c r="K9" s="519"/>
      <c r="L9" s="9" t="s">
        <v>140</v>
      </c>
      <c r="M9" s="177">
        <v>30</v>
      </c>
      <c r="N9" s="177">
        <v>51</v>
      </c>
      <c r="O9" s="177">
        <v>14</v>
      </c>
      <c r="P9" s="177">
        <v>10</v>
      </c>
      <c r="Q9" s="177">
        <v>60</v>
      </c>
      <c r="R9" s="177">
        <v>39</v>
      </c>
      <c r="S9" s="177">
        <v>60</v>
      </c>
      <c r="T9" s="178">
        <v>119</v>
      </c>
      <c r="U9" s="177">
        <v>34</v>
      </c>
    </row>
    <row r="10" spans="1:21" ht="16.5" customHeight="1" x14ac:dyDescent="0.25">
      <c r="A10" s="7"/>
      <c r="B10" s="7"/>
      <c r="C10" s="7"/>
      <c r="D10" s="7" t="s">
        <v>661</v>
      </c>
      <c r="E10" s="7"/>
      <c r="F10" s="7"/>
      <c r="G10" s="7"/>
      <c r="H10" s="7"/>
      <c r="I10" s="7"/>
      <c r="J10" s="7"/>
      <c r="K10" s="7"/>
      <c r="L10" s="9" t="s">
        <v>140</v>
      </c>
      <c r="M10" s="175">
        <v>1999</v>
      </c>
      <c r="N10" s="175">
        <v>1836</v>
      </c>
      <c r="O10" s="175">
        <v>3015</v>
      </c>
      <c r="P10" s="175">
        <v>2321</v>
      </c>
      <c r="Q10" s="175">
        <v>2321</v>
      </c>
      <c r="R10" s="175">
        <v>2382</v>
      </c>
      <c r="S10" s="175">
        <v>1776</v>
      </c>
      <c r="T10" s="175">
        <v>2427</v>
      </c>
      <c r="U10" s="175">
        <v>2229</v>
      </c>
    </row>
    <row r="11" spans="1:21" ht="16.5" customHeight="1" x14ac:dyDescent="0.25">
      <c r="A11" s="7"/>
      <c r="B11" s="7"/>
      <c r="C11" s="7"/>
      <c r="D11" s="7" t="s">
        <v>662</v>
      </c>
      <c r="E11" s="7"/>
      <c r="F11" s="7"/>
      <c r="G11" s="7"/>
      <c r="H11" s="7"/>
      <c r="I11" s="7"/>
      <c r="J11" s="7"/>
      <c r="K11" s="7"/>
      <c r="L11" s="9" t="s">
        <v>140</v>
      </c>
      <c r="M11" s="178">
        <v>323</v>
      </c>
      <c r="N11" s="178">
        <v>162</v>
      </c>
      <c r="O11" s="178">
        <v>626</v>
      </c>
      <c r="P11" s="178">
        <v>565</v>
      </c>
      <c r="Q11" s="178">
        <v>489</v>
      </c>
      <c r="R11" s="178">
        <v>335</v>
      </c>
      <c r="S11" s="178">
        <v>675</v>
      </c>
      <c r="T11" s="178">
        <v>281</v>
      </c>
      <c r="U11" s="178">
        <v>385</v>
      </c>
    </row>
    <row r="12" spans="1:21" ht="16.5" customHeight="1" x14ac:dyDescent="0.25">
      <c r="A12" s="7"/>
      <c r="B12" s="7"/>
      <c r="C12" s="7"/>
      <c r="D12" s="7" t="s">
        <v>663</v>
      </c>
      <c r="E12" s="7"/>
      <c r="F12" s="7"/>
      <c r="G12" s="7"/>
      <c r="H12" s="7"/>
      <c r="I12" s="7"/>
      <c r="J12" s="7"/>
      <c r="K12" s="7"/>
      <c r="L12" s="9" t="s">
        <v>140</v>
      </c>
      <c r="M12" s="178">
        <v>307</v>
      </c>
      <c r="N12" s="178">
        <v>943</v>
      </c>
      <c r="O12" s="178">
        <v>423</v>
      </c>
      <c r="P12" s="177">
        <v>65</v>
      </c>
      <c r="Q12" s="178">
        <v>577</v>
      </c>
      <c r="R12" s="178">
        <v>640</v>
      </c>
      <c r="S12" s="178">
        <v>125</v>
      </c>
      <c r="T12" s="177">
        <v>18</v>
      </c>
      <c r="U12" s="178">
        <v>491</v>
      </c>
    </row>
    <row r="13" spans="1:21" ht="16.5" customHeight="1" x14ac:dyDescent="0.25">
      <c r="A13" s="7"/>
      <c r="B13" s="7"/>
      <c r="C13" s="7"/>
      <c r="D13" s="7" t="s">
        <v>664</v>
      </c>
      <c r="E13" s="7"/>
      <c r="F13" s="7"/>
      <c r="G13" s="7"/>
      <c r="H13" s="7"/>
      <c r="I13" s="7"/>
      <c r="J13" s="7"/>
      <c r="K13" s="7"/>
      <c r="L13" s="9" t="s">
        <v>140</v>
      </c>
      <c r="M13" s="177">
        <v>29</v>
      </c>
      <c r="N13" s="173">
        <v>5</v>
      </c>
      <c r="O13" s="177">
        <v>12</v>
      </c>
      <c r="P13" s="177">
        <v>21</v>
      </c>
      <c r="Q13" s="177">
        <v>14</v>
      </c>
      <c r="R13" s="173">
        <v>2</v>
      </c>
      <c r="S13" s="173" t="s">
        <v>79</v>
      </c>
      <c r="T13" s="177">
        <v>18</v>
      </c>
      <c r="U13" s="177">
        <v>17</v>
      </c>
    </row>
    <row r="14" spans="1:21" ht="16.5" customHeight="1" x14ac:dyDescent="0.25">
      <c r="A14" s="7"/>
      <c r="B14" s="7"/>
      <c r="C14" s="7"/>
      <c r="D14" s="7" t="s">
        <v>357</v>
      </c>
      <c r="E14" s="7"/>
      <c r="F14" s="7"/>
      <c r="G14" s="7"/>
      <c r="H14" s="7"/>
      <c r="I14" s="7"/>
      <c r="J14" s="7"/>
      <c r="K14" s="7"/>
      <c r="L14" s="9" t="s">
        <v>140</v>
      </c>
      <c r="M14" s="178">
        <v>500</v>
      </c>
      <c r="N14" s="178">
        <v>596</v>
      </c>
      <c r="O14" s="178">
        <v>631</v>
      </c>
      <c r="P14" s="178">
        <v>592</v>
      </c>
      <c r="Q14" s="178">
        <v>426</v>
      </c>
      <c r="R14" s="178">
        <v>961</v>
      </c>
      <c r="S14" s="178">
        <v>463</v>
      </c>
      <c r="T14" s="178">
        <v>768</v>
      </c>
      <c r="U14" s="178">
        <v>567</v>
      </c>
    </row>
    <row r="15" spans="1:21" ht="16.5" customHeight="1" x14ac:dyDescent="0.25">
      <c r="A15" s="7"/>
      <c r="B15" s="7"/>
      <c r="C15" s="7"/>
      <c r="D15" s="7" t="s">
        <v>665</v>
      </c>
      <c r="E15" s="7"/>
      <c r="F15" s="7"/>
      <c r="G15" s="7"/>
      <c r="H15" s="7"/>
      <c r="I15" s="7"/>
      <c r="J15" s="7"/>
      <c r="K15" s="7"/>
      <c r="L15" s="9" t="s">
        <v>140</v>
      </c>
      <c r="M15" s="178">
        <v>480</v>
      </c>
      <c r="N15" s="178">
        <v>782</v>
      </c>
      <c r="O15" s="178">
        <v>347</v>
      </c>
      <c r="P15" s="178">
        <v>246</v>
      </c>
      <c r="Q15" s="178">
        <v>216</v>
      </c>
      <c r="R15" s="178">
        <v>514</v>
      </c>
      <c r="S15" s="178">
        <v>494</v>
      </c>
      <c r="T15" s="178">
        <v>963</v>
      </c>
      <c r="U15" s="178">
        <v>489</v>
      </c>
    </row>
    <row r="16" spans="1:21" ht="16.5" customHeight="1" x14ac:dyDescent="0.25">
      <c r="A16" s="7"/>
      <c r="B16" s="7"/>
      <c r="C16" s="7"/>
      <c r="D16" s="7" t="s">
        <v>666</v>
      </c>
      <c r="E16" s="7"/>
      <c r="F16" s="7"/>
      <c r="G16" s="7"/>
      <c r="H16" s="7"/>
      <c r="I16" s="7"/>
      <c r="J16" s="7"/>
      <c r="K16" s="7"/>
      <c r="L16" s="9" t="s">
        <v>140</v>
      </c>
      <c r="M16" s="178">
        <v>115</v>
      </c>
      <c r="N16" s="177">
        <v>94</v>
      </c>
      <c r="O16" s="177">
        <v>91</v>
      </c>
      <c r="P16" s="178">
        <v>401</v>
      </c>
      <c r="Q16" s="177">
        <v>82</v>
      </c>
      <c r="R16" s="178">
        <v>257</v>
      </c>
      <c r="S16" s="178">
        <v>598</v>
      </c>
      <c r="T16" s="178">
        <v>673</v>
      </c>
      <c r="U16" s="178">
        <v>145</v>
      </c>
    </row>
    <row r="17" spans="1:21" ht="16.5" customHeight="1" x14ac:dyDescent="0.25">
      <c r="A17" s="7"/>
      <c r="B17" s="7"/>
      <c r="C17" s="7"/>
      <c r="D17" s="7" t="s">
        <v>667</v>
      </c>
      <c r="E17" s="7"/>
      <c r="F17" s="7"/>
      <c r="G17" s="7"/>
      <c r="H17" s="7"/>
      <c r="I17" s="7"/>
      <c r="J17" s="7"/>
      <c r="K17" s="7"/>
      <c r="L17" s="9" t="s">
        <v>140</v>
      </c>
      <c r="M17" s="175">
        <v>1368</v>
      </c>
      <c r="N17" s="175">
        <v>1488</v>
      </c>
      <c r="O17" s="175">
        <v>1343</v>
      </c>
      <c r="P17" s="175">
        <v>2101</v>
      </c>
      <c r="Q17" s="175">
        <v>2185</v>
      </c>
      <c r="R17" s="175">
        <v>1213</v>
      </c>
      <c r="S17" s="175">
        <v>1129</v>
      </c>
      <c r="T17" s="175">
        <v>1620</v>
      </c>
      <c r="U17" s="175">
        <v>1524</v>
      </c>
    </row>
    <row r="18" spans="1:21" ht="16.5" customHeight="1" x14ac:dyDescent="0.25">
      <c r="A18" s="7"/>
      <c r="B18" s="7"/>
      <c r="C18" s="7"/>
      <c r="D18" s="7" t="s">
        <v>668</v>
      </c>
      <c r="E18" s="7"/>
      <c r="F18" s="7"/>
      <c r="G18" s="7"/>
      <c r="H18" s="7"/>
      <c r="I18" s="7"/>
      <c r="J18" s="7"/>
      <c r="K18" s="7"/>
      <c r="L18" s="9" t="s">
        <v>140</v>
      </c>
      <c r="M18" s="178">
        <v>903</v>
      </c>
      <c r="N18" s="178">
        <v>807</v>
      </c>
      <c r="O18" s="175">
        <v>1026</v>
      </c>
      <c r="P18" s="178">
        <v>655</v>
      </c>
      <c r="Q18" s="175">
        <v>1073</v>
      </c>
      <c r="R18" s="178">
        <v>735</v>
      </c>
      <c r="S18" s="178">
        <v>956</v>
      </c>
      <c r="T18" s="175">
        <v>1681</v>
      </c>
      <c r="U18" s="178">
        <v>895</v>
      </c>
    </row>
    <row r="19" spans="1:21" ht="16.5" customHeight="1" x14ac:dyDescent="0.25">
      <c r="A19" s="7"/>
      <c r="B19" s="7"/>
      <c r="C19" s="7"/>
      <c r="D19" s="7" t="s">
        <v>101</v>
      </c>
      <c r="E19" s="7"/>
      <c r="F19" s="7"/>
      <c r="G19" s="7"/>
      <c r="H19" s="7"/>
      <c r="I19" s="7"/>
      <c r="J19" s="7"/>
      <c r="K19" s="7"/>
      <c r="L19" s="9" t="s">
        <v>140</v>
      </c>
      <c r="M19" s="175">
        <v>6584</v>
      </c>
      <c r="N19" s="175">
        <v>7773</v>
      </c>
      <c r="O19" s="175">
        <v>8483</v>
      </c>
      <c r="P19" s="175">
        <v>7362</v>
      </c>
      <c r="Q19" s="175">
        <v>8635</v>
      </c>
      <c r="R19" s="175">
        <v>7851</v>
      </c>
      <c r="S19" s="175">
        <v>6944</v>
      </c>
      <c r="T19" s="174">
        <v>11441</v>
      </c>
      <c r="U19" s="175">
        <v>7572</v>
      </c>
    </row>
    <row r="20" spans="1:21" ht="16.5" customHeight="1" x14ac:dyDescent="0.25">
      <c r="A20" s="7"/>
      <c r="B20" s="7"/>
      <c r="C20" s="7" t="s">
        <v>669</v>
      </c>
      <c r="D20" s="7"/>
      <c r="E20" s="7"/>
      <c r="F20" s="7"/>
      <c r="G20" s="7"/>
      <c r="H20" s="7"/>
      <c r="I20" s="7"/>
      <c r="J20" s="7"/>
      <c r="K20" s="7"/>
      <c r="L20" s="9"/>
      <c r="M20" s="10"/>
      <c r="N20" s="10"/>
      <c r="O20" s="10"/>
      <c r="P20" s="10"/>
      <c r="Q20" s="10"/>
      <c r="R20" s="10"/>
      <c r="S20" s="10"/>
      <c r="T20" s="10"/>
      <c r="U20" s="10"/>
    </row>
    <row r="21" spans="1:21" ht="16.5" customHeight="1" x14ac:dyDescent="0.25">
      <c r="A21" s="7"/>
      <c r="B21" s="7"/>
      <c r="C21" s="7"/>
      <c r="D21" s="7" t="s">
        <v>670</v>
      </c>
      <c r="E21" s="7"/>
      <c r="F21" s="7"/>
      <c r="G21" s="7"/>
      <c r="H21" s="7"/>
      <c r="I21" s="7"/>
      <c r="J21" s="7"/>
      <c r="K21" s="7"/>
      <c r="L21" s="9" t="s">
        <v>254</v>
      </c>
      <c r="M21" s="174">
        <v>14175</v>
      </c>
      <c r="N21" s="175">
        <v>3791</v>
      </c>
      <c r="O21" s="174">
        <v>14519</v>
      </c>
      <c r="P21" s="175">
        <v>9261</v>
      </c>
      <c r="Q21" s="174">
        <v>10505</v>
      </c>
      <c r="R21" s="174">
        <v>14365</v>
      </c>
      <c r="S21" s="174">
        <v>10901</v>
      </c>
      <c r="T21" s="175">
        <v>5065</v>
      </c>
      <c r="U21" s="174">
        <v>10791</v>
      </c>
    </row>
    <row r="22" spans="1:21" ht="29.4" customHeight="1" x14ac:dyDescent="0.25">
      <c r="A22" s="7"/>
      <c r="B22" s="7"/>
      <c r="C22" s="519" t="s">
        <v>671</v>
      </c>
      <c r="D22" s="519"/>
      <c r="E22" s="519"/>
      <c r="F22" s="519"/>
      <c r="G22" s="519"/>
      <c r="H22" s="519"/>
      <c r="I22" s="519"/>
      <c r="J22" s="519"/>
      <c r="K22" s="519"/>
      <c r="L22" s="521"/>
      <c r="M22" s="522"/>
      <c r="N22" s="522"/>
      <c r="O22" s="522"/>
      <c r="P22" s="522"/>
      <c r="Q22" s="522"/>
      <c r="R22" s="522"/>
      <c r="S22" s="522"/>
      <c r="T22" s="522"/>
      <c r="U22" s="522"/>
    </row>
    <row r="23" spans="1:21" ht="16.5" customHeight="1" x14ac:dyDescent="0.25">
      <c r="A23" s="7"/>
      <c r="B23" s="7"/>
      <c r="C23" s="7"/>
      <c r="D23" s="7" t="s">
        <v>672</v>
      </c>
      <c r="E23" s="7"/>
      <c r="F23" s="7"/>
      <c r="G23" s="7"/>
      <c r="H23" s="7"/>
      <c r="I23" s="7"/>
      <c r="J23" s="7"/>
      <c r="K23" s="7"/>
      <c r="L23" s="9" t="s">
        <v>140</v>
      </c>
      <c r="M23" s="175">
        <v>2585</v>
      </c>
      <c r="N23" s="175">
        <v>1422</v>
      </c>
      <c r="O23" s="175">
        <v>2634</v>
      </c>
      <c r="P23" s="178">
        <v>796</v>
      </c>
      <c r="Q23" s="175">
        <v>3280</v>
      </c>
      <c r="R23" s="175">
        <v>2688</v>
      </c>
      <c r="S23" s="178">
        <v>838</v>
      </c>
      <c r="T23" s="174">
        <v>10287</v>
      </c>
      <c r="U23" s="175">
        <v>2221</v>
      </c>
    </row>
    <row r="24" spans="1:21" ht="16.5" customHeight="1" x14ac:dyDescent="0.25">
      <c r="A24" s="7"/>
      <c r="B24" s="7"/>
      <c r="C24" s="7"/>
      <c r="D24" s="7" t="s">
        <v>673</v>
      </c>
      <c r="E24" s="7"/>
      <c r="F24" s="7"/>
      <c r="G24" s="7"/>
      <c r="H24" s="7"/>
      <c r="I24" s="7"/>
      <c r="J24" s="7"/>
      <c r="K24" s="7"/>
      <c r="L24" s="9" t="s">
        <v>140</v>
      </c>
      <c r="M24" s="177">
        <v>45</v>
      </c>
      <c r="N24" s="173">
        <v>5</v>
      </c>
      <c r="O24" s="177">
        <v>56</v>
      </c>
      <c r="P24" s="177">
        <v>16</v>
      </c>
      <c r="Q24" s="177">
        <v>91</v>
      </c>
      <c r="R24" s="177">
        <v>23</v>
      </c>
      <c r="S24" s="175">
        <v>2731</v>
      </c>
      <c r="T24" s="177">
        <v>50</v>
      </c>
      <c r="U24" s="177">
        <v>74</v>
      </c>
    </row>
    <row r="25" spans="1:21" ht="16.5" customHeight="1" x14ac:dyDescent="0.25">
      <c r="A25" s="14"/>
      <c r="B25" s="14"/>
      <c r="C25" s="14"/>
      <c r="D25" s="14" t="s">
        <v>674</v>
      </c>
      <c r="E25" s="14"/>
      <c r="F25" s="14"/>
      <c r="G25" s="14"/>
      <c r="H25" s="14"/>
      <c r="I25" s="14"/>
      <c r="J25" s="14"/>
      <c r="K25" s="14"/>
      <c r="L25" s="15" t="s">
        <v>140</v>
      </c>
      <c r="M25" s="179">
        <v>973</v>
      </c>
      <c r="N25" s="179">
        <v>218</v>
      </c>
      <c r="O25" s="176">
        <v>1417</v>
      </c>
      <c r="P25" s="176">
        <v>1248</v>
      </c>
      <c r="Q25" s="176">
        <v>1183</v>
      </c>
      <c r="R25" s="176">
        <v>1372</v>
      </c>
      <c r="S25" s="176">
        <v>1095</v>
      </c>
      <c r="T25" s="176">
        <v>3151</v>
      </c>
      <c r="U25" s="179">
        <v>946</v>
      </c>
    </row>
    <row r="26" spans="1:21" ht="4.5" customHeight="1" x14ac:dyDescent="0.25">
      <c r="A26" s="25"/>
      <c r="B26" s="25"/>
      <c r="C26" s="2"/>
      <c r="D26" s="2"/>
      <c r="E26" s="2"/>
      <c r="F26" s="2"/>
      <c r="G26" s="2"/>
      <c r="H26" s="2"/>
      <c r="I26" s="2"/>
      <c r="J26" s="2"/>
      <c r="K26" s="2"/>
      <c r="L26" s="2"/>
      <c r="M26" s="2"/>
      <c r="N26" s="2"/>
      <c r="O26" s="2"/>
      <c r="P26" s="2"/>
      <c r="Q26" s="2"/>
      <c r="R26" s="2"/>
      <c r="S26" s="2"/>
      <c r="T26" s="2"/>
      <c r="U26" s="2"/>
    </row>
    <row r="27" spans="1:21" ht="16.5" customHeight="1" x14ac:dyDescent="0.25">
      <c r="A27" s="25"/>
      <c r="B27" s="25"/>
      <c r="C27" s="512" t="s">
        <v>675</v>
      </c>
      <c r="D27" s="512"/>
      <c r="E27" s="512"/>
      <c r="F27" s="512"/>
      <c r="G27" s="512"/>
      <c r="H27" s="512"/>
      <c r="I27" s="512"/>
      <c r="J27" s="512"/>
      <c r="K27" s="512"/>
      <c r="L27" s="512"/>
      <c r="M27" s="512"/>
      <c r="N27" s="512"/>
      <c r="O27" s="512"/>
      <c r="P27" s="512"/>
      <c r="Q27" s="512"/>
      <c r="R27" s="512"/>
      <c r="S27" s="512"/>
      <c r="T27" s="512"/>
      <c r="U27" s="512"/>
    </row>
    <row r="28" spans="1:21" ht="4.5" customHeight="1" x14ac:dyDescent="0.25">
      <c r="A28" s="25"/>
      <c r="B28" s="25"/>
      <c r="C28" s="2"/>
      <c r="D28" s="2"/>
      <c r="E28" s="2"/>
      <c r="F28" s="2"/>
      <c r="G28" s="2"/>
      <c r="H28" s="2"/>
      <c r="I28" s="2"/>
      <c r="J28" s="2"/>
      <c r="K28" s="2"/>
      <c r="L28" s="2"/>
      <c r="M28" s="2"/>
      <c r="N28" s="2"/>
      <c r="O28" s="2"/>
      <c r="P28" s="2"/>
      <c r="Q28" s="2"/>
      <c r="R28" s="2"/>
      <c r="S28" s="2"/>
      <c r="T28" s="2"/>
      <c r="U28" s="2"/>
    </row>
    <row r="29" spans="1:21" ht="16.5" customHeight="1" x14ac:dyDescent="0.25">
      <c r="A29" s="25" t="s">
        <v>102</v>
      </c>
      <c r="B29" s="25"/>
      <c r="C29" s="512" t="s">
        <v>676</v>
      </c>
      <c r="D29" s="512"/>
      <c r="E29" s="512"/>
      <c r="F29" s="512"/>
      <c r="G29" s="512"/>
      <c r="H29" s="512"/>
      <c r="I29" s="512"/>
      <c r="J29" s="512"/>
      <c r="K29" s="512"/>
      <c r="L29" s="512"/>
      <c r="M29" s="512"/>
      <c r="N29" s="512"/>
      <c r="O29" s="512"/>
      <c r="P29" s="512"/>
      <c r="Q29" s="512"/>
      <c r="R29" s="512"/>
      <c r="S29" s="512"/>
      <c r="T29" s="512"/>
      <c r="U29" s="512"/>
    </row>
    <row r="30" spans="1:21" ht="16.5" customHeight="1" x14ac:dyDescent="0.25">
      <c r="A30" s="25" t="s">
        <v>103</v>
      </c>
      <c r="B30" s="25"/>
      <c r="C30" s="512" t="s">
        <v>677</v>
      </c>
      <c r="D30" s="512"/>
      <c r="E30" s="512"/>
      <c r="F30" s="512"/>
      <c r="G30" s="512"/>
      <c r="H30" s="512"/>
      <c r="I30" s="512"/>
      <c r="J30" s="512"/>
      <c r="K30" s="512"/>
      <c r="L30" s="512"/>
      <c r="M30" s="512"/>
      <c r="N30" s="512"/>
      <c r="O30" s="512"/>
      <c r="P30" s="512"/>
      <c r="Q30" s="512"/>
      <c r="R30" s="512"/>
      <c r="S30" s="512"/>
      <c r="T30" s="512"/>
      <c r="U30" s="512"/>
    </row>
    <row r="31" spans="1:21" ht="4.5" customHeight="1" x14ac:dyDescent="0.25"/>
    <row r="32" spans="1:21" ht="16.5" customHeight="1" x14ac:dyDescent="0.25">
      <c r="A32" s="26" t="s">
        <v>115</v>
      </c>
      <c r="B32" s="25"/>
      <c r="C32" s="25"/>
      <c r="D32" s="25"/>
      <c r="E32" s="512" t="s">
        <v>678</v>
      </c>
      <c r="F32" s="512"/>
      <c r="G32" s="512"/>
      <c r="H32" s="512"/>
      <c r="I32" s="512"/>
      <c r="J32" s="512"/>
      <c r="K32" s="512"/>
      <c r="L32" s="512"/>
      <c r="M32" s="512"/>
      <c r="N32" s="512"/>
      <c r="O32" s="512"/>
      <c r="P32" s="512"/>
      <c r="Q32" s="512"/>
      <c r="R32" s="512"/>
      <c r="S32" s="512"/>
      <c r="T32" s="512"/>
      <c r="U32" s="512"/>
    </row>
  </sheetData>
  <mergeCells count="8">
    <mergeCell ref="K1:U1"/>
    <mergeCell ref="C27:U27"/>
    <mergeCell ref="C29:U29"/>
    <mergeCell ref="C30:U30"/>
    <mergeCell ref="E32:U32"/>
    <mergeCell ref="D7:K7"/>
    <mergeCell ref="D9:K9"/>
    <mergeCell ref="C22:U22"/>
  </mergeCells>
  <pageMargins left="0.7" right="0.7" top="0.75" bottom="0.75" header="0.3" footer="0.3"/>
  <pageSetup paperSize="9" fitToHeight="0" orientation="landscape" horizontalDpi="300" verticalDpi="300"/>
  <headerFooter scaleWithDoc="0" alignWithMargins="0">
    <oddHeader>&amp;C&amp;"Arial"&amp;8TABLE 14A.22</oddHeader>
    <oddFooter>&amp;L&amp;"Arial"&amp;8REPORT ON
GOVERNMENT
SERVICES 2022&amp;R&amp;"Arial"&amp;8AGED CARE
SERVICES
PAGE &amp;B&amp;P&amp;B</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U54"/>
  <sheetViews>
    <sheetView showGridLines="0" workbookViewId="0"/>
  </sheetViews>
  <sheetFormatPr defaultRowHeight="13.2" x14ac:dyDescent="0.25"/>
  <cols>
    <col min="1" max="11" width="1.88671875" customWidth="1"/>
    <col min="12" max="12" width="5.44140625" customWidth="1"/>
    <col min="13" max="20" width="7.5546875" customWidth="1"/>
    <col min="21" max="21" width="8.5546875" customWidth="1"/>
  </cols>
  <sheetData>
    <row r="1" spans="1:21" ht="17.399999999999999" customHeight="1" x14ac:dyDescent="0.25">
      <c r="A1" s="8" t="s">
        <v>679</v>
      </c>
      <c r="B1" s="8"/>
      <c r="C1" s="8"/>
      <c r="D1" s="8"/>
      <c r="E1" s="8"/>
      <c r="F1" s="8"/>
      <c r="G1" s="8"/>
      <c r="H1" s="8"/>
      <c r="I1" s="8"/>
      <c r="J1" s="8"/>
      <c r="K1" s="517" t="s">
        <v>680</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681</v>
      </c>
      <c r="N2" s="13" t="s">
        <v>682</v>
      </c>
      <c r="O2" s="13" t="s">
        <v>683</v>
      </c>
      <c r="P2" s="13" t="s">
        <v>684</v>
      </c>
      <c r="Q2" s="13" t="s">
        <v>685</v>
      </c>
      <c r="R2" s="13" t="s">
        <v>686</v>
      </c>
      <c r="S2" s="13" t="s">
        <v>687</v>
      </c>
      <c r="T2" s="13" t="s">
        <v>688</v>
      </c>
      <c r="U2" s="13" t="s">
        <v>689</v>
      </c>
    </row>
    <row r="3" spans="1:21" ht="16.5" customHeight="1" x14ac:dyDescent="0.25">
      <c r="A3" s="7" t="s">
        <v>690</v>
      </c>
      <c r="B3" s="7"/>
      <c r="C3" s="7"/>
      <c r="D3" s="7"/>
      <c r="E3" s="7"/>
      <c r="F3" s="7"/>
      <c r="G3" s="7"/>
      <c r="H3" s="7"/>
      <c r="I3" s="7"/>
      <c r="J3" s="7"/>
      <c r="K3" s="7"/>
      <c r="L3" s="9"/>
      <c r="M3" s="10"/>
      <c r="N3" s="10"/>
      <c r="O3" s="10"/>
      <c r="P3" s="10"/>
      <c r="Q3" s="10"/>
      <c r="R3" s="10"/>
      <c r="S3" s="10"/>
      <c r="T3" s="10"/>
      <c r="U3" s="10"/>
    </row>
    <row r="4" spans="1:21" ht="16.5" customHeight="1" x14ac:dyDescent="0.25">
      <c r="A4" s="7"/>
      <c r="B4" s="7" t="s">
        <v>691</v>
      </c>
      <c r="C4" s="7"/>
      <c r="D4" s="7"/>
      <c r="E4" s="7"/>
      <c r="F4" s="7"/>
      <c r="G4" s="7"/>
      <c r="H4" s="7"/>
      <c r="I4" s="7"/>
      <c r="J4" s="7"/>
      <c r="K4" s="7"/>
      <c r="L4" s="9"/>
      <c r="M4" s="10"/>
      <c r="N4" s="10"/>
      <c r="O4" s="10"/>
      <c r="P4" s="10"/>
      <c r="Q4" s="10"/>
      <c r="R4" s="10"/>
      <c r="S4" s="10"/>
      <c r="T4" s="10"/>
      <c r="U4" s="10"/>
    </row>
    <row r="5" spans="1:21" ht="16.5" customHeight="1" x14ac:dyDescent="0.25">
      <c r="A5" s="7"/>
      <c r="B5" s="7"/>
      <c r="C5" s="7" t="s">
        <v>128</v>
      </c>
      <c r="D5" s="7"/>
      <c r="E5" s="7"/>
      <c r="F5" s="7"/>
      <c r="G5" s="7"/>
      <c r="H5" s="7"/>
      <c r="I5" s="7"/>
      <c r="J5" s="7"/>
      <c r="K5" s="7"/>
      <c r="L5" s="9" t="s">
        <v>131</v>
      </c>
      <c r="M5" s="184">
        <v>1511</v>
      </c>
      <c r="N5" s="183">
        <v>321</v>
      </c>
      <c r="O5" s="183">
        <v>867</v>
      </c>
      <c r="P5" s="183">
        <v>382</v>
      </c>
      <c r="Q5" s="183">
        <v>290</v>
      </c>
      <c r="R5" s="183">
        <v>109</v>
      </c>
      <c r="S5" s="182">
        <v>22</v>
      </c>
      <c r="T5" s="183">
        <v>357</v>
      </c>
      <c r="U5" s="184">
        <v>3859</v>
      </c>
    </row>
    <row r="6" spans="1:21" ht="16.5" customHeight="1" x14ac:dyDescent="0.25">
      <c r="A6" s="7"/>
      <c r="B6" s="7"/>
      <c r="C6" s="7" t="s">
        <v>250</v>
      </c>
      <c r="D6" s="7"/>
      <c r="E6" s="7"/>
      <c r="F6" s="7"/>
      <c r="G6" s="7"/>
      <c r="H6" s="7"/>
      <c r="I6" s="7"/>
      <c r="J6" s="7"/>
      <c r="K6" s="7"/>
      <c r="L6" s="9" t="s">
        <v>131</v>
      </c>
      <c r="M6" s="184">
        <v>1505</v>
      </c>
      <c r="N6" s="183">
        <v>372</v>
      </c>
      <c r="O6" s="183">
        <v>790</v>
      </c>
      <c r="P6" s="183">
        <v>381</v>
      </c>
      <c r="Q6" s="183">
        <v>242</v>
      </c>
      <c r="R6" s="183">
        <v>115</v>
      </c>
      <c r="S6" s="182">
        <v>17</v>
      </c>
      <c r="T6" s="183">
        <v>323</v>
      </c>
      <c r="U6" s="184">
        <v>3745</v>
      </c>
    </row>
    <row r="7" spans="1:21" ht="16.5" customHeight="1" x14ac:dyDescent="0.25">
      <c r="A7" s="7"/>
      <c r="B7" s="7"/>
      <c r="C7" s="7" t="s">
        <v>245</v>
      </c>
      <c r="D7" s="7"/>
      <c r="E7" s="7"/>
      <c r="F7" s="7"/>
      <c r="G7" s="7"/>
      <c r="H7" s="7"/>
      <c r="I7" s="7"/>
      <c r="J7" s="7"/>
      <c r="K7" s="7"/>
      <c r="L7" s="9" t="s">
        <v>131</v>
      </c>
      <c r="M7" s="184">
        <v>1387</v>
      </c>
      <c r="N7" s="183">
        <v>340</v>
      </c>
      <c r="O7" s="183">
        <v>680</v>
      </c>
      <c r="P7" s="183">
        <v>376</v>
      </c>
      <c r="Q7" s="183">
        <v>185</v>
      </c>
      <c r="R7" s="183">
        <v>131</v>
      </c>
      <c r="S7" s="182">
        <v>18</v>
      </c>
      <c r="T7" s="183">
        <v>275</v>
      </c>
      <c r="U7" s="184">
        <v>3392</v>
      </c>
    </row>
    <row r="8" spans="1:21" ht="16.5" customHeight="1" x14ac:dyDescent="0.25">
      <c r="A8" s="7"/>
      <c r="B8" s="7"/>
      <c r="C8" s="7" t="s">
        <v>246</v>
      </c>
      <c r="D8" s="7"/>
      <c r="E8" s="7"/>
      <c r="F8" s="7"/>
      <c r="G8" s="7"/>
      <c r="H8" s="7"/>
      <c r="I8" s="7"/>
      <c r="J8" s="7"/>
      <c r="K8" s="7"/>
      <c r="L8" s="9" t="s">
        <v>131</v>
      </c>
      <c r="M8" s="184">
        <v>1466</v>
      </c>
      <c r="N8" s="183">
        <v>346</v>
      </c>
      <c r="O8" s="183">
        <v>728</v>
      </c>
      <c r="P8" s="183">
        <v>294</v>
      </c>
      <c r="Q8" s="183">
        <v>208</v>
      </c>
      <c r="R8" s="182">
        <v>71</v>
      </c>
      <c r="S8" s="182">
        <v>24</v>
      </c>
      <c r="T8" s="183">
        <v>318</v>
      </c>
      <c r="U8" s="184">
        <v>3455</v>
      </c>
    </row>
    <row r="9" spans="1:21" ht="16.5" customHeight="1" x14ac:dyDescent="0.25">
      <c r="A9" s="7"/>
      <c r="B9" s="7"/>
      <c r="C9" s="7" t="s">
        <v>247</v>
      </c>
      <c r="D9" s="7"/>
      <c r="E9" s="7"/>
      <c r="F9" s="7"/>
      <c r="G9" s="7"/>
      <c r="H9" s="7"/>
      <c r="I9" s="7"/>
      <c r="J9" s="7"/>
      <c r="K9" s="7"/>
      <c r="L9" s="9" t="s">
        <v>131</v>
      </c>
      <c r="M9" s="184">
        <v>1066</v>
      </c>
      <c r="N9" s="183">
        <v>224</v>
      </c>
      <c r="O9" s="183">
        <v>573</v>
      </c>
      <c r="P9" s="183">
        <v>285</v>
      </c>
      <c r="Q9" s="183">
        <v>155</v>
      </c>
      <c r="R9" s="182">
        <v>80</v>
      </c>
      <c r="S9" s="182">
        <v>12</v>
      </c>
      <c r="T9" s="183">
        <v>319</v>
      </c>
      <c r="U9" s="184">
        <v>2714</v>
      </c>
    </row>
    <row r="10" spans="1:21" ht="16.5" customHeight="1" x14ac:dyDescent="0.25">
      <c r="A10" s="7"/>
      <c r="B10" s="7"/>
      <c r="C10" s="7" t="s">
        <v>692</v>
      </c>
      <c r="D10" s="7"/>
      <c r="E10" s="7"/>
      <c r="F10" s="7"/>
      <c r="G10" s="7"/>
      <c r="H10" s="7"/>
      <c r="I10" s="7"/>
      <c r="J10" s="7"/>
      <c r="K10" s="7"/>
      <c r="L10" s="9" t="s">
        <v>131</v>
      </c>
      <c r="M10" s="183">
        <v>790</v>
      </c>
      <c r="N10" s="183">
        <v>262</v>
      </c>
      <c r="O10" s="183">
        <v>532</v>
      </c>
      <c r="P10" s="183">
        <v>315</v>
      </c>
      <c r="Q10" s="183">
        <v>127</v>
      </c>
      <c r="R10" s="182">
        <v>41</v>
      </c>
      <c r="S10" s="182">
        <v>15</v>
      </c>
      <c r="T10" s="183">
        <v>302</v>
      </c>
      <c r="U10" s="184">
        <v>2384</v>
      </c>
    </row>
    <row r="11" spans="1:21" ht="16.5" customHeight="1" x14ac:dyDescent="0.25">
      <c r="A11" s="7"/>
      <c r="B11" s="7"/>
      <c r="C11" s="7" t="s">
        <v>249</v>
      </c>
      <c r="D11" s="7"/>
      <c r="E11" s="7"/>
      <c r="F11" s="7"/>
      <c r="G11" s="7"/>
      <c r="H11" s="7"/>
      <c r="I11" s="7"/>
      <c r="J11" s="7"/>
      <c r="K11" s="7"/>
      <c r="L11" s="9" t="s">
        <v>131</v>
      </c>
      <c r="M11" s="183">
        <v>698</v>
      </c>
      <c r="N11" s="183">
        <v>255</v>
      </c>
      <c r="O11" s="183">
        <v>557</v>
      </c>
      <c r="P11" s="183">
        <v>318</v>
      </c>
      <c r="Q11" s="183">
        <v>120</v>
      </c>
      <c r="R11" s="182">
        <v>42</v>
      </c>
      <c r="S11" s="182">
        <v>18</v>
      </c>
      <c r="T11" s="183">
        <v>360</v>
      </c>
      <c r="U11" s="184">
        <v>2368</v>
      </c>
    </row>
    <row r="12" spans="1:21" ht="16.5" customHeight="1" x14ac:dyDescent="0.25">
      <c r="A12" s="7"/>
      <c r="B12" s="7"/>
      <c r="C12" s="7" t="s">
        <v>315</v>
      </c>
      <c r="D12" s="7"/>
      <c r="E12" s="7"/>
      <c r="F12" s="7"/>
      <c r="G12" s="7"/>
      <c r="H12" s="7"/>
      <c r="I12" s="7"/>
      <c r="J12" s="7"/>
      <c r="K12" s="7"/>
      <c r="L12" s="9" t="s">
        <v>131</v>
      </c>
      <c r="M12" s="183">
        <v>673</v>
      </c>
      <c r="N12" s="183">
        <v>291</v>
      </c>
      <c r="O12" s="183">
        <v>487</v>
      </c>
      <c r="P12" s="183">
        <v>292</v>
      </c>
      <c r="Q12" s="183">
        <v>102</v>
      </c>
      <c r="R12" s="182">
        <v>39</v>
      </c>
      <c r="S12" s="182">
        <v>14</v>
      </c>
      <c r="T12" s="183">
        <v>347</v>
      </c>
      <c r="U12" s="184">
        <v>2245</v>
      </c>
    </row>
    <row r="13" spans="1:21" ht="16.5" customHeight="1" x14ac:dyDescent="0.25">
      <c r="A13" s="7"/>
      <c r="B13" s="7"/>
      <c r="C13" s="7" t="s">
        <v>316</v>
      </c>
      <c r="D13" s="7"/>
      <c r="E13" s="7"/>
      <c r="F13" s="7"/>
      <c r="G13" s="7"/>
      <c r="H13" s="7"/>
      <c r="I13" s="7"/>
      <c r="J13" s="7"/>
      <c r="K13" s="7"/>
      <c r="L13" s="9" t="s">
        <v>131</v>
      </c>
      <c r="M13" s="183">
        <v>664</v>
      </c>
      <c r="N13" s="183">
        <v>242</v>
      </c>
      <c r="O13" s="183">
        <v>475</v>
      </c>
      <c r="P13" s="183">
        <v>410</v>
      </c>
      <c r="Q13" s="183">
        <v>116</v>
      </c>
      <c r="R13" s="182">
        <v>41</v>
      </c>
      <c r="S13" s="182">
        <v>10</v>
      </c>
      <c r="T13" s="183">
        <v>300</v>
      </c>
      <c r="U13" s="184">
        <v>2258</v>
      </c>
    </row>
    <row r="14" spans="1:21" ht="16.5" customHeight="1" x14ac:dyDescent="0.25">
      <c r="A14" s="7"/>
      <c r="B14" s="7"/>
      <c r="C14" s="7" t="s">
        <v>318</v>
      </c>
      <c r="D14" s="7"/>
      <c r="E14" s="7"/>
      <c r="F14" s="7"/>
      <c r="G14" s="7"/>
      <c r="H14" s="7"/>
      <c r="I14" s="7"/>
      <c r="J14" s="7"/>
      <c r="K14" s="7"/>
      <c r="L14" s="9" t="s">
        <v>131</v>
      </c>
      <c r="M14" s="183">
        <v>607</v>
      </c>
      <c r="N14" s="183">
        <v>258</v>
      </c>
      <c r="O14" s="183">
        <v>423</v>
      </c>
      <c r="P14" s="183">
        <v>379</v>
      </c>
      <c r="Q14" s="183">
        <v>125</v>
      </c>
      <c r="R14" s="182">
        <v>39</v>
      </c>
      <c r="S14" s="182">
        <v>17</v>
      </c>
      <c r="T14" s="183">
        <v>313</v>
      </c>
      <c r="U14" s="184">
        <v>2161</v>
      </c>
    </row>
    <row r="15" spans="1:21" ht="16.5" customHeight="1" x14ac:dyDescent="0.25">
      <c r="A15" s="7"/>
      <c r="B15" s="7"/>
      <c r="C15" s="7" t="s">
        <v>693</v>
      </c>
      <c r="D15" s="7"/>
      <c r="E15" s="7"/>
      <c r="F15" s="7"/>
      <c r="G15" s="7"/>
      <c r="H15" s="7"/>
      <c r="I15" s="7"/>
      <c r="J15" s="7"/>
      <c r="K15" s="7"/>
      <c r="L15" s="9" t="s">
        <v>131</v>
      </c>
      <c r="M15" s="183">
        <v>879</v>
      </c>
      <c r="N15" s="183">
        <v>247</v>
      </c>
      <c r="O15" s="183">
        <v>400</v>
      </c>
      <c r="P15" s="183">
        <v>428</v>
      </c>
      <c r="Q15" s="183">
        <v>131</v>
      </c>
      <c r="R15" s="182">
        <v>31</v>
      </c>
      <c r="S15" s="182">
        <v>14</v>
      </c>
      <c r="T15" s="183">
        <v>382</v>
      </c>
      <c r="U15" s="184">
        <v>2512</v>
      </c>
    </row>
    <row r="16" spans="1:21" ht="16.5" customHeight="1" x14ac:dyDescent="0.25">
      <c r="A16" s="7"/>
      <c r="B16" s="7" t="s">
        <v>694</v>
      </c>
      <c r="C16" s="7"/>
      <c r="D16" s="7"/>
      <c r="E16" s="7"/>
      <c r="F16" s="7"/>
      <c r="G16" s="7"/>
      <c r="H16" s="7"/>
      <c r="I16" s="7"/>
      <c r="J16" s="7"/>
      <c r="K16" s="7"/>
      <c r="L16" s="9"/>
      <c r="M16" s="10"/>
      <c r="N16" s="10"/>
      <c r="O16" s="10"/>
      <c r="P16" s="10"/>
      <c r="Q16" s="10"/>
      <c r="R16" s="10"/>
      <c r="S16" s="10"/>
      <c r="T16" s="10"/>
      <c r="U16" s="10"/>
    </row>
    <row r="17" spans="1:21" ht="16.5" customHeight="1" x14ac:dyDescent="0.25">
      <c r="A17" s="7"/>
      <c r="B17" s="7"/>
      <c r="C17" s="7" t="s">
        <v>128</v>
      </c>
      <c r="D17" s="7"/>
      <c r="E17" s="7"/>
      <c r="F17" s="7"/>
      <c r="G17" s="7"/>
      <c r="H17" s="7"/>
      <c r="I17" s="7"/>
      <c r="J17" s="7"/>
      <c r="K17" s="7"/>
      <c r="L17" s="9" t="s">
        <v>140</v>
      </c>
      <c r="M17" s="186">
        <v>28.7</v>
      </c>
      <c r="N17" s="186">
        <v>28.4</v>
      </c>
      <c r="O17" s="186">
        <v>21</v>
      </c>
      <c r="P17" s="186">
        <v>20.5</v>
      </c>
      <c r="Q17" s="186">
        <v>36.799999999999997</v>
      </c>
      <c r="R17" s="186">
        <v>17.399999999999999</v>
      </c>
      <c r="S17" s="186">
        <v>15.3</v>
      </c>
      <c r="T17" s="186">
        <v>25.7</v>
      </c>
      <c r="U17" s="186">
        <v>25.1</v>
      </c>
    </row>
    <row r="18" spans="1:21" ht="16.5" customHeight="1" x14ac:dyDescent="0.25">
      <c r="A18" s="7"/>
      <c r="B18" s="7"/>
      <c r="C18" s="7" t="s">
        <v>250</v>
      </c>
      <c r="D18" s="7"/>
      <c r="E18" s="7"/>
      <c r="F18" s="7"/>
      <c r="G18" s="7"/>
      <c r="H18" s="7"/>
      <c r="I18" s="7"/>
      <c r="J18" s="7"/>
      <c r="K18" s="7"/>
      <c r="L18" s="9" t="s">
        <v>140</v>
      </c>
      <c r="M18" s="186">
        <v>29.6</v>
      </c>
      <c r="N18" s="186">
        <v>34.6</v>
      </c>
      <c r="O18" s="186">
        <v>20.3</v>
      </c>
      <c r="P18" s="186">
        <v>20.8</v>
      </c>
      <c r="Q18" s="186">
        <v>31.6</v>
      </c>
      <c r="R18" s="186">
        <v>18.600000000000001</v>
      </c>
      <c r="S18" s="186">
        <v>12.5</v>
      </c>
      <c r="T18" s="186">
        <v>23.2</v>
      </c>
      <c r="U18" s="186">
        <v>25.3</v>
      </c>
    </row>
    <row r="19" spans="1:21" ht="16.5" customHeight="1" x14ac:dyDescent="0.25">
      <c r="A19" s="7"/>
      <c r="B19" s="7"/>
      <c r="C19" s="7" t="s">
        <v>245</v>
      </c>
      <c r="D19" s="7"/>
      <c r="E19" s="7"/>
      <c r="F19" s="7"/>
      <c r="G19" s="7"/>
      <c r="H19" s="7"/>
      <c r="I19" s="7"/>
      <c r="J19" s="7"/>
      <c r="K19" s="7"/>
      <c r="L19" s="9" t="s">
        <v>140</v>
      </c>
      <c r="M19" s="186">
        <v>28.3</v>
      </c>
      <c r="N19" s="186">
        <v>32.799999999999997</v>
      </c>
      <c r="O19" s="186">
        <v>18.2</v>
      </c>
      <c r="P19" s="186">
        <v>21.5</v>
      </c>
      <c r="Q19" s="186">
        <v>25.3</v>
      </c>
      <c r="R19" s="186">
        <v>22.1</v>
      </c>
      <c r="S19" s="186">
        <v>14.1</v>
      </c>
      <c r="T19" s="186">
        <v>20.7</v>
      </c>
      <c r="U19" s="186">
        <v>23.9</v>
      </c>
    </row>
    <row r="20" spans="1:21" ht="16.5" customHeight="1" x14ac:dyDescent="0.25">
      <c r="A20" s="7"/>
      <c r="B20" s="7"/>
      <c r="C20" s="7" t="s">
        <v>246</v>
      </c>
      <c r="D20" s="7"/>
      <c r="E20" s="7"/>
      <c r="F20" s="7"/>
      <c r="G20" s="7"/>
      <c r="H20" s="7"/>
      <c r="I20" s="7"/>
      <c r="J20" s="7"/>
      <c r="K20" s="7"/>
      <c r="L20" s="9" t="s">
        <v>140</v>
      </c>
      <c r="M20" s="186">
        <v>36.200000000000003</v>
      </c>
      <c r="N20" s="186">
        <v>41</v>
      </c>
      <c r="O20" s="186">
        <v>22.3</v>
      </c>
      <c r="P20" s="186">
        <v>18.7</v>
      </c>
      <c r="Q20" s="186">
        <v>30.8</v>
      </c>
      <c r="R20" s="186">
        <v>14.2</v>
      </c>
      <c r="S20" s="186">
        <v>25.3</v>
      </c>
      <c r="T20" s="186">
        <v>25.5</v>
      </c>
      <c r="U20" s="186">
        <v>28.2</v>
      </c>
    </row>
    <row r="21" spans="1:21" ht="16.5" customHeight="1" x14ac:dyDescent="0.25">
      <c r="A21" s="7"/>
      <c r="B21" s="7"/>
      <c r="C21" s="7" t="s">
        <v>247</v>
      </c>
      <c r="D21" s="7"/>
      <c r="E21" s="7"/>
      <c r="F21" s="7"/>
      <c r="G21" s="7"/>
      <c r="H21" s="7"/>
      <c r="I21" s="7"/>
      <c r="J21" s="7"/>
      <c r="K21" s="7"/>
      <c r="L21" s="9" t="s">
        <v>140</v>
      </c>
      <c r="M21" s="186">
        <v>27.4</v>
      </c>
      <c r="N21" s="186">
        <v>27.6</v>
      </c>
      <c r="O21" s="186">
        <v>18.399999999999999</v>
      </c>
      <c r="P21" s="186">
        <v>18.899999999999999</v>
      </c>
      <c r="Q21" s="186">
        <v>23.9</v>
      </c>
      <c r="R21" s="186">
        <v>16.8</v>
      </c>
      <c r="S21" s="186">
        <v>13.1</v>
      </c>
      <c r="T21" s="186">
        <v>26.9</v>
      </c>
      <c r="U21" s="186">
        <v>23.1</v>
      </c>
    </row>
    <row r="22" spans="1:21" ht="16.5" customHeight="1" x14ac:dyDescent="0.25">
      <c r="A22" s="7"/>
      <c r="B22" s="7"/>
      <c r="C22" s="7" t="s">
        <v>692</v>
      </c>
      <c r="D22" s="7"/>
      <c r="E22" s="7"/>
      <c r="F22" s="7"/>
      <c r="G22" s="7"/>
      <c r="H22" s="7"/>
      <c r="I22" s="7"/>
      <c r="J22" s="7"/>
      <c r="K22" s="7"/>
      <c r="L22" s="9" t="s">
        <v>140</v>
      </c>
      <c r="M22" s="186">
        <v>20.3</v>
      </c>
      <c r="N22" s="186">
        <v>32.299999999999997</v>
      </c>
      <c r="O22" s="186">
        <v>17.100000000000001</v>
      </c>
      <c r="P22" s="186">
        <v>20.9</v>
      </c>
      <c r="Q22" s="186">
        <v>19.600000000000001</v>
      </c>
      <c r="R22" s="181">
        <v>8.6</v>
      </c>
      <c r="S22" s="186">
        <v>16.399999999999999</v>
      </c>
      <c r="T22" s="186">
        <v>25.5</v>
      </c>
      <c r="U22" s="186">
        <v>20.3</v>
      </c>
    </row>
    <row r="23" spans="1:21" ht="16.5" customHeight="1" x14ac:dyDescent="0.25">
      <c r="A23" s="7"/>
      <c r="B23" s="7"/>
      <c r="C23" s="7" t="s">
        <v>249</v>
      </c>
      <c r="D23" s="7"/>
      <c r="E23" s="7"/>
      <c r="F23" s="7"/>
      <c r="G23" s="7"/>
      <c r="H23" s="7"/>
      <c r="I23" s="7"/>
      <c r="J23" s="7"/>
      <c r="K23" s="7"/>
      <c r="L23" s="9" t="s">
        <v>140</v>
      </c>
      <c r="M23" s="186">
        <v>19.5</v>
      </c>
      <c r="N23" s="186">
        <v>34</v>
      </c>
      <c r="O23" s="186">
        <v>19.5</v>
      </c>
      <c r="P23" s="186">
        <v>23.3</v>
      </c>
      <c r="Q23" s="186">
        <v>20.100000000000001</v>
      </c>
      <c r="R23" s="181">
        <v>9.6</v>
      </c>
      <c r="S23" s="186">
        <v>21.5</v>
      </c>
      <c r="T23" s="186">
        <v>33.6</v>
      </c>
      <c r="U23" s="186">
        <v>22.1</v>
      </c>
    </row>
    <row r="24" spans="1:21" ht="16.5" customHeight="1" x14ac:dyDescent="0.25">
      <c r="A24" s="7"/>
      <c r="B24" s="7"/>
      <c r="C24" s="7" t="s">
        <v>315</v>
      </c>
      <c r="D24" s="7"/>
      <c r="E24" s="7"/>
      <c r="F24" s="7"/>
      <c r="G24" s="7"/>
      <c r="H24" s="7"/>
      <c r="I24" s="7"/>
      <c r="J24" s="7"/>
      <c r="K24" s="7"/>
      <c r="L24" s="9" t="s">
        <v>140</v>
      </c>
      <c r="M24" s="186">
        <v>19.600000000000001</v>
      </c>
      <c r="N24" s="186">
        <v>40.6</v>
      </c>
      <c r="O24" s="186">
        <v>17.899999999999999</v>
      </c>
      <c r="P24" s="186">
        <v>22.5</v>
      </c>
      <c r="Q24" s="186">
        <v>17.8</v>
      </c>
      <c r="R24" s="181">
        <v>9.3000000000000007</v>
      </c>
      <c r="S24" s="186">
        <v>17.600000000000001</v>
      </c>
      <c r="T24" s="186">
        <v>34.1</v>
      </c>
      <c r="U24" s="186">
        <v>21.9</v>
      </c>
    </row>
    <row r="25" spans="1:21" ht="16.5" customHeight="1" x14ac:dyDescent="0.25">
      <c r="A25" s="7"/>
      <c r="B25" s="7"/>
      <c r="C25" s="7" t="s">
        <v>316</v>
      </c>
      <c r="D25" s="7"/>
      <c r="E25" s="7"/>
      <c r="F25" s="7"/>
      <c r="G25" s="7"/>
      <c r="H25" s="7"/>
      <c r="I25" s="7"/>
      <c r="J25" s="7"/>
      <c r="K25" s="7"/>
      <c r="L25" s="9" t="s">
        <v>140</v>
      </c>
      <c r="M25" s="186">
        <v>20.3</v>
      </c>
      <c r="N25" s="186">
        <v>35.4</v>
      </c>
      <c r="O25" s="186">
        <v>18.399999999999999</v>
      </c>
      <c r="P25" s="186">
        <v>33.200000000000003</v>
      </c>
      <c r="Q25" s="186">
        <v>21.2</v>
      </c>
      <c r="R25" s="186">
        <v>10.4</v>
      </c>
      <c r="S25" s="186">
        <v>13.3</v>
      </c>
      <c r="T25" s="186">
        <v>31</v>
      </c>
      <c r="U25" s="186">
        <v>23.1</v>
      </c>
    </row>
    <row r="26" spans="1:21" ht="16.5" customHeight="1" x14ac:dyDescent="0.25">
      <c r="A26" s="7"/>
      <c r="B26" s="7"/>
      <c r="C26" s="7" t="s">
        <v>318</v>
      </c>
      <c r="D26" s="7"/>
      <c r="E26" s="7"/>
      <c r="F26" s="7"/>
      <c r="G26" s="7"/>
      <c r="H26" s="7"/>
      <c r="I26" s="7"/>
      <c r="J26" s="7"/>
      <c r="K26" s="7"/>
      <c r="L26" s="9" t="s">
        <v>140</v>
      </c>
      <c r="M26" s="186">
        <v>23</v>
      </c>
      <c r="N26" s="186">
        <v>43.5</v>
      </c>
      <c r="O26" s="186">
        <v>18.7</v>
      </c>
      <c r="P26" s="186">
        <v>34</v>
      </c>
      <c r="Q26" s="186">
        <v>28.5</v>
      </c>
      <c r="R26" s="186">
        <v>11.7</v>
      </c>
      <c r="S26" s="186">
        <v>28.3</v>
      </c>
      <c r="T26" s="186">
        <v>32.4</v>
      </c>
      <c r="U26" s="186">
        <v>25.7</v>
      </c>
    </row>
    <row r="27" spans="1:21" ht="16.5" customHeight="1" x14ac:dyDescent="0.25">
      <c r="A27" s="7"/>
      <c r="B27" s="7"/>
      <c r="C27" s="7" t="s">
        <v>693</v>
      </c>
      <c r="D27" s="7"/>
      <c r="E27" s="7"/>
      <c r="F27" s="7"/>
      <c r="G27" s="7"/>
      <c r="H27" s="7"/>
      <c r="I27" s="7"/>
      <c r="J27" s="7"/>
      <c r="K27" s="7"/>
      <c r="L27" s="9" t="s">
        <v>140</v>
      </c>
      <c r="M27" s="186">
        <v>36.700000000000003</v>
      </c>
      <c r="N27" s="186">
        <v>45.6</v>
      </c>
      <c r="O27" s="186">
        <v>19.7</v>
      </c>
      <c r="P27" s="186">
        <v>42.2</v>
      </c>
      <c r="Q27" s="186">
        <v>32.799999999999997</v>
      </c>
      <c r="R27" s="186">
        <v>10.3</v>
      </c>
      <c r="S27" s="186">
        <v>26.4</v>
      </c>
      <c r="T27" s="186">
        <v>43</v>
      </c>
      <c r="U27" s="186">
        <v>33</v>
      </c>
    </row>
    <row r="28" spans="1:21" ht="16.5" customHeight="1" x14ac:dyDescent="0.25">
      <c r="A28" s="7" t="s">
        <v>99</v>
      </c>
      <c r="B28" s="7"/>
      <c r="C28" s="7"/>
      <c r="D28" s="7"/>
      <c r="E28" s="7"/>
      <c r="F28" s="7"/>
      <c r="G28" s="7"/>
      <c r="H28" s="7"/>
      <c r="I28" s="7"/>
      <c r="J28" s="7"/>
      <c r="K28" s="7"/>
      <c r="L28" s="9"/>
      <c r="M28" s="10"/>
      <c r="N28" s="10"/>
      <c r="O28" s="10"/>
      <c r="P28" s="10"/>
      <c r="Q28" s="10"/>
      <c r="R28" s="10"/>
      <c r="S28" s="10"/>
      <c r="T28" s="10"/>
      <c r="U28" s="10"/>
    </row>
    <row r="29" spans="1:21" ht="16.5" customHeight="1" x14ac:dyDescent="0.25">
      <c r="A29" s="7"/>
      <c r="B29" s="7" t="s">
        <v>691</v>
      </c>
      <c r="C29" s="7"/>
      <c r="D29" s="7"/>
      <c r="E29" s="7"/>
      <c r="F29" s="7"/>
      <c r="G29" s="7"/>
      <c r="H29" s="7"/>
      <c r="I29" s="7"/>
      <c r="J29" s="7"/>
      <c r="K29" s="7"/>
      <c r="L29" s="9"/>
      <c r="M29" s="10"/>
      <c r="N29" s="10"/>
      <c r="O29" s="10"/>
      <c r="P29" s="10"/>
      <c r="Q29" s="10"/>
      <c r="R29" s="10"/>
      <c r="S29" s="10"/>
      <c r="T29" s="10"/>
      <c r="U29" s="10"/>
    </row>
    <row r="30" spans="1:21" ht="16.5" customHeight="1" x14ac:dyDescent="0.25">
      <c r="A30" s="7"/>
      <c r="B30" s="7"/>
      <c r="C30" s="7" t="s">
        <v>128</v>
      </c>
      <c r="D30" s="7"/>
      <c r="E30" s="7"/>
      <c r="F30" s="7"/>
      <c r="G30" s="7"/>
      <c r="H30" s="7"/>
      <c r="I30" s="7"/>
      <c r="J30" s="7"/>
      <c r="K30" s="7"/>
      <c r="L30" s="9" t="s">
        <v>131</v>
      </c>
      <c r="M30" s="180">
        <v>62024</v>
      </c>
      <c r="N30" s="180">
        <v>46156</v>
      </c>
      <c r="O30" s="180">
        <v>32947</v>
      </c>
      <c r="P30" s="180">
        <v>16547</v>
      </c>
      <c r="Q30" s="180">
        <v>16443</v>
      </c>
      <c r="R30" s="184">
        <v>4536</v>
      </c>
      <c r="S30" s="184">
        <v>2129</v>
      </c>
      <c r="T30" s="184">
        <v>1180</v>
      </c>
      <c r="U30" s="185">
        <v>181962</v>
      </c>
    </row>
    <row r="31" spans="1:21" ht="16.5" customHeight="1" x14ac:dyDescent="0.25">
      <c r="A31" s="7"/>
      <c r="B31" s="7"/>
      <c r="C31" s="7" t="s">
        <v>250</v>
      </c>
      <c r="D31" s="7"/>
      <c r="E31" s="7"/>
      <c r="F31" s="7"/>
      <c r="G31" s="7"/>
      <c r="H31" s="7"/>
      <c r="I31" s="7"/>
      <c r="J31" s="7"/>
      <c r="K31" s="7"/>
      <c r="L31" s="9" t="s">
        <v>131</v>
      </c>
      <c r="M31" s="180">
        <v>62255</v>
      </c>
      <c r="N31" s="180">
        <v>48784</v>
      </c>
      <c r="O31" s="180">
        <v>31418</v>
      </c>
      <c r="P31" s="180">
        <v>16781</v>
      </c>
      <c r="Q31" s="180">
        <v>16502</v>
      </c>
      <c r="R31" s="184">
        <v>4587</v>
      </c>
      <c r="S31" s="184">
        <v>1758</v>
      </c>
      <c r="T31" s="184">
        <v>1055</v>
      </c>
      <c r="U31" s="185">
        <v>183140</v>
      </c>
    </row>
    <row r="32" spans="1:21" ht="16.5" customHeight="1" x14ac:dyDescent="0.25">
      <c r="A32" s="7"/>
      <c r="B32" s="7"/>
      <c r="C32" s="7" t="s">
        <v>245</v>
      </c>
      <c r="D32" s="7"/>
      <c r="E32" s="7"/>
      <c r="F32" s="7"/>
      <c r="G32" s="7"/>
      <c r="H32" s="7"/>
      <c r="I32" s="7"/>
      <c r="J32" s="7"/>
      <c r="K32" s="7"/>
      <c r="L32" s="9" t="s">
        <v>131</v>
      </c>
      <c r="M32" s="180">
        <v>58725</v>
      </c>
      <c r="N32" s="180">
        <v>48484</v>
      </c>
      <c r="O32" s="180">
        <v>30820</v>
      </c>
      <c r="P32" s="180">
        <v>14906</v>
      </c>
      <c r="Q32" s="180">
        <v>15313</v>
      </c>
      <c r="R32" s="184">
        <v>4557</v>
      </c>
      <c r="S32" s="184">
        <v>1752</v>
      </c>
      <c r="T32" s="183">
        <v>925</v>
      </c>
      <c r="U32" s="185">
        <v>175482</v>
      </c>
    </row>
    <row r="33" spans="1:21" ht="16.5" customHeight="1" x14ac:dyDescent="0.25">
      <c r="A33" s="7"/>
      <c r="B33" s="7"/>
      <c r="C33" s="7" t="s">
        <v>246</v>
      </c>
      <c r="D33" s="7"/>
      <c r="E33" s="7"/>
      <c r="F33" s="7"/>
      <c r="G33" s="7"/>
      <c r="H33" s="7"/>
      <c r="I33" s="7"/>
      <c r="J33" s="7"/>
      <c r="K33" s="7"/>
      <c r="L33" s="9" t="s">
        <v>131</v>
      </c>
      <c r="M33" s="180">
        <v>59170</v>
      </c>
      <c r="N33" s="180">
        <v>50662</v>
      </c>
      <c r="O33" s="180">
        <v>33517</v>
      </c>
      <c r="P33" s="180">
        <v>15444</v>
      </c>
      <c r="Q33" s="180">
        <v>14375</v>
      </c>
      <c r="R33" s="184">
        <v>4585</v>
      </c>
      <c r="S33" s="184">
        <v>1811</v>
      </c>
      <c r="T33" s="183">
        <v>929</v>
      </c>
      <c r="U33" s="185">
        <v>180493</v>
      </c>
    </row>
    <row r="34" spans="1:21" ht="16.5" customHeight="1" x14ac:dyDescent="0.25">
      <c r="A34" s="7"/>
      <c r="B34" s="7"/>
      <c r="C34" s="7" t="s">
        <v>247</v>
      </c>
      <c r="D34" s="7"/>
      <c r="E34" s="7"/>
      <c r="F34" s="7"/>
      <c r="G34" s="7"/>
      <c r="H34" s="7"/>
      <c r="I34" s="7"/>
      <c r="J34" s="7"/>
      <c r="K34" s="7"/>
      <c r="L34" s="9" t="s">
        <v>131</v>
      </c>
      <c r="M34" s="180">
        <v>52281</v>
      </c>
      <c r="N34" s="180">
        <v>44900</v>
      </c>
      <c r="O34" s="180">
        <v>27311</v>
      </c>
      <c r="P34" s="180">
        <v>14348</v>
      </c>
      <c r="Q34" s="180">
        <v>12612</v>
      </c>
      <c r="R34" s="184">
        <v>3859</v>
      </c>
      <c r="S34" s="184">
        <v>1955</v>
      </c>
      <c r="T34" s="183">
        <v>880</v>
      </c>
      <c r="U34" s="185">
        <v>158146</v>
      </c>
    </row>
    <row r="35" spans="1:21" ht="16.5" customHeight="1" x14ac:dyDescent="0.25">
      <c r="A35" s="7"/>
      <c r="B35" s="7"/>
      <c r="C35" s="7" t="s">
        <v>692</v>
      </c>
      <c r="D35" s="7"/>
      <c r="E35" s="7"/>
      <c r="F35" s="7"/>
      <c r="G35" s="7"/>
      <c r="H35" s="7"/>
      <c r="I35" s="7"/>
      <c r="J35" s="7"/>
      <c r="K35" s="7"/>
      <c r="L35" s="9" t="s">
        <v>131</v>
      </c>
      <c r="M35" s="180">
        <v>50924</v>
      </c>
      <c r="N35" s="180">
        <v>44464</v>
      </c>
      <c r="O35" s="180">
        <v>27101</v>
      </c>
      <c r="P35" s="180">
        <v>14594</v>
      </c>
      <c r="Q35" s="180">
        <v>12568</v>
      </c>
      <c r="R35" s="184">
        <v>3920</v>
      </c>
      <c r="S35" s="184">
        <v>1862</v>
      </c>
      <c r="T35" s="183">
        <v>777</v>
      </c>
      <c r="U35" s="185">
        <v>156210</v>
      </c>
    </row>
    <row r="36" spans="1:21" ht="16.5" customHeight="1" x14ac:dyDescent="0.25">
      <c r="A36" s="7"/>
      <c r="B36" s="7"/>
      <c r="C36" s="7" t="s">
        <v>249</v>
      </c>
      <c r="D36" s="7"/>
      <c r="E36" s="7"/>
      <c r="F36" s="7"/>
      <c r="G36" s="7"/>
      <c r="H36" s="7"/>
      <c r="I36" s="7"/>
      <c r="J36" s="7"/>
      <c r="K36" s="7"/>
      <c r="L36" s="9" t="s">
        <v>131</v>
      </c>
      <c r="M36" s="180">
        <v>56090</v>
      </c>
      <c r="N36" s="180">
        <v>51651</v>
      </c>
      <c r="O36" s="180">
        <v>31473</v>
      </c>
      <c r="P36" s="180">
        <v>16092</v>
      </c>
      <c r="Q36" s="180">
        <v>12328</v>
      </c>
      <c r="R36" s="184">
        <v>4756</v>
      </c>
      <c r="S36" s="184">
        <v>1979</v>
      </c>
      <c r="T36" s="183">
        <v>898</v>
      </c>
      <c r="U36" s="185">
        <v>175267</v>
      </c>
    </row>
    <row r="37" spans="1:21" ht="16.5" customHeight="1" x14ac:dyDescent="0.25">
      <c r="A37" s="7"/>
      <c r="B37" s="7"/>
      <c r="C37" s="7" t="s">
        <v>315</v>
      </c>
      <c r="D37" s="7"/>
      <c r="E37" s="7"/>
      <c r="F37" s="7"/>
      <c r="G37" s="7"/>
      <c r="H37" s="7"/>
      <c r="I37" s="7"/>
      <c r="J37" s="7"/>
      <c r="K37" s="7"/>
      <c r="L37" s="9" t="s">
        <v>131</v>
      </c>
      <c r="M37" s="180">
        <v>60186</v>
      </c>
      <c r="N37" s="180">
        <v>52686</v>
      </c>
      <c r="O37" s="180">
        <v>28544</v>
      </c>
      <c r="P37" s="180">
        <v>16293</v>
      </c>
      <c r="Q37" s="180">
        <v>13272</v>
      </c>
      <c r="R37" s="184">
        <v>4947</v>
      </c>
      <c r="S37" s="184">
        <v>2226</v>
      </c>
      <c r="T37" s="184">
        <v>1046</v>
      </c>
      <c r="U37" s="185">
        <v>179200</v>
      </c>
    </row>
    <row r="38" spans="1:21" ht="29.4" customHeight="1" x14ac:dyDescent="0.25">
      <c r="A38" s="7"/>
      <c r="B38" s="519" t="s">
        <v>695</v>
      </c>
      <c r="C38" s="519"/>
      <c r="D38" s="519"/>
      <c r="E38" s="519"/>
      <c r="F38" s="519"/>
      <c r="G38" s="519"/>
      <c r="H38" s="519"/>
      <c r="I38" s="519"/>
      <c r="J38" s="519"/>
      <c r="K38" s="519"/>
      <c r="L38" s="521"/>
      <c r="M38" s="522"/>
      <c r="N38" s="522"/>
      <c r="O38" s="522"/>
      <c r="P38" s="522"/>
      <c r="Q38" s="522"/>
      <c r="R38" s="522"/>
      <c r="S38" s="522"/>
      <c r="T38" s="522"/>
      <c r="U38" s="522"/>
    </row>
    <row r="39" spans="1:21" ht="16.5" customHeight="1" x14ac:dyDescent="0.25">
      <c r="A39" s="7"/>
      <c r="B39" s="7"/>
      <c r="C39" s="7" t="s">
        <v>128</v>
      </c>
      <c r="D39" s="7"/>
      <c r="E39" s="7"/>
      <c r="F39" s="7"/>
      <c r="G39" s="7"/>
      <c r="H39" s="7"/>
      <c r="I39" s="7"/>
      <c r="J39" s="7"/>
      <c r="K39" s="7"/>
      <c r="L39" s="9" t="s">
        <v>140</v>
      </c>
      <c r="M39" s="186">
        <v>43.4</v>
      </c>
      <c r="N39" s="186">
        <v>42.5</v>
      </c>
      <c r="O39" s="186">
        <v>37.6</v>
      </c>
      <c r="P39" s="186">
        <v>38.799999999999997</v>
      </c>
      <c r="Q39" s="186">
        <v>47.1</v>
      </c>
      <c r="R39" s="186">
        <v>38.799999999999997</v>
      </c>
      <c r="S39" s="186">
        <v>35.4</v>
      </c>
      <c r="T39" s="186">
        <v>38</v>
      </c>
      <c r="U39" s="186">
        <v>41.6</v>
      </c>
    </row>
    <row r="40" spans="1:21" ht="16.5" customHeight="1" x14ac:dyDescent="0.25">
      <c r="A40" s="7"/>
      <c r="B40" s="7"/>
      <c r="C40" s="7" t="s">
        <v>250</v>
      </c>
      <c r="D40" s="7"/>
      <c r="E40" s="7"/>
      <c r="F40" s="7"/>
      <c r="G40" s="7"/>
      <c r="H40" s="7"/>
      <c r="I40" s="7"/>
      <c r="J40" s="7"/>
      <c r="K40" s="7"/>
      <c r="L40" s="9" t="s">
        <v>140</v>
      </c>
      <c r="M40" s="186">
        <v>44.7</v>
      </c>
      <c r="N40" s="186">
        <v>46.3</v>
      </c>
      <c r="O40" s="186">
        <v>37</v>
      </c>
      <c r="P40" s="186">
        <v>40.700000000000003</v>
      </c>
      <c r="Q40" s="186">
        <v>48.5</v>
      </c>
      <c r="R40" s="186">
        <v>40.299999999999997</v>
      </c>
      <c r="S40" s="186">
        <v>30.2</v>
      </c>
      <c r="T40" s="186">
        <v>34.799999999999997</v>
      </c>
      <c r="U40" s="186">
        <v>43.1</v>
      </c>
    </row>
    <row r="41" spans="1:21" ht="16.5" customHeight="1" x14ac:dyDescent="0.25">
      <c r="A41" s="7"/>
      <c r="B41" s="7"/>
      <c r="C41" s="7" t="s">
        <v>245</v>
      </c>
      <c r="D41" s="7"/>
      <c r="E41" s="7"/>
      <c r="F41" s="7"/>
      <c r="G41" s="7"/>
      <c r="H41" s="7"/>
      <c r="I41" s="7"/>
      <c r="J41" s="7"/>
      <c r="K41" s="7"/>
      <c r="L41" s="9" t="s">
        <v>140</v>
      </c>
      <c r="M41" s="186">
        <v>43.4</v>
      </c>
      <c r="N41" s="186">
        <v>47.4</v>
      </c>
      <c r="O41" s="186">
        <v>37.5</v>
      </c>
      <c r="P41" s="186">
        <v>37.4</v>
      </c>
      <c r="Q41" s="186">
        <v>46.1</v>
      </c>
      <c r="R41" s="186">
        <v>41.1</v>
      </c>
      <c r="S41" s="186">
        <v>31.1</v>
      </c>
      <c r="T41" s="186">
        <v>31.7</v>
      </c>
      <c r="U41" s="186">
        <v>42.5</v>
      </c>
    </row>
    <row r="42" spans="1:21" ht="16.5" customHeight="1" x14ac:dyDescent="0.25">
      <c r="A42" s="7"/>
      <c r="B42" s="7"/>
      <c r="C42" s="7" t="s">
        <v>246</v>
      </c>
      <c r="D42" s="7"/>
      <c r="E42" s="7"/>
      <c r="F42" s="7"/>
      <c r="G42" s="7"/>
      <c r="H42" s="7"/>
      <c r="I42" s="7"/>
      <c r="J42" s="7"/>
      <c r="K42" s="7"/>
      <c r="L42" s="9" t="s">
        <v>140</v>
      </c>
      <c r="M42" s="186">
        <v>44.6</v>
      </c>
      <c r="N42" s="186">
        <v>51.1</v>
      </c>
      <c r="O42" s="186">
        <v>42.5</v>
      </c>
      <c r="P42" s="186">
        <v>38.5</v>
      </c>
      <c r="Q42" s="186">
        <v>44.2</v>
      </c>
      <c r="R42" s="186">
        <v>42.9</v>
      </c>
      <c r="S42" s="186">
        <v>33.4</v>
      </c>
      <c r="T42" s="186">
        <v>32</v>
      </c>
      <c r="U42" s="186">
        <v>44.9</v>
      </c>
    </row>
    <row r="43" spans="1:21" ht="16.5" customHeight="1" x14ac:dyDescent="0.25">
      <c r="A43" s="7"/>
      <c r="B43" s="7"/>
      <c r="C43" s="7" t="s">
        <v>247</v>
      </c>
      <c r="D43" s="7"/>
      <c r="E43" s="7"/>
      <c r="F43" s="7"/>
      <c r="G43" s="7"/>
      <c r="H43" s="7"/>
      <c r="I43" s="7"/>
      <c r="J43" s="7"/>
      <c r="K43" s="7"/>
      <c r="L43" s="9" t="s">
        <v>140</v>
      </c>
      <c r="M43" s="186">
        <v>40.6</v>
      </c>
      <c r="N43" s="186">
        <v>46.8</v>
      </c>
      <c r="O43" s="186">
        <v>35.9</v>
      </c>
      <c r="P43" s="186">
        <v>37.299999999999997</v>
      </c>
      <c r="Q43" s="186">
        <v>39.799999999999997</v>
      </c>
      <c r="R43" s="186">
        <v>37.200000000000003</v>
      </c>
      <c r="S43" s="186">
        <v>37.5</v>
      </c>
      <c r="T43" s="186">
        <v>31.9</v>
      </c>
      <c r="U43" s="186">
        <v>40.6</v>
      </c>
    </row>
    <row r="44" spans="1:21" ht="16.5" customHeight="1" x14ac:dyDescent="0.25">
      <c r="A44" s="7"/>
      <c r="B44" s="7"/>
      <c r="C44" s="7" t="s">
        <v>692</v>
      </c>
      <c r="D44" s="7"/>
      <c r="E44" s="7"/>
      <c r="F44" s="7"/>
      <c r="G44" s="7"/>
      <c r="H44" s="7"/>
      <c r="I44" s="7"/>
      <c r="J44" s="7"/>
      <c r="K44" s="7"/>
      <c r="L44" s="9" t="s">
        <v>140</v>
      </c>
      <c r="M44" s="186">
        <v>39.5</v>
      </c>
      <c r="N44" s="186">
        <v>46.3</v>
      </c>
      <c r="O44" s="186">
        <v>35.700000000000003</v>
      </c>
      <c r="P44" s="186">
        <v>37.9</v>
      </c>
      <c r="Q44" s="186">
        <v>39.700000000000003</v>
      </c>
      <c r="R44" s="186">
        <v>37.799999999999997</v>
      </c>
      <c r="S44" s="186">
        <v>35.700000000000003</v>
      </c>
      <c r="T44" s="186">
        <v>28.2</v>
      </c>
      <c r="U44" s="186">
        <v>40.1</v>
      </c>
    </row>
    <row r="45" spans="1:21" ht="16.5" customHeight="1" x14ac:dyDescent="0.25">
      <c r="A45" s="7"/>
      <c r="B45" s="7"/>
      <c r="C45" s="7" t="s">
        <v>249</v>
      </c>
      <c r="D45" s="7"/>
      <c r="E45" s="7"/>
      <c r="F45" s="7"/>
      <c r="G45" s="7"/>
      <c r="H45" s="7"/>
      <c r="I45" s="7"/>
      <c r="J45" s="7"/>
      <c r="K45" s="7"/>
      <c r="L45" s="9" t="s">
        <v>140</v>
      </c>
      <c r="M45" s="186">
        <v>46.1</v>
      </c>
      <c r="N45" s="186">
        <v>57.3</v>
      </c>
      <c r="O45" s="186">
        <v>44.6</v>
      </c>
      <c r="P45" s="186">
        <v>45.5</v>
      </c>
      <c r="Q45" s="186">
        <v>41.1</v>
      </c>
      <c r="R45" s="186">
        <v>48.9</v>
      </c>
      <c r="S45" s="186">
        <v>41.2</v>
      </c>
      <c r="T45" s="186">
        <v>36.299999999999997</v>
      </c>
      <c r="U45" s="186">
        <v>48</v>
      </c>
    </row>
    <row r="46" spans="1:21" ht="16.5" customHeight="1" x14ac:dyDescent="0.25">
      <c r="A46" s="14"/>
      <c r="B46" s="14"/>
      <c r="C46" s="14" t="s">
        <v>315</v>
      </c>
      <c r="D46" s="14"/>
      <c r="E46" s="14"/>
      <c r="F46" s="14"/>
      <c r="G46" s="14"/>
      <c r="H46" s="14"/>
      <c r="I46" s="14"/>
      <c r="J46" s="14"/>
      <c r="K46" s="14"/>
      <c r="L46" s="15" t="s">
        <v>140</v>
      </c>
      <c r="M46" s="187">
        <v>50.9</v>
      </c>
      <c r="N46" s="187">
        <v>60.4</v>
      </c>
      <c r="O46" s="187">
        <v>42</v>
      </c>
      <c r="P46" s="187">
        <v>48.1</v>
      </c>
      <c r="Q46" s="187">
        <v>45.5</v>
      </c>
      <c r="R46" s="187">
        <v>52.5</v>
      </c>
      <c r="S46" s="187">
        <v>48.4</v>
      </c>
      <c r="T46" s="187">
        <v>44.6</v>
      </c>
      <c r="U46" s="187">
        <v>50.8</v>
      </c>
    </row>
    <row r="47" spans="1:21" ht="4.5" customHeight="1" x14ac:dyDescent="0.25">
      <c r="A47" s="25"/>
      <c r="B47" s="25"/>
      <c r="C47" s="2"/>
      <c r="D47" s="2"/>
      <c r="E47" s="2"/>
      <c r="F47" s="2"/>
      <c r="G47" s="2"/>
      <c r="H47" s="2"/>
      <c r="I47" s="2"/>
      <c r="J47" s="2"/>
      <c r="K47" s="2"/>
      <c r="L47" s="2"/>
      <c r="M47" s="2"/>
      <c r="N47" s="2"/>
      <c r="O47" s="2"/>
      <c r="P47" s="2"/>
      <c r="Q47" s="2"/>
      <c r="R47" s="2"/>
      <c r="S47" s="2"/>
      <c r="T47" s="2"/>
      <c r="U47" s="2"/>
    </row>
    <row r="48" spans="1:21" ht="29.4" customHeight="1" x14ac:dyDescent="0.25">
      <c r="A48" s="25" t="s">
        <v>102</v>
      </c>
      <c r="B48" s="25"/>
      <c r="C48" s="512" t="s">
        <v>296</v>
      </c>
      <c r="D48" s="512"/>
      <c r="E48" s="512"/>
      <c r="F48" s="512"/>
      <c r="G48" s="512"/>
      <c r="H48" s="512"/>
      <c r="I48" s="512"/>
      <c r="J48" s="512"/>
      <c r="K48" s="512"/>
      <c r="L48" s="512"/>
      <c r="M48" s="512"/>
      <c r="N48" s="512"/>
      <c r="O48" s="512"/>
      <c r="P48" s="512"/>
      <c r="Q48" s="512"/>
      <c r="R48" s="512"/>
      <c r="S48" s="512"/>
      <c r="T48" s="512"/>
      <c r="U48" s="512"/>
    </row>
    <row r="49" spans="1:21" ht="42.45" customHeight="1" x14ac:dyDescent="0.25">
      <c r="A49" s="25" t="s">
        <v>103</v>
      </c>
      <c r="B49" s="25"/>
      <c r="C49" s="512" t="s">
        <v>696</v>
      </c>
      <c r="D49" s="512"/>
      <c r="E49" s="512"/>
      <c r="F49" s="512"/>
      <c r="G49" s="512"/>
      <c r="H49" s="512"/>
      <c r="I49" s="512"/>
      <c r="J49" s="512"/>
      <c r="K49" s="512"/>
      <c r="L49" s="512"/>
      <c r="M49" s="512"/>
      <c r="N49" s="512"/>
      <c r="O49" s="512"/>
      <c r="P49" s="512"/>
      <c r="Q49" s="512"/>
      <c r="R49" s="512"/>
      <c r="S49" s="512"/>
      <c r="T49" s="512"/>
      <c r="U49" s="512"/>
    </row>
    <row r="50" spans="1:21" ht="55.2" customHeight="1" x14ac:dyDescent="0.25">
      <c r="A50" s="25" t="s">
        <v>104</v>
      </c>
      <c r="B50" s="25"/>
      <c r="C50" s="512" t="s">
        <v>697</v>
      </c>
      <c r="D50" s="512"/>
      <c r="E50" s="512"/>
      <c r="F50" s="512"/>
      <c r="G50" s="512"/>
      <c r="H50" s="512"/>
      <c r="I50" s="512"/>
      <c r="J50" s="512"/>
      <c r="K50" s="512"/>
      <c r="L50" s="512"/>
      <c r="M50" s="512"/>
      <c r="N50" s="512"/>
      <c r="O50" s="512"/>
      <c r="P50" s="512"/>
      <c r="Q50" s="512"/>
      <c r="R50" s="512"/>
      <c r="S50" s="512"/>
      <c r="T50" s="512"/>
      <c r="U50" s="512"/>
    </row>
    <row r="51" spans="1:21" ht="16.5" customHeight="1" x14ac:dyDescent="0.25">
      <c r="A51" s="25" t="s">
        <v>105</v>
      </c>
      <c r="B51" s="25"/>
      <c r="C51" s="512" t="s">
        <v>698</v>
      </c>
      <c r="D51" s="512"/>
      <c r="E51" s="512"/>
      <c r="F51" s="512"/>
      <c r="G51" s="512"/>
      <c r="H51" s="512"/>
      <c r="I51" s="512"/>
      <c r="J51" s="512"/>
      <c r="K51" s="512"/>
      <c r="L51" s="512"/>
      <c r="M51" s="512"/>
      <c r="N51" s="512"/>
      <c r="O51" s="512"/>
      <c r="P51" s="512"/>
      <c r="Q51" s="512"/>
      <c r="R51" s="512"/>
      <c r="S51" s="512"/>
      <c r="T51" s="512"/>
      <c r="U51" s="512"/>
    </row>
    <row r="52" spans="1:21" ht="42.45" customHeight="1" x14ac:dyDescent="0.25">
      <c r="A52" s="25" t="s">
        <v>106</v>
      </c>
      <c r="B52" s="25"/>
      <c r="C52" s="512" t="s">
        <v>699</v>
      </c>
      <c r="D52" s="512"/>
      <c r="E52" s="512"/>
      <c r="F52" s="512"/>
      <c r="G52" s="512"/>
      <c r="H52" s="512"/>
      <c r="I52" s="512"/>
      <c r="J52" s="512"/>
      <c r="K52" s="512"/>
      <c r="L52" s="512"/>
      <c r="M52" s="512"/>
      <c r="N52" s="512"/>
      <c r="O52" s="512"/>
      <c r="P52" s="512"/>
      <c r="Q52" s="512"/>
      <c r="R52" s="512"/>
      <c r="S52" s="512"/>
      <c r="T52" s="512"/>
      <c r="U52" s="512"/>
    </row>
    <row r="53" spans="1:21" ht="4.5" customHeight="1" x14ac:dyDescent="0.25"/>
    <row r="54" spans="1:21" ht="93.9" customHeight="1" x14ac:dyDescent="0.25">
      <c r="A54" s="26" t="s">
        <v>115</v>
      </c>
      <c r="B54" s="25"/>
      <c r="C54" s="25"/>
      <c r="D54" s="25"/>
      <c r="E54" s="512" t="s">
        <v>700</v>
      </c>
      <c r="F54" s="512"/>
      <c r="G54" s="512"/>
      <c r="H54" s="512"/>
      <c r="I54" s="512"/>
      <c r="J54" s="512"/>
      <c r="K54" s="512"/>
      <c r="L54" s="512"/>
      <c r="M54" s="512"/>
      <c r="N54" s="512"/>
      <c r="O54" s="512"/>
      <c r="P54" s="512"/>
      <c r="Q54" s="512"/>
      <c r="R54" s="512"/>
      <c r="S54" s="512"/>
      <c r="T54" s="512"/>
      <c r="U54" s="512"/>
    </row>
  </sheetData>
  <mergeCells count="8">
    <mergeCell ref="C51:U51"/>
    <mergeCell ref="C52:U52"/>
    <mergeCell ref="E54:U54"/>
    <mergeCell ref="B38:U38"/>
    <mergeCell ref="K1:U1"/>
    <mergeCell ref="C48:U48"/>
    <mergeCell ref="C49:U49"/>
    <mergeCell ref="C50:U50"/>
  </mergeCells>
  <pageMargins left="0.7" right="0.7" top="0.75" bottom="0.75" header="0.3" footer="0.3"/>
  <pageSetup paperSize="9" fitToHeight="0" orientation="landscape" horizontalDpi="300" verticalDpi="300"/>
  <headerFooter scaleWithDoc="0" alignWithMargins="0">
    <oddHeader>&amp;C&amp;"Arial"&amp;8TABLE 14A.23</oddHeader>
    <oddFooter>&amp;L&amp;"Arial"&amp;8REPORT ON
GOVERNMENT
SERVICES 2022&amp;R&amp;"Arial"&amp;8AGED CARE
SERVICES
PAGE &amp;B&amp;P&amp;B</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U297"/>
  <sheetViews>
    <sheetView showGridLines="0" workbookViewId="0"/>
  </sheetViews>
  <sheetFormatPr defaultRowHeight="13.2" x14ac:dyDescent="0.25"/>
  <cols>
    <col min="1" max="10" width="1.88671875" customWidth="1"/>
    <col min="11" max="11" width="4" customWidth="1"/>
    <col min="12" max="12" width="5.44140625" customWidth="1"/>
    <col min="13" max="21" width="7.5546875" customWidth="1"/>
  </cols>
  <sheetData>
    <row r="1" spans="1:21" ht="33.9" customHeight="1" x14ac:dyDescent="0.25">
      <c r="A1" s="8" t="s">
        <v>701</v>
      </c>
      <c r="B1" s="8"/>
      <c r="C1" s="8"/>
      <c r="D1" s="8"/>
      <c r="E1" s="8"/>
      <c r="F1" s="8"/>
      <c r="G1" s="8"/>
      <c r="H1" s="8"/>
      <c r="I1" s="8"/>
      <c r="J1" s="8"/>
      <c r="K1" s="517" t="s">
        <v>702</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703</v>
      </c>
      <c r="N2" s="13" t="s">
        <v>704</v>
      </c>
      <c r="O2" s="13" t="s">
        <v>705</v>
      </c>
      <c r="P2" s="13" t="s">
        <v>706</v>
      </c>
      <c r="Q2" s="13" t="s">
        <v>707</v>
      </c>
      <c r="R2" s="13" t="s">
        <v>708</v>
      </c>
      <c r="S2" s="13" t="s">
        <v>709</v>
      </c>
      <c r="T2" s="13" t="s">
        <v>710</v>
      </c>
      <c r="U2" s="13" t="s">
        <v>711</v>
      </c>
    </row>
    <row r="3" spans="1:21" ht="16.5" customHeight="1" x14ac:dyDescent="0.25">
      <c r="A3" s="7" t="s">
        <v>712</v>
      </c>
      <c r="B3" s="7"/>
      <c r="C3" s="7"/>
      <c r="D3" s="7"/>
      <c r="E3" s="7"/>
      <c r="F3" s="7"/>
      <c r="G3" s="7"/>
      <c r="H3" s="7"/>
      <c r="I3" s="7"/>
      <c r="J3" s="7"/>
      <c r="K3" s="7"/>
      <c r="L3" s="9"/>
      <c r="M3" s="10"/>
      <c r="N3" s="10"/>
      <c r="O3" s="10"/>
      <c r="P3" s="10"/>
      <c r="Q3" s="10"/>
      <c r="R3" s="10"/>
      <c r="S3" s="10"/>
      <c r="T3" s="10"/>
      <c r="U3" s="10"/>
    </row>
    <row r="4" spans="1:21" ht="16.5" customHeight="1" x14ac:dyDescent="0.25">
      <c r="A4" s="7"/>
      <c r="B4" s="7" t="s">
        <v>713</v>
      </c>
      <c r="C4" s="7"/>
      <c r="D4" s="7"/>
      <c r="E4" s="7"/>
      <c r="F4" s="7"/>
      <c r="G4" s="7"/>
      <c r="H4" s="7"/>
      <c r="I4" s="7"/>
      <c r="J4" s="7"/>
      <c r="K4" s="7"/>
      <c r="L4" s="9"/>
      <c r="M4" s="10"/>
      <c r="N4" s="10"/>
      <c r="O4" s="10"/>
      <c r="P4" s="10"/>
      <c r="Q4" s="10"/>
      <c r="R4" s="10"/>
      <c r="S4" s="10"/>
      <c r="T4" s="10"/>
      <c r="U4" s="10"/>
    </row>
    <row r="5" spans="1:21" ht="16.5" customHeight="1" x14ac:dyDescent="0.25">
      <c r="A5" s="7"/>
      <c r="B5" s="7"/>
      <c r="C5" s="7" t="s">
        <v>714</v>
      </c>
      <c r="D5" s="7"/>
      <c r="E5" s="7"/>
      <c r="F5" s="7"/>
      <c r="G5" s="7"/>
      <c r="H5" s="7"/>
      <c r="I5" s="7"/>
      <c r="J5" s="7"/>
      <c r="K5" s="7"/>
      <c r="L5" s="9"/>
      <c r="M5" s="10"/>
      <c r="N5" s="10"/>
      <c r="O5" s="10"/>
      <c r="P5" s="10"/>
      <c r="Q5" s="10"/>
      <c r="R5" s="10"/>
      <c r="S5" s="10"/>
      <c r="T5" s="10"/>
      <c r="U5" s="10"/>
    </row>
    <row r="6" spans="1:21" ht="16.5" customHeight="1" x14ac:dyDescent="0.25">
      <c r="A6" s="7"/>
      <c r="B6" s="7"/>
      <c r="C6" s="7"/>
      <c r="D6" s="7" t="s">
        <v>128</v>
      </c>
      <c r="E6" s="7"/>
      <c r="F6" s="7"/>
      <c r="G6" s="7"/>
      <c r="H6" s="7"/>
      <c r="I6" s="7"/>
      <c r="J6" s="7"/>
      <c r="K6" s="7"/>
      <c r="L6" s="9"/>
      <c r="M6" s="10"/>
      <c r="N6" s="10"/>
      <c r="O6" s="10"/>
      <c r="P6" s="10"/>
      <c r="Q6" s="10"/>
      <c r="R6" s="10"/>
      <c r="S6" s="10"/>
      <c r="T6" s="10"/>
      <c r="U6" s="10"/>
    </row>
    <row r="7" spans="1:21" ht="16.5" customHeight="1" x14ac:dyDescent="0.25">
      <c r="A7" s="7"/>
      <c r="B7" s="7"/>
      <c r="C7" s="7"/>
      <c r="D7" s="7"/>
      <c r="E7" s="7" t="s">
        <v>349</v>
      </c>
      <c r="F7" s="7"/>
      <c r="G7" s="7"/>
      <c r="H7" s="7"/>
      <c r="I7" s="7"/>
      <c r="J7" s="7"/>
      <c r="K7" s="7"/>
      <c r="L7" s="9" t="s">
        <v>131</v>
      </c>
      <c r="M7" s="189">
        <v>373</v>
      </c>
      <c r="N7" s="189">
        <v>265</v>
      </c>
      <c r="O7" s="189">
        <v>261</v>
      </c>
      <c r="P7" s="189">
        <v>157</v>
      </c>
      <c r="Q7" s="189">
        <v>195</v>
      </c>
      <c r="R7" s="190">
        <v>31</v>
      </c>
      <c r="S7" s="188">
        <v>5</v>
      </c>
      <c r="T7" s="190">
        <v>18</v>
      </c>
      <c r="U7" s="193">
        <v>1305</v>
      </c>
    </row>
    <row r="8" spans="1:21" ht="16.5" customHeight="1" x14ac:dyDescent="0.25">
      <c r="A8" s="7"/>
      <c r="B8" s="7"/>
      <c r="C8" s="7"/>
      <c r="D8" s="7"/>
      <c r="E8" s="7" t="s">
        <v>143</v>
      </c>
      <c r="F8" s="7"/>
      <c r="G8" s="7"/>
      <c r="H8" s="7"/>
      <c r="I8" s="7"/>
      <c r="J8" s="7"/>
      <c r="K8" s="7"/>
      <c r="L8" s="9" t="s">
        <v>131</v>
      </c>
      <c r="M8" s="193">
        <v>1473</v>
      </c>
      <c r="N8" s="193">
        <v>1187</v>
      </c>
      <c r="O8" s="193">
        <v>1116</v>
      </c>
      <c r="P8" s="189">
        <v>472</v>
      </c>
      <c r="Q8" s="189">
        <v>689</v>
      </c>
      <c r="R8" s="189">
        <v>151</v>
      </c>
      <c r="S8" s="190">
        <v>54</v>
      </c>
      <c r="T8" s="190">
        <v>26</v>
      </c>
      <c r="U8" s="193">
        <v>5168</v>
      </c>
    </row>
    <row r="9" spans="1:21" ht="16.5" customHeight="1" x14ac:dyDescent="0.25">
      <c r="A9" s="7"/>
      <c r="B9" s="7"/>
      <c r="C9" s="7"/>
      <c r="D9" s="7"/>
      <c r="E9" s="7" t="s">
        <v>144</v>
      </c>
      <c r="F9" s="7"/>
      <c r="G9" s="7"/>
      <c r="H9" s="7"/>
      <c r="I9" s="7"/>
      <c r="J9" s="7"/>
      <c r="K9" s="7"/>
      <c r="L9" s="9" t="s">
        <v>131</v>
      </c>
      <c r="M9" s="193">
        <v>2942</v>
      </c>
      <c r="N9" s="193">
        <v>2427</v>
      </c>
      <c r="O9" s="193">
        <v>2033</v>
      </c>
      <c r="P9" s="189">
        <v>861</v>
      </c>
      <c r="Q9" s="193">
        <v>1226</v>
      </c>
      <c r="R9" s="189">
        <v>259</v>
      </c>
      <c r="S9" s="189">
        <v>170</v>
      </c>
      <c r="T9" s="190">
        <v>44</v>
      </c>
      <c r="U9" s="193">
        <v>9962</v>
      </c>
    </row>
    <row r="10" spans="1:21" ht="16.5" customHeight="1" x14ac:dyDescent="0.25">
      <c r="A10" s="7"/>
      <c r="B10" s="7"/>
      <c r="C10" s="7"/>
      <c r="D10" s="7"/>
      <c r="E10" s="7" t="s">
        <v>145</v>
      </c>
      <c r="F10" s="7"/>
      <c r="G10" s="7"/>
      <c r="H10" s="7"/>
      <c r="I10" s="7"/>
      <c r="J10" s="7"/>
      <c r="K10" s="7"/>
      <c r="L10" s="9" t="s">
        <v>131</v>
      </c>
      <c r="M10" s="193">
        <v>4544</v>
      </c>
      <c r="N10" s="193">
        <v>3600</v>
      </c>
      <c r="O10" s="193">
        <v>3052</v>
      </c>
      <c r="P10" s="193">
        <v>1290</v>
      </c>
      <c r="Q10" s="193">
        <v>1713</v>
      </c>
      <c r="R10" s="189">
        <v>393</v>
      </c>
      <c r="S10" s="189">
        <v>216</v>
      </c>
      <c r="T10" s="190">
        <v>47</v>
      </c>
      <c r="U10" s="194">
        <v>14855</v>
      </c>
    </row>
    <row r="11" spans="1:21" ht="16.5" customHeight="1" x14ac:dyDescent="0.25">
      <c r="A11" s="7"/>
      <c r="B11" s="7"/>
      <c r="C11" s="7"/>
      <c r="D11" s="7"/>
      <c r="E11" s="7" t="s">
        <v>146</v>
      </c>
      <c r="F11" s="7"/>
      <c r="G11" s="7"/>
      <c r="H11" s="7"/>
      <c r="I11" s="7"/>
      <c r="J11" s="7"/>
      <c r="K11" s="7"/>
      <c r="L11" s="9" t="s">
        <v>131</v>
      </c>
      <c r="M11" s="193">
        <v>6541</v>
      </c>
      <c r="N11" s="193">
        <v>5385</v>
      </c>
      <c r="O11" s="193">
        <v>4067</v>
      </c>
      <c r="P11" s="193">
        <v>1865</v>
      </c>
      <c r="Q11" s="193">
        <v>2377</v>
      </c>
      <c r="R11" s="189">
        <v>489</v>
      </c>
      <c r="S11" s="189">
        <v>301</v>
      </c>
      <c r="T11" s="190">
        <v>60</v>
      </c>
      <c r="U11" s="194">
        <v>21085</v>
      </c>
    </row>
    <row r="12" spans="1:21" ht="16.5" customHeight="1" x14ac:dyDescent="0.25">
      <c r="A12" s="7"/>
      <c r="B12" s="7"/>
      <c r="C12" s="7"/>
      <c r="D12" s="7"/>
      <c r="E12" s="7" t="s">
        <v>616</v>
      </c>
      <c r="F12" s="7"/>
      <c r="G12" s="7"/>
      <c r="H12" s="7"/>
      <c r="I12" s="7"/>
      <c r="J12" s="7"/>
      <c r="K12" s="7"/>
      <c r="L12" s="9" t="s">
        <v>131</v>
      </c>
      <c r="M12" s="194">
        <v>12590</v>
      </c>
      <c r="N12" s="193">
        <v>9436</v>
      </c>
      <c r="O12" s="193">
        <v>7076</v>
      </c>
      <c r="P12" s="193">
        <v>3686</v>
      </c>
      <c r="Q12" s="193">
        <v>4297</v>
      </c>
      <c r="R12" s="189">
        <v>935</v>
      </c>
      <c r="S12" s="189">
        <v>551</v>
      </c>
      <c r="T12" s="190">
        <v>77</v>
      </c>
      <c r="U12" s="194">
        <v>38648</v>
      </c>
    </row>
    <row r="13" spans="1:21" ht="16.5" customHeight="1" x14ac:dyDescent="0.25">
      <c r="A13" s="7"/>
      <c r="B13" s="7"/>
      <c r="C13" s="7"/>
      <c r="D13" s="7" t="s">
        <v>250</v>
      </c>
      <c r="E13" s="7"/>
      <c r="F13" s="7"/>
      <c r="G13" s="7"/>
      <c r="H13" s="7"/>
      <c r="I13" s="7"/>
      <c r="J13" s="7"/>
      <c r="K13" s="7"/>
      <c r="L13" s="9"/>
      <c r="M13" s="10"/>
      <c r="N13" s="10"/>
      <c r="O13" s="10"/>
      <c r="P13" s="10"/>
      <c r="Q13" s="10"/>
      <c r="R13" s="10"/>
      <c r="S13" s="10"/>
      <c r="T13" s="10"/>
      <c r="U13" s="10"/>
    </row>
    <row r="14" spans="1:21" ht="16.5" customHeight="1" x14ac:dyDescent="0.25">
      <c r="A14" s="7"/>
      <c r="B14" s="7"/>
      <c r="C14" s="7"/>
      <c r="D14" s="7"/>
      <c r="E14" s="7" t="s">
        <v>349</v>
      </c>
      <c r="F14" s="7"/>
      <c r="G14" s="7"/>
      <c r="H14" s="7"/>
      <c r="I14" s="7"/>
      <c r="J14" s="7"/>
      <c r="K14" s="7"/>
      <c r="L14" s="9" t="s">
        <v>131</v>
      </c>
      <c r="M14" s="189">
        <v>697</v>
      </c>
      <c r="N14" s="189">
        <v>569</v>
      </c>
      <c r="O14" s="189">
        <v>417</v>
      </c>
      <c r="P14" s="189">
        <v>183</v>
      </c>
      <c r="Q14" s="189">
        <v>190</v>
      </c>
      <c r="R14" s="190">
        <v>59</v>
      </c>
      <c r="S14" s="188">
        <v>6</v>
      </c>
      <c r="T14" s="190">
        <v>28</v>
      </c>
      <c r="U14" s="193">
        <v>2149</v>
      </c>
    </row>
    <row r="15" spans="1:21" ht="16.5" customHeight="1" x14ac:dyDescent="0.25">
      <c r="A15" s="7"/>
      <c r="B15" s="7"/>
      <c r="C15" s="7"/>
      <c r="D15" s="7"/>
      <c r="E15" s="7" t="s">
        <v>143</v>
      </c>
      <c r="F15" s="7"/>
      <c r="G15" s="7"/>
      <c r="H15" s="7"/>
      <c r="I15" s="7"/>
      <c r="J15" s="7"/>
      <c r="K15" s="7"/>
      <c r="L15" s="9" t="s">
        <v>131</v>
      </c>
      <c r="M15" s="193">
        <v>1666</v>
      </c>
      <c r="N15" s="193">
        <v>1468</v>
      </c>
      <c r="O15" s="193">
        <v>1119</v>
      </c>
      <c r="P15" s="189">
        <v>502</v>
      </c>
      <c r="Q15" s="189">
        <v>530</v>
      </c>
      <c r="R15" s="189">
        <v>171</v>
      </c>
      <c r="S15" s="190">
        <v>56</v>
      </c>
      <c r="T15" s="190">
        <v>26</v>
      </c>
      <c r="U15" s="193">
        <v>5538</v>
      </c>
    </row>
    <row r="16" spans="1:21" ht="16.5" customHeight="1" x14ac:dyDescent="0.25">
      <c r="A16" s="7"/>
      <c r="B16" s="7"/>
      <c r="C16" s="7"/>
      <c r="D16" s="7"/>
      <c r="E16" s="7" t="s">
        <v>144</v>
      </c>
      <c r="F16" s="7"/>
      <c r="G16" s="7"/>
      <c r="H16" s="7"/>
      <c r="I16" s="7"/>
      <c r="J16" s="7"/>
      <c r="K16" s="7"/>
      <c r="L16" s="9" t="s">
        <v>131</v>
      </c>
      <c r="M16" s="193">
        <v>3022</v>
      </c>
      <c r="N16" s="193">
        <v>2698</v>
      </c>
      <c r="O16" s="193">
        <v>1914</v>
      </c>
      <c r="P16" s="189">
        <v>916</v>
      </c>
      <c r="Q16" s="193">
        <v>1035</v>
      </c>
      <c r="R16" s="189">
        <v>264</v>
      </c>
      <c r="S16" s="189">
        <v>120</v>
      </c>
      <c r="T16" s="190">
        <v>44</v>
      </c>
      <c r="U16" s="194">
        <v>10013</v>
      </c>
    </row>
    <row r="17" spans="1:21" ht="16.5" customHeight="1" x14ac:dyDescent="0.25">
      <c r="A17" s="7"/>
      <c r="B17" s="7"/>
      <c r="C17" s="7"/>
      <c r="D17" s="7"/>
      <c r="E17" s="7" t="s">
        <v>145</v>
      </c>
      <c r="F17" s="7"/>
      <c r="G17" s="7"/>
      <c r="H17" s="7"/>
      <c r="I17" s="7"/>
      <c r="J17" s="7"/>
      <c r="K17" s="7"/>
      <c r="L17" s="9" t="s">
        <v>131</v>
      </c>
      <c r="M17" s="193">
        <v>4735</v>
      </c>
      <c r="N17" s="193">
        <v>4106</v>
      </c>
      <c r="O17" s="193">
        <v>2827</v>
      </c>
      <c r="P17" s="193">
        <v>1452</v>
      </c>
      <c r="Q17" s="193">
        <v>1461</v>
      </c>
      <c r="R17" s="189">
        <v>405</v>
      </c>
      <c r="S17" s="189">
        <v>192</v>
      </c>
      <c r="T17" s="190">
        <v>56</v>
      </c>
      <c r="U17" s="194">
        <v>15234</v>
      </c>
    </row>
    <row r="18" spans="1:21" ht="16.5" customHeight="1" x14ac:dyDescent="0.25">
      <c r="A18" s="7"/>
      <c r="B18" s="7"/>
      <c r="C18" s="7"/>
      <c r="D18" s="7"/>
      <c r="E18" s="7" t="s">
        <v>146</v>
      </c>
      <c r="F18" s="7"/>
      <c r="G18" s="7"/>
      <c r="H18" s="7"/>
      <c r="I18" s="7"/>
      <c r="J18" s="7"/>
      <c r="K18" s="7"/>
      <c r="L18" s="9" t="s">
        <v>131</v>
      </c>
      <c r="M18" s="193">
        <v>6971</v>
      </c>
      <c r="N18" s="193">
        <v>6260</v>
      </c>
      <c r="O18" s="193">
        <v>3646</v>
      </c>
      <c r="P18" s="193">
        <v>2018</v>
      </c>
      <c r="Q18" s="193">
        <v>2076</v>
      </c>
      <c r="R18" s="189">
        <v>529</v>
      </c>
      <c r="S18" s="189">
        <v>280</v>
      </c>
      <c r="T18" s="190">
        <v>57</v>
      </c>
      <c r="U18" s="194">
        <v>21837</v>
      </c>
    </row>
    <row r="19" spans="1:21" ht="16.5" customHeight="1" x14ac:dyDescent="0.25">
      <c r="A19" s="7"/>
      <c r="B19" s="7"/>
      <c r="C19" s="7"/>
      <c r="D19" s="7"/>
      <c r="E19" s="7" t="s">
        <v>616</v>
      </c>
      <c r="F19" s="7"/>
      <c r="G19" s="7"/>
      <c r="H19" s="7"/>
      <c r="I19" s="7"/>
      <c r="J19" s="7"/>
      <c r="K19" s="7"/>
      <c r="L19" s="9" t="s">
        <v>131</v>
      </c>
      <c r="M19" s="194">
        <v>13634</v>
      </c>
      <c r="N19" s="194">
        <v>11224</v>
      </c>
      <c r="O19" s="193">
        <v>6706</v>
      </c>
      <c r="P19" s="193">
        <v>3893</v>
      </c>
      <c r="Q19" s="193">
        <v>4152</v>
      </c>
      <c r="R19" s="189">
        <v>986</v>
      </c>
      <c r="S19" s="189">
        <v>503</v>
      </c>
      <c r="T19" s="190">
        <v>75</v>
      </c>
      <c r="U19" s="194">
        <v>41173</v>
      </c>
    </row>
    <row r="20" spans="1:21" ht="16.5" customHeight="1" x14ac:dyDescent="0.25">
      <c r="A20" s="7"/>
      <c r="B20" s="7"/>
      <c r="C20" s="7"/>
      <c r="D20" s="7" t="s">
        <v>245</v>
      </c>
      <c r="E20" s="7"/>
      <c r="F20" s="7"/>
      <c r="G20" s="7"/>
      <c r="H20" s="7"/>
      <c r="I20" s="7"/>
      <c r="J20" s="7"/>
      <c r="K20" s="7"/>
      <c r="L20" s="9"/>
      <c r="M20" s="10"/>
      <c r="N20" s="10"/>
      <c r="O20" s="10"/>
      <c r="P20" s="10"/>
      <c r="Q20" s="10"/>
      <c r="R20" s="10"/>
      <c r="S20" s="10"/>
      <c r="T20" s="10"/>
      <c r="U20" s="10"/>
    </row>
    <row r="21" spans="1:21" ht="16.5" customHeight="1" x14ac:dyDescent="0.25">
      <c r="A21" s="7"/>
      <c r="B21" s="7"/>
      <c r="C21" s="7"/>
      <c r="D21" s="7"/>
      <c r="E21" s="7" t="s">
        <v>349</v>
      </c>
      <c r="F21" s="7"/>
      <c r="G21" s="7"/>
      <c r="H21" s="7"/>
      <c r="I21" s="7"/>
      <c r="J21" s="7"/>
      <c r="K21" s="7"/>
      <c r="L21" s="9" t="s">
        <v>131</v>
      </c>
      <c r="M21" s="189">
        <v>958</v>
      </c>
      <c r="N21" s="189">
        <v>784</v>
      </c>
      <c r="O21" s="189">
        <v>516</v>
      </c>
      <c r="P21" s="189">
        <v>289</v>
      </c>
      <c r="Q21" s="189">
        <v>163</v>
      </c>
      <c r="R21" s="190">
        <v>97</v>
      </c>
      <c r="S21" s="190">
        <v>16</v>
      </c>
      <c r="T21" s="190">
        <v>28</v>
      </c>
      <c r="U21" s="193">
        <v>2851</v>
      </c>
    </row>
    <row r="22" spans="1:21" ht="16.5" customHeight="1" x14ac:dyDescent="0.25">
      <c r="A22" s="7"/>
      <c r="B22" s="7"/>
      <c r="C22" s="7"/>
      <c r="D22" s="7"/>
      <c r="E22" s="7" t="s">
        <v>143</v>
      </c>
      <c r="F22" s="7"/>
      <c r="G22" s="7"/>
      <c r="H22" s="7"/>
      <c r="I22" s="7"/>
      <c r="J22" s="7"/>
      <c r="K22" s="7"/>
      <c r="L22" s="9" t="s">
        <v>131</v>
      </c>
      <c r="M22" s="193">
        <v>1640</v>
      </c>
      <c r="N22" s="193">
        <v>1538</v>
      </c>
      <c r="O22" s="193">
        <v>1136</v>
      </c>
      <c r="P22" s="189">
        <v>470</v>
      </c>
      <c r="Q22" s="189">
        <v>541</v>
      </c>
      <c r="R22" s="189">
        <v>204</v>
      </c>
      <c r="S22" s="190">
        <v>82</v>
      </c>
      <c r="T22" s="190">
        <v>36</v>
      </c>
      <c r="U22" s="193">
        <v>5647</v>
      </c>
    </row>
    <row r="23" spans="1:21" ht="16.5" customHeight="1" x14ac:dyDescent="0.25">
      <c r="A23" s="7"/>
      <c r="B23" s="7"/>
      <c r="C23" s="7"/>
      <c r="D23" s="7"/>
      <c r="E23" s="7" t="s">
        <v>144</v>
      </c>
      <c r="F23" s="7"/>
      <c r="G23" s="7"/>
      <c r="H23" s="7"/>
      <c r="I23" s="7"/>
      <c r="J23" s="7"/>
      <c r="K23" s="7"/>
      <c r="L23" s="9" t="s">
        <v>131</v>
      </c>
      <c r="M23" s="193">
        <v>2947</v>
      </c>
      <c r="N23" s="193">
        <v>2735</v>
      </c>
      <c r="O23" s="193">
        <v>1890</v>
      </c>
      <c r="P23" s="189">
        <v>770</v>
      </c>
      <c r="Q23" s="189">
        <v>877</v>
      </c>
      <c r="R23" s="189">
        <v>286</v>
      </c>
      <c r="S23" s="189">
        <v>137</v>
      </c>
      <c r="T23" s="190">
        <v>44</v>
      </c>
      <c r="U23" s="193">
        <v>9686</v>
      </c>
    </row>
    <row r="24" spans="1:21" ht="16.5" customHeight="1" x14ac:dyDescent="0.25">
      <c r="A24" s="7"/>
      <c r="B24" s="7"/>
      <c r="C24" s="7"/>
      <c r="D24" s="7"/>
      <c r="E24" s="7" t="s">
        <v>145</v>
      </c>
      <c r="F24" s="7"/>
      <c r="G24" s="7"/>
      <c r="H24" s="7"/>
      <c r="I24" s="7"/>
      <c r="J24" s="7"/>
      <c r="K24" s="7"/>
      <c r="L24" s="9" t="s">
        <v>131</v>
      </c>
      <c r="M24" s="193">
        <v>4567</v>
      </c>
      <c r="N24" s="193">
        <v>4304</v>
      </c>
      <c r="O24" s="193">
        <v>2816</v>
      </c>
      <c r="P24" s="193">
        <v>1327</v>
      </c>
      <c r="Q24" s="193">
        <v>1279</v>
      </c>
      <c r="R24" s="189">
        <v>469</v>
      </c>
      <c r="S24" s="189">
        <v>240</v>
      </c>
      <c r="T24" s="190">
        <v>39</v>
      </c>
      <c r="U24" s="194">
        <v>15041</v>
      </c>
    </row>
    <row r="25" spans="1:21" ht="16.5" customHeight="1" x14ac:dyDescent="0.25">
      <c r="A25" s="7"/>
      <c r="B25" s="7"/>
      <c r="C25" s="7"/>
      <c r="D25" s="7"/>
      <c r="E25" s="7" t="s">
        <v>146</v>
      </c>
      <c r="F25" s="7"/>
      <c r="G25" s="7"/>
      <c r="H25" s="7"/>
      <c r="I25" s="7"/>
      <c r="J25" s="7"/>
      <c r="K25" s="7"/>
      <c r="L25" s="9" t="s">
        <v>131</v>
      </c>
      <c r="M25" s="193">
        <v>6839</v>
      </c>
      <c r="N25" s="193">
        <v>6528</v>
      </c>
      <c r="O25" s="193">
        <v>3861</v>
      </c>
      <c r="P25" s="193">
        <v>1772</v>
      </c>
      <c r="Q25" s="193">
        <v>2084</v>
      </c>
      <c r="R25" s="189">
        <v>640</v>
      </c>
      <c r="S25" s="189">
        <v>325</v>
      </c>
      <c r="T25" s="190">
        <v>39</v>
      </c>
      <c r="U25" s="194">
        <v>22088</v>
      </c>
    </row>
    <row r="26" spans="1:21" ht="16.5" customHeight="1" x14ac:dyDescent="0.25">
      <c r="A26" s="7"/>
      <c r="B26" s="7"/>
      <c r="C26" s="7"/>
      <c r="D26" s="7"/>
      <c r="E26" s="7" t="s">
        <v>616</v>
      </c>
      <c r="F26" s="7"/>
      <c r="G26" s="7"/>
      <c r="H26" s="7"/>
      <c r="I26" s="7"/>
      <c r="J26" s="7"/>
      <c r="K26" s="7"/>
      <c r="L26" s="9" t="s">
        <v>131</v>
      </c>
      <c r="M26" s="194">
        <v>13507</v>
      </c>
      <c r="N26" s="194">
        <v>12711</v>
      </c>
      <c r="O26" s="193">
        <v>7115</v>
      </c>
      <c r="P26" s="193">
        <v>3657</v>
      </c>
      <c r="Q26" s="193">
        <v>4053</v>
      </c>
      <c r="R26" s="193">
        <v>1162</v>
      </c>
      <c r="S26" s="189">
        <v>569</v>
      </c>
      <c r="T26" s="190">
        <v>66</v>
      </c>
      <c r="U26" s="194">
        <v>42840</v>
      </c>
    </row>
    <row r="27" spans="1:21" ht="16.5" customHeight="1" x14ac:dyDescent="0.25">
      <c r="A27" s="7"/>
      <c r="B27" s="7"/>
      <c r="C27" s="7"/>
      <c r="D27" s="7" t="s">
        <v>246</v>
      </c>
      <c r="E27" s="7"/>
      <c r="F27" s="7"/>
      <c r="G27" s="7"/>
      <c r="H27" s="7"/>
      <c r="I27" s="7"/>
      <c r="J27" s="7"/>
      <c r="K27" s="7"/>
      <c r="L27" s="9"/>
      <c r="M27" s="10"/>
      <c r="N27" s="10"/>
      <c r="O27" s="10"/>
      <c r="P27" s="10"/>
      <c r="Q27" s="10"/>
      <c r="R27" s="10"/>
      <c r="S27" s="10"/>
      <c r="T27" s="10"/>
      <c r="U27" s="10"/>
    </row>
    <row r="28" spans="1:21" ht="16.5" customHeight="1" x14ac:dyDescent="0.25">
      <c r="A28" s="7"/>
      <c r="B28" s="7"/>
      <c r="C28" s="7"/>
      <c r="D28" s="7"/>
      <c r="E28" s="7" t="s">
        <v>349</v>
      </c>
      <c r="F28" s="7"/>
      <c r="G28" s="7"/>
      <c r="H28" s="7"/>
      <c r="I28" s="7"/>
      <c r="J28" s="7"/>
      <c r="K28" s="7"/>
      <c r="L28" s="9" t="s">
        <v>131</v>
      </c>
      <c r="M28" s="193">
        <v>1380</v>
      </c>
      <c r="N28" s="189">
        <v>855</v>
      </c>
      <c r="O28" s="189">
        <v>823</v>
      </c>
      <c r="P28" s="189">
        <v>350</v>
      </c>
      <c r="Q28" s="189">
        <v>324</v>
      </c>
      <c r="R28" s="189">
        <v>102</v>
      </c>
      <c r="S28" s="190">
        <v>28</v>
      </c>
      <c r="T28" s="190">
        <v>27</v>
      </c>
      <c r="U28" s="193">
        <v>3889</v>
      </c>
    </row>
    <row r="29" spans="1:21" ht="16.5" customHeight="1" x14ac:dyDescent="0.25">
      <c r="A29" s="7"/>
      <c r="B29" s="7"/>
      <c r="C29" s="7"/>
      <c r="D29" s="7"/>
      <c r="E29" s="7" t="s">
        <v>143</v>
      </c>
      <c r="F29" s="7"/>
      <c r="G29" s="7"/>
      <c r="H29" s="7"/>
      <c r="I29" s="7"/>
      <c r="J29" s="7"/>
      <c r="K29" s="7"/>
      <c r="L29" s="9" t="s">
        <v>131</v>
      </c>
      <c r="M29" s="193">
        <v>2168</v>
      </c>
      <c r="N29" s="193">
        <v>1589</v>
      </c>
      <c r="O29" s="193">
        <v>1527</v>
      </c>
      <c r="P29" s="189">
        <v>476</v>
      </c>
      <c r="Q29" s="189">
        <v>615</v>
      </c>
      <c r="R29" s="189">
        <v>183</v>
      </c>
      <c r="S29" s="190">
        <v>88</v>
      </c>
      <c r="T29" s="190">
        <v>30</v>
      </c>
      <c r="U29" s="193">
        <v>6676</v>
      </c>
    </row>
    <row r="30" spans="1:21" ht="16.5" customHeight="1" x14ac:dyDescent="0.25">
      <c r="A30" s="7"/>
      <c r="B30" s="7"/>
      <c r="C30" s="7"/>
      <c r="D30" s="7"/>
      <c r="E30" s="7" t="s">
        <v>144</v>
      </c>
      <c r="F30" s="7"/>
      <c r="G30" s="7"/>
      <c r="H30" s="7"/>
      <c r="I30" s="7"/>
      <c r="J30" s="7"/>
      <c r="K30" s="7"/>
      <c r="L30" s="9" t="s">
        <v>131</v>
      </c>
      <c r="M30" s="193">
        <v>3710</v>
      </c>
      <c r="N30" s="193">
        <v>2853</v>
      </c>
      <c r="O30" s="193">
        <v>2472</v>
      </c>
      <c r="P30" s="189">
        <v>848</v>
      </c>
      <c r="Q30" s="193">
        <v>1089</v>
      </c>
      <c r="R30" s="189">
        <v>311</v>
      </c>
      <c r="S30" s="189">
        <v>173</v>
      </c>
      <c r="T30" s="190">
        <v>36</v>
      </c>
      <c r="U30" s="194">
        <v>11492</v>
      </c>
    </row>
    <row r="31" spans="1:21" ht="16.5" customHeight="1" x14ac:dyDescent="0.25">
      <c r="A31" s="7"/>
      <c r="B31" s="7"/>
      <c r="C31" s="7"/>
      <c r="D31" s="7"/>
      <c r="E31" s="7" t="s">
        <v>145</v>
      </c>
      <c r="F31" s="7"/>
      <c r="G31" s="7"/>
      <c r="H31" s="7"/>
      <c r="I31" s="7"/>
      <c r="J31" s="7"/>
      <c r="K31" s="7"/>
      <c r="L31" s="9" t="s">
        <v>131</v>
      </c>
      <c r="M31" s="193">
        <v>5831</v>
      </c>
      <c r="N31" s="193">
        <v>4850</v>
      </c>
      <c r="O31" s="193">
        <v>3743</v>
      </c>
      <c r="P31" s="193">
        <v>1431</v>
      </c>
      <c r="Q31" s="193">
        <v>1641</v>
      </c>
      <c r="R31" s="189">
        <v>490</v>
      </c>
      <c r="S31" s="189">
        <v>232</v>
      </c>
      <c r="T31" s="190">
        <v>55</v>
      </c>
      <c r="U31" s="194">
        <v>18273</v>
      </c>
    </row>
    <row r="32" spans="1:21" ht="16.5" customHeight="1" x14ac:dyDescent="0.25">
      <c r="A32" s="7"/>
      <c r="B32" s="7"/>
      <c r="C32" s="7"/>
      <c r="D32" s="7"/>
      <c r="E32" s="7" t="s">
        <v>146</v>
      </c>
      <c r="F32" s="7"/>
      <c r="G32" s="7"/>
      <c r="H32" s="7"/>
      <c r="I32" s="7"/>
      <c r="J32" s="7"/>
      <c r="K32" s="7"/>
      <c r="L32" s="9" t="s">
        <v>131</v>
      </c>
      <c r="M32" s="193">
        <v>8778</v>
      </c>
      <c r="N32" s="193">
        <v>7231</v>
      </c>
      <c r="O32" s="193">
        <v>4917</v>
      </c>
      <c r="P32" s="193">
        <v>2000</v>
      </c>
      <c r="Q32" s="193">
        <v>2434</v>
      </c>
      <c r="R32" s="189">
        <v>753</v>
      </c>
      <c r="S32" s="189">
        <v>331</v>
      </c>
      <c r="T32" s="190">
        <v>66</v>
      </c>
      <c r="U32" s="194">
        <v>26510</v>
      </c>
    </row>
    <row r="33" spans="1:21" ht="16.5" customHeight="1" x14ac:dyDescent="0.25">
      <c r="A33" s="7"/>
      <c r="B33" s="7"/>
      <c r="C33" s="7"/>
      <c r="D33" s="7"/>
      <c r="E33" s="7" t="s">
        <v>616</v>
      </c>
      <c r="F33" s="7"/>
      <c r="G33" s="7"/>
      <c r="H33" s="7"/>
      <c r="I33" s="7"/>
      <c r="J33" s="7"/>
      <c r="K33" s="7"/>
      <c r="L33" s="9" t="s">
        <v>131</v>
      </c>
      <c r="M33" s="194">
        <v>17927</v>
      </c>
      <c r="N33" s="194">
        <v>14608</v>
      </c>
      <c r="O33" s="193">
        <v>9097</v>
      </c>
      <c r="P33" s="193">
        <v>4196</v>
      </c>
      <c r="Q33" s="193">
        <v>4991</v>
      </c>
      <c r="R33" s="193">
        <v>1349</v>
      </c>
      <c r="S33" s="189">
        <v>565</v>
      </c>
      <c r="T33" s="190">
        <v>63</v>
      </c>
      <c r="U33" s="194">
        <v>52796</v>
      </c>
    </row>
    <row r="34" spans="1:21" ht="16.5" customHeight="1" x14ac:dyDescent="0.25">
      <c r="A34" s="7"/>
      <c r="B34" s="7"/>
      <c r="C34" s="7"/>
      <c r="D34" s="7" t="s">
        <v>247</v>
      </c>
      <c r="E34" s="7"/>
      <c r="F34" s="7"/>
      <c r="G34" s="7"/>
      <c r="H34" s="7"/>
      <c r="I34" s="7"/>
      <c r="J34" s="7"/>
      <c r="K34" s="7"/>
      <c r="L34" s="9"/>
      <c r="M34" s="10"/>
      <c r="N34" s="10"/>
      <c r="O34" s="10"/>
      <c r="P34" s="10"/>
      <c r="Q34" s="10"/>
      <c r="R34" s="10"/>
      <c r="S34" s="10"/>
      <c r="T34" s="10"/>
      <c r="U34" s="10"/>
    </row>
    <row r="35" spans="1:21" ht="16.5" customHeight="1" x14ac:dyDescent="0.25">
      <c r="A35" s="7"/>
      <c r="B35" s="7"/>
      <c r="C35" s="7"/>
      <c r="D35" s="7"/>
      <c r="E35" s="7" t="s">
        <v>349</v>
      </c>
      <c r="F35" s="7"/>
      <c r="G35" s="7"/>
      <c r="H35" s="7"/>
      <c r="I35" s="7"/>
      <c r="J35" s="7"/>
      <c r="K35" s="7"/>
      <c r="L35" s="9" t="s">
        <v>131</v>
      </c>
      <c r="M35" s="193">
        <v>1276</v>
      </c>
      <c r="N35" s="189">
        <v>960</v>
      </c>
      <c r="O35" s="189">
        <v>787</v>
      </c>
      <c r="P35" s="189">
        <v>388</v>
      </c>
      <c r="Q35" s="189">
        <v>355</v>
      </c>
      <c r="R35" s="189">
        <v>119</v>
      </c>
      <c r="S35" s="190">
        <v>22</v>
      </c>
      <c r="T35" s="190">
        <v>36</v>
      </c>
      <c r="U35" s="193">
        <v>3943</v>
      </c>
    </row>
    <row r="36" spans="1:21" ht="16.5" customHeight="1" x14ac:dyDescent="0.25">
      <c r="A36" s="7"/>
      <c r="B36" s="7"/>
      <c r="C36" s="7"/>
      <c r="D36" s="7"/>
      <c r="E36" s="7" t="s">
        <v>143</v>
      </c>
      <c r="F36" s="7"/>
      <c r="G36" s="7"/>
      <c r="H36" s="7"/>
      <c r="I36" s="7"/>
      <c r="J36" s="7"/>
      <c r="K36" s="7"/>
      <c r="L36" s="9" t="s">
        <v>131</v>
      </c>
      <c r="M36" s="193">
        <v>2025</v>
      </c>
      <c r="N36" s="193">
        <v>1274</v>
      </c>
      <c r="O36" s="193">
        <v>1342</v>
      </c>
      <c r="P36" s="189">
        <v>548</v>
      </c>
      <c r="Q36" s="189">
        <v>618</v>
      </c>
      <c r="R36" s="189">
        <v>178</v>
      </c>
      <c r="S36" s="190">
        <v>89</v>
      </c>
      <c r="T36" s="190">
        <v>29</v>
      </c>
      <c r="U36" s="193">
        <v>6103</v>
      </c>
    </row>
    <row r="37" spans="1:21" ht="16.5" customHeight="1" x14ac:dyDescent="0.25">
      <c r="A37" s="7"/>
      <c r="B37" s="7"/>
      <c r="C37" s="7"/>
      <c r="D37" s="7"/>
      <c r="E37" s="7" t="s">
        <v>144</v>
      </c>
      <c r="F37" s="7"/>
      <c r="G37" s="7"/>
      <c r="H37" s="7"/>
      <c r="I37" s="7"/>
      <c r="J37" s="7"/>
      <c r="K37" s="7"/>
      <c r="L37" s="9" t="s">
        <v>131</v>
      </c>
      <c r="M37" s="193">
        <v>3360</v>
      </c>
      <c r="N37" s="193">
        <v>2255</v>
      </c>
      <c r="O37" s="193">
        <v>1952</v>
      </c>
      <c r="P37" s="189">
        <v>916</v>
      </c>
      <c r="Q37" s="189">
        <v>993</v>
      </c>
      <c r="R37" s="189">
        <v>273</v>
      </c>
      <c r="S37" s="189">
        <v>182</v>
      </c>
      <c r="T37" s="190">
        <v>37</v>
      </c>
      <c r="U37" s="193">
        <v>9968</v>
      </c>
    </row>
    <row r="38" spans="1:21" ht="16.5" customHeight="1" x14ac:dyDescent="0.25">
      <c r="A38" s="7"/>
      <c r="B38" s="7"/>
      <c r="C38" s="7"/>
      <c r="D38" s="7"/>
      <c r="E38" s="7" t="s">
        <v>145</v>
      </c>
      <c r="F38" s="7"/>
      <c r="G38" s="7"/>
      <c r="H38" s="7"/>
      <c r="I38" s="7"/>
      <c r="J38" s="7"/>
      <c r="K38" s="7"/>
      <c r="L38" s="9" t="s">
        <v>131</v>
      </c>
      <c r="M38" s="193">
        <v>5663</v>
      </c>
      <c r="N38" s="193">
        <v>3970</v>
      </c>
      <c r="O38" s="193">
        <v>3047</v>
      </c>
      <c r="P38" s="193">
        <v>1522</v>
      </c>
      <c r="Q38" s="193">
        <v>1588</v>
      </c>
      <c r="R38" s="189">
        <v>426</v>
      </c>
      <c r="S38" s="189">
        <v>296</v>
      </c>
      <c r="T38" s="190">
        <v>55</v>
      </c>
      <c r="U38" s="194">
        <v>16567</v>
      </c>
    </row>
    <row r="39" spans="1:21" ht="16.5" customHeight="1" x14ac:dyDescent="0.25">
      <c r="A39" s="7"/>
      <c r="B39" s="7"/>
      <c r="C39" s="7"/>
      <c r="D39" s="7"/>
      <c r="E39" s="7" t="s">
        <v>146</v>
      </c>
      <c r="F39" s="7"/>
      <c r="G39" s="7"/>
      <c r="H39" s="7"/>
      <c r="I39" s="7"/>
      <c r="J39" s="7"/>
      <c r="K39" s="7"/>
      <c r="L39" s="9" t="s">
        <v>131</v>
      </c>
      <c r="M39" s="193">
        <v>8543</v>
      </c>
      <c r="N39" s="193">
        <v>6425</v>
      </c>
      <c r="O39" s="193">
        <v>4266</v>
      </c>
      <c r="P39" s="193">
        <v>2258</v>
      </c>
      <c r="Q39" s="193">
        <v>2350</v>
      </c>
      <c r="R39" s="189">
        <v>626</v>
      </c>
      <c r="S39" s="189">
        <v>361</v>
      </c>
      <c r="T39" s="190">
        <v>46</v>
      </c>
      <c r="U39" s="194">
        <v>24875</v>
      </c>
    </row>
    <row r="40" spans="1:21" ht="16.5" customHeight="1" x14ac:dyDescent="0.25">
      <c r="A40" s="7"/>
      <c r="B40" s="7"/>
      <c r="C40" s="7"/>
      <c r="D40" s="7"/>
      <c r="E40" s="7" t="s">
        <v>616</v>
      </c>
      <c r="F40" s="7"/>
      <c r="G40" s="7"/>
      <c r="H40" s="7"/>
      <c r="I40" s="7"/>
      <c r="J40" s="7"/>
      <c r="K40" s="7"/>
      <c r="L40" s="9" t="s">
        <v>131</v>
      </c>
      <c r="M40" s="194">
        <v>18206</v>
      </c>
      <c r="N40" s="194">
        <v>13711</v>
      </c>
      <c r="O40" s="193">
        <v>8452</v>
      </c>
      <c r="P40" s="193">
        <v>4604</v>
      </c>
      <c r="Q40" s="193">
        <v>5021</v>
      </c>
      <c r="R40" s="193">
        <v>1248</v>
      </c>
      <c r="S40" s="189">
        <v>659</v>
      </c>
      <c r="T40" s="190">
        <v>65</v>
      </c>
      <c r="U40" s="194">
        <v>51966</v>
      </c>
    </row>
    <row r="41" spans="1:21" ht="16.5" customHeight="1" x14ac:dyDescent="0.25">
      <c r="A41" s="7"/>
      <c r="B41" s="7"/>
      <c r="C41" s="7"/>
      <c r="D41" s="7" t="s">
        <v>715</v>
      </c>
      <c r="E41" s="7"/>
      <c r="F41" s="7"/>
      <c r="G41" s="7"/>
      <c r="H41" s="7"/>
      <c r="I41" s="7"/>
      <c r="J41" s="7"/>
      <c r="K41" s="7"/>
      <c r="L41" s="9"/>
      <c r="M41" s="10"/>
      <c r="N41" s="10"/>
      <c r="O41" s="10"/>
      <c r="P41" s="10"/>
      <c r="Q41" s="10"/>
      <c r="R41" s="10"/>
      <c r="S41" s="10"/>
      <c r="T41" s="10"/>
      <c r="U41" s="10"/>
    </row>
    <row r="42" spans="1:21" ht="16.5" customHeight="1" x14ac:dyDescent="0.25">
      <c r="A42" s="7"/>
      <c r="B42" s="7"/>
      <c r="C42" s="7"/>
      <c r="D42" s="7"/>
      <c r="E42" s="7" t="s">
        <v>349</v>
      </c>
      <c r="F42" s="7"/>
      <c r="G42" s="7"/>
      <c r="H42" s="7"/>
      <c r="I42" s="7"/>
      <c r="J42" s="7"/>
      <c r="K42" s="7"/>
      <c r="L42" s="9" t="s">
        <v>131</v>
      </c>
      <c r="M42" s="193">
        <v>1407</v>
      </c>
      <c r="N42" s="189">
        <v>948</v>
      </c>
      <c r="O42" s="189">
        <v>950</v>
      </c>
      <c r="P42" s="189">
        <v>447</v>
      </c>
      <c r="Q42" s="189">
        <v>314</v>
      </c>
      <c r="R42" s="190">
        <v>82</v>
      </c>
      <c r="S42" s="190">
        <v>27</v>
      </c>
      <c r="T42" s="190">
        <v>39</v>
      </c>
      <c r="U42" s="193">
        <v>4214</v>
      </c>
    </row>
    <row r="43" spans="1:21" ht="16.5" customHeight="1" x14ac:dyDescent="0.25">
      <c r="A43" s="7"/>
      <c r="B43" s="7"/>
      <c r="C43" s="7"/>
      <c r="D43" s="7"/>
      <c r="E43" s="7" t="s">
        <v>143</v>
      </c>
      <c r="F43" s="7"/>
      <c r="G43" s="7"/>
      <c r="H43" s="7"/>
      <c r="I43" s="7"/>
      <c r="J43" s="7"/>
      <c r="K43" s="7"/>
      <c r="L43" s="9" t="s">
        <v>131</v>
      </c>
      <c r="M43" s="193">
        <v>1957</v>
      </c>
      <c r="N43" s="193">
        <v>1169</v>
      </c>
      <c r="O43" s="193">
        <v>1207</v>
      </c>
      <c r="P43" s="189">
        <v>553</v>
      </c>
      <c r="Q43" s="189">
        <v>634</v>
      </c>
      <c r="R43" s="189">
        <v>137</v>
      </c>
      <c r="S43" s="190">
        <v>87</v>
      </c>
      <c r="T43" s="190">
        <v>33</v>
      </c>
      <c r="U43" s="193">
        <v>5777</v>
      </c>
    </row>
    <row r="44" spans="1:21" ht="16.5" customHeight="1" x14ac:dyDescent="0.25">
      <c r="A44" s="7"/>
      <c r="B44" s="7"/>
      <c r="C44" s="7"/>
      <c r="D44" s="7"/>
      <c r="E44" s="7" t="s">
        <v>144</v>
      </c>
      <c r="F44" s="7"/>
      <c r="G44" s="7"/>
      <c r="H44" s="7"/>
      <c r="I44" s="7"/>
      <c r="J44" s="7"/>
      <c r="K44" s="7"/>
      <c r="L44" s="9" t="s">
        <v>131</v>
      </c>
      <c r="M44" s="193">
        <v>3260</v>
      </c>
      <c r="N44" s="193">
        <v>1927</v>
      </c>
      <c r="O44" s="193">
        <v>2035</v>
      </c>
      <c r="P44" s="189">
        <v>995</v>
      </c>
      <c r="Q44" s="189">
        <v>903</v>
      </c>
      <c r="R44" s="189">
        <v>237</v>
      </c>
      <c r="S44" s="189">
        <v>167</v>
      </c>
      <c r="T44" s="190">
        <v>41</v>
      </c>
      <c r="U44" s="193">
        <v>9565</v>
      </c>
    </row>
    <row r="45" spans="1:21" ht="16.5" customHeight="1" x14ac:dyDescent="0.25">
      <c r="A45" s="7"/>
      <c r="B45" s="7"/>
      <c r="C45" s="7"/>
      <c r="D45" s="7"/>
      <c r="E45" s="7" t="s">
        <v>145</v>
      </c>
      <c r="F45" s="7"/>
      <c r="G45" s="7"/>
      <c r="H45" s="7"/>
      <c r="I45" s="7"/>
      <c r="J45" s="7"/>
      <c r="K45" s="7"/>
      <c r="L45" s="9" t="s">
        <v>131</v>
      </c>
      <c r="M45" s="193">
        <v>5633</v>
      </c>
      <c r="N45" s="193">
        <v>3421</v>
      </c>
      <c r="O45" s="193">
        <v>3051</v>
      </c>
      <c r="P45" s="193">
        <v>1787</v>
      </c>
      <c r="Q45" s="193">
        <v>1527</v>
      </c>
      <c r="R45" s="189">
        <v>345</v>
      </c>
      <c r="S45" s="189">
        <v>279</v>
      </c>
      <c r="T45" s="190">
        <v>27</v>
      </c>
      <c r="U45" s="194">
        <v>16070</v>
      </c>
    </row>
    <row r="46" spans="1:21" ht="16.5" customHeight="1" x14ac:dyDescent="0.25">
      <c r="A46" s="7"/>
      <c r="B46" s="7"/>
      <c r="C46" s="7"/>
      <c r="D46" s="7"/>
      <c r="E46" s="7" t="s">
        <v>146</v>
      </c>
      <c r="F46" s="7"/>
      <c r="G46" s="7"/>
      <c r="H46" s="7"/>
      <c r="I46" s="7"/>
      <c r="J46" s="7"/>
      <c r="K46" s="7"/>
      <c r="L46" s="9" t="s">
        <v>131</v>
      </c>
      <c r="M46" s="193">
        <v>8578</v>
      </c>
      <c r="N46" s="193">
        <v>5759</v>
      </c>
      <c r="O46" s="193">
        <v>4433</v>
      </c>
      <c r="P46" s="193">
        <v>2605</v>
      </c>
      <c r="Q46" s="193">
        <v>2531</v>
      </c>
      <c r="R46" s="189">
        <v>574</v>
      </c>
      <c r="S46" s="189">
        <v>374</v>
      </c>
      <c r="T46" s="190">
        <v>40</v>
      </c>
      <c r="U46" s="194">
        <v>24894</v>
      </c>
    </row>
    <row r="47" spans="1:21" ht="16.5" customHeight="1" x14ac:dyDescent="0.25">
      <c r="A47" s="7"/>
      <c r="B47" s="7"/>
      <c r="C47" s="7"/>
      <c r="D47" s="7"/>
      <c r="E47" s="7" t="s">
        <v>616</v>
      </c>
      <c r="F47" s="7"/>
      <c r="G47" s="7"/>
      <c r="H47" s="7"/>
      <c r="I47" s="7"/>
      <c r="J47" s="7"/>
      <c r="K47" s="7"/>
      <c r="L47" s="9" t="s">
        <v>131</v>
      </c>
      <c r="M47" s="194">
        <v>18691</v>
      </c>
      <c r="N47" s="194">
        <v>12786</v>
      </c>
      <c r="O47" s="193">
        <v>8779</v>
      </c>
      <c r="P47" s="193">
        <v>5240</v>
      </c>
      <c r="Q47" s="193">
        <v>5508</v>
      </c>
      <c r="R47" s="193">
        <v>1183</v>
      </c>
      <c r="S47" s="189">
        <v>787</v>
      </c>
      <c r="T47" s="190">
        <v>56</v>
      </c>
      <c r="U47" s="194">
        <v>53030</v>
      </c>
    </row>
    <row r="48" spans="1:21" ht="16.5" customHeight="1" x14ac:dyDescent="0.25">
      <c r="A48" s="7"/>
      <c r="B48" s="7"/>
      <c r="C48" s="7"/>
      <c r="D48" s="7" t="s">
        <v>249</v>
      </c>
      <c r="E48" s="7"/>
      <c r="F48" s="7"/>
      <c r="G48" s="7"/>
      <c r="H48" s="7"/>
      <c r="I48" s="7"/>
      <c r="J48" s="7"/>
      <c r="K48" s="7"/>
      <c r="L48" s="9"/>
      <c r="M48" s="10"/>
      <c r="N48" s="10"/>
      <c r="O48" s="10"/>
      <c r="P48" s="10"/>
      <c r="Q48" s="10"/>
      <c r="R48" s="10"/>
      <c r="S48" s="10"/>
      <c r="T48" s="10"/>
      <c r="U48" s="10"/>
    </row>
    <row r="49" spans="1:21" ht="16.5" customHeight="1" x14ac:dyDescent="0.25">
      <c r="A49" s="7"/>
      <c r="B49" s="7"/>
      <c r="C49" s="7"/>
      <c r="D49" s="7"/>
      <c r="E49" s="7" t="s">
        <v>349</v>
      </c>
      <c r="F49" s="7"/>
      <c r="G49" s="7"/>
      <c r="H49" s="7"/>
      <c r="I49" s="7"/>
      <c r="J49" s="7"/>
      <c r="K49" s="7"/>
      <c r="L49" s="9" t="s">
        <v>131</v>
      </c>
      <c r="M49" s="193">
        <v>1602</v>
      </c>
      <c r="N49" s="189">
        <v>920</v>
      </c>
      <c r="O49" s="189">
        <v>874</v>
      </c>
      <c r="P49" s="189">
        <v>508</v>
      </c>
      <c r="Q49" s="189">
        <v>275</v>
      </c>
      <c r="R49" s="189">
        <v>127</v>
      </c>
      <c r="S49" s="190">
        <v>49</v>
      </c>
      <c r="T49" s="190">
        <v>53</v>
      </c>
      <c r="U49" s="193">
        <v>4408</v>
      </c>
    </row>
    <row r="50" spans="1:21" ht="16.5" customHeight="1" x14ac:dyDescent="0.25">
      <c r="A50" s="7"/>
      <c r="B50" s="7"/>
      <c r="C50" s="7"/>
      <c r="D50" s="7"/>
      <c r="E50" s="7" t="s">
        <v>143</v>
      </c>
      <c r="F50" s="7"/>
      <c r="G50" s="7"/>
      <c r="H50" s="7"/>
      <c r="I50" s="7"/>
      <c r="J50" s="7"/>
      <c r="K50" s="7"/>
      <c r="L50" s="9" t="s">
        <v>131</v>
      </c>
      <c r="M50" s="193">
        <v>1951</v>
      </c>
      <c r="N50" s="193">
        <v>1125</v>
      </c>
      <c r="O50" s="193">
        <v>1230</v>
      </c>
      <c r="P50" s="189">
        <v>623</v>
      </c>
      <c r="Q50" s="189">
        <v>498</v>
      </c>
      <c r="R50" s="189">
        <v>144</v>
      </c>
      <c r="S50" s="190">
        <v>86</v>
      </c>
      <c r="T50" s="190">
        <v>44</v>
      </c>
      <c r="U50" s="193">
        <v>5701</v>
      </c>
    </row>
    <row r="51" spans="1:21" ht="16.5" customHeight="1" x14ac:dyDescent="0.25">
      <c r="A51" s="7"/>
      <c r="B51" s="7"/>
      <c r="C51" s="7"/>
      <c r="D51" s="7"/>
      <c r="E51" s="7" t="s">
        <v>144</v>
      </c>
      <c r="F51" s="7"/>
      <c r="G51" s="7"/>
      <c r="H51" s="7"/>
      <c r="I51" s="7"/>
      <c r="J51" s="7"/>
      <c r="K51" s="7"/>
      <c r="L51" s="9" t="s">
        <v>131</v>
      </c>
      <c r="M51" s="193">
        <v>3378</v>
      </c>
      <c r="N51" s="193">
        <v>1987</v>
      </c>
      <c r="O51" s="193">
        <v>2006</v>
      </c>
      <c r="P51" s="193">
        <v>1104</v>
      </c>
      <c r="Q51" s="189">
        <v>753</v>
      </c>
      <c r="R51" s="189">
        <v>236</v>
      </c>
      <c r="S51" s="189">
        <v>158</v>
      </c>
      <c r="T51" s="190">
        <v>46</v>
      </c>
      <c r="U51" s="193">
        <v>9668</v>
      </c>
    </row>
    <row r="52" spans="1:21" ht="16.5" customHeight="1" x14ac:dyDescent="0.25">
      <c r="A52" s="7"/>
      <c r="B52" s="7"/>
      <c r="C52" s="7"/>
      <c r="D52" s="7"/>
      <c r="E52" s="7" t="s">
        <v>145</v>
      </c>
      <c r="F52" s="7"/>
      <c r="G52" s="7"/>
      <c r="H52" s="7"/>
      <c r="I52" s="7"/>
      <c r="J52" s="7"/>
      <c r="K52" s="7"/>
      <c r="L52" s="9" t="s">
        <v>131</v>
      </c>
      <c r="M52" s="193">
        <v>5839</v>
      </c>
      <c r="N52" s="193">
        <v>3735</v>
      </c>
      <c r="O52" s="193">
        <v>3369</v>
      </c>
      <c r="P52" s="193">
        <v>1828</v>
      </c>
      <c r="Q52" s="193">
        <v>1437</v>
      </c>
      <c r="R52" s="189">
        <v>435</v>
      </c>
      <c r="S52" s="189">
        <v>287</v>
      </c>
      <c r="T52" s="190">
        <v>40</v>
      </c>
      <c r="U52" s="194">
        <v>16970</v>
      </c>
    </row>
    <row r="53" spans="1:21" ht="16.5" customHeight="1" x14ac:dyDescent="0.25">
      <c r="A53" s="7"/>
      <c r="B53" s="7"/>
      <c r="C53" s="7"/>
      <c r="D53" s="7"/>
      <c r="E53" s="7" t="s">
        <v>146</v>
      </c>
      <c r="F53" s="7"/>
      <c r="G53" s="7"/>
      <c r="H53" s="7"/>
      <c r="I53" s="7"/>
      <c r="J53" s="7"/>
      <c r="K53" s="7"/>
      <c r="L53" s="9" t="s">
        <v>131</v>
      </c>
      <c r="M53" s="193">
        <v>9407</v>
      </c>
      <c r="N53" s="193">
        <v>6479</v>
      </c>
      <c r="O53" s="193">
        <v>5243</v>
      </c>
      <c r="P53" s="193">
        <v>2991</v>
      </c>
      <c r="Q53" s="193">
        <v>2261</v>
      </c>
      <c r="R53" s="189">
        <v>661</v>
      </c>
      <c r="S53" s="189">
        <v>420</v>
      </c>
      <c r="T53" s="190">
        <v>40</v>
      </c>
      <c r="U53" s="194">
        <v>27502</v>
      </c>
    </row>
    <row r="54" spans="1:21" ht="16.5" customHeight="1" x14ac:dyDescent="0.25">
      <c r="A54" s="7"/>
      <c r="B54" s="7"/>
      <c r="C54" s="7"/>
      <c r="D54" s="7"/>
      <c r="E54" s="7" t="s">
        <v>616</v>
      </c>
      <c r="F54" s="7"/>
      <c r="G54" s="7"/>
      <c r="H54" s="7"/>
      <c r="I54" s="7"/>
      <c r="J54" s="7"/>
      <c r="K54" s="7"/>
      <c r="L54" s="9" t="s">
        <v>131</v>
      </c>
      <c r="M54" s="194">
        <v>20090</v>
      </c>
      <c r="N54" s="194">
        <v>14172</v>
      </c>
      <c r="O54" s="193">
        <v>9833</v>
      </c>
      <c r="P54" s="193">
        <v>5684</v>
      </c>
      <c r="Q54" s="193">
        <v>5170</v>
      </c>
      <c r="R54" s="193">
        <v>1318</v>
      </c>
      <c r="S54" s="189">
        <v>829</v>
      </c>
      <c r="T54" s="190">
        <v>65</v>
      </c>
      <c r="U54" s="194">
        <v>57161</v>
      </c>
    </row>
    <row r="55" spans="1:21" ht="16.5" customHeight="1" x14ac:dyDescent="0.25">
      <c r="A55" s="7"/>
      <c r="B55" s="7"/>
      <c r="C55" s="7"/>
      <c r="D55" s="7" t="s">
        <v>315</v>
      </c>
      <c r="E55" s="7"/>
      <c r="F55" s="7"/>
      <c r="G55" s="7"/>
      <c r="H55" s="7"/>
      <c r="I55" s="7"/>
      <c r="J55" s="7"/>
      <c r="K55" s="7"/>
      <c r="L55" s="9"/>
      <c r="M55" s="10"/>
      <c r="N55" s="10"/>
      <c r="O55" s="10"/>
      <c r="P55" s="10"/>
      <c r="Q55" s="10"/>
      <c r="R55" s="10"/>
      <c r="S55" s="10"/>
      <c r="T55" s="10"/>
      <c r="U55" s="10"/>
    </row>
    <row r="56" spans="1:21" ht="16.5" customHeight="1" x14ac:dyDescent="0.25">
      <c r="A56" s="7"/>
      <c r="B56" s="7"/>
      <c r="C56" s="7"/>
      <c r="D56" s="7"/>
      <c r="E56" s="7" t="s">
        <v>349</v>
      </c>
      <c r="F56" s="7"/>
      <c r="G56" s="7"/>
      <c r="H56" s="7"/>
      <c r="I56" s="7"/>
      <c r="J56" s="7"/>
      <c r="K56" s="7"/>
      <c r="L56" s="9" t="s">
        <v>131</v>
      </c>
      <c r="M56" s="193">
        <v>1531</v>
      </c>
      <c r="N56" s="189">
        <v>973</v>
      </c>
      <c r="O56" s="189">
        <v>783</v>
      </c>
      <c r="P56" s="189">
        <v>496</v>
      </c>
      <c r="Q56" s="189">
        <v>319</v>
      </c>
      <c r="R56" s="189">
        <v>126</v>
      </c>
      <c r="S56" s="190">
        <v>49</v>
      </c>
      <c r="T56" s="190">
        <v>59</v>
      </c>
      <c r="U56" s="193">
        <v>4336</v>
      </c>
    </row>
    <row r="57" spans="1:21" ht="16.5" customHeight="1" x14ac:dyDescent="0.25">
      <c r="A57" s="7"/>
      <c r="B57" s="7"/>
      <c r="C57" s="7"/>
      <c r="D57" s="7"/>
      <c r="E57" s="7" t="s">
        <v>143</v>
      </c>
      <c r="F57" s="7"/>
      <c r="G57" s="7"/>
      <c r="H57" s="7"/>
      <c r="I57" s="7"/>
      <c r="J57" s="7"/>
      <c r="K57" s="7"/>
      <c r="L57" s="9" t="s">
        <v>131</v>
      </c>
      <c r="M57" s="193">
        <v>1829</v>
      </c>
      <c r="N57" s="193">
        <v>1213</v>
      </c>
      <c r="O57" s="193">
        <v>1028</v>
      </c>
      <c r="P57" s="189">
        <v>628</v>
      </c>
      <c r="Q57" s="189">
        <v>451</v>
      </c>
      <c r="R57" s="189">
        <v>166</v>
      </c>
      <c r="S57" s="190">
        <v>89</v>
      </c>
      <c r="T57" s="190">
        <v>39</v>
      </c>
      <c r="U57" s="193">
        <v>5443</v>
      </c>
    </row>
    <row r="58" spans="1:21" ht="16.5" customHeight="1" x14ac:dyDescent="0.25">
      <c r="A58" s="7"/>
      <c r="B58" s="7"/>
      <c r="C58" s="7"/>
      <c r="D58" s="7"/>
      <c r="E58" s="7" t="s">
        <v>144</v>
      </c>
      <c r="F58" s="7"/>
      <c r="G58" s="7"/>
      <c r="H58" s="7"/>
      <c r="I58" s="7"/>
      <c r="J58" s="7"/>
      <c r="K58" s="7"/>
      <c r="L58" s="9" t="s">
        <v>131</v>
      </c>
      <c r="M58" s="193">
        <v>3165</v>
      </c>
      <c r="N58" s="193">
        <v>1990</v>
      </c>
      <c r="O58" s="193">
        <v>1763</v>
      </c>
      <c r="P58" s="193">
        <v>1012</v>
      </c>
      <c r="Q58" s="189">
        <v>669</v>
      </c>
      <c r="R58" s="189">
        <v>250</v>
      </c>
      <c r="S58" s="189">
        <v>158</v>
      </c>
      <c r="T58" s="190">
        <v>49</v>
      </c>
      <c r="U58" s="193">
        <v>9056</v>
      </c>
    </row>
    <row r="59" spans="1:21" ht="16.5" customHeight="1" x14ac:dyDescent="0.25">
      <c r="A59" s="7"/>
      <c r="B59" s="7"/>
      <c r="C59" s="7"/>
      <c r="D59" s="7"/>
      <c r="E59" s="7" t="s">
        <v>145</v>
      </c>
      <c r="F59" s="7"/>
      <c r="G59" s="7"/>
      <c r="H59" s="7"/>
      <c r="I59" s="7"/>
      <c r="J59" s="7"/>
      <c r="K59" s="7"/>
      <c r="L59" s="9" t="s">
        <v>131</v>
      </c>
      <c r="M59" s="193">
        <v>5576</v>
      </c>
      <c r="N59" s="193">
        <v>3853</v>
      </c>
      <c r="O59" s="193">
        <v>2911</v>
      </c>
      <c r="P59" s="193">
        <v>1764</v>
      </c>
      <c r="Q59" s="193">
        <v>1323</v>
      </c>
      <c r="R59" s="189">
        <v>379</v>
      </c>
      <c r="S59" s="189">
        <v>251</v>
      </c>
      <c r="T59" s="190">
        <v>52</v>
      </c>
      <c r="U59" s="194">
        <v>16109</v>
      </c>
    </row>
    <row r="60" spans="1:21" ht="16.5" customHeight="1" x14ac:dyDescent="0.25">
      <c r="A60" s="7"/>
      <c r="B60" s="7"/>
      <c r="C60" s="7"/>
      <c r="D60" s="7"/>
      <c r="E60" s="7" t="s">
        <v>146</v>
      </c>
      <c r="F60" s="7"/>
      <c r="G60" s="7"/>
      <c r="H60" s="7"/>
      <c r="I60" s="7"/>
      <c r="J60" s="7"/>
      <c r="K60" s="7"/>
      <c r="L60" s="9" t="s">
        <v>131</v>
      </c>
      <c r="M60" s="193">
        <v>9637</v>
      </c>
      <c r="N60" s="193">
        <v>7148</v>
      </c>
      <c r="O60" s="193">
        <v>4740</v>
      </c>
      <c r="P60" s="193">
        <v>2868</v>
      </c>
      <c r="Q60" s="193">
        <v>2272</v>
      </c>
      <c r="R60" s="189">
        <v>682</v>
      </c>
      <c r="S60" s="189">
        <v>439</v>
      </c>
      <c r="T60" s="190">
        <v>54</v>
      </c>
      <c r="U60" s="194">
        <v>27840</v>
      </c>
    </row>
    <row r="61" spans="1:21" ht="16.5" customHeight="1" x14ac:dyDescent="0.25">
      <c r="A61" s="7"/>
      <c r="B61" s="7"/>
      <c r="C61" s="7"/>
      <c r="D61" s="7"/>
      <c r="E61" s="7" t="s">
        <v>616</v>
      </c>
      <c r="F61" s="7"/>
      <c r="G61" s="7"/>
      <c r="H61" s="7"/>
      <c r="I61" s="7"/>
      <c r="J61" s="7"/>
      <c r="K61" s="7"/>
      <c r="L61" s="9" t="s">
        <v>131</v>
      </c>
      <c r="M61" s="194">
        <v>20491</v>
      </c>
      <c r="N61" s="194">
        <v>15955</v>
      </c>
      <c r="O61" s="193">
        <v>9423</v>
      </c>
      <c r="P61" s="193">
        <v>5719</v>
      </c>
      <c r="Q61" s="193">
        <v>5094</v>
      </c>
      <c r="R61" s="193">
        <v>1379</v>
      </c>
      <c r="S61" s="189">
        <v>890</v>
      </c>
      <c r="T61" s="189">
        <v>102</v>
      </c>
      <c r="U61" s="194">
        <v>59053</v>
      </c>
    </row>
    <row r="62" spans="1:21" ht="16.5" customHeight="1" x14ac:dyDescent="0.25">
      <c r="A62" s="7"/>
      <c r="B62" s="7"/>
      <c r="C62" s="7"/>
      <c r="D62" s="7" t="s">
        <v>316</v>
      </c>
      <c r="E62" s="7"/>
      <c r="F62" s="7"/>
      <c r="G62" s="7"/>
      <c r="H62" s="7"/>
      <c r="I62" s="7"/>
      <c r="J62" s="7"/>
      <c r="K62" s="7"/>
      <c r="L62" s="9"/>
      <c r="M62" s="10"/>
      <c r="N62" s="10"/>
      <c r="O62" s="10"/>
      <c r="P62" s="10"/>
      <c r="Q62" s="10"/>
      <c r="R62" s="10"/>
      <c r="S62" s="10"/>
      <c r="T62" s="10"/>
      <c r="U62" s="10"/>
    </row>
    <row r="63" spans="1:21" ht="16.5" customHeight="1" x14ac:dyDescent="0.25">
      <c r="A63" s="7"/>
      <c r="B63" s="7"/>
      <c r="C63" s="7"/>
      <c r="D63" s="7"/>
      <c r="E63" s="7" t="s">
        <v>349</v>
      </c>
      <c r="F63" s="7"/>
      <c r="G63" s="7"/>
      <c r="H63" s="7"/>
      <c r="I63" s="7"/>
      <c r="J63" s="7"/>
      <c r="K63" s="7"/>
      <c r="L63" s="9" t="s">
        <v>131</v>
      </c>
      <c r="M63" s="193">
        <v>1285</v>
      </c>
      <c r="N63" s="189">
        <v>980</v>
      </c>
      <c r="O63" s="189">
        <v>765</v>
      </c>
      <c r="P63" s="189">
        <v>444</v>
      </c>
      <c r="Q63" s="189">
        <v>265</v>
      </c>
      <c r="R63" s="189">
        <v>112</v>
      </c>
      <c r="S63" s="190">
        <v>62</v>
      </c>
      <c r="T63" s="190">
        <v>48</v>
      </c>
      <c r="U63" s="193">
        <v>3961</v>
      </c>
    </row>
    <row r="64" spans="1:21" ht="16.5" customHeight="1" x14ac:dyDescent="0.25">
      <c r="A64" s="7"/>
      <c r="B64" s="7"/>
      <c r="C64" s="7"/>
      <c r="D64" s="7"/>
      <c r="E64" s="7" t="s">
        <v>143</v>
      </c>
      <c r="F64" s="7"/>
      <c r="G64" s="7"/>
      <c r="H64" s="7"/>
      <c r="I64" s="7"/>
      <c r="J64" s="7"/>
      <c r="K64" s="7"/>
      <c r="L64" s="9" t="s">
        <v>131</v>
      </c>
      <c r="M64" s="193">
        <v>1519</v>
      </c>
      <c r="N64" s="193">
        <v>1070</v>
      </c>
      <c r="O64" s="189">
        <v>995</v>
      </c>
      <c r="P64" s="189">
        <v>597</v>
      </c>
      <c r="Q64" s="189">
        <v>410</v>
      </c>
      <c r="R64" s="189">
        <v>132</v>
      </c>
      <c r="S64" s="190">
        <v>72</v>
      </c>
      <c r="T64" s="190">
        <v>31</v>
      </c>
      <c r="U64" s="193">
        <v>4826</v>
      </c>
    </row>
    <row r="65" spans="1:21" ht="16.5" customHeight="1" x14ac:dyDescent="0.25">
      <c r="A65" s="7"/>
      <c r="B65" s="7"/>
      <c r="C65" s="7"/>
      <c r="D65" s="7"/>
      <c r="E65" s="7" t="s">
        <v>144</v>
      </c>
      <c r="F65" s="7"/>
      <c r="G65" s="7"/>
      <c r="H65" s="7"/>
      <c r="I65" s="7"/>
      <c r="J65" s="7"/>
      <c r="K65" s="7"/>
      <c r="L65" s="9" t="s">
        <v>131</v>
      </c>
      <c r="M65" s="193">
        <v>2591</v>
      </c>
      <c r="N65" s="193">
        <v>1907</v>
      </c>
      <c r="O65" s="193">
        <v>1671</v>
      </c>
      <c r="P65" s="189">
        <v>984</v>
      </c>
      <c r="Q65" s="189">
        <v>597</v>
      </c>
      <c r="R65" s="189">
        <v>179</v>
      </c>
      <c r="S65" s="189">
        <v>119</v>
      </c>
      <c r="T65" s="190">
        <v>60</v>
      </c>
      <c r="U65" s="193">
        <v>8108</v>
      </c>
    </row>
    <row r="66" spans="1:21" ht="16.5" customHeight="1" x14ac:dyDescent="0.25">
      <c r="A66" s="7"/>
      <c r="B66" s="7"/>
      <c r="C66" s="7"/>
      <c r="D66" s="7"/>
      <c r="E66" s="7" t="s">
        <v>145</v>
      </c>
      <c r="F66" s="7"/>
      <c r="G66" s="7"/>
      <c r="H66" s="7"/>
      <c r="I66" s="7"/>
      <c r="J66" s="7"/>
      <c r="K66" s="7"/>
      <c r="L66" s="9" t="s">
        <v>131</v>
      </c>
      <c r="M66" s="193">
        <v>4689</v>
      </c>
      <c r="N66" s="193">
        <v>3648</v>
      </c>
      <c r="O66" s="193">
        <v>2809</v>
      </c>
      <c r="P66" s="193">
        <v>1812</v>
      </c>
      <c r="Q66" s="193">
        <v>1187</v>
      </c>
      <c r="R66" s="189">
        <v>369</v>
      </c>
      <c r="S66" s="189">
        <v>197</v>
      </c>
      <c r="T66" s="190">
        <v>49</v>
      </c>
      <c r="U66" s="194">
        <v>14760</v>
      </c>
    </row>
    <row r="67" spans="1:21" ht="16.5" customHeight="1" x14ac:dyDescent="0.25">
      <c r="A67" s="7"/>
      <c r="B67" s="7"/>
      <c r="C67" s="7"/>
      <c r="D67" s="7"/>
      <c r="E67" s="7" t="s">
        <v>146</v>
      </c>
      <c r="F67" s="7"/>
      <c r="G67" s="7"/>
      <c r="H67" s="7"/>
      <c r="I67" s="7"/>
      <c r="J67" s="7"/>
      <c r="K67" s="7"/>
      <c r="L67" s="9" t="s">
        <v>131</v>
      </c>
      <c r="M67" s="193">
        <v>8656</v>
      </c>
      <c r="N67" s="193">
        <v>7199</v>
      </c>
      <c r="O67" s="193">
        <v>4684</v>
      </c>
      <c r="P67" s="193">
        <v>3058</v>
      </c>
      <c r="Q67" s="193">
        <v>2255</v>
      </c>
      <c r="R67" s="189">
        <v>623</v>
      </c>
      <c r="S67" s="189">
        <v>364</v>
      </c>
      <c r="T67" s="190">
        <v>50</v>
      </c>
      <c r="U67" s="194">
        <v>26889</v>
      </c>
    </row>
    <row r="68" spans="1:21" ht="16.5" customHeight="1" x14ac:dyDescent="0.25">
      <c r="A68" s="7"/>
      <c r="B68" s="7"/>
      <c r="C68" s="7"/>
      <c r="D68" s="7"/>
      <c r="E68" s="7" t="s">
        <v>616</v>
      </c>
      <c r="F68" s="7"/>
      <c r="G68" s="7"/>
      <c r="H68" s="7"/>
      <c r="I68" s="7"/>
      <c r="J68" s="7"/>
      <c r="K68" s="7"/>
      <c r="L68" s="9" t="s">
        <v>131</v>
      </c>
      <c r="M68" s="194">
        <v>17689</v>
      </c>
      <c r="N68" s="194">
        <v>15123</v>
      </c>
      <c r="O68" s="193">
        <v>9023</v>
      </c>
      <c r="P68" s="193">
        <v>5837</v>
      </c>
      <c r="Q68" s="193">
        <v>4854</v>
      </c>
      <c r="R68" s="193">
        <v>1310</v>
      </c>
      <c r="S68" s="189">
        <v>745</v>
      </c>
      <c r="T68" s="190">
        <v>59</v>
      </c>
      <c r="U68" s="194">
        <v>54640</v>
      </c>
    </row>
    <row r="69" spans="1:21" ht="16.5" customHeight="1" x14ac:dyDescent="0.25">
      <c r="A69" s="7"/>
      <c r="B69" s="7"/>
      <c r="C69" s="7"/>
      <c r="D69" s="7" t="s">
        <v>318</v>
      </c>
      <c r="E69" s="7"/>
      <c r="F69" s="7"/>
      <c r="G69" s="7"/>
      <c r="H69" s="7"/>
      <c r="I69" s="7"/>
      <c r="J69" s="7"/>
      <c r="K69" s="7"/>
      <c r="L69" s="9"/>
      <c r="M69" s="10"/>
      <c r="N69" s="10"/>
      <c r="O69" s="10"/>
      <c r="P69" s="10"/>
      <c r="Q69" s="10"/>
      <c r="R69" s="10"/>
      <c r="S69" s="10"/>
      <c r="T69" s="10"/>
      <c r="U69" s="10"/>
    </row>
    <row r="70" spans="1:21" ht="16.5" customHeight="1" x14ac:dyDescent="0.25">
      <c r="A70" s="7"/>
      <c r="B70" s="7"/>
      <c r="C70" s="7"/>
      <c r="D70" s="7"/>
      <c r="E70" s="7" t="s">
        <v>349</v>
      </c>
      <c r="F70" s="7"/>
      <c r="G70" s="7"/>
      <c r="H70" s="7"/>
      <c r="I70" s="7"/>
      <c r="J70" s="7"/>
      <c r="K70" s="7"/>
      <c r="L70" s="9" t="s">
        <v>131</v>
      </c>
      <c r="M70" s="193">
        <v>1163</v>
      </c>
      <c r="N70" s="189">
        <v>824</v>
      </c>
      <c r="O70" s="189">
        <v>718</v>
      </c>
      <c r="P70" s="189">
        <v>488</v>
      </c>
      <c r="Q70" s="189">
        <v>307</v>
      </c>
      <c r="R70" s="189">
        <v>132</v>
      </c>
      <c r="S70" s="190">
        <v>59</v>
      </c>
      <c r="T70" s="190">
        <v>30</v>
      </c>
      <c r="U70" s="193">
        <v>3721</v>
      </c>
    </row>
    <row r="71" spans="1:21" ht="16.5" customHeight="1" x14ac:dyDescent="0.25">
      <c r="A71" s="7"/>
      <c r="B71" s="7"/>
      <c r="C71" s="7"/>
      <c r="D71" s="7"/>
      <c r="E71" s="7" t="s">
        <v>143</v>
      </c>
      <c r="F71" s="7"/>
      <c r="G71" s="7"/>
      <c r="H71" s="7"/>
      <c r="I71" s="7"/>
      <c r="J71" s="7"/>
      <c r="K71" s="7"/>
      <c r="L71" s="9" t="s">
        <v>131</v>
      </c>
      <c r="M71" s="193">
        <v>1363</v>
      </c>
      <c r="N71" s="193">
        <v>1038</v>
      </c>
      <c r="O71" s="189">
        <v>868</v>
      </c>
      <c r="P71" s="189">
        <v>577</v>
      </c>
      <c r="Q71" s="189">
        <v>361</v>
      </c>
      <c r="R71" s="189">
        <v>137</v>
      </c>
      <c r="S71" s="190">
        <v>70</v>
      </c>
      <c r="T71" s="190">
        <v>21</v>
      </c>
      <c r="U71" s="193">
        <v>4435</v>
      </c>
    </row>
    <row r="72" spans="1:21" ht="16.5" customHeight="1" x14ac:dyDescent="0.25">
      <c r="A72" s="7"/>
      <c r="B72" s="7"/>
      <c r="C72" s="7"/>
      <c r="D72" s="7"/>
      <c r="E72" s="7" t="s">
        <v>144</v>
      </c>
      <c r="F72" s="7"/>
      <c r="G72" s="7"/>
      <c r="H72" s="7"/>
      <c r="I72" s="7"/>
      <c r="J72" s="7"/>
      <c r="K72" s="7"/>
      <c r="L72" s="9" t="s">
        <v>131</v>
      </c>
      <c r="M72" s="193">
        <v>2595</v>
      </c>
      <c r="N72" s="193">
        <v>1881</v>
      </c>
      <c r="O72" s="193">
        <v>1545</v>
      </c>
      <c r="P72" s="189">
        <v>971</v>
      </c>
      <c r="Q72" s="189">
        <v>613</v>
      </c>
      <c r="R72" s="189">
        <v>238</v>
      </c>
      <c r="S72" s="189">
        <v>142</v>
      </c>
      <c r="T72" s="190">
        <v>37</v>
      </c>
      <c r="U72" s="193">
        <v>8022</v>
      </c>
    </row>
    <row r="73" spans="1:21" ht="16.5" customHeight="1" x14ac:dyDescent="0.25">
      <c r="A73" s="7"/>
      <c r="B73" s="7"/>
      <c r="C73" s="7"/>
      <c r="D73" s="7"/>
      <c r="E73" s="7" t="s">
        <v>145</v>
      </c>
      <c r="F73" s="7"/>
      <c r="G73" s="7"/>
      <c r="H73" s="7"/>
      <c r="I73" s="7"/>
      <c r="J73" s="7"/>
      <c r="K73" s="7"/>
      <c r="L73" s="9" t="s">
        <v>131</v>
      </c>
      <c r="M73" s="193">
        <v>4834</v>
      </c>
      <c r="N73" s="193">
        <v>3644</v>
      </c>
      <c r="O73" s="193">
        <v>2824</v>
      </c>
      <c r="P73" s="193">
        <v>1792</v>
      </c>
      <c r="Q73" s="193">
        <v>1313</v>
      </c>
      <c r="R73" s="189">
        <v>369</v>
      </c>
      <c r="S73" s="189">
        <v>214</v>
      </c>
      <c r="T73" s="190">
        <v>43</v>
      </c>
      <c r="U73" s="194">
        <v>15033</v>
      </c>
    </row>
    <row r="74" spans="1:21" ht="16.5" customHeight="1" x14ac:dyDescent="0.25">
      <c r="A74" s="7"/>
      <c r="B74" s="7"/>
      <c r="C74" s="7"/>
      <c r="D74" s="7"/>
      <c r="E74" s="7" t="s">
        <v>146</v>
      </c>
      <c r="F74" s="7"/>
      <c r="G74" s="7"/>
      <c r="H74" s="7"/>
      <c r="I74" s="7"/>
      <c r="J74" s="7"/>
      <c r="K74" s="7"/>
      <c r="L74" s="9" t="s">
        <v>131</v>
      </c>
      <c r="M74" s="193">
        <v>8896</v>
      </c>
      <c r="N74" s="193">
        <v>6873</v>
      </c>
      <c r="O74" s="193">
        <v>4719</v>
      </c>
      <c r="P74" s="193">
        <v>3039</v>
      </c>
      <c r="Q74" s="193">
        <v>2426</v>
      </c>
      <c r="R74" s="189">
        <v>714</v>
      </c>
      <c r="S74" s="189">
        <v>382</v>
      </c>
      <c r="T74" s="190">
        <v>53</v>
      </c>
      <c r="U74" s="194">
        <v>27102</v>
      </c>
    </row>
    <row r="75" spans="1:21" ht="16.5" customHeight="1" x14ac:dyDescent="0.25">
      <c r="A75" s="7"/>
      <c r="B75" s="7"/>
      <c r="C75" s="7"/>
      <c r="D75" s="7"/>
      <c r="E75" s="7" t="s">
        <v>616</v>
      </c>
      <c r="F75" s="7"/>
      <c r="G75" s="7"/>
      <c r="H75" s="7"/>
      <c r="I75" s="7"/>
      <c r="J75" s="7"/>
      <c r="K75" s="7"/>
      <c r="L75" s="9" t="s">
        <v>131</v>
      </c>
      <c r="M75" s="194">
        <v>17511</v>
      </c>
      <c r="N75" s="194">
        <v>14218</v>
      </c>
      <c r="O75" s="193">
        <v>8836</v>
      </c>
      <c r="P75" s="193">
        <v>5824</v>
      </c>
      <c r="Q75" s="193">
        <v>4897</v>
      </c>
      <c r="R75" s="193">
        <v>1414</v>
      </c>
      <c r="S75" s="189">
        <v>794</v>
      </c>
      <c r="T75" s="190">
        <v>51</v>
      </c>
      <c r="U75" s="194">
        <v>53545</v>
      </c>
    </row>
    <row r="76" spans="1:21" ht="16.5" customHeight="1" x14ac:dyDescent="0.25">
      <c r="A76" s="7"/>
      <c r="B76" s="7"/>
      <c r="C76" s="7" t="s">
        <v>716</v>
      </c>
      <c r="D76" s="7"/>
      <c r="E76" s="7"/>
      <c r="F76" s="7"/>
      <c r="G76" s="7"/>
      <c r="H76" s="7"/>
      <c r="I76" s="7"/>
      <c r="J76" s="7"/>
      <c r="K76" s="7"/>
      <c r="L76" s="9"/>
      <c r="M76" s="10"/>
      <c r="N76" s="10"/>
      <c r="O76" s="10"/>
      <c r="P76" s="10"/>
      <c r="Q76" s="10"/>
      <c r="R76" s="10"/>
      <c r="S76" s="10"/>
      <c r="T76" s="10"/>
      <c r="U76" s="10"/>
    </row>
    <row r="77" spans="1:21" ht="16.5" customHeight="1" x14ac:dyDescent="0.25">
      <c r="A77" s="7"/>
      <c r="B77" s="7"/>
      <c r="C77" s="7"/>
      <c r="D77" s="7" t="s">
        <v>128</v>
      </c>
      <c r="E77" s="7"/>
      <c r="F77" s="7"/>
      <c r="G77" s="7"/>
      <c r="H77" s="7"/>
      <c r="I77" s="7"/>
      <c r="J77" s="7"/>
      <c r="K77" s="7"/>
      <c r="L77" s="9"/>
      <c r="M77" s="10"/>
      <c r="N77" s="10"/>
      <c r="O77" s="10"/>
      <c r="P77" s="10"/>
      <c r="Q77" s="10"/>
      <c r="R77" s="10"/>
      <c r="S77" s="10"/>
      <c r="T77" s="10"/>
      <c r="U77" s="10"/>
    </row>
    <row r="78" spans="1:21" ht="16.5" customHeight="1" x14ac:dyDescent="0.25">
      <c r="A78" s="7"/>
      <c r="B78" s="7"/>
      <c r="C78" s="7"/>
      <c r="D78" s="7"/>
      <c r="E78" s="7" t="s">
        <v>349</v>
      </c>
      <c r="F78" s="7"/>
      <c r="G78" s="7"/>
      <c r="H78" s="7"/>
      <c r="I78" s="7"/>
      <c r="J78" s="7"/>
      <c r="K78" s="7"/>
      <c r="L78" s="9" t="s">
        <v>140</v>
      </c>
      <c r="M78" s="195">
        <v>0.1</v>
      </c>
      <c r="N78" s="195" t="s">
        <v>79</v>
      </c>
      <c r="O78" s="195">
        <v>0.1</v>
      </c>
      <c r="P78" s="195">
        <v>0.1</v>
      </c>
      <c r="Q78" s="195">
        <v>0.1</v>
      </c>
      <c r="R78" s="195">
        <v>0.1</v>
      </c>
      <c r="S78" s="195" t="s">
        <v>79</v>
      </c>
      <c r="T78" s="195">
        <v>0.1</v>
      </c>
      <c r="U78" s="195">
        <v>0.1</v>
      </c>
    </row>
    <row r="79" spans="1:21" ht="16.5" customHeight="1" x14ac:dyDescent="0.25">
      <c r="A79" s="7"/>
      <c r="B79" s="7"/>
      <c r="C79" s="7"/>
      <c r="D79" s="7"/>
      <c r="E79" s="7" t="s">
        <v>143</v>
      </c>
      <c r="F79" s="7"/>
      <c r="G79" s="7"/>
      <c r="H79" s="7"/>
      <c r="I79" s="7"/>
      <c r="J79" s="7"/>
      <c r="K79" s="7"/>
      <c r="L79" s="9" t="s">
        <v>140</v>
      </c>
      <c r="M79" s="195">
        <v>3.6</v>
      </c>
      <c r="N79" s="195">
        <v>3.7</v>
      </c>
      <c r="O79" s="195">
        <v>4.3</v>
      </c>
      <c r="P79" s="195">
        <v>3.7</v>
      </c>
      <c r="Q79" s="195">
        <v>7</v>
      </c>
      <c r="R79" s="195">
        <v>4.5</v>
      </c>
      <c r="S79" s="195">
        <v>3</v>
      </c>
      <c r="T79" s="195">
        <v>2.9</v>
      </c>
      <c r="U79" s="195">
        <v>4.0999999999999996</v>
      </c>
    </row>
    <row r="80" spans="1:21" ht="16.5" customHeight="1" x14ac:dyDescent="0.25">
      <c r="A80" s="7"/>
      <c r="B80" s="7"/>
      <c r="C80" s="7"/>
      <c r="D80" s="7"/>
      <c r="E80" s="7" t="s">
        <v>144</v>
      </c>
      <c r="F80" s="7"/>
      <c r="G80" s="7"/>
      <c r="H80" s="7"/>
      <c r="I80" s="7"/>
      <c r="J80" s="7"/>
      <c r="K80" s="7"/>
      <c r="L80" s="9" t="s">
        <v>140</v>
      </c>
      <c r="M80" s="195">
        <v>8.1999999999999993</v>
      </c>
      <c r="N80" s="195">
        <v>8.6999999999999993</v>
      </c>
      <c r="O80" s="195">
        <v>8.8000000000000007</v>
      </c>
      <c r="P80" s="195">
        <v>7.8</v>
      </c>
      <c r="Q80" s="196">
        <v>13.6</v>
      </c>
      <c r="R80" s="195">
        <v>8.5</v>
      </c>
      <c r="S80" s="196">
        <v>10.5</v>
      </c>
      <c r="T80" s="195">
        <v>7.2</v>
      </c>
      <c r="U80" s="195">
        <v>8.9</v>
      </c>
    </row>
    <row r="81" spans="1:21" ht="16.5" customHeight="1" x14ac:dyDescent="0.25">
      <c r="A81" s="7"/>
      <c r="B81" s="7"/>
      <c r="C81" s="7"/>
      <c r="D81" s="7"/>
      <c r="E81" s="7" t="s">
        <v>145</v>
      </c>
      <c r="F81" s="7"/>
      <c r="G81" s="7"/>
      <c r="H81" s="7"/>
      <c r="I81" s="7"/>
      <c r="J81" s="7"/>
      <c r="K81" s="7"/>
      <c r="L81" s="9" t="s">
        <v>140</v>
      </c>
      <c r="M81" s="196">
        <v>17.5</v>
      </c>
      <c r="N81" s="196">
        <v>18.2</v>
      </c>
      <c r="O81" s="196">
        <v>18.899999999999999</v>
      </c>
      <c r="P81" s="196">
        <v>17.100000000000001</v>
      </c>
      <c r="Q81" s="196">
        <v>26.7</v>
      </c>
      <c r="R81" s="196">
        <v>18.5</v>
      </c>
      <c r="S81" s="196">
        <v>19.899999999999999</v>
      </c>
      <c r="T81" s="196">
        <v>13.2</v>
      </c>
      <c r="U81" s="196">
        <v>18.7</v>
      </c>
    </row>
    <row r="82" spans="1:21" ht="16.5" customHeight="1" x14ac:dyDescent="0.25">
      <c r="A82" s="7"/>
      <c r="B82" s="7"/>
      <c r="C82" s="7"/>
      <c r="D82" s="7"/>
      <c r="E82" s="7" t="s">
        <v>146</v>
      </c>
      <c r="F82" s="7"/>
      <c r="G82" s="7"/>
      <c r="H82" s="7"/>
      <c r="I82" s="7"/>
      <c r="J82" s="7"/>
      <c r="K82" s="7"/>
      <c r="L82" s="9" t="s">
        <v>140</v>
      </c>
      <c r="M82" s="196">
        <v>36.700000000000003</v>
      </c>
      <c r="N82" s="196">
        <v>38.799999999999997</v>
      </c>
      <c r="O82" s="196">
        <v>39.299999999999997</v>
      </c>
      <c r="P82" s="196">
        <v>36.299999999999997</v>
      </c>
      <c r="Q82" s="196">
        <v>53.9</v>
      </c>
      <c r="R82" s="196">
        <v>34.9</v>
      </c>
      <c r="S82" s="196">
        <v>42.1</v>
      </c>
      <c r="T82" s="196">
        <v>32.1</v>
      </c>
      <c r="U82" s="196">
        <v>39.1</v>
      </c>
    </row>
    <row r="83" spans="1:21" ht="16.5" customHeight="1" x14ac:dyDescent="0.25">
      <c r="A83" s="7"/>
      <c r="B83" s="7"/>
      <c r="C83" s="7"/>
      <c r="D83" s="7"/>
      <c r="E83" s="7" t="s">
        <v>616</v>
      </c>
      <c r="F83" s="7"/>
      <c r="G83" s="7"/>
      <c r="H83" s="7"/>
      <c r="I83" s="7"/>
      <c r="J83" s="7"/>
      <c r="K83" s="7"/>
      <c r="L83" s="9" t="s">
        <v>140</v>
      </c>
      <c r="M83" s="196">
        <v>69</v>
      </c>
      <c r="N83" s="196">
        <v>66.7</v>
      </c>
      <c r="O83" s="196">
        <v>73.2</v>
      </c>
      <c r="P83" s="196">
        <v>74.599999999999994</v>
      </c>
      <c r="Q83" s="196">
        <v>92.2</v>
      </c>
      <c r="R83" s="196">
        <v>73</v>
      </c>
      <c r="S83" s="196">
        <v>81.400000000000006</v>
      </c>
      <c r="T83" s="196">
        <v>62.3</v>
      </c>
      <c r="U83" s="196">
        <v>71.900000000000006</v>
      </c>
    </row>
    <row r="84" spans="1:21" ht="16.5" customHeight="1" x14ac:dyDescent="0.25">
      <c r="A84" s="7"/>
      <c r="B84" s="7"/>
      <c r="C84" s="7"/>
      <c r="D84" s="7" t="s">
        <v>250</v>
      </c>
      <c r="E84" s="7"/>
      <c r="F84" s="7"/>
      <c r="G84" s="7"/>
      <c r="H84" s="7"/>
      <c r="I84" s="7"/>
      <c r="J84" s="7"/>
      <c r="K84" s="7"/>
      <c r="L84" s="9"/>
      <c r="M84" s="10"/>
      <c r="N84" s="10"/>
      <c r="O84" s="10"/>
      <c r="P84" s="10"/>
      <c r="Q84" s="10"/>
      <c r="R84" s="10"/>
      <c r="S84" s="10"/>
      <c r="T84" s="10"/>
      <c r="U84" s="10"/>
    </row>
    <row r="85" spans="1:21" ht="16.5" customHeight="1" x14ac:dyDescent="0.25">
      <c r="A85" s="7"/>
      <c r="B85" s="7"/>
      <c r="C85" s="7"/>
      <c r="D85" s="7"/>
      <c r="E85" s="7" t="s">
        <v>349</v>
      </c>
      <c r="F85" s="7"/>
      <c r="G85" s="7"/>
      <c r="H85" s="7"/>
      <c r="I85" s="7"/>
      <c r="J85" s="7"/>
      <c r="K85" s="7"/>
      <c r="L85" s="9" t="s">
        <v>140</v>
      </c>
      <c r="M85" s="195">
        <v>0.1</v>
      </c>
      <c r="N85" s="195">
        <v>0.1</v>
      </c>
      <c r="O85" s="195">
        <v>0.1</v>
      </c>
      <c r="P85" s="195">
        <v>0.1</v>
      </c>
      <c r="Q85" s="195">
        <v>0.1</v>
      </c>
      <c r="R85" s="195">
        <v>0.1</v>
      </c>
      <c r="S85" s="195" t="s">
        <v>79</v>
      </c>
      <c r="T85" s="195">
        <v>0.1</v>
      </c>
      <c r="U85" s="195">
        <v>0.1</v>
      </c>
    </row>
    <row r="86" spans="1:21" ht="16.5" customHeight="1" x14ac:dyDescent="0.25">
      <c r="A86" s="7"/>
      <c r="B86" s="7"/>
      <c r="C86" s="7"/>
      <c r="D86" s="7"/>
      <c r="E86" s="7" t="s">
        <v>143</v>
      </c>
      <c r="F86" s="7"/>
      <c r="G86" s="7"/>
      <c r="H86" s="7"/>
      <c r="I86" s="7"/>
      <c r="J86" s="7"/>
      <c r="K86" s="7"/>
      <c r="L86" s="9" t="s">
        <v>140</v>
      </c>
      <c r="M86" s="195">
        <v>4.2</v>
      </c>
      <c r="N86" s="195">
        <v>4.8</v>
      </c>
      <c r="O86" s="195">
        <v>4.5</v>
      </c>
      <c r="P86" s="195">
        <v>4</v>
      </c>
      <c r="Q86" s="195">
        <v>5.5</v>
      </c>
      <c r="R86" s="195">
        <v>5.0999999999999996</v>
      </c>
      <c r="S86" s="195">
        <v>3.2</v>
      </c>
      <c r="T86" s="195">
        <v>3.1</v>
      </c>
      <c r="U86" s="195">
        <v>4.5</v>
      </c>
    </row>
    <row r="87" spans="1:21" ht="16.5" customHeight="1" x14ac:dyDescent="0.25">
      <c r="A87" s="7"/>
      <c r="B87" s="7"/>
      <c r="C87" s="7"/>
      <c r="D87" s="7"/>
      <c r="E87" s="7" t="s">
        <v>144</v>
      </c>
      <c r="F87" s="7"/>
      <c r="G87" s="7"/>
      <c r="H87" s="7"/>
      <c r="I87" s="7"/>
      <c r="J87" s="7"/>
      <c r="K87" s="7"/>
      <c r="L87" s="9" t="s">
        <v>140</v>
      </c>
      <c r="M87" s="195">
        <v>8.6999999999999993</v>
      </c>
      <c r="N87" s="196">
        <v>10.1</v>
      </c>
      <c r="O87" s="195">
        <v>8.6999999999999993</v>
      </c>
      <c r="P87" s="195">
        <v>8.6999999999999993</v>
      </c>
      <c r="Q87" s="196">
        <v>11.9</v>
      </c>
      <c r="R87" s="195">
        <v>9</v>
      </c>
      <c r="S87" s="195">
        <v>7.7</v>
      </c>
      <c r="T87" s="195">
        <v>7.8</v>
      </c>
      <c r="U87" s="195">
        <v>9.3000000000000007</v>
      </c>
    </row>
    <row r="88" spans="1:21" ht="16.5" customHeight="1" x14ac:dyDescent="0.25">
      <c r="A88" s="7"/>
      <c r="B88" s="7"/>
      <c r="C88" s="7"/>
      <c r="D88" s="7"/>
      <c r="E88" s="7" t="s">
        <v>145</v>
      </c>
      <c r="F88" s="7"/>
      <c r="G88" s="7"/>
      <c r="H88" s="7"/>
      <c r="I88" s="7"/>
      <c r="J88" s="7"/>
      <c r="K88" s="7"/>
      <c r="L88" s="9" t="s">
        <v>140</v>
      </c>
      <c r="M88" s="196">
        <v>19.2</v>
      </c>
      <c r="N88" s="196">
        <v>21.8</v>
      </c>
      <c r="O88" s="196">
        <v>18.600000000000001</v>
      </c>
      <c r="P88" s="196">
        <v>20.3</v>
      </c>
      <c r="Q88" s="196">
        <v>24.1</v>
      </c>
      <c r="R88" s="196">
        <v>20</v>
      </c>
      <c r="S88" s="196">
        <v>19</v>
      </c>
      <c r="T88" s="196">
        <v>16.8</v>
      </c>
      <c r="U88" s="196">
        <v>20.2</v>
      </c>
    </row>
    <row r="89" spans="1:21" ht="16.5" customHeight="1" x14ac:dyDescent="0.25">
      <c r="A89" s="7"/>
      <c r="B89" s="7"/>
      <c r="C89" s="7"/>
      <c r="D89" s="7"/>
      <c r="E89" s="7" t="s">
        <v>146</v>
      </c>
      <c r="F89" s="7"/>
      <c r="G89" s="7"/>
      <c r="H89" s="7"/>
      <c r="I89" s="7"/>
      <c r="J89" s="7"/>
      <c r="K89" s="7"/>
      <c r="L89" s="9" t="s">
        <v>140</v>
      </c>
      <c r="M89" s="196">
        <v>40.700000000000003</v>
      </c>
      <c r="N89" s="196">
        <v>46.9</v>
      </c>
      <c r="O89" s="196">
        <v>37.299999999999997</v>
      </c>
      <c r="P89" s="196">
        <v>41.2</v>
      </c>
      <c r="Q89" s="196">
        <v>48.7</v>
      </c>
      <c r="R89" s="196">
        <v>39.6</v>
      </c>
      <c r="S89" s="196">
        <v>40.9</v>
      </c>
      <c r="T89" s="196">
        <v>34.6</v>
      </c>
      <c r="U89" s="196">
        <v>42.3</v>
      </c>
    </row>
    <row r="90" spans="1:21" ht="16.5" customHeight="1" x14ac:dyDescent="0.25">
      <c r="A90" s="7"/>
      <c r="B90" s="7"/>
      <c r="C90" s="7"/>
      <c r="D90" s="7"/>
      <c r="E90" s="7" t="s">
        <v>616</v>
      </c>
      <c r="F90" s="7"/>
      <c r="G90" s="7"/>
      <c r="H90" s="7"/>
      <c r="I90" s="7"/>
      <c r="J90" s="7"/>
      <c r="K90" s="7"/>
      <c r="L90" s="9" t="s">
        <v>140</v>
      </c>
      <c r="M90" s="196">
        <v>77.2</v>
      </c>
      <c r="N90" s="196">
        <v>81.599999999999994</v>
      </c>
      <c r="O90" s="196">
        <v>72.2</v>
      </c>
      <c r="P90" s="196">
        <v>82.5</v>
      </c>
      <c r="Q90" s="196">
        <v>91</v>
      </c>
      <c r="R90" s="196">
        <v>78.900000000000006</v>
      </c>
      <c r="S90" s="196">
        <v>77.599999999999994</v>
      </c>
      <c r="T90" s="196">
        <v>64</v>
      </c>
      <c r="U90" s="196">
        <v>79.2</v>
      </c>
    </row>
    <row r="91" spans="1:21" ht="16.5" customHeight="1" x14ac:dyDescent="0.25">
      <c r="A91" s="7"/>
      <c r="B91" s="7"/>
      <c r="C91" s="7"/>
      <c r="D91" s="7" t="s">
        <v>245</v>
      </c>
      <c r="E91" s="7"/>
      <c r="F91" s="7"/>
      <c r="G91" s="7"/>
      <c r="H91" s="7"/>
      <c r="I91" s="7"/>
      <c r="J91" s="7"/>
      <c r="K91" s="7"/>
      <c r="L91" s="9"/>
      <c r="M91" s="10"/>
      <c r="N91" s="10"/>
      <c r="O91" s="10"/>
      <c r="P91" s="10"/>
      <c r="Q91" s="10"/>
      <c r="R91" s="10"/>
      <c r="S91" s="10"/>
      <c r="T91" s="10"/>
      <c r="U91" s="10"/>
    </row>
    <row r="92" spans="1:21" ht="16.5" customHeight="1" x14ac:dyDescent="0.25">
      <c r="A92" s="7"/>
      <c r="B92" s="7"/>
      <c r="C92" s="7"/>
      <c r="D92" s="7"/>
      <c r="E92" s="7" t="s">
        <v>349</v>
      </c>
      <c r="F92" s="7"/>
      <c r="G92" s="7"/>
      <c r="H92" s="7"/>
      <c r="I92" s="7"/>
      <c r="J92" s="7"/>
      <c r="K92" s="7"/>
      <c r="L92" s="9" t="s">
        <v>140</v>
      </c>
      <c r="M92" s="195">
        <v>0.1</v>
      </c>
      <c r="N92" s="195">
        <v>0.1</v>
      </c>
      <c r="O92" s="195">
        <v>0.1</v>
      </c>
      <c r="P92" s="195">
        <v>0.1</v>
      </c>
      <c r="Q92" s="195">
        <v>0.1</v>
      </c>
      <c r="R92" s="195">
        <v>0.2</v>
      </c>
      <c r="S92" s="195" t="s">
        <v>79</v>
      </c>
      <c r="T92" s="195">
        <v>0.1</v>
      </c>
      <c r="U92" s="195">
        <v>0.1</v>
      </c>
    </row>
    <row r="93" spans="1:21" ht="16.5" customHeight="1" x14ac:dyDescent="0.25">
      <c r="A93" s="7"/>
      <c r="B93" s="7"/>
      <c r="C93" s="7"/>
      <c r="D93" s="7"/>
      <c r="E93" s="7" t="s">
        <v>143</v>
      </c>
      <c r="F93" s="7"/>
      <c r="G93" s="7"/>
      <c r="H93" s="7"/>
      <c r="I93" s="7"/>
      <c r="J93" s="7"/>
      <c r="K93" s="7"/>
      <c r="L93" s="9" t="s">
        <v>140</v>
      </c>
      <c r="M93" s="195">
        <v>4.2</v>
      </c>
      <c r="N93" s="195">
        <v>5.0999999999999996</v>
      </c>
      <c r="O93" s="195">
        <v>4.5999999999999996</v>
      </c>
      <c r="P93" s="195">
        <v>3.9</v>
      </c>
      <c r="Q93" s="195">
        <v>5.6</v>
      </c>
      <c r="R93" s="195">
        <v>6.1</v>
      </c>
      <c r="S93" s="195">
        <v>4.7</v>
      </c>
      <c r="T93" s="195">
        <v>4.4000000000000004</v>
      </c>
      <c r="U93" s="195">
        <v>4.5999999999999996</v>
      </c>
    </row>
    <row r="94" spans="1:21" ht="16.5" customHeight="1" x14ac:dyDescent="0.25">
      <c r="A94" s="7"/>
      <c r="B94" s="7"/>
      <c r="C94" s="7"/>
      <c r="D94" s="7"/>
      <c r="E94" s="7" t="s">
        <v>144</v>
      </c>
      <c r="F94" s="7"/>
      <c r="G94" s="7"/>
      <c r="H94" s="7"/>
      <c r="I94" s="7"/>
      <c r="J94" s="7"/>
      <c r="K94" s="7"/>
      <c r="L94" s="9" t="s">
        <v>140</v>
      </c>
      <c r="M94" s="195">
        <v>8.6999999999999993</v>
      </c>
      <c r="N94" s="196">
        <v>10.6</v>
      </c>
      <c r="O94" s="195">
        <v>8.9</v>
      </c>
      <c r="P94" s="195">
        <v>7.7</v>
      </c>
      <c r="Q94" s="196">
        <v>10.5</v>
      </c>
      <c r="R94" s="196">
        <v>10.1</v>
      </c>
      <c r="S94" s="195">
        <v>9.3000000000000007</v>
      </c>
      <c r="T94" s="195">
        <v>8.3000000000000007</v>
      </c>
      <c r="U94" s="195">
        <v>9.3000000000000007</v>
      </c>
    </row>
    <row r="95" spans="1:21" ht="16.5" customHeight="1" x14ac:dyDescent="0.25">
      <c r="A95" s="7"/>
      <c r="B95" s="7"/>
      <c r="C95" s="7"/>
      <c r="D95" s="7"/>
      <c r="E95" s="7" t="s">
        <v>145</v>
      </c>
      <c r="F95" s="7"/>
      <c r="G95" s="7"/>
      <c r="H95" s="7"/>
      <c r="I95" s="7"/>
      <c r="J95" s="7"/>
      <c r="K95" s="7"/>
      <c r="L95" s="9" t="s">
        <v>140</v>
      </c>
      <c r="M95" s="196">
        <v>19.399999999999999</v>
      </c>
      <c r="N95" s="196">
        <v>23.8</v>
      </c>
      <c r="O95" s="196">
        <v>19.7</v>
      </c>
      <c r="P95" s="196">
        <v>19.399999999999999</v>
      </c>
      <c r="Q95" s="196">
        <v>22</v>
      </c>
      <c r="R95" s="196">
        <v>24.4</v>
      </c>
      <c r="S95" s="196">
        <v>25.2</v>
      </c>
      <c r="T95" s="196">
        <v>12.5</v>
      </c>
      <c r="U95" s="196">
        <v>21</v>
      </c>
    </row>
    <row r="96" spans="1:21" ht="16.5" customHeight="1" x14ac:dyDescent="0.25">
      <c r="A96" s="7"/>
      <c r="B96" s="7"/>
      <c r="C96" s="7"/>
      <c r="D96" s="7"/>
      <c r="E96" s="7" t="s">
        <v>146</v>
      </c>
      <c r="F96" s="7"/>
      <c r="G96" s="7"/>
      <c r="H96" s="7"/>
      <c r="I96" s="7"/>
      <c r="J96" s="7"/>
      <c r="K96" s="7"/>
      <c r="L96" s="9" t="s">
        <v>140</v>
      </c>
      <c r="M96" s="196">
        <v>41.3</v>
      </c>
      <c r="N96" s="196">
        <v>50.8</v>
      </c>
      <c r="O96" s="196">
        <v>41.7</v>
      </c>
      <c r="P96" s="196">
        <v>37.9</v>
      </c>
      <c r="Q96" s="196">
        <v>50.6</v>
      </c>
      <c r="R96" s="196">
        <v>50.2</v>
      </c>
      <c r="S96" s="196">
        <v>49.9</v>
      </c>
      <c r="T96" s="196">
        <v>26.1</v>
      </c>
      <c r="U96" s="196">
        <v>44.6</v>
      </c>
    </row>
    <row r="97" spans="1:21" ht="16.5" customHeight="1" x14ac:dyDescent="0.25">
      <c r="A97" s="7"/>
      <c r="B97" s="7"/>
      <c r="C97" s="7"/>
      <c r="D97" s="7"/>
      <c r="E97" s="7" t="s">
        <v>616</v>
      </c>
      <c r="F97" s="7"/>
      <c r="G97" s="7"/>
      <c r="H97" s="7"/>
      <c r="I97" s="7"/>
      <c r="J97" s="7"/>
      <c r="K97" s="7"/>
      <c r="L97" s="9" t="s">
        <v>140</v>
      </c>
      <c r="M97" s="196">
        <v>77.599999999999994</v>
      </c>
      <c r="N97" s="196">
        <v>93.8</v>
      </c>
      <c r="O97" s="196">
        <v>78.7</v>
      </c>
      <c r="P97" s="196">
        <v>80.8</v>
      </c>
      <c r="Q97" s="196">
        <v>90.3</v>
      </c>
      <c r="R97" s="196">
        <v>94.7</v>
      </c>
      <c r="S97" s="196">
        <v>89.8</v>
      </c>
      <c r="T97" s="196">
        <v>59.2</v>
      </c>
      <c r="U97" s="196">
        <v>84</v>
      </c>
    </row>
    <row r="98" spans="1:21" ht="16.5" customHeight="1" x14ac:dyDescent="0.25">
      <c r="A98" s="7"/>
      <c r="B98" s="7"/>
      <c r="C98" s="7"/>
      <c r="D98" s="7" t="s">
        <v>246</v>
      </c>
      <c r="E98" s="7"/>
      <c r="F98" s="7"/>
      <c r="G98" s="7"/>
      <c r="H98" s="7"/>
      <c r="I98" s="7"/>
      <c r="J98" s="7"/>
      <c r="K98" s="7"/>
      <c r="L98" s="9"/>
      <c r="M98" s="10"/>
      <c r="N98" s="10"/>
      <c r="O98" s="10"/>
      <c r="P98" s="10"/>
      <c r="Q98" s="10"/>
      <c r="R98" s="10"/>
      <c r="S98" s="10"/>
      <c r="T98" s="10"/>
      <c r="U98" s="10"/>
    </row>
    <row r="99" spans="1:21" ht="16.5" customHeight="1" x14ac:dyDescent="0.25">
      <c r="A99" s="7"/>
      <c r="B99" s="7"/>
      <c r="C99" s="7"/>
      <c r="D99" s="7"/>
      <c r="E99" s="7" t="s">
        <v>349</v>
      </c>
      <c r="F99" s="7"/>
      <c r="G99" s="7"/>
      <c r="H99" s="7"/>
      <c r="I99" s="7"/>
      <c r="J99" s="7"/>
      <c r="K99" s="7"/>
      <c r="L99" s="9" t="s">
        <v>140</v>
      </c>
      <c r="M99" s="195">
        <v>0.2</v>
      </c>
      <c r="N99" s="195">
        <v>0.2</v>
      </c>
      <c r="O99" s="195">
        <v>0.2</v>
      </c>
      <c r="P99" s="195">
        <v>0.2</v>
      </c>
      <c r="Q99" s="195">
        <v>0.2</v>
      </c>
      <c r="R99" s="195">
        <v>0.2</v>
      </c>
      <c r="S99" s="195">
        <v>0.1</v>
      </c>
      <c r="T99" s="195">
        <v>0.1</v>
      </c>
      <c r="U99" s="195">
        <v>0.2</v>
      </c>
    </row>
    <row r="100" spans="1:21" ht="16.5" customHeight="1" x14ac:dyDescent="0.25">
      <c r="A100" s="7"/>
      <c r="B100" s="7"/>
      <c r="C100" s="7"/>
      <c r="D100" s="7"/>
      <c r="E100" s="7" t="s">
        <v>143</v>
      </c>
      <c r="F100" s="7"/>
      <c r="G100" s="7"/>
      <c r="H100" s="7"/>
      <c r="I100" s="7"/>
      <c r="J100" s="7"/>
      <c r="K100" s="7"/>
      <c r="L100" s="9" t="s">
        <v>140</v>
      </c>
      <c r="M100" s="195">
        <v>5.6</v>
      </c>
      <c r="N100" s="195">
        <v>5.3</v>
      </c>
      <c r="O100" s="195">
        <v>6.3</v>
      </c>
      <c r="P100" s="195">
        <v>4</v>
      </c>
      <c r="Q100" s="195">
        <v>6.5</v>
      </c>
      <c r="R100" s="195">
        <v>5.6</v>
      </c>
      <c r="S100" s="195">
        <v>5.0999999999999996</v>
      </c>
      <c r="T100" s="195">
        <v>3.8</v>
      </c>
      <c r="U100" s="195">
        <v>5.6</v>
      </c>
    </row>
    <row r="101" spans="1:21" ht="16.5" customHeight="1" x14ac:dyDescent="0.25">
      <c r="A101" s="7"/>
      <c r="B101" s="7"/>
      <c r="C101" s="7"/>
      <c r="D101" s="7"/>
      <c r="E101" s="7" t="s">
        <v>144</v>
      </c>
      <c r="F101" s="7"/>
      <c r="G101" s="7"/>
      <c r="H101" s="7"/>
      <c r="I101" s="7"/>
      <c r="J101" s="7"/>
      <c r="K101" s="7"/>
      <c r="L101" s="9" t="s">
        <v>140</v>
      </c>
      <c r="M101" s="196">
        <v>11.5</v>
      </c>
      <c r="N101" s="196">
        <v>11.6</v>
      </c>
      <c r="O101" s="196">
        <v>12.3</v>
      </c>
      <c r="P101" s="195">
        <v>9</v>
      </c>
      <c r="Q101" s="196">
        <v>13.7</v>
      </c>
      <c r="R101" s="196">
        <v>11.5</v>
      </c>
      <c r="S101" s="196">
        <v>12.5</v>
      </c>
      <c r="T101" s="195">
        <v>7.3</v>
      </c>
      <c r="U101" s="196">
        <v>11.6</v>
      </c>
    </row>
    <row r="102" spans="1:21" ht="16.5" customHeight="1" x14ac:dyDescent="0.25">
      <c r="A102" s="7"/>
      <c r="B102" s="7"/>
      <c r="C102" s="7"/>
      <c r="D102" s="7"/>
      <c r="E102" s="7" t="s">
        <v>145</v>
      </c>
      <c r="F102" s="7"/>
      <c r="G102" s="7"/>
      <c r="H102" s="7"/>
      <c r="I102" s="7"/>
      <c r="J102" s="7"/>
      <c r="K102" s="7"/>
      <c r="L102" s="9" t="s">
        <v>140</v>
      </c>
      <c r="M102" s="196">
        <v>25.7</v>
      </c>
      <c r="N102" s="196">
        <v>27.8</v>
      </c>
      <c r="O102" s="196">
        <v>27.7</v>
      </c>
      <c r="P102" s="196">
        <v>21.8</v>
      </c>
      <c r="Q102" s="196">
        <v>29.4</v>
      </c>
      <c r="R102" s="196">
        <v>26.7</v>
      </c>
      <c r="S102" s="196">
        <v>25.5</v>
      </c>
      <c r="T102" s="196">
        <v>18.7</v>
      </c>
      <c r="U102" s="196">
        <v>26.5</v>
      </c>
    </row>
    <row r="103" spans="1:21" ht="16.5" customHeight="1" x14ac:dyDescent="0.25">
      <c r="A103" s="7"/>
      <c r="B103" s="7"/>
      <c r="C103" s="7"/>
      <c r="D103" s="7"/>
      <c r="E103" s="7" t="s">
        <v>146</v>
      </c>
      <c r="F103" s="7"/>
      <c r="G103" s="7"/>
      <c r="H103" s="7"/>
      <c r="I103" s="7"/>
      <c r="J103" s="7"/>
      <c r="K103" s="7"/>
      <c r="L103" s="9" t="s">
        <v>140</v>
      </c>
      <c r="M103" s="196">
        <v>54.7</v>
      </c>
      <c r="N103" s="196">
        <v>58.2</v>
      </c>
      <c r="O103" s="196">
        <v>55.9</v>
      </c>
      <c r="P103" s="196">
        <v>45</v>
      </c>
      <c r="Q103" s="196">
        <v>61</v>
      </c>
      <c r="R103" s="196">
        <v>61.8</v>
      </c>
      <c r="S103" s="196">
        <v>53.2</v>
      </c>
      <c r="T103" s="196">
        <v>46.7</v>
      </c>
      <c r="U103" s="196">
        <v>55.6</v>
      </c>
    </row>
    <row r="104" spans="1:21" ht="16.5" customHeight="1" x14ac:dyDescent="0.25">
      <c r="A104" s="7"/>
      <c r="B104" s="7"/>
      <c r="C104" s="7"/>
      <c r="D104" s="7"/>
      <c r="E104" s="7" t="s">
        <v>616</v>
      </c>
      <c r="F104" s="7"/>
      <c r="G104" s="7"/>
      <c r="H104" s="7"/>
      <c r="I104" s="7"/>
      <c r="J104" s="7"/>
      <c r="K104" s="7"/>
      <c r="L104" s="9" t="s">
        <v>140</v>
      </c>
      <c r="M104" s="191">
        <v>104.8</v>
      </c>
      <c r="N104" s="191">
        <v>111.1</v>
      </c>
      <c r="O104" s="191">
        <v>103.2</v>
      </c>
      <c r="P104" s="196">
        <v>95.6</v>
      </c>
      <c r="Q104" s="191">
        <v>112.4</v>
      </c>
      <c r="R104" s="191">
        <v>113.2</v>
      </c>
      <c r="S104" s="196">
        <v>90.5</v>
      </c>
      <c r="T104" s="196">
        <v>59.7</v>
      </c>
      <c r="U104" s="191">
        <v>106</v>
      </c>
    </row>
    <row r="105" spans="1:21" ht="16.5" customHeight="1" x14ac:dyDescent="0.25">
      <c r="A105" s="7"/>
      <c r="B105" s="7"/>
      <c r="C105" s="7"/>
      <c r="D105" s="7" t="s">
        <v>247</v>
      </c>
      <c r="E105" s="7"/>
      <c r="F105" s="7"/>
      <c r="G105" s="7"/>
      <c r="H105" s="7"/>
      <c r="I105" s="7"/>
      <c r="J105" s="7"/>
      <c r="K105" s="7"/>
      <c r="L105" s="9"/>
      <c r="M105" s="10"/>
      <c r="N105" s="10"/>
      <c r="O105" s="10"/>
      <c r="P105" s="10"/>
      <c r="Q105" s="10"/>
      <c r="R105" s="10"/>
      <c r="S105" s="10"/>
      <c r="T105" s="10"/>
      <c r="U105" s="10"/>
    </row>
    <row r="106" spans="1:21" ht="16.5" customHeight="1" x14ac:dyDescent="0.25">
      <c r="A106" s="7"/>
      <c r="B106" s="7"/>
      <c r="C106" s="7"/>
      <c r="D106" s="7"/>
      <c r="E106" s="7" t="s">
        <v>349</v>
      </c>
      <c r="F106" s="7"/>
      <c r="G106" s="7"/>
      <c r="H106" s="7"/>
      <c r="I106" s="7"/>
      <c r="J106" s="7"/>
      <c r="K106" s="7"/>
      <c r="L106" s="9" t="s">
        <v>140</v>
      </c>
      <c r="M106" s="195">
        <v>0.2</v>
      </c>
      <c r="N106" s="195">
        <v>0.2</v>
      </c>
      <c r="O106" s="195">
        <v>0.2</v>
      </c>
      <c r="P106" s="195">
        <v>0.2</v>
      </c>
      <c r="Q106" s="195">
        <v>0.3</v>
      </c>
      <c r="R106" s="195">
        <v>0.3</v>
      </c>
      <c r="S106" s="195">
        <v>0.1</v>
      </c>
      <c r="T106" s="195">
        <v>0.2</v>
      </c>
      <c r="U106" s="195">
        <v>0.2</v>
      </c>
    </row>
    <row r="107" spans="1:21" ht="16.5" customHeight="1" x14ac:dyDescent="0.25">
      <c r="A107" s="7"/>
      <c r="B107" s="7"/>
      <c r="C107" s="7"/>
      <c r="D107" s="7"/>
      <c r="E107" s="7" t="s">
        <v>143</v>
      </c>
      <c r="F107" s="7"/>
      <c r="G107" s="7"/>
      <c r="H107" s="7"/>
      <c r="I107" s="7"/>
      <c r="J107" s="7"/>
      <c r="K107" s="7"/>
      <c r="L107" s="9" t="s">
        <v>140</v>
      </c>
      <c r="M107" s="195">
        <v>5.2</v>
      </c>
      <c r="N107" s="195">
        <v>4.3</v>
      </c>
      <c r="O107" s="195">
        <v>5.5</v>
      </c>
      <c r="P107" s="195">
        <v>4.5999999999999996</v>
      </c>
      <c r="Q107" s="195">
        <v>6.5</v>
      </c>
      <c r="R107" s="195">
        <v>5.5</v>
      </c>
      <c r="S107" s="195">
        <v>5.2</v>
      </c>
      <c r="T107" s="195">
        <v>3.7</v>
      </c>
      <c r="U107" s="195">
        <v>5.0999999999999996</v>
      </c>
    </row>
    <row r="108" spans="1:21" ht="16.5" customHeight="1" x14ac:dyDescent="0.25">
      <c r="A108" s="7"/>
      <c r="B108" s="7"/>
      <c r="C108" s="7"/>
      <c r="D108" s="7"/>
      <c r="E108" s="7" t="s">
        <v>144</v>
      </c>
      <c r="F108" s="7"/>
      <c r="G108" s="7"/>
      <c r="H108" s="7"/>
      <c r="I108" s="7"/>
      <c r="J108" s="7"/>
      <c r="K108" s="7"/>
      <c r="L108" s="9" t="s">
        <v>140</v>
      </c>
      <c r="M108" s="196">
        <v>11.1</v>
      </c>
      <c r="N108" s="195">
        <v>9.8000000000000007</v>
      </c>
      <c r="O108" s="196">
        <v>10.4</v>
      </c>
      <c r="P108" s="196">
        <v>10.5</v>
      </c>
      <c r="Q108" s="196">
        <v>13.3</v>
      </c>
      <c r="R108" s="196">
        <v>10.9</v>
      </c>
      <c r="S108" s="196">
        <v>14.5</v>
      </c>
      <c r="T108" s="195">
        <v>8</v>
      </c>
      <c r="U108" s="196">
        <v>10.8</v>
      </c>
    </row>
    <row r="109" spans="1:21" ht="16.5" customHeight="1" x14ac:dyDescent="0.25">
      <c r="A109" s="7"/>
      <c r="B109" s="7"/>
      <c r="C109" s="7"/>
      <c r="D109" s="7"/>
      <c r="E109" s="7" t="s">
        <v>145</v>
      </c>
      <c r="F109" s="7"/>
      <c r="G109" s="7"/>
      <c r="H109" s="7"/>
      <c r="I109" s="7"/>
      <c r="J109" s="7"/>
      <c r="K109" s="7"/>
      <c r="L109" s="9" t="s">
        <v>140</v>
      </c>
      <c r="M109" s="196">
        <v>25.7</v>
      </c>
      <c r="N109" s="196">
        <v>23.5</v>
      </c>
      <c r="O109" s="196">
        <v>23.7</v>
      </c>
      <c r="P109" s="196">
        <v>24.2</v>
      </c>
      <c r="Q109" s="196">
        <v>29.4</v>
      </c>
      <c r="R109" s="196">
        <v>24.2</v>
      </c>
      <c r="S109" s="196">
        <v>34.200000000000003</v>
      </c>
      <c r="T109" s="196">
        <v>20.2</v>
      </c>
      <c r="U109" s="196">
        <v>24.9</v>
      </c>
    </row>
    <row r="110" spans="1:21" ht="16.5" customHeight="1" x14ac:dyDescent="0.25">
      <c r="A110" s="7"/>
      <c r="B110" s="7"/>
      <c r="C110" s="7"/>
      <c r="D110" s="7"/>
      <c r="E110" s="7" t="s">
        <v>146</v>
      </c>
      <c r="F110" s="7"/>
      <c r="G110" s="7"/>
      <c r="H110" s="7"/>
      <c r="I110" s="7"/>
      <c r="J110" s="7"/>
      <c r="K110" s="7"/>
      <c r="L110" s="9" t="s">
        <v>140</v>
      </c>
      <c r="M110" s="196">
        <v>54.8</v>
      </c>
      <c r="N110" s="196">
        <v>53.3</v>
      </c>
      <c r="O110" s="196">
        <v>50.7</v>
      </c>
      <c r="P110" s="196">
        <v>53.1</v>
      </c>
      <c r="Q110" s="196">
        <v>60.3</v>
      </c>
      <c r="R110" s="196">
        <v>53.1</v>
      </c>
      <c r="S110" s="196">
        <v>61.8</v>
      </c>
      <c r="T110" s="196">
        <v>34.5</v>
      </c>
      <c r="U110" s="196">
        <v>53.9</v>
      </c>
    </row>
    <row r="111" spans="1:21" ht="16.5" customHeight="1" x14ac:dyDescent="0.25">
      <c r="A111" s="7"/>
      <c r="B111" s="7"/>
      <c r="C111" s="7"/>
      <c r="D111" s="7"/>
      <c r="E111" s="7" t="s">
        <v>616</v>
      </c>
      <c r="F111" s="7"/>
      <c r="G111" s="7"/>
      <c r="H111" s="7"/>
      <c r="I111" s="7"/>
      <c r="J111" s="7"/>
      <c r="K111" s="7"/>
      <c r="L111" s="9" t="s">
        <v>140</v>
      </c>
      <c r="M111" s="191">
        <v>108.5</v>
      </c>
      <c r="N111" s="191">
        <v>106.5</v>
      </c>
      <c r="O111" s="196">
        <v>98</v>
      </c>
      <c r="P111" s="191">
        <v>108.5</v>
      </c>
      <c r="Q111" s="191">
        <v>113.9</v>
      </c>
      <c r="R111" s="191">
        <v>106.4</v>
      </c>
      <c r="S111" s="191">
        <v>107.6</v>
      </c>
      <c r="T111" s="196">
        <v>65.7</v>
      </c>
      <c r="U111" s="191">
        <v>106.5</v>
      </c>
    </row>
    <row r="112" spans="1:21" ht="16.5" customHeight="1" x14ac:dyDescent="0.25">
      <c r="A112" s="7"/>
      <c r="B112" s="7"/>
      <c r="C112" s="7"/>
      <c r="D112" s="7" t="s">
        <v>715</v>
      </c>
      <c r="E112" s="7"/>
      <c r="F112" s="7"/>
      <c r="G112" s="7"/>
      <c r="H112" s="7"/>
      <c r="I112" s="7"/>
      <c r="J112" s="7"/>
      <c r="K112" s="7"/>
      <c r="L112" s="9"/>
      <c r="M112" s="10"/>
      <c r="N112" s="10"/>
      <c r="O112" s="10"/>
      <c r="P112" s="10"/>
      <c r="Q112" s="10"/>
      <c r="R112" s="10"/>
      <c r="S112" s="10"/>
      <c r="T112" s="10"/>
      <c r="U112" s="10"/>
    </row>
    <row r="113" spans="1:21" ht="16.5" customHeight="1" x14ac:dyDescent="0.25">
      <c r="A113" s="7"/>
      <c r="B113" s="7"/>
      <c r="C113" s="7"/>
      <c r="D113" s="7"/>
      <c r="E113" s="7" t="s">
        <v>349</v>
      </c>
      <c r="F113" s="7"/>
      <c r="G113" s="7"/>
      <c r="H113" s="7"/>
      <c r="I113" s="7"/>
      <c r="J113" s="7"/>
      <c r="K113" s="7"/>
      <c r="L113" s="9" t="s">
        <v>140</v>
      </c>
      <c r="M113" s="195">
        <v>0.2</v>
      </c>
      <c r="N113" s="195">
        <v>0.2</v>
      </c>
      <c r="O113" s="195">
        <v>0.2</v>
      </c>
      <c r="P113" s="195">
        <v>0.2</v>
      </c>
      <c r="Q113" s="195">
        <v>0.2</v>
      </c>
      <c r="R113" s="195">
        <v>0.2</v>
      </c>
      <c r="S113" s="195">
        <v>0.1</v>
      </c>
      <c r="T113" s="195">
        <v>0.2</v>
      </c>
      <c r="U113" s="195">
        <v>0.2</v>
      </c>
    </row>
    <row r="114" spans="1:21" ht="16.5" customHeight="1" x14ac:dyDescent="0.25">
      <c r="A114" s="7"/>
      <c r="B114" s="7"/>
      <c r="C114" s="7"/>
      <c r="D114" s="7"/>
      <c r="E114" s="7" t="s">
        <v>143</v>
      </c>
      <c r="F114" s="7"/>
      <c r="G114" s="7"/>
      <c r="H114" s="7"/>
      <c r="I114" s="7"/>
      <c r="J114" s="7"/>
      <c r="K114" s="7"/>
      <c r="L114" s="9" t="s">
        <v>140</v>
      </c>
      <c r="M114" s="195">
        <v>5.0999999999999996</v>
      </c>
      <c r="N114" s="195">
        <v>4</v>
      </c>
      <c r="O114" s="195">
        <v>5.0999999999999996</v>
      </c>
      <c r="P114" s="195">
        <v>4.8</v>
      </c>
      <c r="Q114" s="195">
        <v>6.7</v>
      </c>
      <c r="R114" s="195">
        <v>4.3</v>
      </c>
      <c r="S114" s="195">
        <v>5.0999999999999996</v>
      </c>
      <c r="T114" s="195">
        <v>4.4000000000000004</v>
      </c>
      <c r="U114" s="195">
        <v>4.9000000000000004</v>
      </c>
    </row>
    <row r="115" spans="1:21" ht="16.5" customHeight="1" x14ac:dyDescent="0.25">
      <c r="A115" s="7"/>
      <c r="B115" s="7"/>
      <c r="C115" s="7"/>
      <c r="D115" s="7"/>
      <c r="E115" s="7" t="s">
        <v>144</v>
      </c>
      <c r="F115" s="7"/>
      <c r="G115" s="7"/>
      <c r="H115" s="7"/>
      <c r="I115" s="7"/>
      <c r="J115" s="7"/>
      <c r="K115" s="7"/>
      <c r="L115" s="9" t="s">
        <v>140</v>
      </c>
      <c r="M115" s="196">
        <v>11.3</v>
      </c>
      <c r="N115" s="195">
        <v>8.9</v>
      </c>
      <c r="O115" s="196">
        <v>11.6</v>
      </c>
      <c r="P115" s="196">
        <v>12.1</v>
      </c>
      <c r="Q115" s="196">
        <v>12.9</v>
      </c>
      <c r="R115" s="196">
        <v>10</v>
      </c>
      <c r="S115" s="196">
        <v>14.3</v>
      </c>
      <c r="T115" s="195">
        <v>9.1999999999999993</v>
      </c>
      <c r="U115" s="196">
        <v>11</v>
      </c>
    </row>
    <row r="116" spans="1:21" ht="16.5" customHeight="1" x14ac:dyDescent="0.25">
      <c r="A116" s="7"/>
      <c r="B116" s="7"/>
      <c r="C116" s="7"/>
      <c r="D116" s="7"/>
      <c r="E116" s="7" t="s">
        <v>145</v>
      </c>
      <c r="F116" s="7"/>
      <c r="G116" s="7"/>
      <c r="H116" s="7"/>
      <c r="I116" s="7"/>
      <c r="J116" s="7"/>
      <c r="K116" s="7"/>
      <c r="L116" s="9" t="s">
        <v>140</v>
      </c>
      <c r="M116" s="196">
        <v>26.3</v>
      </c>
      <c r="N116" s="196">
        <v>20.9</v>
      </c>
      <c r="O116" s="196">
        <v>25</v>
      </c>
      <c r="P116" s="196">
        <v>29.6</v>
      </c>
      <c r="Q116" s="196">
        <v>29.1</v>
      </c>
      <c r="R116" s="196">
        <v>20.3</v>
      </c>
      <c r="S116" s="196">
        <v>33.6</v>
      </c>
      <c r="T116" s="196">
        <v>11</v>
      </c>
      <c r="U116" s="196">
        <v>25.1</v>
      </c>
    </row>
    <row r="117" spans="1:21" ht="16.5" customHeight="1" x14ac:dyDescent="0.25">
      <c r="A117" s="7"/>
      <c r="B117" s="7"/>
      <c r="C117" s="7"/>
      <c r="D117" s="7"/>
      <c r="E117" s="7" t="s">
        <v>146</v>
      </c>
      <c r="F117" s="7"/>
      <c r="G117" s="7"/>
      <c r="H117" s="7"/>
      <c r="I117" s="7"/>
      <c r="J117" s="7"/>
      <c r="K117" s="7"/>
      <c r="L117" s="9" t="s">
        <v>140</v>
      </c>
      <c r="M117" s="196">
        <v>56</v>
      </c>
      <c r="N117" s="196">
        <v>48.9</v>
      </c>
      <c r="O117" s="196">
        <v>54.3</v>
      </c>
      <c r="P117" s="196">
        <v>62.9</v>
      </c>
      <c r="Q117" s="196">
        <v>65.8</v>
      </c>
      <c r="R117" s="196">
        <v>49.1</v>
      </c>
      <c r="S117" s="196">
        <v>66.5</v>
      </c>
      <c r="T117" s="196">
        <v>31.6</v>
      </c>
      <c r="U117" s="196">
        <v>55.2</v>
      </c>
    </row>
    <row r="118" spans="1:21" ht="16.5" customHeight="1" x14ac:dyDescent="0.25">
      <c r="A118" s="7"/>
      <c r="B118" s="7"/>
      <c r="C118" s="7"/>
      <c r="D118" s="7"/>
      <c r="E118" s="7" t="s">
        <v>616</v>
      </c>
      <c r="F118" s="7"/>
      <c r="G118" s="7"/>
      <c r="H118" s="7"/>
      <c r="I118" s="7"/>
      <c r="J118" s="7"/>
      <c r="K118" s="7"/>
      <c r="L118" s="9" t="s">
        <v>140</v>
      </c>
      <c r="M118" s="191">
        <v>114.2</v>
      </c>
      <c r="N118" s="191">
        <v>102.3</v>
      </c>
      <c r="O118" s="191">
        <v>105.4</v>
      </c>
      <c r="P118" s="191">
        <v>126.8</v>
      </c>
      <c r="Q118" s="191">
        <v>127.3</v>
      </c>
      <c r="R118" s="191">
        <v>103.9</v>
      </c>
      <c r="S118" s="191">
        <v>133.5</v>
      </c>
      <c r="T118" s="196">
        <v>61.5</v>
      </c>
      <c r="U118" s="191">
        <v>111.7</v>
      </c>
    </row>
    <row r="119" spans="1:21" ht="16.5" customHeight="1" x14ac:dyDescent="0.25">
      <c r="A119" s="7"/>
      <c r="B119" s="7"/>
      <c r="C119" s="7"/>
      <c r="D119" s="7" t="s">
        <v>249</v>
      </c>
      <c r="E119" s="7"/>
      <c r="F119" s="7"/>
      <c r="G119" s="7"/>
      <c r="H119" s="7"/>
      <c r="I119" s="7"/>
      <c r="J119" s="7"/>
      <c r="K119" s="7"/>
      <c r="L119" s="9"/>
      <c r="M119" s="10"/>
      <c r="N119" s="10"/>
      <c r="O119" s="10"/>
      <c r="P119" s="10"/>
      <c r="Q119" s="10"/>
      <c r="R119" s="10"/>
      <c r="S119" s="10"/>
      <c r="T119" s="10"/>
      <c r="U119" s="10"/>
    </row>
    <row r="120" spans="1:21" ht="16.5" customHeight="1" x14ac:dyDescent="0.25">
      <c r="A120" s="7"/>
      <c r="B120" s="7"/>
      <c r="C120" s="7"/>
      <c r="D120" s="7"/>
      <c r="E120" s="7" t="s">
        <v>349</v>
      </c>
      <c r="F120" s="7"/>
      <c r="G120" s="7"/>
      <c r="H120" s="7"/>
      <c r="I120" s="7"/>
      <c r="J120" s="7"/>
      <c r="K120" s="7"/>
      <c r="L120" s="9" t="s">
        <v>140</v>
      </c>
      <c r="M120" s="195">
        <v>0.3</v>
      </c>
      <c r="N120" s="195">
        <v>0.2</v>
      </c>
      <c r="O120" s="195">
        <v>0.2</v>
      </c>
      <c r="P120" s="195">
        <v>0.2</v>
      </c>
      <c r="Q120" s="195">
        <v>0.2</v>
      </c>
      <c r="R120" s="195">
        <v>0.3</v>
      </c>
      <c r="S120" s="195">
        <v>0.1</v>
      </c>
      <c r="T120" s="195">
        <v>0.2</v>
      </c>
      <c r="U120" s="195">
        <v>0.2</v>
      </c>
    </row>
    <row r="121" spans="1:21" ht="16.5" customHeight="1" x14ac:dyDescent="0.25">
      <c r="A121" s="7"/>
      <c r="B121" s="7"/>
      <c r="C121" s="7"/>
      <c r="D121" s="7"/>
      <c r="E121" s="7" t="s">
        <v>143</v>
      </c>
      <c r="F121" s="7"/>
      <c r="G121" s="7"/>
      <c r="H121" s="7"/>
      <c r="I121" s="7"/>
      <c r="J121" s="7"/>
      <c r="K121" s="7"/>
      <c r="L121" s="9" t="s">
        <v>140</v>
      </c>
      <c r="M121" s="195">
        <v>5.3</v>
      </c>
      <c r="N121" s="195">
        <v>4</v>
      </c>
      <c r="O121" s="195">
        <v>5.4</v>
      </c>
      <c r="P121" s="195">
        <v>5.6</v>
      </c>
      <c r="Q121" s="195">
        <v>5.4</v>
      </c>
      <c r="R121" s="195">
        <v>4.7</v>
      </c>
      <c r="S121" s="195">
        <v>5.2</v>
      </c>
      <c r="T121" s="195">
        <v>6.1</v>
      </c>
      <c r="U121" s="195">
        <v>5</v>
      </c>
    </row>
    <row r="122" spans="1:21" ht="16.5" customHeight="1" x14ac:dyDescent="0.25">
      <c r="A122" s="7"/>
      <c r="B122" s="7"/>
      <c r="C122" s="7"/>
      <c r="D122" s="7"/>
      <c r="E122" s="7" t="s">
        <v>144</v>
      </c>
      <c r="F122" s="7"/>
      <c r="G122" s="7"/>
      <c r="H122" s="7"/>
      <c r="I122" s="7"/>
      <c r="J122" s="7"/>
      <c r="K122" s="7"/>
      <c r="L122" s="9" t="s">
        <v>140</v>
      </c>
      <c r="M122" s="196">
        <v>12.2</v>
      </c>
      <c r="N122" s="195">
        <v>9.6</v>
      </c>
      <c r="O122" s="196">
        <v>12.1</v>
      </c>
      <c r="P122" s="196">
        <v>14</v>
      </c>
      <c r="Q122" s="196">
        <v>11.3</v>
      </c>
      <c r="R122" s="196">
        <v>10.4</v>
      </c>
      <c r="S122" s="196">
        <v>14.4</v>
      </c>
      <c r="T122" s="196">
        <v>10.7</v>
      </c>
      <c r="U122" s="196">
        <v>11.6</v>
      </c>
    </row>
    <row r="123" spans="1:21" ht="16.5" customHeight="1" x14ac:dyDescent="0.25">
      <c r="A123" s="7"/>
      <c r="B123" s="7"/>
      <c r="C123" s="7"/>
      <c r="D123" s="7"/>
      <c r="E123" s="7" t="s">
        <v>145</v>
      </c>
      <c r="F123" s="7"/>
      <c r="G123" s="7"/>
      <c r="H123" s="7"/>
      <c r="I123" s="7"/>
      <c r="J123" s="7"/>
      <c r="K123" s="7"/>
      <c r="L123" s="9" t="s">
        <v>140</v>
      </c>
      <c r="M123" s="196">
        <v>28</v>
      </c>
      <c r="N123" s="196">
        <v>23.6</v>
      </c>
      <c r="O123" s="196">
        <v>28.9</v>
      </c>
      <c r="P123" s="196">
        <v>31.3</v>
      </c>
      <c r="Q123" s="196">
        <v>28</v>
      </c>
      <c r="R123" s="196">
        <v>26.7</v>
      </c>
      <c r="S123" s="196">
        <v>36.1</v>
      </c>
      <c r="T123" s="196">
        <v>17.600000000000001</v>
      </c>
      <c r="U123" s="196">
        <v>27.4</v>
      </c>
    </row>
    <row r="124" spans="1:21" ht="16.5" customHeight="1" x14ac:dyDescent="0.25">
      <c r="A124" s="7"/>
      <c r="B124" s="7"/>
      <c r="C124" s="7"/>
      <c r="D124" s="7"/>
      <c r="E124" s="7" t="s">
        <v>146</v>
      </c>
      <c r="F124" s="7"/>
      <c r="G124" s="7"/>
      <c r="H124" s="7"/>
      <c r="I124" s="7"/>
      <c r="J124" s="7"/>
      <c r="K124" s="7"/>
      <c r="L124" s="9" t="s">
        <v>140</v>
      </c>
      <c r="M124" s="196">
        <v>61.7</v>
      </c>
      <c r="N124" s="196">
        <v>55.5</v>
      </c>
      <c r="O124" s="196">
        <v>65.400000000000006</v>
      </c>
      <c r="P124" s="196">
        <v>73.5</v>
      </c>
      <c r="Q124" s="196">
        <v>58.6</v>
      </c>
      <c r="R124" s="196">
        <v>56.6</v>
      </c>
      <c r="S124" s="196">
        <v>77.2</v>
      </c>
      <c r="T124" s="196">
        <v>32.5</v>
      </c>
      <c r="U124" s="196">
        <v>61.5</v>
      </c>
    </row>
    <row r="125" spans="1:21" ht="16.5" customHeight="1" x14ac:dyDescent="0.25">
      <c r="A125" s="7"/>
      <c r="B125" s="7"/>
      <c r="C125" s="7"/>
      <c r="D125" s="7"/>
      <c r="E125" s="7" t="s">
        <v>616</v>
      </c>
      <c r="F125" s="7"/>
      <c r="G125" s="7"/>
      <c r="H125" s="7"/>
      <c r="I125" s="7"/>
      <c r="J125" s="7"/>
      <c r="K125" s="7"/>
      <c r="L125" s="9" t="s">
        <v>140</v>
      </c>
      <c r="M125" s="191">
        <v>125.9</v>
      </c>
      <c r="N125" s="191">
        <v>117.3</v>
      </c>
      <c r="O125" s="191">
        <v>122.2</v>
      </c>
      <c r="P125" s="191">
        <v>141.9</v>
      </c>
      <c r="Q125" s="191">
        <v>121.9</v>
      </c>
      <c r="R125" s="191">
        <v>118.2</v>
      </c>
      <c r="S125" s="191">
        <v>146.6</v>
      </c>
      <c r="T125" s="196">
        <v>75.400000000000006</v>
      </c>
      <c r="U125" s="191">
        <v>124</v>
      </c>
    </row>
    <row r="126" spans="1:21" ht="16.5" customHeight="1" x14ac:dyDescent="0.25">
      <c r="A126" s="7"/>
      <c r="B126" s="7"/>
      <c r="C126" s="7"/>
      <c r="D126" s="7" t="s">
        <v>315</v>
      </c>
      <c r="E126" s="7"/>
      <c r="F126" s="7"/>
      <c r="G126" s="7"/>
      <c r="H126" s="7"/>
      <c r="I126" s="7"/>
      <c r="J126" s="7"/>
      <c r="K126" s="7"/>
      <c r="L126" s="9"/>
      <c r="M126" s="10"/>
      <c r="N126" s="10"/>
      <c r="O126" s="10"/>
      <c r="P126" s="10"/>
      <c r="Q126" s="10"/>
      <c r="R126" s="10"/>
      <c r="S126" s="10"/>
      <c r="T126" s="10"/>
      <c r="U126" s="10"/>
    </row>
    <row r="127" spans="1:21" ht="16.5" customHeight="1" x14ac:dyDescent="0.25">
      <c r="A127" s="7"/>
      <c r="B127" s="7"/>
      <c r="C127" s="7"/>
      <c r="D127" s="7"/>
      <c r="E127" s="7" t="s">
        <v>349</v>
      </c>
      <c r="F127" s="7"/>
      <c r="G127" s="7"/>
      <c r="H127" s="7"/>
      <c r="I127" s="7"/>
      <c r="J127" s="7"/>
      <c r="K127" s="7"/>
      <c r="L127" s="9" t="s">
        <v>140</v>
      </c>
      <c r="M127" s="195">
        <v>0.2</v>
      </c>
      <c r="N127" s="195">
        <v>0.2</v>
      </c>
      <c r="O127" s="195">
        <v>0.2</v>
      </c>
      <c r="P127" s="195">
        <v>0.2</v>
      </c>
      <c r="Q127" s="195">
        <v>0.2</v>
      </c>
      <c r="R127" s="195">
        <v>0.3</v>
      </c>
      <c r="S127" s="195">
        <v>0.1</v>
      </c>
      <c r="T127" s="195">
        <v>0.3</v>
      </c>
      <c r="U127" s="195">
        <v>0.2</v>
      </c>
    </row>
    <row r="128" spans="1:21" ht="16.5" customHeight="1" x14ac:dyDescent="0.25">
      <c r="A128" s="7"/>
      <c r="B128" s="7"/>
      <c r="C128" s="7"/>
      <c r="D128" s="7"/>
      <c r="E128" s="7" t="s">
        <v>143</v>
      </c>
      <c r="F128" s="7"/>
      <c r="G128" s="7"/>
      <c r="H128" s="7"/>
      <c r="I128" s="7"/>
      <c r="J128" s="7"/>
      <c r="K128" s="7"/>
      <c r="L128" s="9" t="s">
        <v>140</v>
      </c>
      <c r="M128" s="195">
        <v>5.0999999999999996</v>
      </c>
      <c r="N128" s="195">
        <v>4.5</v>
      </c>
      <c r="O128" s="195">
        <v>4.5999999999999996</v>
      </c>
      <c r="P128" s="195">
        <v>5.9</v>
      </c>
      <c r="Q128" s="195">
        <v>5.0999999999999996</v>
      </c>
      <c r="R128" s="195">
        <v>5.6</v>
      </c>
      <c r="S128" s="195">
        <v>5.7</v>
      </c>
      <c r="T128" s="195">
        <v>5.6</v>
      </c>
      <c r="U128" s="195">
        <v>5</v>
      </c>
    </row>
    <row r="129" spans="1:21" ht="16.5" customHeight="1" x14ac:dyDescent="0.25">
      <c r="A129" s="7"/>
      <c r="B129" s="7"/>
      <c r="C129" s="7"/>
      <c r="D129" s="7"/>
      <c r="E129" s="7" t="s">
        <v>144</v>
      </c>
      <c r="F129" s="7"/>
      <c r="G129" s="7"/>
      <c r="H129" s="7"/>
      <c r="I129" s="7"/>
      <c r="J129" s="7"/>
      <c r="K129" s="7"/>
      <c r="L129" s="9" t="s">
        <v>140</v>
      </c>
      <c r="M129" s="196">
        <v>11.9</v>
      </c>
      <c r="N129" s="196">
        <v>10</v>
      </c>
      <c r="O129" s="196">
        <v>11.2</v>
      </c>
      <c r="P129" s="196">
        <v>13.3</v>
      </c>
      <c r="Q129" s="196">
        <v>10.4</v>
      </c>
      <c r="R129" s="196">
        <v>11.5</v>
      </c>
      <c r="S129" s="196">
        <v>15.2</v>
      </c>
      <c r="T129" s="196">
        <v>12.1</v>
      </c>
      <c r="U129" s="196">
        <v>11.4</v>
      </c>
    </row>
    <row r="130" spans="1:21" ht="16.5" customHeight="1" x14ac:dyDescent="0.25">
      <c r="A130" s="7"/>
      <c r="B130" s="7"/>
      <c r="C130" s="7"/>
      <c r="D130" s="7"/>
      <c r="E130" s="7" t="s">
        <v>145</v>
      </c>
      <c r="F130" s="7"/>
      <c r="G130" s="7"/>
      <c r="H130" s="7"/>
      <c r="I130" s="7"/>
      <c r="J130" s="7"/>
      <c r="K130" s="7"/>
      <c r="L130" s="9" t="s">
        <v>140</v>
      </c>
      <c r="M130" s="196">
        <v>27.5</v>
      </c>
      <c r="N130" s="196">
        <v>25.2</v>
      </c>
      <c r="O130" s="196">
        <v>26.2</v>
      </c>
      <c r="P130" s="196">
        <v>31.4</v>
      </c>
      <c r="Q130" s="196">
        <v>26.5</v>
      </c>
      <c r="R130" s="196">
        <v>24</v>
      </c>
      <c r="S130" s="196">
        <v>33.200000000000003</v>
      </c>
      <c r="T130" s="196">
        <v>24.6</v>
      </c>
      <c r="U130" s="196">
        <v>26.9</v>
      </c>
    </row>
    <row r="131" spans="1:21" ht="16.5" customHeight="1" x14ac:dyDescent="0.25">
      <c r="A131" s="7"/>
      <c r="B131" s="7"/>
      <c r="C131" s="7"/>
      <c r="D131" s="7"/>
      <c r="E131" s="7" t="s">
        <v>146</v>
      </c>
      <c r="F131" s="7"/>
      <c r="G131" s="7"/>
      <c r="H131" s="7"/>
      <c r="I131" s="7"/>
      <c r="J131" s="7"/>
      <c r="K131" s="7"/>
      <c r="L131" s="9" t="s">
        <v>140</v>
      </c>
      <c r="M131" s="196">
        <v>63</v>
      </c>
      <c r="N131" s="196">
        <v>61.5</v>
      </c>
      <c r="O131" s="196">
        <v>59.7</v>
      </c>
      <c r="P131" s="196">
        <v>71.400000000000006</v>
      </c>
      <c r="Q131" s="196">
        <v>58.4</v>
      </c>
      <c r="R131" s="196">
        <v>58.9</v>
      </c>
      <c r="S131" s="196">
        <v>82.8</v>
      </c>
      <c r="T131" s="196">
        <v>44.9</v>
      </c>
      <c r="U131" s="196">
        <v>62.4</v>
      </c>
    </row>
    <row r="132" spans="1:21" ht="16.5" customHeight="1" x14ac:dyDescent="0.25">
      <c r="A132" s="7"/>
      <c r="B132" s="7"/>
      <c r="C132" s="7"/>
      <c r="D132" s="7"/>
      <c r="E132" s="7" t="s">
        <v>616</v>
      </c>
      <c r="F132" s="7"/>
      <c r="G132" s="7"/>
      <c r="H132" s="7"/>
      <c r="I132" s="7"/>
      <c r="J132" s="7"/>
      <c r="K132" s="7"/>
      <c r="L132" s="9" t="s">
        <v>140</v>
      </c>
      <c r="M132" s="191">
        <v>132.4</v>
      </c>
      <c r="N132" s="191">
        <v>137.1</v>
      </c>
      <c r="O132" s="191">
        <v>121.5</v>
      </c>
      <c r="P132" s="191">
        <v>148.30000000000001</v>
      </c>
      <c r="Q132" s="191">
        <v>123.1</v>
      </c>
      <c r="R132" s="191">
        <v>126.9</v>
      </c>
      <c r="S132" s="191">
        <v>163.80000000000001</v>
      </c>
      <c r="T132" s="191">
        <v>129.30000000000001</v>
      </c>
      <c r="U132" s="191">
        <v>132.5</v>
      </c>
    </row>
    <row r="133" spans="1:21" ht="16.5" customHeight="1" x14ac:dyDescent="0.25">
      <c r="A133" s="7"/>
      <c r="B133" s="7"/>
      <c r="C133" s="7"/>
      <c r="D133" s="7" t="s">
        <v>316</v>
      </c>
      <c r="E133" s="7"/>
      <c r="F133" s="7"/>
      <c r="G133" s="7"/>
      <c r="H133" s="7"/>
      <c r="I133" s="7"/>
      <c r="J133" s="7"/>
      <c r="K133" s="7"/>
      <c r="L133" s="9"/>
      <c r="M133" s="10"/>
      <c r="N133" s="10"/>
      <c r="O133" s="10"/>
      <c r="P133" s="10"/>
      <c r="Q133" s="10"/>
      <c r="R133" s="10"/>
      <c r="S133" s="10"/>
      <c r="T133" s="10"/>
      <c r="U133" s="10"/>
    </row>
    <row r="134" spans="1:21" ht="16.5" customHeight="1" x14ac:dyDescent="0.25">
      <c r="A134" s="7"/>
      <c r="B134" s="7"/>
      <c r="C134" s="7"/>
      <c r="D134" s="7"/>
      <c r="E134" s="7" t="s">
        <v>349</v>
      </c>
      <c r="F134" s="7"/>
      <c r="G134" s="7"/>
      <c r="H134" s="7"/>
      <c r="I134" s="7"/>
      <c r="J134" s="7"/>
      <c r="K134" s="7"/>
      <c r="L134" s="9" t="s">
        <v>140</v>
      </c>
      <c r="M134" s="195">
        <v>0.2</v>
      </c>
      <c r="N134" s="195">
        <v>0.2</v>
      </c>
      <c r="O134" s="195">
        <v>0.2</v>
      </c>
      <c r="P134" s="195">
        <v>0.2</v>
      </c>
      <c r="Q134" s="195">
        <v>0.2</v>
      </c>
      <c r="R134" s="195">
        <v>0.3</v>
      </c>
      <c r="S134" s="195">
        <v>0.2</v>
      </c>
      <c r="T134" s="195">
        <v>0.2</v>
      </c>
      <c r="U134" s="195">
        <v>0.2</v>
      </c>
    </row>
    <row r="135" spans="1:21" ht="16.5" customHeight="1" x14ac:dyDescent="0.25">
      <c r="A135" s="7"/>
      <c r="B135" s="7"/>
      <c r="C135" s="7"/>
      <c r="D135" s="7"/>
      <c r="E135" s="7" t="s">
        <v>143</v>
      </c>
      <c r="F135" s="7"/>
      <c r="G135" s="7"/>
      <c r="H135" s="7"/>
      <c r="I135" s="7"/>
      <c r="J135" s="7"/>
      <c r="K135" s="7"/>
      <c r="L135" s="9" t="s">
        <v>140</v>
      </c>
      <c r="M135" s="195">
        <v>4.4000000000000004</v>
      </c>
      <c r="N135" s="195">
        <v>4.2</v>
      </c>
      <c r="O135" s="195">
        <v>4.7</v>
      </c>
      <c r="P135" s="195">
        <v>5.9</v>
      </c>
      <c r="Q135" s="195">
        <v>4.8</v>
      </c>
      <c r="R135" s="195">
        <v>4.5999999999999996</v>
      </c>
      <c r="S135" s="195">
        <v>4.9000000000000004</v>
      </c>
      <c r="T135" s="195">
        <v>4.7</v>
      </c>
      <c r="U135" s="195">
        <v>4.5999999999999996</v>
      </c>
    </row>
    <row r="136" spans="1:21" ht="16.5" customHeight="1" x14ac:dyDescent="0.25">
      <c r="A136" s="7"/>
      <c r="B136" s="7"/>
      <c r="C136" s="7"/>
      <c r="D136" s="7"/>
      <c r="E136" s="7" t="s">
        <v>144</v>
      </c>
      <c r="F136" s="7"/>
      <c r="G136" s="7"/>
      <c r="H136" s="7"/>
      <c r="I136" s="7"/>
      <c r="J136" s="7"/>
      <c r="K136" s="7"/>
      <c r="L136" s="9" t="s">
        <v>140</v>
      </c>
      <c r="M136" s="196">
        <v>10.1</v>
      </c>
      <c r="N136" s="196">
        <v>10</v>
      </c>
      <c r="O136" s="196">
        <v>11.2</v>
      </c>
      <c r="P136" s="196">
        <v>13.4</v>
      </c>
      <c r="Q136" s="195">
        <v>9.6</v>
      </c>
      <c r="R136" s="195">
        <v>8.6</v>
      </c>
      <c r="S136" s="196">
        <v>12</v>
      </c>
      <c r="T136" s="196">
        <v>15.6</v>
      </c>
      <c r="U136" s="196">
        <v>10.6</v>
      </c>
    </row>
    <row r="137" spans="1:21" ht="16.5" customHeight="1" x14ac:dyDescent="0.25">
      <c r="A137" s="7"/>
      <c r="B137" s="7"/>
      <c r="C137" s="7"/>
      <c r="D137" s="7"/>
      <c r="E137" s="7" t="s">
        <v>145</v>
      </c>
      <c r="F137" s="7"/>
      <c r="G137" s="7"/>
      <c r="H137" s="7"/>
      <c r="I137" s="7"/>
      <c r="J137" s="7"/>
      <c r="K137" s="7"/>
      <c r="L137" s="9" t="s">
        <v>140</v>
      </c>
      <c r="M137" s="196">
        <v>23.8</v>
      </c>
      <c r="N137" s="196">
        <v>24.5</v>
      </c>
      <c r="O137" s="196">
        <v>26.4</v>
      </c>
      <c r="P137" s="196">
        <v>33.6</v>
      </c>
      <c r="Q137" s="196">
        <v>24.4</v>
      </c>
      <c r="R137" s="196">
        <v>24</v>
      </c>
      <c r="S137" s="196">
        <v>27.5</v>
      </c>
      <c r="T137" s="196">
        <v>24.5</v>
      </c>
      <c r="U137" s="196">
        <v>25.5</v>
      </c>
    </row>
    <row r="138" spans="1:21" ht="16.5" customHeight="1" x14ac:dyDescent="0.25">
      <c r="A138" s="7"/>
      <c r="B138" s="7"/>
      <c r="C138" s="7"/>
      <c r="D138" s="7"/>
      <c r="E138" s="7" t="s">
        <v>146</v>
      </c>
      <c r="F138" s="7"/>
      <c r="G138" s="7"/>
      <c r="H138" s="7"/>
      <c r="I138" s="7"/>
      <c r="J138" s="7"/>
      <c r="K138" s="7"/>
      <c r="L138" s="9" t="s">
        <v>140</v>
      </c>
      <c r="M138" s="196">
        <v>56.5</v>
      </c>
      <c r="N138" s="196">
        <v>62.3</v>
      </c>
      <c r="O138" s="196">
        <v>59.4</v>
      </c>
      <c r="P138" s="196">
        <v>76.8</v>
      </c>
      <c r="Q138" s="196">
        <v>57.6</v>
      </c>
      <c r="R138" s="196">
        <v>54.5</v>
      </c>
      <c r="S138" s="196">
        <v>69.7</v>
      </c>
      <c r="T138" s="196">
        <v>42.2</v>
      </c>
      <c r="U138" s="196">
        <v>60.5</v>
      </c>
    </row>
    <row r="139" spans="1:21" ht="16.5" customHeight="1" x14ac:dyDescent="0.25">
      <c r="A139" s="7"/>
      <c r="B139" s="7"/>
      <c r="C139" s="7"/>
      <c r="D139" s="7"/>
      <c r="E139" s="7" t="s">
        <v>616</v>
      </c>
      <c r="F139" s="7"/>
      <c r="G139" s="7"/>
      <c r="H139" s="7"/>
      <c r="I139" s="7"/>
      <c r="J139" s="7"/>
      <c r="K139" s="7"/>
      <c r="L139" s="9" t="s">
        <v>140</v>
      </c>
      <c r="M139" s="191">
        <v>118.8</v>
      </c>
      <c r="N139" s="191">
        <v>135.6</v>
      </c>
      <c r="O139" s="191">
        <v>121.7</v>
      </c>
      <c r="P139" s="191">
        <v>157.69999999999999</v>
      </c>
      <c r="Q139" s="191">
        <v>121.3</v>
      </c>
      <c r="R139" s="191">
        <v>123.6</v>
      </c>
      <c r="S139" s="191">
        <v>144.9</v>
      </c>
      <c r="T139" s="196">
        <v>80.400000000000006</v>
      </c>
      <c r="U139" s="191">
        <v>127.6</v>
      </c>
    </row>
    <row r="140" spans="1:21" ht="16.5" customHeight="1" x14ac:dyDescent="0.25">
      <c r="A140" s="7"/>
      <c r="B140" s="7"/>
      <c r="C140" s="7"/>
      <c r="D140" s="7" t="s">
        <v>318</v>
      </c>
      <c r="E140" s="7"/>
      <c r="F140" s="7"/>
      <c r="G140" s="7"/>
      <c r="H140" s="7"/>
      <c r="I140" s="7"/>
      <c r="J140" s="7"/>
      <c r="K140" s="7"/>
      <c r="L140" s="9"/>
      <c r="M140" s="10"/>
      <c r="N140" s="10"/>
      <c r="O140" s="10"/>
      <c r="P140" s="10"/>
      <c r="Q140" s="10"/>
      <c r="R140" s="10"/>
      <c r="S140" s="10"/>
      <c r="T140" s="10"/>
      <c r="U140" s="10"/>
    </row>
    <row r="141" spans="1:21" ht="16.5" customHeight="1" x14ac:dyDescent="0.25">
      <c r="A141" s="7"/>
      <c r="B141" s="7"/>
      <c r="C141" s="7"/>
      <c r="D141" s="7"/>
      <c r="E141" s="7" t="s">
        <v>349</v>
      </c>
      <c r="F141" s="7"/>
      <c r="G141" s="7"/>
      <c r="H141" s="7"/>
      <c r="I141" s="7"/>
      <c r="J141" s="7"/>
      <c r="K141" s="7"/>
      <c r="L141" s="9" t="s">
        <v>140</v>
      </c>
      <c r="M141" s="195">
        <v>0.2</v>
      </c>
      <c r="N141" s="195">
        <v>0.2</v>
      </c>
      <c r="O141" s="195">
        <v>0.2</v>
      </c>
      <c r="P141" s="195">
        <v>0.2</v>
      </c>
      <c r="Q141" s="195">
        <v>0.2</v>
      </c>
      <c r="R141" s="195">
        <v>0.3</v>
      </c>
      <c r="S141" s="195">
        <v>0.2</v>
      </c>
      <c r="T141" s="195">
        <v>0.1</v>
      </c>
      <c r="U141" s="195">
        <v>0.2</v>
      </c>
    </row>
    <row r="142" spans="1:21" ht="16.5" customHeight="1" x14ac:dyDescent="0.25">
      <c r="A142" s="7"/>
      <c r="B142" s="7"/>
      <c r="C142" s="7"/>
      <c r="D142" s="7"/>
      <c r="E142" s="7" t="s">
        <v>143</v>
      </c>
      <c r="F142" s="7"/>
      <c r="G142" s="7"/>
      <c r="H142" s="7"/>
      <c r="I142" s="7"/>
      <c r="J142" s="7"/>
      <c r="K142" s="7"/>
      <c r="L142" s="9" t="s">
        <v>140</v>
      </c>
      <c r="M142" s="195">
        <v>4.2</v>
      </c>
      <c r="N142" s="195">
        <v>4.3</v>
      </c>
      <c r="O142" s="195">
        <v>4.4000000000000004</v>
      </c>
      <c r="P142" s="195">
        <v>6.1</v>
      </c>
      <c r="Q142" s="195">
        <v>4.5</v>
      </c>
      <c r="R142" s="195">
        <v>5.0999999999999996</v>
      </c>
      <c r="S142" s="195">
        <v>5.0999999999999996</v>
      </c>
      <c r="T142" s="195">
        <v>3.5</v>
      </c>
      <c r="U142" s="195">
        <v>4.5</v>
      </c>
    </row>
    <row r="143" spans="1:21" ht="16.5" customHeight="1" x14ac:dyDescent="0.25">
      <c r="A143" s="7"/>
      <c r="B143" s="7"/>
      <c r="C143" s="7"/>
      <c r="D143" s="7"/>
      <c r="E143" s="7" t="s">
        <v>144</v>
      </c>
      <c r="F143" s="7"/>
      <c r="G143" s="7"/>
      <c r="H143" s="7"/>
      <c r="I143" s="7"/>
      <c r="J143" s="7"/>
      <c r="K143" s="7"/>
      <c r="L143" s="9" t="s">
        <v>140</v>
      </c>
      <c r="M143" s="196">
        <v>10.4</v>
      </c>
      <c r="N143" s="196">
        <v>10.199999999999999</v>
      </c>
      <c r="O143" s="196">
        <v>10.8</v>
      </c>
      <c r="P143" s="196">
        <v>13.7</v>
      </c>
      <c r="Q143" s="196">
        <v>10.1</v>
      </c>
      <c r="R143" s="196">
        <v>11.8</v>
      </c>
      <c r="S143" s="196">
        <v>15</v>
      </c>
      <c r="T143" s="196">
        <v>10.199999999999999</v>
      </c>
      <c r="U143" s="196">
        <v>10.8</v>
      </c>
    </row>
    <row r="144" spans="1:21" ht="16.5" customHeight="1" x14ac:dyDescent="0.25">
      <c r="A144" s="7"/>
      <c r="B144" s="7"/>
      <c r="C144" s="7"/>
      <c r="D144" s="7"/>
      <c r="E144" s="7" t="s">
        <v>145</v>
      </c>
      <c r="F144" s="7"/>
      <c r="G144" s="7"/>
      <c r="H144" s="7"/>
      <c r="I144" s="7"/>
      <c r="J144" s="7"/>
      <c r="K144" s="7"/>
      <c r="L144" s="9" t="s">
        <v>140</v>
      </c>
      <c r="M144" s="196">
        <v>25</v>
      </c>
      <c r="N144" s="196">
        <v>25.2</v>
      </c>
      <c r="O144" s="196">
        <v>27.5</v>
      </c>
      <c r="P144" s="196">
        <v>34.200000000000003</v>
      </c>
      <c r="Q144" s="196">
        <v>27.5</v>
      </c>
      <c r="R144" s="196">
        <v>24.6</v>
      </c>
      <c r="S144" s="196">
        <v>31.3</v>
      </c>
      <c r="T144" s="196">
        <v>22.8</v>
      </c>
      <c r="U144" s="196">
        <v>26.6</v>
      </c>
    </row>
    <row r="145" spans="1:21" ht="16.5" customHeight="1" x14ac:dyDescent="0.25">
      <c r="A145" s="7"/>
      <c r="B145" s="7"/>
      <c r="C145" s="7"/>
      <c r="D145" s="7"/>
      <c r="E145" s="7" t="s">
        <v>146</v>
      </c>
      <c r="F145" s="7"/>
      <c r="G145" s="7"/>
      <c r="H145" s="7"/>
      <c r="I145" s="7"/>
      <c r="J145" s="7"/>
      <c r="K145" s="7"/>
      <c r="L145" s="9" t="s">
        <v>140</v>
      </c>
      <c r="M145" s="196">
        <v>57.9</v>
      </c>
      <c r="N145" s="196">
        <v>59.6</v>
      </c>
      <c r="O145" s="196">
        <v>60.3</v>
      </c>
      <c r="P145" s="196">
        <v>76.900000000000006</v>
      </c>
      <c r="Q145" s="196">
        <v>61.3</v>
      </c>
      <c r="R145" s="196">
        <v>62.8</v>
      </c>
      <c r="S145" s="196">
        <v>74</v>
      </c>
      <c r="T145" s="196">
        <v>45.9</v>
      </c>
      <c r="U145" s="196">
        <v>61</v>
      </c>
    </row>
    <row r="146" spans="1:21" ht="16.5" customHeight="1" x14ac:dyDescent="0.25">
      <c r="A146" s="7"/>
      <c r="B146" s="7"/>
      <c r="C146" s="7"/>
      <c r="D146" s="7"/>
      <c r="E146" s="7" t="s">
        <v>616</v>
      </c>
      <c r="F146" s="7"/>
      <c r="G146" s="7"/>
      <c r="H146" s="7"/>
      <c r="I146" s="7"/>
      <c r="J146" s="7"/>
      <c r="K146" s="7"/>
      <c r="L146" s="9" t="s">
        <v>140</v>
      </c>
      <c r="M146" s="191">
        <v>122</v>
      </c>
      <c r="N146" s="191">
        <v>133</v>
      </c>
      <c r="O146" s="191">
        <v>123.9</v>
      </c>
      <c r="P146" s="191">
        <v>164.4</v>
      </c>
      <c r="Q146" s="191">
        <v>126.2</v>
      </c>
      <c r="R146" s="191">
        <v>135.30000000000001</v>
      </c>
      <c r="S146" s="191">
        <v>162.1</v>
      </c>
      <c r="T146" s="196">
        <v>77.400000000000006</v>
      </c>
      <c r="U146" s="191">
        <v>130</v>
      </c>
    </row>
    <row r="147" spans="1:21" ht="16.5" customHeight="1" x14ac:dyDescent="0.25">
      <c r="A147" s="7"/>
      <c r="B147" s="7" t="s">
        <v>182</v>
      </c>
      <c r="C147" s="7"/>
      <c r="D147" s="7"/>
      <c r="E147" s="7"/>
      <c r="F147" s="7"/>
      <c r="G147" s="7"/>
      <c r="H147" s="7"/>
      <c r="I147" s="7"/>
      <c r="J147" s="7"/>
      <c r="K147" s="7"/>
      <c r="L147" s="9"/>
      <c r="M147" s="10"/>
      <c r="N147" s="10"/>
      <c r="O147" s="10"/>
      <c r="P147" s="10"/>
      <c r="Q147" s="10"/>
      <c r="R147" s="10"/>
      <c r="S147" s="10"/>
      <c r="T147" s="10"/>
      <c r="U147" s="10"/>
    </row>
    <row r="148" spans="1:21" ht="16.5" customHeight="1" x14ac:dyDescent="0.25">
      <c r="A148" s="7"/>
      <c r="B148" s="7"/>
      <c r="C148" s="7" t="s">
        <v>714</v>
      </c>
      <c r="D148" s="7"/>
      <c r="E148" s="7"/>
      <c r="F148" s="7"/>
      <c r="G148" s="7"/>
      <c r="H148" s="7"/>
      <c r="I148" s="7"/>
      <c r="J148" s="7"/>
      <c r="K148" s="7"/>
      <c r="L148" s="9"/>
      <c r="M148" s="10"/>
      <c r="N148" s="10"/>
      <c r="O148" s="10"/>
      <c r="P148" s="10"/>
      <c r="Q148" s="10"/>
      <c r="R148" s="10"/>
      <c r="S148" s="10"/>
      <c r="T148" s="10"/>
      <c r="U148" s="10"/>
    </row>
    <row r="149" spans="1:21" ht="16.5" customHeight="1" x14ac:dyDescent="0.25">
      <c r="A149" s="7"/>
      <c r="B149" s="7"/>
      <c r="C149" s="7"/>
      <c r="D149" s="7" t="s">
        <v>128</v>
      </c>
      <c r="E149" s="7"/>
      <c r="F149" s="7"/>
      <c r="G149" s="7"/>
      <c r="H149" s="7"/>
      <c r="I149" s="7"/>
      <c r="J149" s="7"/>
      <c r="K149" s="7"/>
      <c r="L149" s="9"/>
      <c r="M149" s="10"/>
      <c r="N149" s="10"/>
      <c r="O149" s="10"/>
      <c r="P149" s="10"/>
      <c r="Q149" s="10"/>
      <c r="R149" s="10"/>
      <c r="S149" s="10"/>
      <c r="T149" s="10"/>
      <c r="U149" s="10"/>
    </row>
    <row r="150" spans="1:21" ht="16.5" customHeight="1" x14ac:dyDescent="0.25">
      <c r="A150" s="7"/>
      <c r="B150" s="7"/>
      <c r="C150" s="7"/>
      <c r="D150" s="7"/>
      <c r="E150" s="7" t="s">
        <v>349</v>
      </c>
      <c r="F150" s="7"/>
      <c r="G150" s="7"/>
      <c r="H150" s="7"/>
      <c r="I150" s="7"/>
      <c r="J150" s="7"/>
      <c r="K150" s="7"/>
      <c r="L150" s="9" t="s">
        <v>131</v>
      </c>
      <c r="M150" s="189">
        <v>486</v>
      </c>
      <c r="N150" s="189">
        <v>136</v>
      </c>
      <c r="O150" s="189">
        <v>206</v>
      </c>
      <c r="P150" s="189">
        <v>172</v>
      </c>
      <c r="Q150" s="189">
        <v>132</v>
      </c>
      <c r="R150" s="190">
        <v>24</v>
      </c>
      <c r="S150" s="188">
        <v>6</v>
      </c>
      <c r="T150" s="190">
        <v>73</v>
      </c>
      <c r="U150" s="193">
        <v>1235</v>
      </c>
    </row>
    <row r="151" spans="1:21" ht="16.5" customHeight="1" x14ac:dyDescent="0.25">
      <c r="A151" s="7"/>
      <c r="B151" s="7"/>
      <c r="C151" s="7"/>
      <c r="D151" s="7"/>
      <c r="E151" s="7" t="s">
        <v>143</v>
      </c>
      <c r="F151" s="7"/>
      <c r="G151" s="7"/>
      <c r="H151" s="7"/>
      <c r="I151" s="7"/>
      <c r="J151" s="7"/>
      <c r="K151" s="7"/>
      <c r="L151" s="9" t="s">
        <v>131</v>
      </c>
      <c r="M151" s="193">
        <v>2449</v>
      </c>
      <c r="N151" s="193">
        <v>2031</v>
      </c>
      <c r="O151" s="193">
        <v>1515</v>
      </c>
      <c r="P151" s="189">
        <v>678</v>
      </c>
      <c r="Q151" s="189">
        <v>837</v>
      </c>
      <c r="R151" s="189">
        <v>214</v>
      </c>
      <c r="S151" s="190">
        <v>60</v>
      </c>
      <c r="T151" s="190">
        <v>89</v>
      </c>
      <c r="U151" s="193">
        <v>7873</v>
      </c>
    </row>
    <row r="152" spans="1:21" ht="16.5" customHeight="1" x14ac:dyDescent="0.25">
      <c r="A152" s="7"/>
      <c r="B152" s="7"/>
      <c r="C152" s="7"/>
      <c r="D152" s="7"/>
      <c r="E152" s="7" t="s">
        <v>144</v>
      </c>
      <c r="F152" s="7"/>
      <c r="G152" s="7"/>
      <c r="H152" s="7"/>
      <c r="I152" s="7"/>
      <c r="J152" s="7"/>
      <c r="K152" s="7"/>
      <c r="L152" s="9" t="s">
        <v>131</v>
      </c>
      <c r="M152" s="193">
        <v>4632</v>
      </c>
      <c r="N152" s="193">
        <v>3766</v>
      </c>
      <c r="O152" s="193">
        <v>2699</v>
      </c>
      <c r="P152" s="193">
        <v>1312</v>
      </c>
      <c r="Q152" s="193">
        <v>1501</v>
      </c>
      <c r="R152" s="189">
        <v>375</v>
      </c>
      <c r="S152" s="189">
        <v>198</v>
      </c>
      <c r="T152" s="189">
        <v>116</v>
      </c>
      <c r="U152" s="194">
        <v>14599</v>
      </c>
    </row>
    <row r="153" spans="1:21" ht="16.5" customHeight="1" x14ac:dyDescent="0.25">
      <c r="A153" s="7"/>
      <c r="B153" s="7"/>
      <c r="C153" s="7"/>
      <c r="D153" s="7"/>
      <c r="E153" s="7" t="s">
        <v>145</v>
      </c>
      <c r="F153" s="7"/>
      <c r="G153" s="7"/>
      <c r="H153" s="7"/>
      <c r="I153" s="7"/>
      <c r="J153" s="7"/>
      <c r="K153" s="7"/>
      <c r="L153" s="9" t="s">
        <v>131</v>
      </c>
      <c r="M153" s="193">
        <v>6818</v>
      </c>
      <c r="N153" s="193">
        <v>5300</v>
      </c>
      <c r="O153" s="193">
        <v>3778</v>
      </c>
      <c r="P153" s="193">
        <v>1952</v>
      </c>
      <c r="Q153" s="193">
        <v>1985</v>
      </c>
      <c r="R153" s="189">
        <v>514</v>
      </c>
      <c r="S153" s="189">
        <v>261</v>
      </c>
      <c r="T153" s="189">
        <v>127</v>
      </c>
      <c r="U153" s="194">
        <v>20735</v>
      </c>
    </row>
    <row r="154" spans="1:21" ht="16.5" customHeight="1" x14ac:dyDescent="0.25">
      <c r="A154" s="7"/>
      <c r="B154" s="7"/>
      <c r="C154" s="7"/>
      <c r="D154" s="7"/>
      <c r="E154" s="7" t="s">
        <v>146</v>
      </c>
      <c r="F154" s="7"/>
      <c r="G154" s="7"/>
      <c r="H154" s="7"/>
      <c r="I154" s="7"/>
      <c r="J154" s="7"/>
      <c r="K154" s="7"/>
      <c r="L154" s="9" t="s">
        <v>131</v>
      </c>
      <c r="M154" s="193">
        <v>8938</v>
      </c>
      <c r="N154" s="193">
        <v>7149</v>
      </c>
      <c r="O154" s="193">
        <v>4660</v>
      </c>
      <c r="P154" s="193">
        <v>2644</v>
      </c>
      <c r="Q154" s="193">
        <v>2643</v>
      </c>
      <c r="R154" s="189">
        <v>671</v>
      </c>
      <c r="S154" s="189">
        <v>375</v>
      </c>
      <c r="T154" s="189">
        <v>146</v>
      </c>
      <c r="U154" s="194">
        <v>27226</v>
      </c>
    </row>
    <row r="155" spans="1:21" ht="16.5" customHeight="1" x14ac:dyDescent="0.25">
      <c r="A155" s="7"/>
      <c r="B155" s="7"/>
      <c r="C155" s="7"/>
      <c r="D155" s="7"/>
      <c r="E155" s="7" t="s">
        <v>616</v>
      </c>
      <c r="F155" s="7"/>
      <c r="G155" s="7"/>
      <c r="H155" s="7"/>
      <c r="I155" s="7"/>
      <c r="J155" s="7"/>
      <c r="K155" s="7"/>
      <c r="L155" s="9" t="s">
        <v>131</v>
      </c>
      <c r="M155" s="194">
        <v>13891</v>
      </c>
      <c r="N155" s="194">
        <v>10599</v>
      </c>
      <c r="O155" s="193">
        <v>7149</v>
      </c>
      <c r="P155" s="193">
        <v>4820</v>
      </c>
      <c r="Q155" s="193">
        <v>4398</v>
      </c>
      <c r="R155" s="193">
        <v>1090</v>
      </c>
      <c r="S155" s="189">
        <v>617</v>
      </c>
      <c r="T155" s="189">
        <v>143</v>
      </c>
      <c r="U155" s="194">
        <v>42707</v>
      </c>
    </row>
    <row r="156" spans="1:21" ht="16.5" customHeight="1" x14ac:dyDescent="0.25">
      <c r="A156" s="7"/>
      <c r="B156" s="7"/>
      <c r="C156" s="7"/>
      <c r="D156" s="7" t="s">
        <v>250</v>
      </c>
      <c r="E156" s="7"/>
      <c r="F156" s="7"/>
      <c r="G156" s="7"/>
      <c r="H156" s="7"/>
      <c r="I156" s="7"/>
      <c r="J156" s="7"/>
      <c r="K156" s="7"/>
      <c r="L156" s="9"/>
      <c r="M156" s="10"/>
      <c r="N156" s="10"/>
      <c r="O156" s="10"/>
      <c r="P156" s="10"/>
      <c r="Q156" s="10"/>
      <c r="R156" s="10"/>
      <c r="S156" s="10"/>
      <c r="T156" s="10"/>
      <c r="U156" s="10"/>
    </row>
    <row r="157" spans="1:21" ht="16.5" customHeight="1" x14ac:dyDescent="0.25">
      <c r="A157" s="7"/>
      <c r="B157" s="7"/>
      <c r="C157" s="7"/>
      <c r="D157" s="7"/>
      <c r="E157" s="7" t="s">
        <v>349</v>
      </c>
      <c r="F157" s="7"/>
      <c r="G157" s="7"/>
      <c r="H157" s="7"/>
      <c r="I157" s="7"/>
      <c r="J157" s="7"/>
      <c r="K157" s="7"/>
      <c r="L157" s="9" t="s">
        <v>131</v>
      </c>
      <c r="M157" s="189">
        <v>608</v>
      </c>
      <c r="N157" s="189">
        <v>227</v>
      </c>
      <c r="O157" s="189">
        <v>239</v>
      </c>
      <c r="P157" s="189">
        <v>193</v>
      </c>
      <c r="Q157" s="189">
        <v>123</v>
      </c>
      <c r="R157" s="190">
        <v>29</v>
      </c>
      <c r="S157" s="188">
        <v>8</v>
      </c>
      <c r="T157" s="190">
        <v>72</v>
      </c>
      <c r="U157" s="193">
        <v>1499</v>
      </c>
    </row>
    <row r="158" spans="1:21" ht="16.5" customHeight="1" x14ac:dyDescent="0.25">
      <c r="A158" s="7"/>
      <c r="B158" s="7"/>
      <c r="C158" s="7"/>
      <c r="D158" s="7"/>
      <c r="E158" s="7" t="s">
        <v>143</v>
      </c>
      <c r="F158" s="7"/>
      <c r="G158" s="7"/>
      <c r="H158" s="7"/>
      <c r="I158" s="7"/>
      <c r="J158" s="7"/>
      <c r="K158" s="7"/>
      <c r="L158" s="9" t="s">
        <v>131</v>
      </c>
      <c r="M158" s="193">
        <v>2602</v>
      </c>
      <c r="N158" s="193">
        <v>2081</v>
      </c>
      <c r="O158" s="193">
        <v>1481</v>
      </c>
      <c r="P158" s="189">
        <v>724</v>
      </c>
      <c r="Q158" s="189">
        <v>736</v>
      </c>
      <c r="R158" s="189">
        <v>264</v>
      </c>
      <c r="S158" s="190">
        <v>49</v>
      </c>
      <c r="T158" s="190">
        <v>79</v>
      </c>
      <c r="U158" s="193">
        <v>8016</v>
      </c>
    </row>
    <row r="159" spans="1:21" ht="16.5" customHeight="1" x14ac:dyDescent="0.25">
      <c r="A159" s="7"/>
      <c r="B159" s="7"/>
      <c r="C159" s="7"/>
      <c r="D159" s="7"/>
      <c r="E159" s="7" t="s">
        <v>144</v>
      </c>
      <c r="F159" s="7"/>
      <c r="G159" s="7"/>
      <c r="H159" s="7"/>
      <c r="I159" s="7"/>
      <c r="J159" s="7"/>
      <c r="K159" s="7"/>
      <c r="L159" s="9" t="s">
        <v>131</v>
      </c>
      <c r="M159" s="193">
        <v>4590</v>
      </c>
      <c r="N159" s="193">
        <v>3663</v>
      </c>
      <c r="O159" s="193">
        <v>2412</v>
      </c>
      <c r="P159" s="193">
        <v>1255</v>
      </c>
      <c r="Q159" s="193">
        <v>1314</v>
      </c>
      <c r="R159" s="189">
        <v>374</v>
      </c>
      <c r="S159" s="189">
        <v>125</v>
      </c>
      <c r="T159" s="189">
        <v>113</v>
      </c>
      <c r="U159" s="194">
        <v>13846</v>
      </c>
    </row>
    <row r="160" spans="1:21" ht="16.5" customHeight="1" x14ac:dyDescent="0.25">
      <c r="A160" s="7"/>
      <c r="B160" s="7"/>
      <c r="C160" s="7"/>
      <c r="D160" s="7"/>
      <c r="E160" s="7" t="s">
        <v>145</v>
      </c>
      <c r="F160" s="7"/>
      <c r="G160" s="7"/>
      <c r="H160" s="7"/>
      <c r="I160" s="7"/>
      <c r="J160" s="7"/>
      <c r="K160" s="7"/>
      <c r="L160" s="9" t="s">
        <v>131</v>
      </c>
      <c r="M160" s="193">
        <v>6586</v>
      </c>
      <c r="N160" s="193">
        <v>5355</v>
      </c>
      <c r="O160" s="193">
        <v>3363</v>
      </c>
      <c r="P160" s="193">
        <v>1985</v>
      </c>
      <c r="Q160" s="193">
        <v>1887</v>
      </c>
      <c r="R160" s="189">
        <v>521</v>
      </c>
      <c r="S160" s="189">
        <v>209</v>
      </c>
      <c r="T160" s="189">
        <v>121</v>
      </c>
      <c r="U160" s="194">
        <v>20027</v>
      </c>
    </row>
    <row r="161" spans="1:21" ht="16.5" customHeight="1" x14ac:dyDescent="0.25">
      <c r="A161" s="7"/>
      <c r="B161" s="7"/>
      <c r="C161" s="7"/>
      <c r="D161" s="7"/>
      <c r="E161" s="7" t="s">
        <v>146</v>
      </c>
      <c r="F161" s="7"/>
      <c r="G161" s="7"/>
      <c r="H161" s="7"/>
      <c r="I161" s="7"/>
      <c r="J161" s="7"/>
      <c r="K161" s="7"/>
      <c r="L161" s="9" t="s">
        <v>131</v>
      </c>
      <c r="M161" s="193">
        <v>9284</v>
      </c>
      <c r="N161" s="193">
        <v>7320</v>
      </c>
      <c r="O161" s="193">
        <v>4031</v>
      </c>
      <c r="P161" s="193">
        <v>2768</v>
      </c>
      <c r="Q161" s="193">
        <v>2588</v>
      </c>
      <c r="R161" s="189">
        <v>662</v>
      </c>
      <c r="S161" s="189">
        <v>302</v>
      </c>
      <c r="T161" s="189">
        <v>123</v>
      </c>
      <c r="U161" s="194">
        <v>27078</v>
      </c>
    </row>
    <row r="162" spans="1:21" ht="16.5" customHeight="1" x14ac:dyDescent="0.25">
      <c r="A162" s="7"/>
      <c r="B162" s="7"/>
      <c r="C162" s="7"/>
      <c r="D162" s="7"/>
      <c r="E162" s="7" t="s">
        <v>616</v>
      </c>
      <c r="F162" s="7"/>
      <c r="G162" s="7"/>
      <c r="H162" s="7"/>
      <c r="I162" s="7"/>
      <c r="J162" s="7"/>
      <c r="K162" s="7"/>
      <c r="L162" s="9" t="s">
        <v>131</v>
      </c>
      <c r="M162" s="194">
        <v>14574</v>
      </c>
      <c r="N162" s="194">
        <v>10973</v>
      </c>
      <c r="O162" s="193">
        <v>6549</v>
      </c>
      <c r="P162" s="193">
        <v>4822</v>
      </c>
      <c r="Q162" s="193">
        <v>4498</v>
      </c>
      <c r="R162" s="193">
        <v>1050</v>
      </c>
      <c r="S162" s="189">
        <v>533</v>
      </c>
      <c r="T162" s="189">
        <v>112</v>
      </c>
      <c r="U162" s="194">
        <v>43111</v>
      </c>
    </row>
    <row r="163" spans="1:21" ht="16.5" customHeight="1" x14ac:dyDescent="0.25">
      <c r="A163" s="7"/>
      <c r="B163" s="7"/>
      <c r="C163" s="7"/>
      <c r="D163" s="7" t="s">
        <v>245</v>
      </c>
      <c r="E163" s="7"/>
      <c r="F163" s="7"/>
      <c r="G163" s="7"/>
      <c r="H163" s="7"/>
      <c r="I163" s="7"/>
      <c r="J163" s="7"/>
      <c r="K163" s="7"/>
      <c r="L163" s="9"/>
      <c r="M163" s="10"/>
      <c r="N163" s="10"/>
      <c r="O163" s="10"/>
      <c r="P163" s="10"/>
      <c r="Q163" s="10"/>
      <c r="R163" s="10"/>
      <c r="S163" s="10"/>
      <c r="T163" s="10"/>
      <c r="U163" s="10"/>
    </row>
    <row r="164" spans="1:21" ht="16.5" customHeight="1" x14ac:dyDescent="0.25">
      <c r="A164" s="7"/>
      <c r="B164" s="7"/>
      <c r="C164" s="7"/>
      <c r="D164" s="7"/>
      <c r="E164" s="7" t="s">
        <v>349</v>
      </c>
      <c r="F164" s="7"/>
      <c r="G164" s="7"/>
      <c r="H164" s="7"/>
      <c r="I164" s="7"/>
      <c r="J164" s="7"/>
      <c r="K164" s="7"/>
      <c r="L164" s="9" t="s">
        <v>131</v>
      </c>
      <c r="M164" s="189">
        <v>784</v>
      </c>
      <c r="N164" s="189">
        <v>284</v>
      </c>
      <c r="O164" s="189">
        <v>337</v>
      </c>
      <c r="P164" s="189">
        <v>236</v>
      </c>
      <c r="Q164" s="190">
        <v>94</v>
      </c>
      <c r="R164" s="190">
        <v>70</v>
      </c>
      <c r="S164" s="188">
        <v>6</v>
      </c>
      <c r="T164" s="190">
        <v>48</v>
      </c>
      <c r="U164" s="193">
        <v>1859</v>
      </c>
    </row>
    <row r="165" spans="1:21" ht="16.5" customHeight="1" x14ac:dyDescent="0.25">
      <c r="A165" s="7"/>
      <c r="B165" s="7"/>
      <c r="C165" s="7"/>
      <c r="D165" s="7"/>
      <c r="E165" s="7" t="s">
        <v>143</v>
      </c>
      <c r="F165" s="7"/>
      <c r="G165" s="7"/>
      <c r="H165" s="7"/>
      <c r="I165" s="7"/>
      <c r="J165" s="7"/>
      <c r="K165" s="7"/>
      <c r="L165" s="9" t="s">
        <v>131</v>
      </c>
      <c r="M165" s="193">
        <v>2380</v>
      </c>
      <c r="N165" s="193">
        <v>1946</v>
      </c>
      <c r="O165" s="193">
        <v>1522</v>
      </c>
      <c r="P165" s="189">
        <v>599</v>
      </c>
      <c r="Q165" s="189">
        <v>660</v>
      </c>
      <c r="R165" s="189">
        <v>256</v>
      </c>
      <c r="S165" s="190">
        <v>77</v>
      </c>
      <c r="T165" s="190">
        <v>61</v>
      </c>
      <c r="U165" s="193">
        <v>7501</v>
      </c>
    </row>
    <row r="166" spans="1:21" ht="16.5" customHeight="1" x14ac:dyDescent="0.25">
      <c r="A166" s="7"/>
      <c r="B166" s="7"/>
      <c r="C166" s="7"/>
      <c r="D166" s="7"/>
      <c r="E166" s="7" t="s">
        <v>144</v>
      </c>
      <c r="F166" s="7"/>
      <c r="G166" s="7"/>
      <c r="H166" s="7"/>
      <c r="I166" s="7"/>
      <c r="J166" s="7"/>
      <c r="K166" s="7"/>
      <c r="L166" s="9" t="s">
        <v>131</v>
      </c>
      <c r="M166" s="193">
        <v>4212</v>
      </c>
      <c r="N166" s="193">
        <v>3249</v>
      </c>
      <c r="O166" s="193">
        <v>2402</v>
      </c>
      <c r="P166" s="193">
        <v>1038</v>
      </c>
      <c r="Q166" s="193">
        <v>1062</v>
      </c>
      <c r="R166" s="189">
        <v>339</v>
      </c>
      <c r="S166" s="189">
        <v>143</v>
      </c>
      <c r="T166" s="190">
        <v>87</v>
      </c>
      <c r="U166" s="194">
        <v>12532</v>
      </c>
    </row>
    <row r="167" spans="1:21" ht="16.5" customHeight="1" x14ac:dyDescent="0.25">
      <c r="A167" s="7"/>
      <c r="B167" s="7"/>
      <c r="C167" s="7"/>
      <c r="D167" s="7"/>
      <c r="E167" s="7" t="s">
        <v>145</v>
      </c>
      <c r="F167" s="7"/>
      <c r="G167" s="7"/>
      <c r="H167" s="7"/>
      <c r="I167" s="7"/>
      <c r="J167" s="7"/>
      <c r="K167" s="7"/>
      <c r="L167" s="9" t="s">
        <v>131</v>
      </c>
      <c r="M167" s="193">
        <v>6216</v>
      </c>
      <c r="N167" s="193">
        <v>4764</v>
      </c>
      <c r="O167" s="193">
        <v>3388</v>
      </c>
      <c r="P167" s="193">
        <v>1667</v>
      </c>
      <c r="Q167" s="193">
        <v>1601</v>
      </c>
      <c r="R167" s="189">
        <v>547</v>
      </c>
      <c r="S167" s="189">
        <v>237</v>
      </c>
      <c r="T167" s="190">
        <v>92</v>
      </c>
      <c r="U167" s="194">
        <v>18512</v>
      </c>
    </row>
    <row r="168" spans="1:21" ht="16.5" customHeight="1" x14ac:dyDescent="0.25">
      <c r="A168" s="7"/>
      <c r="B168" s="7"/>
      <c r="C168" s="7"/>
      <c r="D168" s="7"/>
      <c r="E168" s="7" t="s">
        <v>146</v>
      </c>
      <c r="F168" s="7"/>
      <c r="G168" s="7"/>
      <c r="H168" s="7"/>
      <c r="I168" s="7"/>
      <c r="J168" s="7"/>
      <c r="K168" s="7"/>
      <c r="L168" s="9" t="s">
        <v>131</v>
      </c>
      <c r="M168" s="193">
        <v>8643</v>
      </c>
      <c r="N168" s="193">
        <v>6693</v>
      </c>
      <c r="O168" s="193">
        <v>4579</v>
      </c>
      <c r="P168" s="193">
        <v>2238</v>
      </c>
      <c r="Q168" s="193">
        <v>2384</v>
      </c>
      <c r="R168" s="189">
        <v>723</v>
      </c>
      <c r="S168" s="189">
        <v>330</v>
      </c>
      <c r="T168" s="190">
        <v>62</v>
      </c>
      <c r="U168" s="194">
        <v>25652</v>
      </c>
    </row>
    <row r="169" spans="1:21" ht="16.5" customHeight="1" x14ac:dyDescent="0.25">
      <c r="A169" s="7"/>
      <c r="B169" s="7"/>
      <c r="C169" s="7"/>
      <c r="D169" s="7"/>
      <c r="E169" s="7" t="s">
        <v>616</v>
      </c>
      <c r="F169" s="7"/>
      <c r="G169" s="7"/>
      <c r="H169" s="7"/>
      <c r="I169" s="7"/>
      <c r="J169" s="7"/>
      <c r="K169" s="7"/>
      <c r="L169" s="9" t="s">
        <v>131</v>
      </c>
      <c r="M169" s="194">
        <v>13741</v>
      </c>
      <c r="N169" s="194">
        <v>10499</v>
      </c>
      <c r="O169" s="193">
        <v>6980</v>
      </c>
      <c r="P169" s="193">
        <v>4095</v>
      </c>
      <c r="Q169" s="193">
        <v>4180</v>
      </c>
      <c r="R169" s="193">
        <v>1114</v>
      </c>
      <c r="S169" s="189">
        <v>504</v>
      </c>
      <c r="T169" s="190">
        <v>83</v>
      </c>
      <c r="U169" s="194">
        <v>41196</v>
      </c>
    </row>
    <row r="170" spans="1:21" ht="16.5" customHeight="1" x14ac:dyDescent="0.25">
      <c r="A170" s="7"/>
      <c r="B170" s="7"/>
      <c r="C170" s="7"/>
      <c r="D170" s="7" t="s">
        <v>246</v>
      </c>
      <c r="E170" s="7"/>
      <c r="F170" s="7"/>
      <c r="G170" s="7"/>
      <c r="H170" s="7"/>
      <c r="I170" s="7"/>
      <c r="J170" s="7"/>
      <c r="K170" s="7"/>
      <c r="L170" s="9"/>
      <c r="M170" s="10"/>
      <c r="N170" s="10"/>
      <c r="O170" s="10"/>
      <c r="P170" s="10"/>
      <c r="Q170" s="10"/>
      <c r="R170" s="10"/>
      <c r="S170" s="10"/>
      <c r="T170" s="10"/>
      <c r="U170" s="10"/>
    </row>
    <row r="171" spans="1:21" ht="16.5" customHeight="1" x14ac:dyDescent="0.25">
      <c r="A171" s="7"/>
      <c r="B171" s="7"/>
      <c r="C171" s="7"/>
      <c r="D171" s="7"/>
      <c r="E171" s="7" t="s">
        <v>349</v>
      </c>
      <c r="F171" s="7"/>
      <c r="G171" s="7"/>
      <c r="H171" s="7"/>
      <c r="I171" s="7"/>
      <c r="J171" s="7"/>
      <c r="K171" s="7"/>
      <c r="L171" s="9" t="s">
        <v>131</v>
      </c>
      <c r="M171" s="193">
        <v>1175</v>
      </c>
      <c r="N171" s="189">
        <v>505</v>
      </c>
      <c r="O171" s="189">
        <v>728</v>
      </c>
      <c r="P171" s="189">
        <v>320</v>
      </c>
      <c r="Q171" s="189">
        <v>202</v>
      </c>
      <c r="R171" s="190">
        <v>80</v>
      </c>
      <c r="S171" s="190">
        <v>15</v>
      </c>
      <c r="T171" s="190">
        <v>63</v>
      </c>
      <c r="U171" s="193">
        <v>3088</v>
      </c>
    </row>
    <row r="172" spans="1:21" ht="16.5" customHeight="1" x14ac:dyDescent="0.25">
      <c r="A172" s="7"/>
      <c r="B172" s="7"/>
      <c r="C172" s="7"/>
      <c r="D172" s="7"/>
      <c r="E172" s="7" t="s">
        <v>143</v>
      </c>
      <c r="F172" s="7"/>
      <c r="G172" s="7"/>
      <c r="H172" s="7"/>
      <c r="I172" s="7"/>
      <c r="J172" s="7"/>
      <c r="K172" s="7"/>
      <c r="L172" s="9" t="s">
        <v>131</v>
      </c>
      <c r="M172" s="193">
        <v>2654</v>
      </c>
      <c r="N172" s="193">
        <v>2025</v>
      </c>
      <c r="O172" s="193">
        <v>1882</v>
      </c>
      <c r="P172" s="189">
        <v>600</v>
      </c>
      <c r="Q172" s="189">
        <v>660</v>
      </c>
      <c r="R172" s="189">
        <v>216</v>
      </c>
      <c r="S172" s="190">
        <v>87</v>
      </c>
      <c r="T172" s="190">
        <v>78</v>
      </c>
      <c r="U172" s="193">
        <v>8202</v>
      </c>
    </row>
    <row r="173" spans="1:21" ht="16.5" customHeight="1" x14ac:dyDescent="0.25">
      <c r="A173" s="7"/>
      <c r="B173" s="7"/>
      <c r="C173" s="7"/>
      <c r="D173" s="7"/>
      <c r="E173" s="7" t="s">
        <v>144</v>
      </c>
      <c r="F173" s="7"/>
      <c r="G173" s="7"/>
      <c r="H173" s="7"/>
      <c r="I173" s="7"/>
      <c r="J173" s="7"/>
      <c r="K173" s="7"/>
      <c r="L173" s="9" t="s">
        <v>131</v>
      </c>
      <c r="M173" s="193">
        <v>4483</v>
      </c>
      <c r="N173" s="193">
        <v>3288</v>
      </c>
      <c r="O173" s="193">
        <v>2896</v>
      </c>
      <c r="P173" s="193">
        <v>1074</v>
      </c>
      <c r="Q173" s="193">
        <v>1191</v>
      </c>
      <c r="R173" s="189">
        <v>346</v>
      </c>
      <c r="S173" s="189">
        <v>184</v>
      </c>
      <c r="T173" s="190">
        <v>58</v>
      </c>
      <c r="U173" s="194">
        <v>13520</v>
      </c>
    </row>
    <row r="174" spans="1:21" ht="16.5" customHeight="1" x14ac:dyDescent="0.25">
      <c r="A174" s="7"/>
      <c r="B174" s="7"/>
      <c r="C174" s="7"/>
      <c r="D174" s="7"/>
      <c r="E174" s="7" t="s">
        <v>145</v>
      </c>
      <c r="F174" s="7"/>
      <c r="G174" s="7"/>
      <c r="H174" s="7"/>
      <c r="I174" s="7"/>
      <c r="J174" s="7"/>
      <c r="K174" s="7"/>
      <c r="L174" s="9" t="s">
        <v>131</v>
      </c>
      <c r="M174" s="193">
        <v>6748</v>
      </c>
      <c r="N174" s="193">
        <v>5166</v>
      </c>
      <c r="O174" s="193">
        <v>4274</v>
      </c>
      <c r="P174" s="193">
        <v>1735</v>
      </c>
      <c r="Q174" s="193">
        <v>1831</v>
      </c>
      <c r="R174" s="189">
        <v>525</v>
      </c>
      <c r="S174" s="189">
        <v>261</v>
      </c>
      <c r="T174" s="190">
        <v>92</v>
      </c>
      <c r="U174" s="194">
        <v>20632</v>
      </c>
    </row>
    <row r="175" spans="1:21" ht="16.5" customHeight="1" x14ac:dyDescent="0.25">
      <c r="A175" s="7"/>
      <c r="B175" s="7"/>
      <c r="C175" s="7"/>
      <c r="D175" s="7"/>
      <c r="E175" s="7" t="s">
        <v>146</v>
      </c>
      <c r="F175" s="7"/>
      <c r="G175" s="7"/>
      <c r="H175" s="7"/>
      <c r="I175" s="7"/>
      <c r="J175" s="7"/>
      <c r="K175" s="7"/>
      <c r="L175" s="9" t="s">
        <v>131</v>
      </c>
      <c r="M175" s="193">
        <v>9476</v>
      </c>
      <c r="N175" s="193">
        <v>6926</v>
      </c>
      <c r="O175" s="193">
        <v>5450</v>
      </c>
      <c r="P175" s="193">
        <v>2395</v>
      </c>
      <c r="Q175" s="193">
        <v>2555</v>
      </c>
      <c r="R175" s="189">
        <v>743</v>
      </c>
      <c r="S175" s="189">
        <v>348</v>
      </c>
      <c r="T175" s="190">
        <v>99</v>
      </c>
      <c r="U175" s="194">
        <v>27992</v>
      </c>
    </row>
    <row r="176" spans="1:21" ht="16.5" customHeight="1" x14ac:dyDescent="0.25">
      <c r="A176" s="7"/>
      <c r="B176" s="7"/>
      <c r="C176" s="7"/>
      <c r="D176" s="7"/>
      <c r="E176" s="7" t="s">
        <v>616</v>
      </c>
      <c r="F176" s="7"/>
      <c r="G176" s="7"/>
      <c r="H176" s="7"/>
      <c r="I176" s="7"/>
      <c r="J176" s="7"/>
      <c r="K176" s="7"/>
      <c r="L176" s="9" t="s">
        <v>131</v>
      </c>
      <c r="M176" s="194">
        <v>16916</v>
      </c>
      <c r="N176" s="194">
        <v>11082</v>
      </c>
      <c r="O176" s="193">
        <v>9406</v>
      </c>
      <c r="P176" s="193">
        <v>4491</v>
      </c>
      <c r="Q176" s="193">
        <v>4938</v>
      </c>
      <c r="R176" s="193">
        <v>1158</v>
      </c>
      <c r="S176" s="189">
        <v>589</v>
      </c>
      <c r="T176" s="189">
        <v>101</v>
      </c>
      <c r="U176" s="194">
        <v>48681</v>
      </c>
    </row>
    <row r="177" spans="1:21" ht="16.5" customHeight="1" x14ac:dyDescent="0.25">
      <c r="A177" s="7"/>
      <c r="B177" s="7"/>
      <c r="C177" s="7"/>
      <c r="D177" s="7" t="s">
        <v>247</v>
      </c>
      <c r="E177" s="7"/>
      <c r="F177" s="7"/>
      <c r="G177" s="7"/>
      <c r="H177" s="7"/>
      <c r="I177" s="7"/>
      <c r="J177" s="7"/>
      <c r="K177" s="7"/>
      <c r="L177" s="9"/>
      <c r="M177" s="10"/>
      <c r="N177" s="10"/>
      <c r="O177" s="10"/>
      <c r="P177" s="10"/>
      <c r="Q177" s="10"/>
      <c r="R177" s="10"/>
      <c r="S177" s="10"/>
      <c r="T177" s="10"/>
      <c r="U177" s="10"/>
    </row>
    <row r="178" spans="1:21" ht="16.5" customHeight="1" x14ac:dyDescent="0.25">
      <c r="A178" s="7"/>
      <c r="B178" s="7"/>
      <c r="C178" s="7"/>
      <c r="D178" s="7"/>
      <c r="E178" s="7" t="s">
        <v>349</v>
      </c>
      <c r="F178" s="7"/>
      <c r="G178" s="7"/>
      <c r="H178" s="7"/>
      <c r="I178" s="7"/>
      <c r="J178" s="7"/>
      <c r="K178" s="7"/>
      <c r="L178" s="9" t="s">
        <v>131</v>
      </c>
      <c r="M178" s="189">
        <v>907</v>
      </c>
      <c r="N178" s="189">
        <v>587</v>
      </c>
      <c r="O178" s="189">
        <v>612</v>
      </c>
      <c r="P178" s="189">
        <v>370</v>
      </c>
      <c r="Q178" s="189">
        <v>230</v>
      </c>
      <c r="R178" s="190">
        <v>80</v>
      </c>
      <c r="S178" s="190">
        <v>15</v>
      </c>
      <c r="T178" s="190">
        <v>92</v>
      </c>
      <c r="U178" s="193">
        <v>2893</v>
      </c>
    </row>
    <row r="179" spans="1:21" ht="16.5" customHeight="1" x14ac:dyDescent="0.25">
      <c r="A179" s="7"/>
      <c r="B179" s="7"/>
      <c r="C179" s="7"/>
      <c r="D179" s="7"/>
      <c r="E179" s="7" t="s">
        <v>143</v>
      </c>
      <c r="F179" s="7"/>
      <c r="G179" s="7"/>
      <c r="H179" s="7"/>
      <c r="I179" s="7"/>
      <c r="J179" s="7"/>
      <c r="K179" s="7"/>
      <c r="L179" s="9" t="s">
        <v>131</v>
      </c>
      <c r="M179" s="193">
        <v>2165</v>
      </c>
      <c r="N179" s="193">
        <v>1418</v>
      </c>
      <c r="O179" s="193">
        <v>1461</v>
      </c>
      <c r="P179" s="189">
        <v>642</v>
      </c>
      <c r="Q179" s="189">
        <v>625</v>
      </c>
      <c r="R179" s="189">
        <v>173</v>
      </c>
      <c r="S179" s="189">
        <v>105</v>
      </c>
      <c r="T179" s="190">
        <v>64</v>
      </c>
      <c r="U179" s="193">
        <v>6653</v>
      </c>
    </row>
    <row r="180" spans="1:21" ht="16.5" customHeight="1" x14ac:dyDescent="0.25">
      <c r="A180" s="7"/>
      <c r="B180" s="7"/>
      <c r="C180" s="7"/>
      <c r="D180" s="7"/>
      <c r="E180" s="7" t="s">
        <v>144</v>
      </c>
      <c r="F180" s="7"/>
      <c r="G180" s="7"/>
      <c r="H180" s="7"/>
      <c r="I180" s="7"/>
      <c r="J180" s="7"/>
      <c r="K180" s="7"/>
      <c r="L180" s="9" t="s">
        <v>131</v>
      </c>
      <c r="M180" s="193">
        <v>3531</v>
      </c>
      <c r="N180" s="193">
        <v>2294</v>
      </c>
      <c r="O180" s="193">
        <v>2106</v>
      </c>
      <c r="P180" s="189">
        <v>999</v>
      </c>
      <c r="Q180" s="193">
        <v>1019</v>
      </c>
      <c r="R180" s="189">
        <v>263</v>
      </c>
      <c r="S180" s="189">
        <v>203</v>
      </c>
      <c r="T180" s="190">
        <v>81</v>
      </c>
      <c r="U180" s="194">
        <v>10496</v>
      </c>
    </row>
    <row r="181" spans="1:21" ht="16.5" customHeight="1" x14ac:dyDescent="0.25">
      <c r="A181" s="7"/>
      <c r="B181" s="7"/>
      <c r="C181" s="7"/>
      <c r="D181" s="7"/>
      <c r="E181" s="7" t="s">
        <v>145</v>
      </c>
      <c r="F181" s="7"/>
      <c r="G181" s="7"/>
      <c r="H181" s="7"/>
      <c r="I181" s="7"/>
      <c r="J181" s="7"/>
      <c r="K181" s="7"/>
      <c r="L181" s="9" t="s">
        <v>131</v>
      </c>
      <c r="M181" s="193">
        <v>5889</v>
      </c>
      <c r="N181" s="193">
        <v>3743</v>
      </c>
      <c r="O181" s="193">
        <v>3135</v>
      </c>
      <c r="P181" s="193">
        <v>1657</v>
      </c>
      <c r="Q181" s="193">
        <v>1596</v>
      </c>
      <c r="R181" s="189">
        <v>428</v>
      </c>
      <c r="S181" s="189">
        <v>304</v>
      </c>
      <c r="T181" s="190">
        <v>89</v>
      </c>
      <c r="U181" s="194">
        <v>16841</v>
      </c>
    </row>
    <row r="182" spans="1:21" ht="16.5" customHeight="1" x14ac:dyDescent="0.25">
      <c r="A182" s="7"/>
      <c r="B182" s="7"/>
      <c r="C182" s="7"/>
      <c r="D182" s="7"/>
      <c r="E182" s="7" t="s">
        <v>146</v>
      </c>
      <c r="F182" s="7"/>
      <c r="G182" s="7"/>
      <c r="H182" s="7"/>
      <c r="I182" s="7"/>
      <c r="J182" s="7"/>
      <c r="K182" s="7"/>
      <c r="L182" s="9" t="s">
        <v>131</v>
      </c>
      <c r="M182" s="193">
        <v>8094</v>
      </c>
      <c r="N182" s="193">
        <v>5201</v>
      </c>
      <c r="O182" s="193">
        <v>4326</v>
      </c>
      <c r="P182" s="193">
        <v>2349</v>
      </c>
      <c r="Q182" s="193">
        <v>2291</v>
      </c>
      <c r="R182" s="189">
        <v>586</v>
      </c>
      <c r="S182" s="189">
        <v>394</v>
      </c>
      <c r="T182" s="190">
        <v>61</v>
      </c>
      <c r="U182" s="194">
        <v>23302</v>
      </c>
    </row>
    <row r="183" spans="1:21" ht="16.5" customHeight="1" x14ac:dyDescent="0.25">
      <c r="A183" s="7"/>
      <c r="B183" s="7"/>
      <c r="C183" s="7"/>
      <c r="D183" s="7"/>
      <c r="E183" s="7" t="s">
        <v>616</v>
      </c>
      <c r="F183" s="7"/>
      <c r="G183" s="7"/>
      <c r="H183" s="7"/>
      <c r="I183" s="7"/>
      <c r="J183" s="7"/>
      <c r="K183" s="7"/>
      <c r="L183" s="9" t="s">
        <v>131</v>
      </c>
      <c r="M183" s="194">
        <v>15351</v>
      </c>
      <c r="N183" s="193">
        <v>8349</v>
      </c>
      <c r="O183" s="193">
        <v>7788</v>
      </c>
      <c r="P183" s="193">
        <v>4556</v>
      </c>
      <c r="Q183" s="193">
        <v>4624</v>
      </c>
      <c r="R183" s="189">
        <v>897</v>
      </c>
      <c r="S183" s="189">
        <v>663</v>
      </c>
      <c r="T183" s="190">
        <v>85</v>
      </c>
      <c r="U183" s="194">
        <v>42313</v>
      </c>
    </row>
    <row r="184" spans="1:21" ht="16.5" customHeight="1" x14ac:dyDescent="0.25">
      <c r="A184" s="7"/>
      <c r="B184" s="7"/>
      <c r="C184" s="7"/>
      <c r="D184" s="7" t="s">
        <v>715</v>
      </c>
      <c r="E184" s="7"/>
      <c r="F184" s="7"/>
      <c r="G184" s="7"/>
      <c r="H184" s="7"/>
      <c r="I184" s="7"/>
      <c r="J184" s="7"/>
      <c r="K184" s="7"/>
      <c r="L184" s="9"/>
      <c r="M184" s="10"/>
      <c r="N184" s="10"/>
      <c r="O184" s="10"/>
      <c r="P184" s="10"/>
      <c r="Q184" s="10"/>
      <c r="R184" s="10"/>
      <c r="S184" s="10"/>
      <c r="T184" s="10"/>
      <c r="U184" s="10"/>
    </row>
    <row r="185" spans="1:21" ht="16.5" customHeight="1" x14ac:dyDescent="0.25">
      <c r="A185" s="7"/>
      <c r="B185" s="7"/>
      <c r="C185" s="7"/>
      <c r="D185" s="7"/>
      <c r="E185" s="7" t="s">
        <v>349</v>
      </c>
      <c r="F185" s="7"/>
      <c r="G185" s="7"/>
      <c r="H185" s="7"/>
      <c r="I185" s="7"/>
      <c r="J185" s="7"/>
      <c r="K185" s="7"/>
      <c r="L185" s="9" t="s">
        <v>131</v>
      </c>
      <c r="M185" s="189">
        <v>925</v>
      </c>
      <c r="N185" s="189">
        <v>646</v>
      </c>
      <c r="O185" s="189">
        <v>714</v>
      </c>
      <c r="P185" s="189">
        <v>417</v>
      </c>
      <c r="Q185" s="189">
        <v>172</v>
      </c>
      <c r="R185" s="190">
        <v>57</v>
      </c>
      <c r="S185" s="190">
        <v>25</v>
      </c>
      <c r="T185" s="189">
        <v>100</v>
      </c>
      <c r="U185" s="193">
        <v>3056</v>
      </c>
    </row>
    <row r="186" spans="1:21" ht="16.5" customHeight="1" x14ac:dyDescent="0.25">
      <c r="A186" s="7"/>
      <c r="B186" s="7"/>
      <c r="C186" s="7"/>
      <c r="D186" s="7"/>
      <c r="E186" s="7" t="s">
        <v>143</v>
      </c>
      <c r="F186" s="7"/>
      <c r="G186" s="7"/>
      <c r="H186" s="7"/>
      <c r="I186" s="7"/>
      <c r="J186" s="7"/>
      <c r="K186" s="7"/>
      <c r="L186" s="9" t="s">
        <v>131</v>
      </c>
      <c r="M186" s="193">
        <v>1991</v>
      </c>
      <c r="N186" s="193">
        <v>1184</v>
      </c>
      <c r="O186" s="193">
        <v>1218</v>
      </c>
      <c r="P186" s="189">
        <v>575</v>
      </c>
      <c r="Q186" s="189">
        <v>605</v>
      </c>
      <c r="R186" s="189">
        <v>145</v>
      </c>
      <c r="S186" s="190">
        <v>89</v>
      </c>
      <c r="T186" s="190">
        <v>58</v>
      </c>
      <c r="U186" s="193">
        <v>5865</v>
      </c>
    </row>
    <row r="187" spans="1:21" ht="16.5" customHeight="1" x14ac:dyDescent="0.25">
      <c r="A187" s="7"/>
      <c r="B187" s="7"/>
      <c r="C187" s="7"/>
      <c r="D187" s="7"/>
      <c r="E187" s="7" t="s">
        <v>144</v>
      </c>
      <c r="F187" s="7"/>
      <c r="G187" s="7"/>
      <c r="H187" s="7"/>
      <c r="I187" s="7"/>
      <c r="J187" s="7"/>
      <c r="K187" s="7"/>
      <c r="L187" s="9" t="s">
        <v>131</v>
      </c>
      <c r="M187" s="193">
        <v>3219</v>
      </c>
      <c r="N187" s="193">
        <v>1684</v>
      </c>
      <c r="O187" s="193">
        <v>1983</v>
      </c>
      <c r="P187" s="189">
        <v>991</v>
      </c>
      <c r="Q187" s="189">
        <v>856</v>
      </c>
      <c r="R187" s="189">
        <v>229</v>
      </c>
      <c r="S187" s="189">
        <v>160</v>
      </c>
      <c r="T187" s="190">
        <v>65</v>
      </c>
      <c r="U187" s="193">
        <v>9187</v>
      </c>
    </row>
    <row r="188" spans="1:21" ht="16.5" customHeight="1" x14ac:dyDescent="0.25">
      <c r="A188" s="7"/>
      <c r="B188" s="7"/>
      <c r="C188" s="7"/>
      <c r="D188" s="7"/>
      <c r="E188" s="7" t="s">
        <v>145</v>
      </c>
      <c r="F188" s="7"/>
      <c r="G188" s="7"/>
      <c r="H188" s="7"/>
      <c r="I188" s="7"/>
      <c r="J188" s="7"/>
      <c r="K188" s="7"/>
      <c r="L188" s="9" t="s">
        <v>131</v>
      </c>
      <c r="M188" s="193">
        <v>5519</v>
      </c>
      <c r="N188" s="193">
        <v>2641</v>
      </c>
      <c r="O188" s="193">
        <v>2917</v>
      </c>
      <c r="P188" s="193">
        <v>1736</v>
      </c>
      <c r="Q188" s="193">
        <v>1412</v>
      </c>
      <c r="R188" s="189">
        <v>385</v>
      </c>
      <c r="S188" s="189">
        <v>270</v>
      </c>
      <c r="T188" s="190">
        <v>82</v>
      </c>
      <c r="U188" s="194">
        <v>14962</v>
      </c>
    </row>
    <row r="189" spans="1:21" ht="16.5" customHeight="1" x14ac:dyDescent="0.25">
      <c r="A189" s="7"/>
      <c r="B189" s="7"/>
      <c r="C189" s="7"/>
      <c r="D189" s="7"/>
      <c r="E189" s="7" t="s">
        <v>146</v>
      </c>
      <c r="F189" s="7"/>
      <c r="G189" s="7"/>
      <c r="H189" s="7"/>
      <c r="I189" s="7"/>
      <c r="J189" s="7"/>
      <c r="K189" s="7"/>
      <c r="L189" s="9" t="s">
        <v>131</v>
      </c>
      <c r="M189" s="193">
        <v>7912</v>
      </c>
      <c r="N189" s="193">
        <v>3733</v>
      </c>
      <c r="O189" s="193">
        <v>4315</v>
      </c>
      <c r="P189" s="193">
        <v>2401</v>
      </c>
      <c r="Q189" s="193">
        <v>2268</v>
      </c>
      <c r="R189" s="189">
        <v>509</v>
      </c>
      <c r="S189" s="189">
        <v>354</v>
      </c>
      <c r="T189" s="190">
        <v>71</v>
      </c>
      <c r="U189" s="194">
        <v>21563</v>
      </c>
    </row>
    <row r="190" spans="1:21" ht="16.5" customHeight="1" x14ac:dyDescent="0.25">
      <c r="A190" s="7"/>
      <c r="B190" s="7"/>
      <c r="C190" s="7"/>
      <c r="D190" s="7"/>
      <c r="E190" s="7" t="s">
        <v>616</v>
      </c>
      <c r="F190" s="7"/>
      <c r="G190" s="7"/>
      <c r="H190" s="7"/>
      <c r="I190" s="7"/>
      <c r="J190" s="7"/>
      <c r="K190" s="7"/>
      <c r="L190" s="9" t="s">
        <v>131</v>
      </c>
      <c r="M190" s="194">
        <v>14924</v>
      </c>
      <c r="N190" s="193">
        <v>5922</v>
      </c>
      <c r="O190" s="193">
        <v>7373</v>
      </c>
      <c r="P190" s="193">
        <v>4565</v>
      </c>
      <c r="Q190" s="193">
        <v>4562</v>
      </c>
      <c r="R190" s="189">
        <v>786</v>
      </c>
      <c r="S190" s="189">
        <v>733</v>
      </c>
      <c r="T190" s="190">
        <v>77</v>
      </c>
      <c r="U190" s="194">
        <v>38942</v>
      </c>
    </row>
    <row r="191" spans="1:21" ht="16.5" customHeight="1" x14ac:dyDescent="0.25">
      <c r="A191" s="7"/>
      <c r="B191" s="7"/>
      <c r="C191" s="7"/>
      <c r="D191" s="7" t="s">
        <v>249</v>
      </c>
      <c r="E191" s="7"/>
      <c r="F191" s="7"/>
      <c r="G191" s="7"/>
      <c r="H191" s="7"/>
      <c r="I191" s="7"/>
      <c r="J191" s="7"/>
      <c r="K191" s="7"/>
      <c r="L191" s="9"/>
      <c r="M191" s="10"/>
      <c r="N191" s="10"/>
      <c r="O191" s="10"/>
      <c r="P191" s="10"/>
      <c r="Q191" s="10"/>
      <c r="R191" s="10"/>
      <c r="S191" s="10"/>
      <c r="T191" s="10"/>
      <c r="U191" s="10"/>
    </row>
    <row r="192" spans="1:21" ht="16.5" customHeight="1" x14ac:dyDescent="0.25">
      <c r="A192" s="7"/>
      <c r="B192" s="7"/>
      <c r="C192" s="7"/>
      <c r="D192" s="7"/>
      <c r="E192" s="7" t="s">
        <v>349</v>
      </c>
      <c r="F192" s="7"/>
      <c r="G192" s="7"/>
      <c r="H192" s="7"/>
      <c r="I192" s="7"/>
      <c r="J192" s="7"/>
      <c r="K192" s="7"/>
      <c r="L192" s="9" t="s">
        <v>131</v>
      </c>
      <c r="M192" s="193">
        <v>1068</v>
      </c>
      <c r="N192" s="189">
        <v>638</v>
      </c>
      <c r="O192" s="189">
        <v>722</v>
      </c>
      <c r="P192" s="189">
        <v>451</v>
      </c>
      <c r="Q192" s="189">
        <v>108</v>
      </c>
      <c r="R192" s="190">
        <v>84</v>
      </c>
      <c r="S192" s="190">
        <v>38</v>
      </c>
      <c r="T192" s="189">
        <v>159</v>
      </c>
      <c r="U192" s="193">
        <v>3268</v>
      </c>
    </row>
    <row r="193" spans="1:21" ht="16.5" customHeight="1" x14ac:dyDescent="0.25">
      <c r="A193" s="7"/>
      <c r="B193" s="7"/>
      <c r="C193" s="7"/>
      <c r="D193" s="7"/>
      <c r="E193" s="7" t="s">
        <v>143</v>
      </c>
      <c r="F193" s="7"/>
      <c r="G193" s="7"/>
      <c r="H193" s="7"/>
      <c r="I193" s="7"/>
      <c r="J193" s="7"/>
      <c r="K193" s="7"/>
      <c r="L193" s="9" t="s">
        <v>131</v>
      </c>
      <c r="M193" s="193">
        <v>1916</v>
      </c>
      <c r="N193" s="193">
        <v>1082</v>
      </c>
      <c r="O193" s="193">
        <v>1239</v>
      </c>
      <c r="P193" s="189">
        <v>642</v>
      </c>
      <c r="Q193" s="189">
        <v>413</v>
      </c>
      <c r="R193" s="189">
        <v>139</v>
      </c>
      <c r="S193" s="190">
        <v>83</v>
      </c>
      <c r="T193" s="190">
        <v>86</v>
      </c>
      <c r="U193" s="193">
        <v>5600</v>
      </c>
    </row>
    <row r="194" spans="1:21" ht="16.5" customHeight="1" x14ac:dyDescent="0.25">
      <c r="A194" s="7"/>
      <c r="B194" s="7"/>
      <c r="C194" s="7"/>
      <c r="D194" s="7"/>
      <c r="E194" s="7" t="s">
        <v>144</v>
      </c>
      <c r="F194" s="7"/>
      <c r="G194" s="7"/>
      <c r="H194" s="7"/>
      <c r="I194" s="7"/>
      <c r="J194" s="7"/>
      <c r="K194" s="7"/>
      <c r="L194" s="9" t="s">
        <v>131</v>
      </c>
      <c r="M194" s="193">
        <v>3346</v>
      </c>
      <c r="N194" s="193">
        <v>1595</v>
      </c>
      <c r="O194" s="193">
        <v>1983</v>
      </c>
      <c r="P194" s="193">
        <v>1108</v>
      </c>
      <c r="Q194" s="189">
        <v>665</v>
      </c>
      <c r="R194" s="189">
        <v>257</v>
      </c>
      <c r="S194" s="189">
        <v>151</v>
      </c>
      <c r="T194" s="190">
        <v>88</v>
      </c>
      <c r="U194" s="193">
        <v>9193</v>
      </c>
    </row>
    <row r="195" spans="1:21" ht="16.5" customHeight="1" x14ac:dyDescent="0.25">
      <c r="A195" s="7"/>
      <c r="B195" s="7"/>
      <c r="C195" s="7"/>
      <c r="D195" s="7"/>
      <c r="E195" s="7" t="s">
        <v>145</v>
      </c>
      <c r="F195" s="7"/>
      <c r="G195" s="7"/>
      <c r="H195" s="7"/>
      <c r="I195" s="7"/>
      <c r="J195" s="7"/>
      <c r="K195" s="7"/>
      <c r="L195" s="9" t="s">
        <v>131</v>
      </c>
      <c r="M195" s="193">
        <v>5842</v>
      </c>
      <c r="N195" s="193">
        <v>2566</v>
      </c>
      <c r="O195" s="193">
        <v>3226</v>
      </c>
      <c r="P195" s="193">
        <v>1815</v>
      </c>
      <c r="Q195" s="193">
        <v>1151</v>
      </c>
      <c r="R195" s="189">
        <v>422</v>
      </c>
      <c r="S195" s="189">
        <v>288</v>
      </c>
      <c r="T195" s="190">
        <v>90</v>
      </c>
      <c r="U195" s="194">
        <v>15400</v>
      </c>
    </row>
    <row r="196" spans="1:21" ht="16.5" customHeight="1" x14ac:dyDescent="0.25">
      <c r="A196" s="7"/>
      <c r="B196" s="7"/>
      <c r="C196" s="7"/>
      <c r="D196" s="7"/>
      <c r="E196" s="7" t="s">
        <v>146</v>
      </c>
      <c r="F196" s="7"/>
      <c r="G196" s="7"/>
      <c r="H196" s="7"/>
      <c r="I196" s="7"/>
      <c r="J196" s="7"/>
      <c r="K196" s="7"/>
      <c r="L196" s="9" t="s">
        <v>131</v>
      </c>
      <c r="M196" s="193">
        <v>9040</v>
      </c>
      <c r="N196" s="193">
        <v>3657</v>
      </c>
      <c r="O196" s="193">
        <v>4864</v>
      </c>
      <c r="P196" s="193">
        <v>2938</v>
      </c>
      <c r="Q196" s="193">
        <v>1802</v>
      </c>
      <c r="R196" s="189">
        <v>574</v>
      </c>
      <c r="S196" s="189">
        <v>410</v>
      </c>
      <c r="T196" s="190">
        <v>78</v>
      </c>
      <c r="U196" s="194">
        <v>23363</v>
      </c>
    </row>
    <row r="197" spans="1:21" ht="16.5" customHeight="1" x14ac:dyDescent="0.25">
      <c r="A197" s="7"/>
      <c r="B197" s="7"/>
      <c r="C197" s="7"/>
      <c r="D197" s="7"/>
      <c r="E197" s="7" t="s">
        <v>616</v>
      </c>
      <c r="F197" s="7"/>
      <c r="G197" s="7"/>
      <c r="H197" s="7"/>
      <c r="I197" s="7"/>
      <c r="J197" s="7"/>
      <c r="K197" s="7"/>
      <c r="L197" s="9" t="s">
        <v>131</v>
      </c>
      <c r="M197" s="194">
        <v>16059</v>
      </c>
      <c r="N197" s="193">
        <v>5716</v>
      </c>
      <c r="O197" s="193">
        <v>8117</v>
      </c>
      <c r="P197" s="193">
        <v>5139</v>
      </c>
      <c r="Q197" s="193">
        <v>3564</v>
      </c>
      <c r="R197" s="189">
        <v>906</v>
      </c>
      <c r="S197" s="189">
        <v>749</v>
      </c>
      <c r="T197" s="190">
        <v>85</v>
      </c>
      <c r="U197" s="194">
        <v>40335</v>
      </c>
    </row>
    <row r="198" spans="1:21" ht="16.5" customHeight="1" x14ac:dyDescent="0.25">
      <c r="A198" s="7"/>
      <c r="B198" s="7"/>
      <c r="C198" s="7"/>
      <c r="D198" s="7" t="s">
        <v>315</v>
      </c>
      <c r="E198" s="7"/>
      <c r="F198" s="7"/>
      <c r="G198" s="7"/>
      <c r="H198" s="7"/>
      <c r="I198" s="7"/>
      <c r="J198" s="7"/>
      <c r="K198" s="7"/>
      <c r="L198" s="9"/>
      <c r="M198" s="10"/>
      <c r="N198" s="10"/>
      <c r="O198" s="10"/>
      <c r="P198" s="10"/>
      <c r="Q198" s="10"/>
      <c r="R198" s="10"/>
      <c r="S198" s="10"/>
      <c r="T198" s="10"/>
      <c r="U198" s="10"/>
    </row>
    <row r="199" spans="1:21" ht="16.5" customHeight="1" x14ac:dyDescent="0.25">
      <c r="A199" s="7"/>
      <c r="B199" s="7"/>
      <c r="C199" s="7"/>
      <c r="D199" s="7"/>
      <c r="E199" s="7" t="s">
        <v>349</v>
      </c>
      <c r="F199" s="7"/>
      <c r="G199" s="7"/>
      <c r="H199" s="7"/>
      <c r="I199" s="7"/>
      <c r="J199" s="7"/>
      <c r="K199" s="7"/>
      <c r="L199" s="9" t="s">
        <v>131</v>
      </c>
      <c r="M199" s="189">
        <v>901</v>
      </c>
      <c r="N199" s="189">
        <v>578</v>
      </c>
      <c r="O199" s="189">
        <v>586</v>
      </c>
      <c r="P199" s="189">
        <v>397</v>
      </c>
      <c r="Q199" s="189">
        <v>110</v>
      </c>
      <c r="R199" s="190">
        <v>77</v>
      </c>
      <c r="S199" s="190">
        <v>49</v>
      </c>
      <c r="T199" s="189">
        <v>111</v>
      </c>
      <c r="U199" s="193">
        <v>2809</v>
      </c>
    </row>
    <row r="200" spans="1:21" ht="16.5" customHeight="1" x14ac:dyDescent="0.25">
      <c r="A200" s="7"/>
      <c r="B200" s="7"/>
      <c r="C200" s="7"/>
      <c r="D200" s="7"/>
      <c r="E200" s="7" t="s">
        <v>143</v>
      </c>
      <c r="F200" s="7"/>
      <c r="G200" s="7"/>
      <c r="H200" s="7"/>
      <c r="I200" s="7"/>
      <c r="J200" s="7"/>
      <c r="K200" s="7"/>
      <c r="L200" s="9" t="s">
        <v>131</v>
      </c>
      <c r="M200" s="193">
        <v>1733</v>
      </c>
      <c r="N200" s="193">
        <v>1065</v>
      </c>
      <c r="O200" s="189">
        <v>972</v>
      </c>
      <c r="P200" s="189">
        <v>636</v>
      </c>
      <c r="Q200" s="189">
        <v>368</v>
      </c>
      <c r="R200" s="189">
        <v>147</v>
      </c>
      <c r="S200" s="189">
        <v>102</v>
      </c>
      <c r="T200" s="189">
        <v>100</v>
      </c>
      <c r="U200" s="193">
        <v>5123</v>
      </c>
    </row>
    <row r="201" spans="1:21" ht="16.5" customHeight="1" x14ac:dyDescent="0.25">
      <c r="A201" s="7"/>
      <c r="B201" s="7"/>
      <c r="C201" s="7"/>
      <c r="D201" s="7"/>
      <c r="E201" s="7" t="s">
        <v>144</v>
      </c>
      <c r="F201" s="7"/>
      <c r="G201" s="7"/>
      <c r="H201" s="7"/>
      <c r="I201" s="7"/>
      <c r="J201" s="7"/>
      <c r="K201" s="7"/>
      <c r="L201" s="9" t="s">
        <v>131</v>
      </c>
      <c r="M201" s="193">
        <v>3133</v>
      </c>
      <c r="N201" s="193">
        <v>1530</v>
      </c>
      <c r="O201" s="193">
        <v>1641</v>
      </c>
      <c r="P201" s="189">
        <v>988</v>
      </c>
      <c r="Q201" s="189">
        <v>548</v>
      </c>
      <c r="R201" s="189">
        <v>230</v>
      </c>
      <c r="S201" s="189">
        <v>181</v>
      </c>
      <c r="T201" s="190">
        <v>95</v>
      </c>
      <c r="U201" s="193">
        <v>8346</v>
      </c>
    </row>
    <row r="202" spans="1:21" ht="16.5" customHeight="1" x14ac:dyDescent="0.25">
      <c r="A202" s="7"/>
      <c r="B202" s="7"/>
      <c r="C202" s="7"/>
      <c r="D202" s="7"/>
      <c r="E202" s="7" t="s">
        <v>145</v>
      </c>
      <c r="F202" s="7"/>
      <c r="G202" s="7"/>
      <c r="H202" s="7"/>
      <c r="I202" s="7"/>
      <c r="J202" s="7"/>
      <c r="K202" s="7"/>
      <c r="L202" s="9" t="s">
        <v>131</v>
      </c>
      <c r="M202" s="193">
        <v>5463</v>
      </c>
      <c r="N202" s="193">
        <v>2479</v>
      </c>
      <c r="O202" s="193">
        <v>2662</v>
      </c>
      <c r="P202" s="193">
        <v>1752</v>
      </c>
      <c r="Q202" s="189">
        <v>994</v>
      </c>
      <c r="R202" s="189">
        <v>358</v>
      </c>
      <c r="S202" s="189">
        <v>267</v>
      </c>
      <c r="T202" s="190">
        <v>85</v>
      </c>
      <c r="U202" s="194">
        <v>14060</v>
      </c>
    </row>
    <row r="203" spans="1:21" ht="16.5" customHeight="1" x14ac:dyDescent="0.25">
      <c r="A203" s="7"/>
      <c r="B203" s="7"/>
      <c r="C203" s="7"/>
      <c r="D203" s="7"/>
      <c r="E203" s="7" t="s">
        <v>146</v>
      </c>
      <c r="F203" s="7"/>
      <c r="G203" s="7"/>
      <c r="H203" s="7"/>
      <c r="I203" s="7"/>
      <c r="J203" s="7"/>
      <c r="K203" s="7"/>
      <c r="L203" s="9" t="s">
        <v>131</v>
      </c>
      <c r="M203" s="193">
        <v>8801</v>
      </c>
      <c r="N203" s="193">
        <v>3722</v>
      </c>
      <c r="O203" s="193">
        <v>4237</v>
      </c>
      <c r="P203" s="193">
        <v>2719</v>
      </c>
      <c r="Q203" s="193">
        <v>1646</v>
      </c>
      <c r="R203" s="189">
        <v>544</v>
      </c>
      <c r="S203" s="189">
        <v>432</v>
      </c>
      <c r="T203" s="190">
        <v>90</v>
      </c>
      <c r="U203" s="194">
        <v>22191</v>
      </c>
    </row>
    <row r="204" spans="1:21" ht="16.5" customHeight="1" x14ac:dyDescent="0.25">
      <c r="A204" s="7"/>
      <c r="B204" s="7"/>
      <c r="C204" s="7"/>
      <c r="D204" s="7"/>
      <c r="E204" s="7" t="s">
        <v>616</v>
      </c>
      <c r="F204" s="7"/>
      <c r="G204" s="7"/>
      <c r="H204" s="7"/>
      <c r="I204" s="7"/>
      <c r="J204" s="7"/>
      <c r="K204" s="7"/>
      <c r="L204" s="9" t="s">
        <v>131</v>
      </c>
      <c r="M204" s="194">
        <v>14971</v>
      </c>
      <c r="N204" s="193">
        <v>5467</v>
      </c>
      <c r="O204" s="193">
        <v>7311</v>
      </c>
      <c r="P204" s="193">
        <v>4961</v>
      </c>
      <c r="Q204" s="193">
        <v>3102</v>
      </c>
      <c r="R204" s="189">
        <v>774</v>
      </c>
      <c r="S204" s="189">
        <v>797</v>
      </c>
      <c r="T204" s="189">
        <v>112</v>
      </c>
      <c r="U204" s="194">
        <v>37495</v>
      </c>
    </row>
    <row r="205" spans="1:21" ht="16.5" customHeight="1" x14ac:dyDescent="0.25">
      <c r="A205" s="7"/>
      <c r="B205" s="7"/>
      <c r="C205" s="7"/>
      <c r="D205" s="7" t="s">
        <v>316</v>
      </c>
      <c r="E205" s="7"/>
      <c r="F205" s="7"/>
      <c r="G205" s="7"/>
      <c r="H205" s="7"/>
      <c r="I205" s="7"/>
      <c r="J205" s="7"/>
      <c r="K205" s="7"/>
      <c r="L205" s="9"/>
      <c r="M205" s="10"/>
      <c r="N205" s="10"/>
      <c r="O205" s="10"/>
      <c r="P205" s="10"/>
      <c r="Q205" s="10"/>
      <c r="R205" s="10"/>
      <c r="S205" s="10"/>
      <c r="T205" s="10"/>
      <c r="U205" s="10"/>
    </row>
    <row r="206" spans="1:21" ht="16.5" customHeight="1" x14ac:dyDescent="0.25">
      <c r="A206" s="7"/>
      <c r="B206" s="7"/>
      <c r="C206" s="7"/>
      <c r="D206" s="7"/>
      <c r="E206" s="7" t="s">
        <v>349</v>
      </c>
      <c r="F206" s="7"/>
      <c r="G206" s="7"/>
      <c r="H206" s="7"/>
      <c r="I206" s="7"/>
      <c r="J206" s="7"/>
      <c r="K206" s="7"/>
      <c r="L206" s="9" t="s">
        <v>131</v>
      </c>
      <c r="M206" s="189">
        <v>639</v>
      </c>
      <c r="N206" s="189">
        <v>496</v>
      </c>
      <c r="O206" s="189">
        <v>549</v>
      </c>
      <c r="P206" s="189">
        <v>412</v>
      </c>
      <c r="Q206" s="190">
        <v>79</v>
      </c>
      <c r="R206" s="190">
        <v>60</v>
      </c>
      <c r="S206" s="190">
        <v>53</v>
      </c>
      <c r="T206" s="190">
        <v>70</v>
      </c>
      <c r="U206" s="193">
        <v>2358</v>
      </c>
    </row>
    <row r="207" spans="1:21" ht="16.5" customHeight="1" x14ac:dyDescent="0.25">
      <c r="A207" s="7"/>
      <c r="B207" s="7"/>
      <c r="C207" s="7"/>
      <c r="D207" s="7"/>
      <c r="E207" s="7" t="s">
        <v>143</v>
      </c>
      <c r="F207" s="7"/>
      <c r="G207" s="7"/>
      <c r="H207" s="7"/>
      <c r="I207" s="7"/>
      <c r="J207" s="7"/>
      <c r="K207" s="7"/>
      <c r="L207" s="9" t="s">
        <v>131</v>
      </c>
      <c r="M207" s="193">
        <v>1323</v>
      </c>
      <c r="N207" s="189">
        <v>873</v>
      </c>
      <c r="O207" s="189">
        <v>945</v>
      </c>
      <c r="P207" s="189">
        <v>622</v>
      </c>
      <c r="Q207" s="189">
        <v>253</v>
      </c>
      <c r="R207" s="190">
        <v>89</v>
      </c>
      <c r="S207" s="190">
        <v>64</v>
      </c>
      <c r="T207" s="190">
        <v>57</v>
      </c>
      <c r="U207" s="193">
        <v>4226</v>
      </c>
    </row>
    <row r="208" spans="1:21" ht="16.5" customHeight="1" x14ac:dyDescent="0.25">
      <c r="A208" s="7"/>
      <c r="B208" s="7"/>
      <c r="C208" s="7"/>
      <c r="D208" s="7"/>
      <c r="E208" s="7" t="s">
        <v>144</v>
      </c>
      <c r="F208" s="7"/>
      <c r="G208" s="7"/>
      <c r="H208" s="7"/>
      <c r="I208" s="7"/>
      <c r="J208" s="7"/>
      <c r="K208" s="7"/>
      <c r="L208" s="9" t="s">
        <v>131</v>
      </c>
      <c r="M208" s="193">
        <v>2476</v>
      </c>
      <c r="N208" s="193">
        <v>1357</v>
      </c>
      <c r="O208" s="193">
        <v>1616</v>
      </c>
      <c r="P208" s="193">
        <v>1030</v>
      </c>
      <c r="Q208" s="189">
        <v>422</v>
      </c>
      <c r="R208" s="189">
        <v>143</v>
      </c>
      <c r="S208" s="189">
        <v>134</v>
      </c>
      <c r="T208" s="190">
        <v>76</v>
      </c>
      <c r="U208" s="193">
        <v>7254</v>
      </c>
    </row>
    <row r="209" spans="1:21" ht="16.5" customHeight="1" x14ac:dyDescent="0.25">
      <c r="A209" s="7"/>
      <c r="B209" s="7"/>
      <c r="C209" s="7"/>
      <c r="D209" s="7"/>
      <c r="E209" s="7" t="s">
        <v>145</v>
      </c>
      <c r="F209" s="7"/>
      <c r="G209" s="7"/>
      <c r="H209" s="7"/>
      <c r="I209" s="7"/>
      <c r="J209" s="7"/>
      <c r="K209" s="7"/>
      <c r="L209" s="9" t="s">
        <v>131</v>
      </c>
      <c r="M209" s="193">
        <v>4362</v>
      </c>
      <c r="N209" s="193">
        <v>2381</v>
      </c>
      <c r="O209" s="193">
        <v>2641</v>
      </c>
      <c r="P209" s="193">
        <v>1762</v>
      </c>
      <c r="Q209" s="189">
        <v>812</v>
      </c>
      <c r="R209" s="189">
        <v>290</v>
      </c>
      <c r="S209" s="189">
        <v>213</v>
      </c>
      <c r="T209" s="190">
        <v>58</v>
      </c>
      <c r="U209" s="194">
        <v>12519</v>
      </c>
    </row>
    <row r="210" spans="1:21" ht="16.5" customHeight="1" x14ac:dyDescent="0.25">
      <c r="A210" s="7"/>
      <c r="B210" s="7"/>
      <c r="C210" s="7"/>
      <c r="D210" s="7"/>
      <c r="E210" s="7" t="s">
        <v>146</v>
      </c>
      <c r="F210" s="7"/>
      <c r="G210" s="7"/>
      <c r="H210" s="7"/>
      <c r="I210" s="7"/>
      <c r="J210" s="7"/>
      <c r="K210" s="7"/>
      <c r="L210" s="9" t="s">
        <v>131</v>
      </c>
      <c r="M210" s="193">
        <v>7497</v>
      </c>
      <c r="N210" s="193">
        <v>3550</v>
      </c>
      <c r="O210" s="193">
        <v>4195</v>
      </c>
      <c r="P210" s="193">
        <v>2940</v>
      </c>
      <c r="Q210" s="193">
        <v>1440</v>
      </c>
      <c r="R210" s="189">
        <v>457</v>
      </c>
      <c r="S210" s="189">
        <v>382</v>
      </c>
      <c r="T210" s="190">
        <v>58</v>
      </c>
      <c r="U210" s="194">
        <v>20519</v>
      </c>
    </row>
    <row r="211" spans="1:21" ht="16.5" customHeight="1" x14ac:dyDescent="0.25">
      <c r="A211" s="7"/>
      <c r="B211" s="7"/>
      <c r="C211" s="7"/>
      <c r="D211" s="7"/>
      <c r="E211" s="7" t="s">
        <v>616</v>
      </c>
      <c r="F211" s="7"/>
      <c r="G211" s="7"/>
      <c r="H211" s="7"/>
      <c r="I211" s="7"/>
      <c r="J211" s="7"/>
      <c r="K211" s="7"/>
      <c r="L211" s="9" t="s">
        <v>131</v>
      </c>
      <c r="M211" s="194">
        <v>11794</v>
      </c>
      <c r="N211" s="193">
        <v>5007</v>
      </c>
      <c r="O211" s="193">
        <v>6790</v>
      </c>
      <c r="P211" s="193">
        <v>5091</v>
      </c>
      <c r="Q211" s="193">
        <v>2461</v>
      </c>
      <c r="R211" s="189">
        <v>637</v>
      </c>
      <c r="S211" s="189">
        <v>714</v>
      </c>
      <c r="T211" s="190">
        <v>38</v>
      </c>
      <c r="U211" s="194">
        <v>32532</v>
      </c>
    </row>
    <row r="212" spans="1:21" ht="16.5" customHeight="1" x14ac:dyDescent="0.25">
      <c r="A212" s="7"/>
      <c r="B212" s="7"/>
      <c r="C212" s="7"/>
      <c r="D212" s="7" t="s">
        <v>318</v>
      </c>
      <c r="E212" s="7"/>
      <c r="F212" s="7"/>
      <c r="G212" s="7"/>
      <c r="H212" s="7"/>
      <c r="I212" s="7"/>
      <c r="J212" s="7"/>
      <c r="K212" s="7"/>
      <c r="L212" s="9"/>
      <c r="M212" s="10"/>
      <c r="N212" s="10"/>
      <c r="O212" s="10"/>
      <c r="P212" s="10"/>
      <c r="Q212" s="10"/>
      <c r="R212" s="10"/>
      <c r="S212" s="10"/>
      <c r="T212" s="10"/>
      <c r="U212" s="10"/>
    </row>
    <row r="213" spans="1:21" ht="16.5" customHeight="1" x14ac:dyDescent="0.25">
      <c r="A213" s="7"/>
      <c r="B213" s="7"/>
      <c r="C213" s="7"/>
      <c r="D213" s="7"/>
      <c r="E213" s="7" t="s">
        <v>349</v>
      </c>
      <c r="F213" s="7"/>
      <c r="G213" s="7"/>
      <c r="H213" s="7"/>
      <c r="I213" s="7"/>
      <c r="J213" s="7"/>
      <c r="K213" s="7"/>
      <c r="L213" s="9" t="s">
        <v>131</v>
      </c>
      <c r="M213" s="189">
        <v>585</v>
      </c>
      <c r="N213" s="189">
        <v>454</v>
      </c>
      <c r="O213" s="189">
        <v>528</v>
      </c>
      <c r="P213" s="189">
        <v>432</v>
      </c>
      <c r="Q213" s="190">
        <v>92</v>
      </c>
      <c r="R213" s="190">
        <v>55</v>
      </c>
      <c r="S213" s="190">
        <v>56</v>
      </c>
      <c r="T213" s="190">
        <v>56</v>
      </c>
      <c r="U213" s="193">
        <v>2258</v>
      </c>
    </row>
    <row r="214" spans="1:21" ht="16.5" customHeight="1" x14ac:dyDescent="0.25">
      <c r="A214" s="7"/>
      <c r="B214" s="7"/>
      <c r="C214" s="7"/>
      <c r="D214" s="7"/>
      <c r="E214" s="7" t="s">
        <v>143</v>
      </c>
      <c r="F214" s="7"/>
      <c r="G214" s="7"/>
      <c r="H214" s="7"/>
      <c r="I214" s="7"/>
      <c r="J214" s="7"/>
      <c r="K214" s="7"/>
      <c r="L214" s="9" t="s">
        <v>131</v>
      </c>
      <c r="M214" s="193">
        <v>1102</v>
      </c>
      <c r="N214" s="189">
        <v>844</v>
      </c>
      <c r="O214" s="189">
        <v>779</v>
      </c>
      <c r="P214" s="189">
        <v>568</v>
      </c>
      <c r="Q214" s="189">
        <v>226</v>
      </c>
      <c r="R214" s="189">
        <v>101</v>
      </c>
      <c r="S214" s="190">
        <v>85</v>
      </c>
      <c r="T214" s="190">
        <v>36</v>
      </c>
      <c r="U214" s="193">
        <v>3741</v>
      </c>
    </row>
    <row r="215" spans="1:21" ht="16.5" customHeight="1" x14ac:dyDescent="0.25">
      <c r="A215" s="7"/>
      <c r="B215" s="7"/>
      <c r="C215" s="7"/>
      <c r="D215" s="7"/>
      <c r="E215" s="7" t="s">
        <v>144</v>
      </c>
      <c r="F215" s="7"/>
      <c r="G215" s="7"/>
      <c r="H215" s="7"/>
      <c r="I215" s="7"/>
      <c r="J215" s="7"/>
      <c r="K215" s="7"/>
      <c r="L215" s="9" t="s">
        <v>131</v>
      </c>
      <c r="M215" s="193">
        <v>2337</v>
      </c>
      <c r="N215" s="193">
        <v>1391</v>
      </c>
      <c r="O215" s="193">
        <v>1430</v>
      </c>
      <c r="P215" s="189">
        <v>945</v>
      </c>
      <c r="Q215" s="189">
        <v>408</v>
      </c>
      <c r="R215" s="189">
        <v>170</v>
      </c>
      <c r="S215" s="189">
        <v>157</v>
      </c>
      <c r="T215" s="190">
        <v>39</v>
      </c>
      <c r="U215" s="193">
        <v>6877</v>
      </c>
    </row>
    <row r="216" spans="1:21" ht="16.5" customHeight="1" x14ac:dyDescent="0.25">
      <c r="A216" s="7"/>
      <c r="B216" s="7"/>
      <c r="C216" s="7"/>
      <c r="D216" s="7"/>
      <c r="E216" s="7" t="s">
        <v>145</v>
      </c>
      <c r="F216" s="7"/>
      <c r="G216" s="7"/>
      <c r="H216" s="7"/>
      <c r="I216" s="7"/>
      <c r="J216" s="7"/>
      <c r="K216" s="7"/>
      <c r="L216" s="9" t="s">
        <v>131</v>
      </c>
      <c r="M216" s="193">
        <v>4268</v>
      </c>
      <c r="N216" s="193">
        <v>2287</v>
      </c>
      <c r="O216" s="193">
        <v>2429</v>
      </c>
      <c r="P216" s="193">
        <v>1733</v>
      </c>
      <c r="Q216" s="189">
        <v>894</v>
      </c>
      <c r="R216" s="189">
        <v>322</v>
      </c>
      <c r="S216" s="189">
        <v>262</v>
      </c>
      <c r="T216" s="190">
        <v>38</v>
      </c>
      <c r="U216" s="194">
        <v>12233</v>
      </c>
    </row>
    <row r="217" spans="1:21" ht="16.5" customHeight="1" x14ac:dyDescent="0.25">
      <c r="A217" s="7"/>
      <c r="B217" s="7"/>
      <c r="C217" s="7"/>
      <c r="D217" s="7"/>
      <c r="E217" s="7" t="s">
        <v>146</v>
      </c>
      <c r="F217" s="7"/>
      <c r="G217" s="7"/>
      <c r="H217" s="7"/>
      <c r="I217" s="7"/>
      <c r="J217" s="7"/>
      <c r="K217" s="7"/>
      <c r="L217" s="9" t="s">
        <v>131</v>
      </c>
      <c r="M217" s="193">
        <v>7241</v>
      </c>
      <c r="N217" s="193">
        <v>3426</v>
      </c>
      <c r="O217" s="193">
        <v>3856</v>
      </c>
      <c r="P217" s="193">
        <v>2797</v>
      </c>
      <c r="Q217" s="193">
        <v>1521</v>
      </c>
      <c r="R217" s="189">
        <v>419</v>
      </c>
      <c r="S217" s="189">
        <v>412</v>
      </c>
      <c r="T217" s="190">
        <v>47</v>
      </c>
      <c r="U217" s="194">
        <v>19719</v>
      </c>
    </row>
    <row r="218" spans="1:21" ht="16.5" customHeight="1" x14ac:dyDescent="0.25">
      <c r="A218" s="7"/>
      <c r="B218" s="7"/>
      <c r="C218" s="7"/>
      <c r="D218" s="7"/>
      <c r="E218" s="7" t="s">
        <v>616</v>
      </c>
      <c r="F218" s="7"/>
      <c r="G218" s="7"/>
      <c r="H218" s="7"/>
      <c r="I218" s="7"/>
      <c r="J218" s="7"/>
      <c r="K218" s="7"/>
      <c r="L218" s="9" t="s">
        <v>131</v>
      </c>
      <c r="M218" s="194">
        <v>11227</v>
      </c>
      <c r="N218" s="193">
        <v>4738</v>
      </c>
      <c r="O218" s="193">
        <v>6110</v>
      </c>
      <c r="P218" s="193">
        <v>4804</v>
      </c>
      <c r="Q218" s="193">
        <v>2480</v>
      </c>
      <c r="R218" s="189">
        <v>663</v>
      </c>
      <c r="S218" s="189">
        <v>718</v>
      </c>
      <c r="T218" s="190">
        <v>34</v>
      </c>
      <c r="U218" s="194">
        <v>30774</v>
      </c>
    </row>
    <row r="219" spans="1:21" ht="16.5" customHeight="1" x14ac:dyDescent="0.25">
      <c r="A219" s="7"/>
      <c r="B219" s="7"/>
      <c r="C219" s="7" t="s">
        <v>716</v>
      </c>
      <c r="D219" s="7"/>
      <c r="E219" s="7"/>
      <c r="F219" s="7"/>
      <c r="G219" s="7"/>
      <c r="H219" s="7"/>
      <c r="I219" s="7"/>
      <c r="J219" s="7"/>
      <c r="K219" s="7"/>
      <c r="L219" s="9"/>
      <c r="M219" s="10"/>
      <c r="N219" s="10"/>
      <c r="O219" s="10"/>
      <c r="P219" s="10"/>
      <c r="Q219" s="10"/>
      <c r="R219" s="10"/>
      <c r="S219" s="10"/>
      <c r="T219" s="10"/>
      <c r="U219" s="10"/>
    </row>
    <row r="220" spans="1:21" ht="16.5" customHeight="1" x14ac:dyDescent="0.25">
      <c r="A220" s="7"/>
      <c r="B220" s="7"/>
      <c r="C220" s="7"/>
      <c r="D220" s="7" t="s">
        <v>128</v>
      </c>
      <c r="E220" s="7"/>
      <c r="F220" s="7"/>
      <c r="G220" s="7"/>
      <c r="H220" s="7"/>
      <c r="I220" s="7"/>
      <c r="J220" s="7"/>
      <c r="K220" s="7"/>
      <c r="L220" s="9"/>
      <c r="M220" s="10"/>
      <c r="N220" s="10"/>
      <c r="O220" s="10"/>
      <c r="P220" s="10"/>
      <c r="Q220" s="10"/>
      <c r="R220" s="10"/>
      <c r="S220" s="10"/>
      <c r="T220" s="10"/>
      <c r="U220" s="10"/>
    </row>
    <row r="221" spans="1:21" ht="16.5" customHeight="1" x14ac:dyDescent="0.25">
      <c r="A221" s="7"/>
      <c r="B221" s="7"/>
      <c r="C221" s="7"/>
      <c r="D221" s="7"/>
      <c r="E221" s="7" t="s">
        <v>349</v>
      </c>
      <c r="F221" s="7"/>
      <c r="G221" s="7"/>
      <c r="H221" s="7"/>
      <c r="I221" s="7"/>
      <c r="J221" s="7"/>
      <c r="K221" s="7"/>
      <c r="L221" s="9" t="s">
        <v>140</v>
      </c>
      <c r="M221" s="195">
        <v>0.1</v>
      </c>
      <c r="N221" s="195" t="s">
        <v>79</v>
      </c>
      <c r="O221" s="195" t="s">
        <v>79</v>
      </c>
      <c r="P221" s="195">
        <v>0.1</v>
      </c>
      <c r="Q221" s="195">
        <v>0.1</v>
      </c>
      <c r="R221" s="195">
        <v>0.1</v>
      </c>
      <c r="S221" s="195" t="s">
        <v>79</v>
      </c>
      <c r="T221" s="195">
        <v>0.3</v>
      </c>
      <c r="U221" s="195">
        <v>0.1</v>
      </c>
    </row>
    <row r="222" spans="1:21" ht="16.5" customHeight="1" x14ac:dyDescent="0.25">
      <c r="A222" s="7"/>
      <c r="B222" s="7"/>
      <c r="C222" s="7"/>
      <c r="D222" s="7"/>
      <c r="E222" s="7" t="s">
        <v>143</v>
      </c>
      <c r="F222" s="7"/>
      <c r="G222" s="7"/>
      <c r="H222" s="7"/>
      <c r="I222" s="7"/>
      <c r="J222" s="7"/>
      <c r="K222" s="7"/>
      <c r="L222" s="9" t="s">
        <v>140</v>
      </c>
      <c r="M222" s="195">
        <v>6</v>
      </c>
      <c r="N222" s="195">
        <v>6.4</v>
      </c>
      <c r="O222" s="195">
        <v>5.9</v>
      </c>
      <c r="P222" s="195">
        <v>5.3</v>
      </c>
      <c r="Q222" s="195">
        <v>8.5</v>
      </c>
      <c r="R222" s="195">
        <v>6.3</v>
      </c>
      <c r="S222" s="195">
        <v>3.4</v>
      </c>
      <c r="T222" s="196">
        <v>10.1</v>
      </c>
      <c r="U222" s="195">
        <v>6.2</v>
      </c>
    </row>
    <row r="223" spans="1:21" ht="16.5" customHeight="1" x14ac:dyDescent="0.25">
      <c r="A223" s="7"/>
      <c r="B223" s="7"/>
      <c r="C223" s="7"/>
      <c r="D223" s="7"/>
      <c r="E223" s="7" t="s">
        <v>144</v>
      </c>
      <c r="F223" s="7"/>
      <c r="G223" s="7"/>
      <c r="H223" s="7"/>
      <c r="I223" s="7"/>
      <c r="J223" s="7"/>
      <c r="K223" s="7"/>
      <c r="L223" s="9" t="s">
        <v>140</v>
      </c>
      <c r="M223" s="196">
        <v>12.9</v>
      </c>
      <c r="N223" s="196">
        <v>13.5</v>
      </c>
      <c r="O223" s="196">
        <v>11.7</v>
      </c>
      <c r="P223" s="196">
        <v>11.8</v>
      </c>
      <c r="Q223" s="196">
        <v>16.7</v>
      </c>
      <c r="R223" s="196">
        <v>12.2</v>
      </c>
      <c r="S223" s="196">
        <v>12.2</v>
      </c>
      <c r="T223" s="196">
        <v>18.899999999999999</v>
      </c>
      <c r="U223" s="196">
        <v>13</v>
      </c>
    </row>
    <row r="224" spans="1:21" ht="16.5" customHeight="1" x14ac:dyDescent="0.25">
      <c r="A224" s="7"/>
      <c r="B224" s="7"/>
      <c r="C224" s="7"/>
      <c r="D224" s="7"/>
      <c r="E224" s="7" t="s">
        <v>145</v>
      </c>
      <c r="F224" s="7"/>
      <c r="G224" s="7"/>
      <c r="H224" s="7"/>
      <c r="I224" s="7"/>
      <c r="J224" s="7"/>
      <c r="K224" s="7"/>
      <c r="L224" s="9" t="s">
        <v>140</v>
      </c>
      <c r="M224" s="196">
        <v>26.3</v>
      </c>
      <c r="N224" s="196">
        <v>26.8</v>
      </c>
      <c r="O224" s="196">
        <v>23.4</v>
      </c>
      <c r="P224" s="196">
        <v>25.9</v>
      </c>
      <c r="Q224" s="196">
        <v>30.9</v>
      </c>
      <c r="R224" s="196">
        <v>24.2</v>
      </c>
      <c r="S224" s="196">
        <v>24.1</v>
      </c>
      <c r="T224" s="196">
        <v>35.799999999999997</v>
      </c>
      <c r="U224" s="196">
        <v>26.1</v>
      </c>
    </row>
    <row r="225" spans="1:21" ht="16.5" customHeight="1" x14ac:dyDescent="0.25">
      <c r="A225" s="7"/>
      <c r="B225" s="7"/>
      <c r="C225" s="7"/>
      <c r="D225" s="7"/>
      <c r="E225" s="7" t="s">
        <v>146</v>
      </c>
      <c r="F225" s="7"/>
      <c r="G225" s="7"/>
      <c r="H225" s="7"/>
      <c r="I225" s="7"/>
      <c r="J225" s="7"/>
      <c r="K225" s="7"/>
      <c r="L225" s="9" t="s">
        <v>140</v>
      </c>
      <c r="M225" s="196">
        <v>50.2</v>
      </c>
      <c r="N225" s="196">
        <v>51.5</v>
      </c>
      <c r="O225" s="196">
        <v>45</v>
      </c>
      <c r="P225" s="196">
        <v>51.4</v>
      </c>
      <c r="Q225" s="196">
        <v>59.9</v>
      </c>
      <c r="R225" s="196">
        <v>47.9</v>
      </c>
      <c r="S225" s="196">
        <v>52.4</v>
      </c>
      <c r="T225" s="196">
        <v>78</v>
      </c>
      <c r="U225" s="196">
        <v>50.5</v>
      </c>
    </row>
    <row r="226" spans="1:21" ht="16.5" customHeight="1" x14ac:dyDescent="0.25">
      <c r="A226" s="7"/>
      <c r="B226" s="7"/>
      <c r="C226" s="7"/>
      <c r="D226" s="7"/>
      <c r="E226" s="7" t="s">
        <v>616</v>
      </c>
      <c r="F226" s="7"/>
      <c r="G226" s="7"/>
      <c r="H226" s="7"/>
      <c r="I226" s="7"/>
      <c r="J226" s="7"/>
      <c r="K226" s="7"/>
      <c r="L226" s="9" t="s">
        <v>140</v>
      </c>
      <c r="M226" s="196">
        <v>76.099999999999994</v>
      </c>
      <c r="N226" s="196">
        <v>74.900000000000006</v>
      </c>
      <c r="O226" s="196">
        <v>74</v>
      </c>
      <c r="P226" s="196">
        <v>97.5</v>
      </c>
      <c r="Q226" s="196">
        <v>94.4</v>
      </c>
      <c r="R226" s="196">
        <v>85.1</v>
      </c>
      <c r="S226" s="196">
        <v>91.2</v>
      </c>
      <c r="T226" s="191">
        <v>115.8</v>
      </c>
      <c r="U226" s="196">
        <v>79.400000000000006</v>
      </c>
    </row>
    <row r="227" spans="1:21" ht="16.5" customHeight="1" x14ac:dyDescent="0.25">
      <c r="A227" s="7"/>
      <c r="B227" s="7"/>
      <c r="C227" s="7"/>
      <c r="D227" s="7" t="s">
        <v>250</v>
      </c>
      <c r="E227" s="7"/>
      <c r="F227" s="7"/>
      <c r="G227" s="7"/>
      <c r="H227" s="7"/>
      <c r="I227" s="7"/>
      <c r="J227" s="7"/>
      <c r="K227" s="7"/>
      <c r="L227" s="9"/>
      <c r="M227" s="10"/>
      <c r="N227" s="10"/>
      <c r="O227" s="10"/>
      <c r="P227" s="10"/>
      <c r="Q227" s="10"/>
      <c r="R227" s="10"/>
      <c r="S227" s="10"/>
      <c r="T227" s="10"/>
      <c r="U227" s="10"/>
    </row>
    <row r="228" spans="1:21" ht="16.5" customHeight="1" x14ac:dyDescent="0.25">
      <c r="A228" s="7"/>
      <c r="B228" s="7"/>
      <c r="C228" s="7"/>
      <c r="D228" s="7"/>
      <c r="E228" s="7" t="s">
        <v>349</v>
      </c>
      <c r="F228" s="7"/>
      <c r="G228" s="7"/>
      <c r="H228" s="7"/>
      <c r="I228" s="7"/>
      <c r="J228" s="7"/>
      <c r="K228" s="7"/>
      <c r="L228" s="9" t="s">
        <v>140</v>
      </c>
      <c r="M228" s="195">
        <v>0.1</v>
      </c>
      <c r="N228" s="195" t="s">
        <v>79</v>
      </c>
      <c r="O228" s="195">
        <v>0.1</v>
      </c>
      <c r="P228" s="195">
        <v>0.1</v>
      </c>
      <c r="Q228" s="195">
        <v>0.1</v>
      </c>
      <c r="R228" s="195">
        <v>0.1</v>
      </c>
      <c r="S228" s="195" t="s">
        <v>79</v>
      </c>
      <c r="T228" s="195">
        <v>0.3</v>
      </c>
      <c r="U228" s="195">
        <v>0.1</v>
      </c>
    </row>
    <row r="229" spans="1:21" ht="16.5" customHeight="1" x14ac:dyDescent="0.25">
      <c r="A229" s="7"/>
      <c r="B229" s="7"/>
      <c r="C229" s="7"/>
      <c r="D229" s="7"/>
      <c r="E229" s="7" t="s">
        <v>143</v>
      </c>
      <c r="F229" s="7"/>
      <c r="G229" s="7"/>
      <c r="H229" s="7"/>
      <c r="I229" s="7"/>
      <c r="J229" s="7"/>
      <c r="K229" s="7"/>
      <c r="L229" s="9" t="s">
        <v>140</v>
      </c>
      <c r="M229" s="195">
        <v>6.6</v>
      </c>
      <c r="N229" s="195">
        <v>6.8</v>
      </c>
      <c r="O229" s="195">
        <v>5.9</v>
      </c>
      <c r="P229" s="195">
        <v>5.8</v>
      </c>
      <c r="Q229" s="195">
        <v>7.6</v>
      </c>
      <c r="R229" s="195">
        <v>7.9</v>
      </c>
      <c r="S229" s="195">
        <v>2.8</v>
      </c>
      <c r="T229" s="195">
        <v>9.4</v>
      </c>
      <c r="U229" s="195">
        <v>6.5</v>
      </c>
    </row>
    <row r="230" spans="1:21" ht="16.5" customHeight="1" x14ac:dyDescent="0.25">
      <c r="A230" s="7"/>
      <c r="B230" s="7"/>
      <c r="C230" s="7"/>
      <c r="D230" s="7"/>
      <c r="E230" s="7" t="s">
        <v>144</v>
      </c>
      <c r="F230" s="7"/>
      <c r="G230" s="7"/>
      <c r="H230" s="7"/>
      <c r="I230" s="7"/>
      <c r="J230" s="7"/>
      <c r="K230" s="7"/>
      <c r="L230" s="9" t="s">
        <v>140</v>
      </c>
      <c r="M230" s="196">
        <v>13.2</v>
      </c>
      <c r="N230" s="196">
        <v>13.7</v>
      </c>
      <c r="O230" s="196">
        <v>10.9</v>
      </c>
      <c r="P230" s="196">
        <v>12</v>
      </c>
      <c r="Q230" s="196">
        <v>15.2</v>
      </c>
      <c r="R230" s="196">
        <v>12.7</v>
      </c>
      <c r="S230" s="195">
        <v>8</v>
      </c>
      <c r="T230" s="196">
        <v>19.899999999999999</v>
      </c>
      <c r="U230" s="196">
        <v>12.8</v>
      </c>
    </row>
    <row r="231" spans="1:21" ht="16.5" customHeight="1" x14ac:dyDescent="0.25">
      <c r="A231" s="7"/>
      <c r="B231" s="7"/>
      <c r="C231" s="7"/>
      <c r="D231" s="7"/>
      <c r="E231" s="7" t="s">
        <v>145</v>
      </c>
      <c r="F231" s="7"/>
      <c r="G231" s="7"/>
      <c r="H231" s="7"/>
      <c r="I231" s="7"/>
      <c r="J231" s="7"/>
      <c r="K231" s="7"/>
      <c r="L231" s="9" t="s">
        <v>140</v>
      </c>
      <c r="M231" s="196">
        <v>26.7</v>
      </c>
      <c r="N231" s="196">
        <v>28.4</v>
      </c>
      <c r="O231" s="196">
        <v>22.2</v>
      </c>
      <c r="P231" s="196">
        <v>27.8</v>
      </c>
      <c r="Q231" s="196">
        <v>31.1</v>
      </c>
      <c r="R231" s="196">
        <v>25.8</v>
      </c>
      <c r="S231" s="196">
        <v>20.7</v>
      </c>
      <c r="T231" s="196">
        <v>36.299999999999997</v>
      </c>
      <c r="U231" s="196">
        <v>26.6</v>
      </c>
    </row>
    <row r="232" spans="1:21" ht="16.5" customHeight="1" x14ac:dyDescent="0.25">
      <c r="A232" s="7"/>
      <c r="B232" s="7"/>
      <c r="C232" s="7"/>
      <c r="D232" s="7"/>
      <c r="E232" s="7" t="s">
        <v>146</v>
      </c>
      <c r="F232" s="7"/>
      <c r="G232" s="7"/>
      <c r="H232" s="7"/>
      <c r="I232" s="7"/>
      <c r="J232" s="7"/>
      <c r="K232" s="7"/>
      <c r="L232" s="9" t="s">
        <v>140</v>
      </c>
      <c r="M232" s="196">
        <v>54.2</v>
      </c>
      <c r="N232" s="196">
        <v>54.9</v>
      </c>
      <c r="O232" s="196">
        <v>41.2</v>
      </c>
      <c r="P232" s="196">
        <v>56.5</v>
      </c>
      <c r="Q232" s="196">
        <v>60.8</v>
      </c>
      <c r="R232" s="196">
        <v>49.6</v>
      </c>
      <c r="S232" s="196">
        <v>44.1</v>
      </c>
      <c r="T232" s="196">
        <v>74.599999999999994</v>
      </c>
      <c r="U232" s="196">
        <v>52.5</v>
      </c>
    </row>
    <row r="233" spans="1:21" ht="16.5" customHeight="1" x14ac:dyDescent="0.25">
      <c r="A233" s="7"/>
      <c r="B233" s="7"/>
      <c r="C233" s="7"/>
      <c r="D233" s="7"/>
      <c r="E233" s="7" t="s">
        <v>616</v>
      </c>
      <c r="F233" s="7"/>
      <c r="G233" s="7"/>
      <c r="H233" s="7"/>
      <c r="I233" s="7"/>
      <c r="J233" s="7"/>
      <c r="K233" s="7"/>
      <c r="L233" s="9" t="s">
        <v>140</v>
      </c>
      <c r="M233" s="196">
        <v>82.5</v>
      </c>
      <c r="N233" s="196">
        <v>79.7</v>
      </c>
      <c r="O233" s="196">
        <v>70.5</v>
      </c>
      <c r="P233" s="191">
        <v>102.2</v>
      </c>
      <c r="Q233" s="196">
        <v>98.6</v>
      </c>
      <c r="R233" s="196">
        <v>84.1</v>
      </c>
      <c r="S233" s="196">
        <v>82.3</v>
      </c>
      <c r="T233" s="196">
        <v>95.6</v>
      </c>
      <c r="U233" s="196">
        <v>82.9</v>
      </c>
    </row>
    <row r="234" spans="1:21" ht="16.5" customHeight="1" x14ac:dyDescent="0.25">
      <c r="A234" s="7"/>
      <c r="B234" s="7"/>
      <c r="C234" s="7"/>
      <c r="D234" s="7" t="s">
        <v>245</v>
      </c>
      <c r="E234" s="7"/>
      <c r="F234" s="7"/>
      <c r="G234" s="7"/>
      <c r="H234" s="7"/>
      <c r="I234" s="7"/>
      <c r="J234" s="7"/>
      <c r="K234" s="7"/>
      <c r="L234" s="9"/>
      <c r="M234" s="10"/>
      <c r="N234" s="10"/>
      <c r="O234" s="10"/>
      <c r="P234" s="10"/>
      <c r="Q234" s="10"/>
      <c r="R234" s="10"/>
      <c r="S234" s="10"/>
      <c r="T234" s="10"/>
      <c r="U234" s="10"/>
    </row>
    <row r="235" spans="1:21" ht="16.5" customHeight="1" x14ac:dyDescent="0.25">
      <c r="A235" s="7"/>
      <c r="B235" s="7"/>
      <c r="C235" s="7"/>
      <c r="D235" s="7"/>
      <c r="E235" s="7" t="s">
        <v>349</v>
      </c>
      <c r="F235" s="7"/>
      <c r="G235" s="7"/>
      <c r="H235" s="7"/>
      <c r="I235" s="7"/>
      <c r="J235" s="7"/>
      <c r="K235" s="7"/>
      <c r="L235" s="9" t="s">
        <v>140</v>
      </c>
      <c r="M235" s="195">
        <v>0.1</v>
      </c>
      <c r="N235" s="195">
        <v>0.1</v>
      </c>
      <c r="O235" s="195">
        <v>0.1</v>
      </c>
      <c r="P235" s="195">
        <v>0.1</v>
      </c>
      <c r="Q235" s="195">
        <v>0.1</v>
      </c>
      <c r="R235" s="195">
        <v>0.2</v>
      </c>
      <c r="S235" s="195" t="s">
        <v>79</v>
      </c>
      <c r="T235" s="195">
        <v>0.2</v>
      </c>
      <c r="U235" s="195">
        <v>0.1</v>
      </c>
    </row>
    <row r="236" spans="1:21" ht="16.5" customHeight="1" x14ac:dyDescent="0.25">
      <c r="A236" s="7"/>
      <c r="B236" s="7"/>
      <c r="C236" s="7"/>
      <c r="D236" s="7"/>
      <c r="E236" s="7" t="s">
        <v>143</v>
      </c>
      <c r="F236" s="7"/>
      <c r="G236" s="7"/>
      <c r="H236" s="7"/>
      <c r="I236" s="7"/>
      <c r="J236" s="7"/>
      <c r="K236" s="7"/>
      <c r="L236" s="9" t="s">
        <v>140</v>
      </c>
      <c r="M236" s="195">
        <v>6.1</v>
      </c>
      <c r="N236" s="195">
        <v>6.5</v>
      </c>
      <c r="O236" s="195">
        <v>6.2</v>
      </c>
      <c r="P236" s="195">
        <v>4.9000000000000004</v>
      </c>
      <c r="Q236" s="195">
        <v>6.9</v>
      </c>
      <c r="R236" s="195">
        <v>7.7</v>
      </c>
      <c r="S236" s="195">
        <v>4.4000000000000004</v>
      </c>
      <c r="T236" s="195">
        <v>7.5</v>
      </c>
      <c r="U236" s="195">
        <v>6.2</v>
      </c>
    </row>
    <row r="237" spans="1:21" ht="16.5" customHeight="1" x14ac:dyDescent="0.25">
      <c r="A237" s="7"/>
      <c r="B237" s="7"/>
      <c r="C237" s="7"/>
      <c r="D237" s="7"/>
      <c r="E237" s="7" t="s">
        <v>144</v>
      </c>
      <c r="F237" s="7"/>
      <c r="G237" s="7"/>
      <c r="H237" s="7"/>
      <c r="I237" s="7"/>
      <c r="J237" s="7"/>
      <c r="K237" s="7"/>
      <c r="L237" s="9" t="s">
        <v>140</v>
      </c>
      <c r="M237" s="196">
        <v>12.5</v>
      </c>
      <c r="N237" s="196">
        <v>12.6</v>
      </c>
      <c r="O237" s="196">
        <v>11.3</v>
      </c>
      <c r="P237" s="196">
        <v>10.4</v>
      </c>
      <c r="Q237" s="196">
        <v>12.7</v>
      </c>
      <c r="R237" s="196">
        <v>11.9</v>
      </c>
      <c r="S237" s="195">
        <v>9.6999999999999993</v>
      </c>
      <c r="T237" s="196">
        <v>16.399999999999999</v>
      </c>
      <c r="U237" s="196">
        <v>12.1</v>
      </c>
    </row>
    <row r="238" spans="1:21" ht="16.5" customHeight="1" x14ac:dyDescent="0.25">
      <c r="A238" s="7"/>
      <c r="B238" s="7"/>
      <c r="C238" s="7"/>
      <c r="D238" s="7"/>
      <c r="E238" s="7" t="s">
        <v>145</v>
      </c>
      <c r="F238" s="7"/>
      <c r="G238" s="7"/>
      <c r="H238" s="7"/>
      <c r="I238" s="7"/>
      <c r="J238" s="7"/>
      <c r="K238" s="7"/>
      <c r="L238" s="9" t="s">
        <v>140</v>
      </c>
      <c r="M238" s="196">
        <v>26.3</v>
      </c>
      <c r="N238" s="196">
        <v>26.4</v>
      </c>
      <c r="O238" s="196">
        <v>23.7</v>
      </c>
      <c r="P238" s="196">
        <v>24.4</v>
      </c>
      <c r="Q238" s="196">
        <v>27.6</v>
      </c>
      <c r="R238" s="196">
        <v>28.5</v>
      </c>
      <c r="S238" s="196">
        <v>24.9</v>
      </c>
      <c r="T238" s="196">
        <v>29.4</v>
      </c>
      <c r="U238" s="196">
        <v>25.8</v>
      </c>
    </row>
    <row r="239" spans="1:21" ht="16.5" customHeight="1" x14ac:dyDescent="0.25">
      <c r="A239" s="7"/>
      <c r="B239" s="7"/>
      <c r="C239" s="7"/>
      <c r="D239" s="7"/>
      <c r="E239" s="7" t="s">
        <v>146</v>
      </c>
      <c r="F239" s="7"/>
      <c r="G239" s="7"/>
      <c r="H239" s="7"/>
      <c r="I239" s="7"/>
      <c r="J239" s="7"/>
      <c r="K239" s="7"/>
      <c r="L239" s="9" t="s">
        <v>140</v>
      </c>
      <c r="M239" s="196">
        <v>52.2</v>
      </c>
      <c r="N239" s="196">
        <v>52.1</v>
      </c>
      <c r="O239" s="196">
        <v>49.4</v>
      </c>
      <c r="P239" s="196">
        <v>47.9</v>
      </c>
      <c r="Q239" s="196">
        <v>57.9</v>
      </c>
      <c r="R239" s="196">
        <v>56.7</v>
      </c>
      <c r="S239" s="196">
        <v>50.7</v>
      </c>
      <c r="T239" s="196">
        <v>41.5</v>
      </c>
      <c r="U239" s="196">
        <v>51.8</v>
      </c>
    </row>
    <row r="240" spans="1:21" ht="16.5" customHeight="1" x14ac:dyDescent="0.25">
      <c r="A240" s="7"/>
      <c r="B240" s="7"/>
      <c r="C240" s="7"/>
      <c r="D240" s="7"/>
      <c r="E240" s="7" t="s">
        <v>616</v>
      </c>
      <c r="F240" s="7"/>
      <c r="G240" s="7"/>
      <c r="H240" s="7"/>
      <c r="I240" s="7"/>
      <c r="J240" s="7"/>
      <c r="K240" s="7"/>
      <c r="L240" s="9" t="s">
        <v>140</v>
      </c>
      <c r="M240" s="196">
        <v>78.900000000000006</v>
      </c>
      <c r="N240" s="196">
        <v>77.5</v>
      </c>
      <c r="O240" s="196">
        <v>77.2</v>
      </c>
      <c r="P240" s="196">
        <v>90.5</v>
      </c>
      <c r="Q240" s="196">
        <v>93.2</v>
      </c>
      <c r="R240" s="196">
        <v>90.7</v>
      </c>
      <c r="S240" s="196">
        <v>79.5</v>
      </c>
      <c r="T240" s="196">
        <v>74.5</v>
      </c>
      <c r="U240" s="196">
        <v>80.8</v>
      </c>
    </row>
    <row r="241" spans="1:21" ht="16.5" customHeight="1" x14ac:dyDescent="0.25">
      <c r="A241" s="7"/>
      <c r="B241" s="7"/>
      <c r="C241" s="7"/>
      <c r="D241" s="7" t="s">
        <v>246</v>
      </c>
      <c r="E241" s="7"/>
      <c r="F241" s="7"/>
      <c r="G241" s="7"/>
      <c r="H241" s="7"/>
      <c r="I241" s="7"/>
      <c r="J241" s="7"/>
      <c r="K241" s="7"/>
      <c r="L241" s="9"/>
      <c r="M241" s="10"/>
      <c r="N241" s="10"/>
      <c r="O241" s="10"/>
      <c r="P241" s="10"/>
      <c r="Q241" s="10"/>
      <c r="R241" s="10"/>
      <c r="S241" s="10"/>
      <c r="T241" s="10"/>
      <c r="U241" s="10"/>
    </row>
    <row r="242" spans="1:21" ht="16.5" customHeight="1" x14ac:dyDescent="0.25">
      <c r="A242" s="7"/>
      <c r="B242" s="7"/>
      <c r="C242" s="7"/>
      <c r="D242" s="7"/>
      <c r="E242" s="7" t="s">
        <v>349</v>
      </c>
      <c r="F242" s="7"/>
      <c r="G242" s="7"/>
      <c r="H242" s="7"/>
      <c r="I242" s="7"/>
      <c r="J242" s="7"/>
      <c r="K242" s="7"/>
      <c r="L242" s="9" t="s">
        <v>140</v>
      </c>
      <c r="M242" s="195">
        <v>0.2</v>
      </c>
      <c r="N242" s="195">
        <v>0.1</v>
      </c>
      <c r="O242" s="195">
        <v>0.2</v>
      </c>
      <c r="P242" s="195">
        <v>0.1</v>
      </c>
      <c r="Q242" s="195">
        <v>0.1</v>
      </c>
      <c r="R242" s="195">
        <v>0.2</v>
      </c>
      <c r="S242" s="195" t="s">
        <v>79</v>
      </c>
      <c r="T242" s="195">
        <v>0.3</v>
      </c>
      <c r="U242" s="195">
        <v>0.1</v>
      </c>
    </row>
    <row r="243" spans="1:21" ht="16.5" customHeight="1" x14ac:dyDescent="0.25">
      <c r="A243" s="7"/>
      <c r="B243" s="7"/>
      <c r="C243" s="7"/>
      <c r="D243" s="7"/>
      <c r="E243" s="7" t="s">
        <v>143</v>
      </c>
      <c r="F243" s="7"/>
      <c r="G243" s="7"/>
      <c r="H243" s="7"/>
      <c r="I243" s="7"/>
      <c r="J243" s="7"/>
      <c r="K243" s="7"/>
      <c r="L243" s="9" t="s">
        <v>140</v>
      </c>
      <c r="M243" s="195">
        <v>6.9</v>
      </c>
      <c r="N243" s="195">
        <v>6.8</v>
      </c>
      <c r="O243" s="195">
        <v>7.7</v>
      </c>
      <c r="P243" s="195">
        <v>5</v>
      </c>
      <c r="Q243" s="195">
        <v>6.9</v>
      </c>
      <c r="R243" s="195">
        <v>6.6</v>
      </c>
      <c r="S243" s="195">
        <v>5</v>
      </c>
      <c r="T243" s="195">
        <v>9.8000000000000007</v>
      </c>
      <c r="U243" s="195">
        <v>6.8</v>
      </c>
    </row>
    <row r="244" spans="1:21" ht="16.5" customHeight="1" x14ac:dyDescent="0.25">
      <c r="A244" s="7"/>
      <c r="B244" s="7"/>
      <c r="C244" s="7"/>
      <c r="D244" s="7"/>
      <c r="E244" s="7" t="s">
        <v>144</v>
      </c>
      <c r="F244" s="7"/>
      <c r="G244" s="7"/>
      <c r="H244" s="7"/>
      <c r="I244" s="7"/>
      <c r="J244" s="7"/>
      <c r="K244" s="7"/>
      <c r="L244" s="9" t="s">
        <v>140</v>
      </c>
      <c r="M244" s="196">
        <v>13.9</v>
      </c>
      <c r="N244" s="196">
        <v>13.4</v>
      </c>
      <c r="O244" s="196">
        <v>14.4</v>
      </c>
      <c r="P244" s="196">
        <v>11.4</v>
      </c>
      <c r="Q244" s="196">
        <v>14.9</v>
      </c>
      <c r="R244" s="196">
        <v>12.8</v>
      </c>
      <c r="S244" s="196">
        <v>13.3</v>
      </c>
      <c r="T244" s="196">
        <v>11.7</v>
      </c>
      <c r="U244" s="196">
        <v>13.7</v>
      </c>
    </row>
    <row r="245" spans="1:21" ht="16.5" customHeight="1" x14ac:dyDescent="0.25">
      <c r="A245" s="7"/>
      <c r="B245" s="7"/>
      <c r="C245" s="7"/>
      <c r="D245" s="7"/>
      <c r="E245" s="7" t="s">
        <v>145</v>
      </c>
      <c r="F245" s="7"/>
      <c r="G245" s="7"/>
      <c r="H245" s="7"/>
      <c r="I245" s="7"/>
      <c r="J245" s="7"/>
      <c r="K245" s="7"/>
      <c r="L245" s="9" t="s">
        <v>140</v>
      </c>
      <c r="M245" s="196">
        <v>29.7</v>
      </c>
      <c r="N245" s="196">
        <v>29.6</v>
      </c>
      <c r="O245" s="196">
        <v>31.6</v>
      </c>
      <c r="P245" s="196">
        <v>26.5</v>
      </c>
      <c r="Q245" s="196">
        <v>32.799999999999997</v>
      </c>
      <c r="R245" s="196">
        <v>28.6</v>
      </c>
      <c r="S245" s="196">
        <v>28.6</v>
      </c>
      <c r="T245" s="196">
        <v>31.3</v>
      </c>
      <c r="U245" s="196">
        <v>29.9</v>
      </c>
    </row>
    <row r="246" spans="1:21" ht="16.5" customHeight="1" x14ac:dyDescent="0.25">
      <c r="A246" s="7"/>
      <c r="B246" s="7"/>
      <c r="C246" s="7"/>
      <c r="D246" s="7"/>
      <c r="E246" s="7" t="s">
        <v>146</v>
      </c>
      <c r="F246" s="7"/>
      <c r="G246" s="7"/>
      <c r="H246" s="7"/>
      <c r="I246" s="7"/>
      <c r="J246" s="7"/>
      <c r="K246" s="7"/>
      <c r="L246" s="9" t="s">
        <v>140</v>
      </c>
      <c r="M246" s="196">
        <v>59.1</v>
      </c>
      <c r="N246" s="196">
        <v>55.8</v>
      </c>
      <c r="O246" s="196">
        <v>62</v>
      </c>
      <c r="P246" s="196">
        <v>53.9</v>
      </c>
      <c r="Q246" s="196">
        <v>64.099999999999994</v>
      </c>
      <c r="R246" s="196">
        <v>61</v>
      </c>
      <c r="S246" s="196">
        <v>55.9</v>
      </c>
      <c r="T246" s="196">
        <v>70.099999999999994</v>
      </c>
      <c r="U246" s="196">
        <v>58.7</v>
      </c>
    </row>
    <row r="247" spans="1:21" ht="16.5" customHeight="1" x14ac:dyDescent="0.25">
      <c r="A247" s="7"/>
      <c r="B247" s="7"/>
      <c r="C247" s="7"/>
      <c r="D247" s="7"/>
      <c r="E247" s="7" t="s">
        <v>616</v>
      </c>
      <c r="F247" s="7"/>
      <c r="G247" s="7"/>
      <c r="H247" s="7"/>
      <c r="I247" s="7"/>
      <c r="J247" s="7"/>
      <c r="K247" s="7"/>
      <c r="L247" s="9" t="s">
        <v>140</v>
      </c>
      <c r="M247" s="196">
        <v>98.9</v>
      </c>
      <c r="N247" s="196">
        <v>84.3</v>
      </c>
      <c r="O247" s="191">
        <v>106.7</v>
      </c>
      <c r="P247" s="191">
        <v>102.3</v>
      </c>
      <c r="Q247" s="191">
        <v>111.2</v>
      </c>
      <c r="R247" s="196">
        <v>97.1</v>
      </c>
      <c r="S247" s="196">
        <v>94.3</v>
      </c>
      <c r="T247" s="196">
        <v>95.7</v>
      </c>
      <c r="U247" s="196">
        <v>97.7</v>
      </c>
    </row>
    <row r="248" spans="1:21" ht="16.5" customHeight="1" x14ac:dyDescent="0.25">
      <c r="A248" s="7"/>
      <c r="B248" s="7"/>
      <c r="C248" s="7"/>
      <c r="D248" s="7" t="s">
        <v>247</v>
      </c>
      <c r="E248" s="7"/>
      <c r="F248" s="7"/>
      <c r="G248" s="7"/>
      <c r="H248" s="7"/>
      <c r="I248" s="7"/>
      <c r="J248" s="7"/>
      <c r="K248" s="7"/>
      <c r="L248" s="9"/>
      <c r="M248" s="10"/>
      <c r="N248" s="10"/>
      <c r="O248" s="10"/>
      <c r="P248" s="10"/>
      <c r="Q248" s="10"/>
      <c r="R248" s="10"/>
      <c r="S248" s="10"/>
      <c r="T248" s="10"/>
      <c r="U248" s="10"/>
    </row>
    <row r="249" spans="1:21" ht="16.5" customHeight="1" x14ac:dyDescent="0.25">
      <c r="A249" s="7"/>
      <c r="B249" s="7"/>
      <c r="C249" s="7"/>
      <c r="D249" s="7"/>
      <c r="E249" s="7" t="s">
        <v>349</v>
      </c>
      <c r="F249" s="7"/>
      <c r="G249" s="7"/>
      <c r="H249" s="7"/>
      <c r="I249" s="7"/>
      <c r="J249" s="7"/>
      <c r="K249" s="7"/>
      <c r="L249" s="9" t="s">
        <v>140</v>
      </c>
      <c r="M249" s="195">
        <v>0.1</v>
      </c>
      <c r="N249" s="195">
        <v>0.1</v>
      </c>
      <c r="O249" s="195">
        <v>0.1</v>
      </c>
      <c r="P249" s="195">
        <v>0.2</v>
      </c>
      <c r="Q249" s="195">
        <v>0.2</v>
      </c>
      <c r="R249" s="195">
        <v>0.2</v>
      </c>
      <c r="S249" s="195" t="s">
        <v>79</v>
      </c>
      <c r="T249" s="195">
        <v>0.4</v>
      </c>
      <c r="U249" s="195">
        <v>0.1</v>
      </c>
    </row>
    <row r="250" spans="1:21" ht="16.5" customHeight="1" x14ac:dyDescent="0.25">
      <c r="A250" s="7"/>
      <c r="B250" s="7"/>
      <c r="C250" s="7"/>
      <c r="D250" s="7"/>
      <c r="E250" s="7" t="s">
        <v>143</v>
      </c>
      <c r="F250" s="7"/>
      <c r="G250" s="7"/>
      <c r="H250" s="7"/>
      <c r="I250" s="7"/>
      <c r="J250" s="7"/>
      <c r="K250" s="7"/>
      <c r="L250" s="9" t="s">
        <v>140</v>
      </c>
      <c r="M250" s="195">
        <v>5.6</v>
      </c>
      <c r="N250" s="195">
        <v>4.8</v>
      </c>
      <c r="O250" s="195">
        <v>6</v>
      </c>
      <c r="P250" s="195">
        <v>5.4</v>
      </c>
      <c r="Q250" s="195">
        <v>6.6</v>
      </c>
      <c r="R250" s="195">
        <v>5.3</v>
      </c>
      <c r="S250" s="195">
        <v>6.1</v>
      </c>
      <c r="T250" s="195">
        <v>8.3000000000000007</v>
      </c>
      <c r="U250" s="195">
        <v>5.6</v>
      </c>
    </row>
    <row r="251" spans="1:21" ht="16.5" customHeight="1" x14ac:dyDescent="0.25">
      <c r="A251" s="7"/>
      <c r="B251" s="7"/>
      <c r="C251" s="7"/>
      <c r="D251" s="7"/>
      <c r="E251" s="7" t="s">
        <v>144</v>
      </c>
      <c r="F251" s="7"/>
      <c r="G251" s="7"/>
      <c r="H251" s="7"/>
      <c r="I251" s="7"/>
      <c r="J251" s="7"/>
      <c r="K251" s="7"/>
      <c r="L251" s="9" t="s">
        <v>140</v>
      </c>
      <c r="M251" s="196">
        <v>11.6</v>
      </c>
      <c r="N251" s="196">
        <v>10</v>
      </c>
      <c r="O251" s="196">
        <v>11.3</v>
      </c>
      <c r="P251" s="196">
        <v>11.5</v>
      </c>
      <c r="Q251" s="196">
        <v>13.6</v>
      </c>
      <c r="R251" s="196">
        <v>10.5</v>
      </c>
      <c r="S251" s="196">
        <v>16.100000000000001</v>
      </c>
      <c r="T251" s="196">
        <v>17.5</v>
      </c>
      <c r="U251" s="196">
        <v>11.4</v>
      </c>
    </row>
    <row r="252" spans="1:21" ht="16.5" customHeight="1" x14ac:dyDescent="0.25">
      <c r="A252" s="7"/>
      <c r="B252" s="7"/>
      <c r="C252" s="7"/>
      <c r="D252" s="7"/>
      <c r="E252" s="7" t="s">
        <v>145</v>
      </c>
      <c r="F252" s="7"/>
      <c r="G252" s="7"/>
      <c r="H252" s="7"/>
      <c r="I252" s="7"/>
      <c r="J252" s="7"/>
      <c r="K252" s="7"/>
      <c r="L252" s="9" t="s">
        <v>140</v>
      </c>
      <c r="M252" s="196">
        <v>26.7</v>
      </c>
      <c r="N252" s="196">
        <v>22.1</v>
      </c>
      <c r="O252" s="196">
        <v>24.4</v>
      </c>
      <c r="P252" s="196">
        <v>26.4</v>
      </c>
      <c r="Q252" s="196">
        <v>29.5</v>
      </c>
      <c r="R252" s="196">
        <v>24.3</v>
      </c>
      <c r="S252" s="196">
        <v>35.200000000000003</v>
      </c>
      <c r="T252" s="196">
        <v>32.700000000000003</v>
      </c>
      <c r="U252" s="196">
        <v>25.4</v>
      </c>
    </row>
    <row r="253" spans="1:21" ht="16.5" customHeight="1" x14ac:dyDescent="0.25">
      <c r="A253" s="7"/>
      <c r="B253" s="7"/>
      <c r="C253" s="7"/>
      <c r="D253" s="7"/>
      <c r="E253" s="7" t="s">
        <v>146</v>
      </c>
      <c r="F253" s="7"/>
      <c r="G253" s="7"/>
      <c r="H253" s="7"/>
      <c r="I253" s="7"/>
      <c r="J253" s="7"/>
      <c r="K253" s="7"/>
      <c r="L253" s="9" t="s">
        <v>140</v>
      </c>
      <c r="M253" s="196">
        <v>51.9</v>
      </c>
      <c r="N253" s="196">
        <v>43.2</v>
      </c>
      <c r="O253" s="196">
        <v>51.4</v>
      </c>
      <c r="P253" s="196">
        <v>55.2</v>
      </c>
      <c r="Q253" s="196">
        <v>58.8</v>
      </c>
      <c r="R253" s="196">
        <v>49.7</v>
      </c>
      <c r="S253" s="196">
        <v>67.400000000000006</v>
      </c>
      <c r="T253" s="196">
        <v>45.7</v>
      </c>
      <c r="U253" s="196">
        <v>50.5</v>
      </c>
    </row>
    <row r="254" spans="1:21" ht="16.5" customHeight="1" x14ac:dyDescent="0.25">
      <c r="A254" s="7"/>
      <c r="B254" s="7"/>
      <c r="C254" s="7"/>
      <c r="D254" s="7"/>
      <c r="E254" s="7" t="s">
        <v>616</v>
      </c>
      <c r="F254" s="7"/>
      <c r="G254" s="7"/>
      <c r="H254" s="7"/>
      <c r="I254" s="7"/>
      <c r="J254" s="7"/>
      <c r="K254" s="7"/>
      <c r="L254" s="9" t="s">
        <v>140</v>
      </c>
      <c r="M254" s="196">
        <v>91.5</v>
      </c>
      <c r="N254" s="196">
        <v>64.900000000000006</v>
      </c>
      <c r="O254" s="196">
        <v>90.3</v>
      </c>
      <c r="P254" s="191">
        <v>107.4</v>
      </c>
      <c r="Q254" s="191">
        <v>104.9</v>
      </c>
      <c r="R254" s="196">
        <v>76.5</v>
      </c>
      <c r="S254" s="191">
        <v>108.2</v>
      </c>
      <c r="T254" s="196">
        <v>85.9</v>
      </c>
      <c r="U254" s="196">
        <v>86.7</v>
      </c>
    </row>
    <row r="255" spans="1:21" ht="16.5" customHeight="1" x14ac:dyDescent="0.25">
      <c r="A255" s="7"/>
      <c r="B255" s="7"/>
      <c r="C255" s="7"/>
      <c r="D255" s="7" t="s">
        <v>715</v>
      </c>
      <c r="E255" s="7"/>
      <c r="F255" s="7"/>
      <c r="G255" s="7"/>
      <c r="H255" s="7"/>
      <c r="I255" s="7"/>
      <c r="J255" s="7"/>
      <c r="K255" s="7"/>
      <c r="L255" s="9"/>
      <c r="M255" s="10"/>
      <c r="N255" s="10"/>
      <c r="O255" s="10"/>
      <c r="P255" s="10"/>
      <c r="Q255" s="10"/>
      <c r="R255" s="10"/>
      <c r="S255" s="10"/>
      <c r="T255" s="10"/>
      <c r="U255" s="10"/>
    </row>
    <row r="256" spans="1:21" ht="16.5" customHeight="1" x14ac:dyDescent="0.25">
      <c r="A256" s="7"/>
      <c r="B256" s="7"/>
      <c r="C256" s="7"/>
      <c r="D256" s="7"/>
      <c r="E256" s="7" t="s">
        <v>349</v>
      </c>
      <c r="F256" s="7"/>
      <c r="G256" s="7"/>
      <c r="H256" s="7"/>
      <c r="I256" s="7"/>
      <c r="J256" s="7"/>
      <c r="K256" s="7"/>
      <c r="L256" s="9" t="s">
        <v>140</v>
      </c>
      <c r="M256" s="195">
        <v>0.1</v>
      </c>
      <c r="N256" s="195">
        <v>0.1</v>
      </c>
      <c r="O256" s="195">
        <v>0.2</v>
      </c>
      <c r="P256" s="195">
        <v>0.2</v>
      </c>
      <c r="Q256" s="195">
        <v>0.1</v>
      </c>
      <c r="R256" s="195">
        <v>0.1</v>
      </c>
      <c r="S256" s="195">
        <v>0.1</v>
      </c>
      <c r="T256" s="195">
        <v>0.4</v>
      </c>
      <c r="U256" s="195">
        <v>0.1</v>
      </c>
    </row>
    <row r="257" spans="1:21" ht="16.5" customHeight="1" x14ac:dyDescent="0.25">
      <c r="A257" s="7"/>
      <c r="B257" s="7"/>
      <c r="C257" s="7"/>
      <c r="D257" s="7"/>
      <c r="E257" s="7" t="s">
        <v>143</v>
      </c>
      <c r="F257" s="7"/>
      <c r="G257" s="7"/>
      <c r="H257" s="7"/>
      <c r="I257" s="7"/>
      <c r="J257" s="7"/>
      <c r="K257" s="7"/>
      <c r="L257" s="9" t="s">
        <v>140</v>
      </c>
      <c r="M257" s="195">
        <v>5.2</v>
      </c>
      <c r="N257" s="195">
        <v>4.0999999999999996</v>
      </c>
      <c r="O257" s="195">
        <v>5.0999999999999996</v>
      </c>
      <c r="P257" s="195">
        <v>5</v>
      </c>
      <c r="Q257" s="195">
        <v>6.4</v>
      </c>
      <c r="R257" s="195">
        <v>4.5</v>
      </c>
      <c r="S257" s="195">
        <v>5.2</v>
      </c>
      <c r="T257" s="195">
        <v>7.7</v>
      </c>
      <c r="U257" s="195">
        <v>5</v>
      </c>
    </row>
    <row r="258" spans="1:21" ht="16.5" customHeight="1" x14ac:dyDescent="0.25">
      <c r="A258" s="7"/>
      <c r="B258" s="7"/>
      <c r="C258" s="7"/>
      <c r="D258" s="7"/>
      <c r="E258" s="7" t="s">
        <v>144</v>
      </c>
      <c r="F258" s="7"/>
      <c r="G258" s="7"/>
      <c r="H258" s="7"/>
      <c r="I258" s="7"/>
      <c r="J258" s="7"/>
      <c r="K258" s="7"/>
      <c r="L258" s="9" t="s">
        <v>140</v>
      </c>
      <c r="M258" s="196">
        <v>11.2</v>
      </c>
      <c r="N258" s="195">
        <v>7.8</v>
      </c>
      <c r="O258" s="196">
        <v>11.3</v>
      </c>
      <c r="P258" s="196">
        <v>12.1</v>
      </c>
      <c r="Q258" s="196">
        <v>12.2</v>
      </c>
      <c r="R258" s="195">
        <v>9.6999999999999993</v>
      </c>
      <c r="S258" s="196">
        <v>13.7</v>
      </c>
      <c r="T258" s="196">
        <v>14.6</v>
      </c>
      <c r="U258" s="196">
        <v>10.6</v>
      </c>
    </row>
    <row r="259" spans="1:21" ht="16.5" customHeight="1" x14ac:dyDescent="0.25">
      <c r="A259" s="7"/>
      <c r="B259" s="7"/>
      <c r="C259" s="7"/>
      <c r="D259" s="7"/>
      <c r="E259" s="7" t="s">
        <v>145</v>
      </c>
      <c r="F259" s="7"/>
      <c r="G259" s="7"/>
      <c r="H259" s="7"/>
      <c r="I259" s="7"/>
      <c r="J259" s="7"/>
      <c r="K259" s="7"/>
      <c r="L259" s="9" t="s">
        <v>140</v>
      </c>
      <c r="M259" s="196">
        <v>25.8</v>
      </c>
      <c r="N259" s="196">
        <v>16.2</v>
      </c>
      <c r="O259" s="196">
        <v>23.9</v>
      </c>
      <c r="P259" s="196">
        <v>28.7</v>
      </c>
      <c r="Q259" s="196">
        <v>26.9</v>
      </c>
      <c r="R259" s="196">
        <v>22.7</v>
      </c>
      <c r="S259" s="196">
        <v>32.5</v>
      </c>
      <c r="T259" s="196">
        <v>33.4</v>
      </c>
      <c r="U259" s="196">
        <v>23.4</v>
      </c>
    </row>
    <row r="260" spans="1:21" ht="16.5" customHeight="1" x14ac:dyDescent="0.25">
      <c r="A260" s="7"/>
      <c r="B260" s="7"/>
      <c r="C260" s="7"/>
      <c r="D260" s="7"/>
      <c r="E260" s="7" t="s">
        <v>146</v>
      </c>
      <c r="F260" s="7"/>
      <c r="G260" s="7"/>
      <c r="H260" s="7"/>
      <c r="I260" s="7"/>
      <c r="J260" s="7"/>
      <c r="K260" s="7"/>
      <c r="L260" s="9" t="s">
        <v>140</v>
      </c>
      <c r="M260" s="196">
        <v>51.7</v>
      </c>
      <c r="N260" s="196">
        <v>31.7</v>
      </c>
      <c r="O260" s="196">
        <v>52.9</v>
      </c>
      <c r="P260" s="196">
        <v>58</v>
      </c>
      <c r="Q260" s="196">
        <v>59</v>
      </c>
      <c r="R260" s="196">
        <v>43.5</v>
      </c>
      <c r="S260" s="196">
        <v>63</v>
      </c>
      <c r="T260" s="196">
        <v>56.1</v>
      </c>
      <c r="U260" s="196">
        <v>47.8</v>
      </c>
    </row>
    <row r="261" spans="1:21" ht="16.5" customHeight="1" x14ac:dyDescent="0.25">
      <c r="A261" s="7"/>
      <c r="B261" s="7"/>
      <c r="C261" s="7"/>
      <c r="D261" s="7"/>
      <c r="E261" s="7" t="s">
        <v>616</v>
      </c>
      <c r="F261" s="7"/>
      <c r="G261" s="7"/>
      <c r="H261" s="7"/>
      <c r="I261" s="7"/>
      <c r="J261" s="7"/>
      <c r="K261" s="7"/>
      <c r="L261" s="9" t="s">
        <v>140</v>
      </c>
      <c r="M261" s="196">
        <v>91.2</v>
      </c>
      <c r="N261" s="196">
        <v>47.4</v>
      </c>
      <c r="O261" s="196">
        <v>88.5</v>
      </c>
      <c r="P261" s="191">
        <v>110.5</v>
      </c>
      <c r="Q261" s="191">
        <v>105.4</v>
      </c>
      <c r="R261" s="196">
        <v>69</v>
      </c>
      <c r="S261" s="191">
        <v>124.4</v>
      </c>
      <c r="T261" s="196">
        <v>84.6</v>
      </c>
      <c r="U261" s="196">
        <v>82</v>
      </c>
    </row>
    <row r="262" spans="1:21" ht="16.5" customHeight="1" x14ac:dyDescent="0.25">
      <c r="A262" s="7"/>
      <c r="B262" s="7"/>
      <c r="C262" s="7"/>
      <c r="D262" s="7" t="s">
        <v>249</v>
      </c>
      <c r="E262" s="7"/>
      <c r="F262" s="7"/>
      <c r="G262" s="7"/>
      <c r="H262" s="7"/>
      <c r="I262" s="7"/>
      <c r="J262" s="7"/>
      <c r="K262" s="7"/>
      <c r="L262" s="9"/>
      <c r="M262" s="10"/>
      <c r="N262" s="10"/>
      <c r="O262" s="10"/>
      <c r="P262" s="10"/>
      <c r="Q262" s="10"/>
      <c r="R262" s="10"/>
      <c r="S262" s="10"/>
      <c r="T262" s="10"/>
      <c r="U262" s="10"/>
    </row>
    <row r="263" spans="1:21" ht="16.5" customHeight="1" x14ac:dyDescent="0.25">
      <c r="A263" s="7"/>
      <c r="B263" s="7"/>
      <c r="C263" s="7"/>
      <c r="D263" s="7"/>
      <c r="E263" s="7" t="s">
        <v>349</v>
      </c>
      <c r="F263" s="7"/>
      <c r="G263" s="7"/>
      <c r="H263" s="7"/>
      <c r="I263" s="7"/>
      <c r="J263" s="7"/>
      <c r="K263" s="7"/>
      <c r="L263" s="9" t="s">
        <v>140</v>
      </c>
      <c r="M263" s="195">
        <v>0.2</v>
      </c>
      <c r="N263" s="195">
        <v>0.1</v>
      </c>
      <c r="O263" s="195">
        <v>0.2</v>
      </c>
      <c r="P263" s="195">
        <v>0.2</v>
      </c>
      <c r="Q263" s="195">
        <v>0.1</v>
      </c>
      <c r="R263" s="195">
        <v>0.2</v>
      </c>
      <c r="S263" s="195">
        <v>0.1</v>
      </c>
      <c r="T263" s="195">
        <v>0.7</v>
      </c>
      <c r="U263" s="195">
        <v>0.2</v>
      </c>
    </row>
    <row r="264" spans="1:21" ht="16.5" customHeight="1" x14ac:dyDescent="0.25">
      <c r="A264" s="7"/>
      <c r="B264" s="7"/>
      <c r="C264" s="7"/>
      <c r="D264" s="7"/>
      <c r="E264" s="7" t="s">
        <v>143</v>
      </c>
      <c r="F264" s="7"/>
      <c r="G264" s="7"/>
      <c r="H264" s="7"/>
      <c r="I264" s="7"/>
      <c r="J264" s="7"/>
      <c r="K264" s="7"/>
      <c r="L264" s="9" t="s">
        <v>140</v>
      </c>
      <c r="M264" s="195">
        <v>5.2</v>
      </c>
      <c r="N264" s="195">
        <v>3.9</v>
      </c>
      <c r="O264" s="195">
        <v>5.4</v>
      </c>
      <c r="P264" s="195">
        <v>5.8</v>
      </c>
      <c r="Q264" s="195">
        <v>4.5</v>
      </c>
      <c r="R264" s="195">
        <v>4.5</v>
      </c>
      <c r="S264" s="195">
        <v>5</v>
      </c>
      <c r="T264" s="196">
        <v>11.9</v>
      </c>
      <c r="U264" s="195">
        <v>4.9000000000000004</v>
      </c>
    </row>
    <row r="265" spans="1:21" ht="16.5" customHeight="1" x14ac:dyDescent="0.25">
      <c r="A265" s="7"/>
      <c r="B265" s="7"/>
      <c r="C265" s="7"/>
      <c r="D265" s="7"/>
      <c r="E265" s="7" t="s">
        <v>144</v>
      </c>
      <c r="F265" s="7"/>
      <c r="G265" s="7"/>
      <c r="H265" s="7"/>
      <c r="I265" s="7"/>
      <c r="J265" s="7"/>
      <c r="K265" s="7"/>
      <c r="L265" s="9" t="s">
        <v>140</v>
      </c>
      <c r="M265" s="196">
        <v>12.1</v>
      </c>
      <c r="N265" s="195">
        <v>7.7</v>
      </c>
      <c r="O265" s="196">
        <v>12</v>
      </c>
      <c r="P265" s="196">
        <v>14</v>
      </c>
      <c r="Q265" s="195">
        <v>9.9</v>
      </c>
      <c r="R265" s="196">
        <v>11.3</v>
      </c>
      <c r="S265" s="196">
        <v>13.7</v>
      </c>
      <c r="T265" s="196">
        <v>20.399999999999999</v>
      </c>
      <c r="U265" s="196">
        <v>11</v>
      </c>
    </row>
    <row r="266" spans="1:21" ht="16.5" customHeight="1" x14ac:dyDescent="0.25">
      <c r="A266" s="7"/>
      <c r="B266" s="7"/>
      <c r="C266" s="7"/>
      <c r="D266" s="7"/>
      <c r="E266" s="7" t="s">
        <v>145</v>
      </c>
      <c r="F266" s="7"/>
      <c r="G266" s="7"/>
      <c r="H266" s="7"/>
      <c r="I266" s="7"/>
      <c r="J266" s="7"/>
      <c r="K266" s="7"/>
      <c r="L266" s="9" t="s">
        <v>140</v>
      </c>
      <c r="M266" s="196">
        <v>28</v>
      </c>
      <c r="N266" s="196">
        <v>16.2</v>
      </c>
      <c r="O266" s="196">
        <v>27.7</v>
      </c>
      <c r="P266" s="196">
        <v>31.1</v>
      </c>
      <c r="Q266" s="196">
        <v>22.4</v>
      </c>
      <c r="R266" s="196">
        <v>25.9</v>
      </c>
      <c r="S266" s="196">
        <v>36.299999999999997</v>
      </c>
      <c r="T266" s="196">
        <v>39.700000000000003</v>
      </c>
      <c r="U266" s="196">
        <v>24.9</v>
      </c>
    </row>
    <row r="267" spans="1:21" ht="16.5" customHeight="1" x14ac:dyDescent="0.25">
      <c r="A267" s="7"/>
      <c r="B267" s="7"/>
      <c r="C267" s="7"/>
      <c r="D267" s="7"/>
      <c r="E267" s="7" t="s">
        <v>146</v>
      </c>
      <c r="F267" s="7"/>
      <c r="G267" s="7"/>
      <c r="H267" s="7"/>
      <c r="I267" s="7"/>
      <c r="J267" s="7"/>
      <c r="K267" s="7"/>
      <c r="L267" s="9" t="s">
        <v>140</v>
      </c>
      <c r="M267" s="196">
        <v>59.3</v>
      </c>
      <c r="N267" s="196">
        <v>31.3</v>
      </c>
      <c r="O267" s="196">
        <v>60.6</v>
      </c>
      <c r="P267" s="196">
        <v>72.2</v>
      </c>
      <c r="Q267" s="196">
        <v>46.7</v>
      </c>
      <c r="R267" s="196">
        <v>49.1</v>
      </c>
      <c r="S267" s="196">
        <v>75.400000000000006</v>
      </c>
      <c r="T267" s="196">
        <v>63.4</v>
      </c>
      <c r="U267" s="196">
        <v>52.3</v>
      </c>
    </row>
    <row r="268" spans="1:21" ht="16.5" customHeight="1" x14ac:dyDescent="0.25">
      <c r="A268" s="7"/>
      <c r="B268" s="7"/>
      <c r="C268" s="7"/>
      <c r="D268" s="7"/>
      <c r="E268" s="7" t="s">
        <v>616</v>
      </c>
      <c r="F268" s="7"/>
      <c r="G268" s="7"/>
      <c r="H268" s="7"/>
      <c r="I268" s="7"/>
      <c r="J268" s="7"/>
      <c r="K268" s="7"/>
      <c r="L268" s="9" t="s">
        <v>140</v>
      </c>
      <c r="M268" s="191">
        <v>100.7</v>
      </c>
      <c r="N268" s="196">
        <v>47.3</v>
      </c>
      <c r="O268" s="191">
        <v>100.9</v>
      </c>
      <c r="P268" s="191">
        <v>128.30000000000001</v>
      </c>
      <c r="Q268" s="196">
        <v>84</v>
      </c>
      <c r="R268" s="196">
        <v>81.3</v>
      </c>
      <c r="S268" s="191">
        <v>132.5</v>
      </c>
      <c r="T268" s="196">
        <v>98.6</v>
      </c>
      <c r="U268" s="196">
        <v>87.5</v>
      </c>
    </row>
    <row r="269" spans="1:21" ht="16.5" customHeight="1" x14ac:dyDescent="0.25">
      <c r="A269" s="7"/>
      <c r="B269" s="7"/>
      <c r="C269" s="7"/>
      <c r="D269" s="7" t="s">
        <v>315</v>
      </c>
      <c r="E269" s="7"/>
      <c r="F269" s="7"/>
      <c r="G269" s="7"/>
      <c r="H269" s="7"/>
      <c r="I269" s="7"/>
      <c r="J269" s="7"/>
      <c r="K269" s="7"/>
      <c r="L269" s="9"/>
      <c r="M269" s="10"/>
      <c r="N269" s="10"/>
      <c r="O269" s="10"/>
      <c r="P269" s="10"/>
      <c r="Q269" s="10"/>
      <c r="R269" s="10"/>
      <c r="S269" s="10"/>
      <c r="T269" s="10"/>
      <c r="U269" s="10"/>
    </row>
    <row r="270" spans="1:21" ht="16.5" customHeight="1" x14ac:dyDescent="0.25">
      <c r="A270" s="7"/>
      <c r="B270" s="7"/>
      <c r="C270" s="7"/>
      <c r="D270" s="7"/>
      <c r="E270" s="7" t="s">
        <v>349</v>
      </c>
      <c r="F270" s="7"/>
      <c r="G270" s="7"/>
      <c r="H270" s="7"/>
      <c r="I270" s="7"/>
      <c r="J270" s="7"/>
      <c r="K270" s="7"/>
      <c r="L270" s="9" t="s">
        <v>140</v>
      </c>
      <c r="M270" s="195">
        <v>0.1</v>
      </c>
      <c r="N270" s="195">
        <v>0.1</v>
      </c>
      <c r="O270" s="195">
        <v>0.1</v>
      </c>
      <c r="P270" s="195">
        <v>0.2</v>
      </c>
      <c r="Q270" s="195">
        <v>0.1</v>
      </c>
      <c r="R270" s="195">
        <v>0.2</v>
      </c>
      <c r="S270" s="195">
        <v>0.1</v>
      </c>
      <c r="T270" s="195">
        <v>0.5</v>
      </c>
      <c r="U270" s="195">
        <v>0.1</v>
      </c>
    </row>
    <row r="271" spans="1:21" ht="16.5" customHeight="1" x14ac:dyDescent="0.25">
      <c r="A271" s="7"/>
      <c r="B271" s="7"/>
      <c r="C271" s="7"/>
      <c r="D271" s="7"/>
      <c r="E271" s="7" t="s">
        <v>143</v>
      </c>
      <c r="F271" s="7"/>
      <c r="G271" s="7"/>
      <c r="H271" s="7"/>
      <c r="I271" s="7"/>
      <c r="J271" s="7"/>
      <c r="K271" s="7"/>
      <c r="L271" s="9" t="s">
        <v>140</v>
      </c>
      <c r="M271" s="195">
        <v>4.8</v>
      </c>
      <c r="N271" s="195">
        <v>3.9</v>
      </c>
      <c r="O271" s="195">
        <v>4.4000000000000004</v>
      </c>
      <c r="P271" s="195">
        <v>6</v>
      </c>
      <c r="Q271" s="195">
        <v>4.2</v>
      </c>
      <c r="R271" s="195">
        <v>4.9000000000000004</v>
      </c>
      <c r="S271" s="195">
        <v>6.5</v>
      </c>
      <c r="T271" s="196">
        <v>14.4</v>
      </c>
      <c r="U271" s="195">
        <v>4.7</v>
      </c>
    </row>
    <row r="272" spans="1:21" ht="16.5" customHeight="1" x14ac:dyDescent="0.25">
      <c r="A272" s="7"/>
      <c r="B272" s="7"/>
      <c r="C272" s="7"/>
      <c r="D272" s="7"/>
      <c r="E272" s="7" t="s">
        <v>144</v>
      </c>
      <c r="F272" s="7"/>
      <c r="G272" s="7"/>
      <c r="H272" s="7"/>
      <c r="I272" s="7"/>
      <c r="J272" s="7"/>
      <c r="K272" s="7"/>
      <c r="L272" s="9" t="s">
        <v>140</v>
      </c>
      <c r="M272" s="196">
        <v>11.8</v>
      </c>
      <c r="N272" s="195">
        <v>7.7</v>
      </c>
      <c r="O272" s="196">
        <v>10.4</v>
      </c>
      <c r="P272" s="196">
        <v>13</v>
      </c>
      <c r="Q272" s="195">
        <v>8.5</v>
      </c>
      <c r="R272" s="196">
        <v>10.6</v>
      </c>
      <c r="S272" s="196">
        <v>17.399999999999999</v>
      </c>
      <c r="T272" s="196">
        <v>23.5</v>
      </c>
      <c r="U272" s="196">
        <v>10.5</v>
      </c>
    </row>
    <row r="273" spans="1:21" ht="16.5" customHeight="1" x14ac:dyDescent="0.25">
      <c r="A273" s="7"/>
      <c r="B273" s="7"/>
      <c r="C273" s="7"/>
      <c r="D273" s="7"/>
      <c r="E273" s="7" t="s">
        <v>145</v>
      </c>
      <c r="F273" s="7"/>
      <c r="G273" s="7"/>
      <c r="H273" s="7"/>
      <c r="I273" s="7"/>
      <c r="J273" s="7"/>
      <c r="K273" s="7"/>
      <c r="L273" s="9" t="s">
        <v>140</v>
      </c>
      <c r="M273" s="196">
        <v>27</v>
      </c>
      <c r="N273" s="196">
        <v>16.2</v>
      </c>
      <c r="O273" s="196">
        <v>24</v>
      </c>
      <c r="P273" s="196">
        <v>31.2</v>
      </c>
      <c r="Q273" s="196">
        <v>19.899999999999999</v>
      </c>
      <c r="R273" s="196">
        <v>22.7</v>
      </c>
      <c r="S273" s="196">
        <v>35.299999999999997</v>
      </c>
      <c r="T273" s="196">
        <v>40.200000000000003</v>
      </c>
      <c r="U273" s="196">
        <v>23.5</v>
      </c>
    </row>
    <row r="274" spans="1:21" ht="16.5" customHeight="1" x14ac:dyDescent="0.25">
      <c r="A274" s="7"/>
      <c r="B274" s="7"/>
      <c r="C274" s="7"/>
      <c r="D274" s="7"/>
      <c r="E274" s="7" t="s">
        <v>146</v>
      </c>
      <c r="F274" s="7"/>
      <c r="G274" s="7"/>
      <c r="H274" s="7"/>
      <c r="I274" s="7"/>
      <c r="J274" s="7"/>
      <c r="K274" s="7"/>
      <c r="L274" s="9" t="s">
        <v>140</v>
      </c>
      <c r="M274" s="196">
        <v>57.5</v>
      </c>
      <c r="N274" s="196">
        <v>32</v>
      </c>
      <c r="O274" s="196">
        <v>53.3</v>
      </c>
      <c r="P274" s="196">
        <v>67.7</v>
      </c>
      <c r="Q274" s="196">
        <v>42.3</v>
      </c>
      <c r="R274" s="196">
        <v>47</v>
      </c>
      <c r="S274" s="196">
        <v>81.400000000000006</v>
      </c>
      <c r="T274" s="196">
        <v>74.8</v>
      </c>
      <c r="U274" s="196">
        <v>49.8</v>
      </c>
    </row>
    <row r="275" spans="1:21" ht="16.5" customHeight="1" x14ac:dyDescent="0.25">
      <c r="A275" s="7"/>
      <c r="B275" s="7"/>
      <c r="C275" s="7"/>
      <c r="D275" s="7"/>
      <c r="E275" s="7" t="s">
        <v>616</v>
      </c>
      <c r="F275" s="7"/>
      <c r="G275" s="7"/>
      <c r="H275" s="7"/>
      <c r="I275" s="7"/>
      <c r="J275" s="7"/>
      <c r="K275" s="7"/>
      <c r="L275" s="9" t="s">
        <v>140</v>
      </c>
      <c r="M275" s="196">
        <v>96.7</v>
      </c>
      <c r="N275" s="196">
        <v>47</v>
      </c>
      <c r="O275" s="196">
        <v>94.3</v>
      </c>
      <c r="P275" s="191">
        <v>128.6</v>
      </c>
      <c r="Q275" s="196">
        <v>74.900000000000006</v>
      </c>
      <c r="R275" s="196">
        <v>71.2</v>
      </c>
      <c r="S275" s="191">
        <v>146.69999999999999</v>
      </c>
      <c r="T275" s="191">
        <v>142</v>
      </c>
      <c r="U275" s="196">
        <v>84.1</v>
      </c>
    </row>
    <row r="276" spans="1:21" ht="16.5" customHeight="1" x14ac:dyDescent="0.25">
      <c r="A276" s="7"/>
      <c r="B276" s="7"/>
      <c r="C276" s="7"/>
      <c r="D276" s="7" t="s">
        <v>316</v>
      </c>
      <c r="E276" s="7"/>
      <c r="F276" s="7"/>
      <c r="G276" s="7"/>
      <c r="H276" s="7"/>
      <c r="I276" s="7"/>
      <c r="J276" s="7"/>
      <c r="K276" s="7"/>
      <c r="L276" s="9"/>
      <c r="M276" s="10"/>
      <c r="N276" s="10"/>
      <c r="O276" s="10"/>
      <c r="P276" s="10"/>
      <c r="Q276" s="10"/>
      <c r="R276" s="10"/>
      <c r="S276" s="10"/>
      <c r="T276" s="10"/>
      <c r="U276" s="10"/>
    </row>
    <row r="277" spans="1:21" ht="16.5" customHeight="1" x14ac:dyDescent="0.25">
      <c r="A277" s="7"/>
      <c r="B277" s="7"/>
      <c r="C277" s="7"/>
      <c r="D277" s="7"/>
      <c r="E277" s="7" t="s">
        <v>349</v>
      </c>
      <c r="F277" s="7"/>
      <c r="G277" s="7"/>
      <c r="H277" s="7"/>
      <c r="I277" s="7"/>
      <c r="J277" s="7"/>
      <c r="K277" s="7"/>
      <c r="L277" s="9" t="s">
        <v>140</v>
      </c>
      <c r="M277" s="195">
        <v>0.1</v>
      </c>
      <c r="N277" s="195">
        <v>0.1</v>
      </c>
      <c r="O277" s="195">
        <v>0.1</v>
      </c>
      <c r="P277" s="195">
        <v>0.2</v>
      </c>
      <c r="Q277" s="195">
        <v>0.1</v>
      </c>
      <c r="R277" s="195">
        <v>0.1</v>
      </c>
      <c r="S277" s="195">
        <v>0.2</v>
      </c>
      <c r="T277" s="195">
        <v>0.3</v>
      </c>
      <c r="U277" s="195">
        <v>0.1</v>
      </c>
    </row>
    <row r="278" spans="1:21" ht="16.5" customHeight="1" x14ac:dyDescent="0.25">
      <c r="A278" s="7"/>
      <c r="B278" s="7"/>
      <c r="C278" s="7"/>
      <c r="D278" s="7"/>
      <c r="E278" s="7" t="s">
        <v>143</v>
      </c>
      <c r="F278" s="7"/>
      <c r="G278" s="7"/>
      <c r="H278" s="7"/>
      <c r="I278" s="7"/>
      <c r="J278" s="7"/>
      <c r="K278" s="7"/>
      <c r="L278" s="9" t="s">
        <v>140</v>
      </c>
      <c r="M278" s="195">
        <v>3.8</v>
      </c>
      <c r="N278" s="195">
        <v>3.4</v>
      </c>
      <c r="O278" s="195">
        <v>4.5</v>
      </c>
      <c r="P278" s="195">
        <v>6.1</v>
      </c>
      <c r="Q278" s="195">
        <v>3</v>
      </c>
      <c r="R278" s="195">
        <v>3.1</v>
      </c>
      <c r="S278" s="195">
        <v>4.3</v>
      </c>
      <c r="T278" s="195">
        <v>8.6999999999999993</v>
      </c>
      <c r="U278" s="195">
        <v>4</v>
      </c>
    </row>
    <row r="279" spans="1:21" ht="16.5" customHeight="1" x14ac:dyDescent="0.25">
      <c r="A279" s="7"/>
      <c r="B279" s="7"/>
      <c r="C279" s="7"/>
      <c r="D279" s="7"/>
      <c r="E279" s="7" t="s">
        <v>144</v>
      </c>
      <c r="F279" s="7"/>
      <c r="G279" s="7"/>
      <c r="H279" s="7"/>
      <c r="I279" s="7"/>
      <c r="J279" s="7"/>
      <c r="K279" s="7"/>
      <c r="L279" s="9" t="s">
        <v>140</v>
      </c>
      <c r="M279" s="195">
        <v>9.6999999999999993</v>
      </c>
      <c r="N279" s="195">
        <v>7.1</v>
      </c>
      <c r="O279" s="196">
        <v>10.8</v>
      </c>
      <c r="P279" s="196">
        <v>14.1</v>
      </c>
      <c r="Q279" s="195">
        <v>6.8</v>
      </c>
      <c r="R279" s="195">
        <v>6.9</v>
      </c>
      <c r="S279" s="196">
        <v>13.5</v>
      </c>
      <c r="T279" s="196">
        <v>19.7</v>
      </c>
      <c r="U279" s="195">
        <v>9.5</v>
      </c>
    </row>
    <row r="280" spans="1:21" ht="16.5" customHeight="1" x14ac:dyDescent="0.25">
      <c r="A280" s="7"/>
      <c r="B280" s="7"/>
      <c r="C280" s="7"/>
      <c r="D280" s="7"/>
      <c r="E280" s="7" t="s">
        <v>145</v>
      </c>
      <c r="F280" s="7"/>
      <c r="G280" s="7"/>
      <c r="H280" s="7"/>
      <c r="I280" s="7"/>
      <c r="J280" s="7"/>
      <c r="K280" s="7"/>
      <c r="L280" s="9" t="s">
        <v>140</v>
      </c>
      <c r="M280" s="196">
        <v>22.1</v>
      </c>
      <c r="N280" s="196">
        <v>16</v>
      </c>
      <c r="O280" s="196">
        <v>24.8</v>
      </c>
      <c r="P280" s="196">
        <v>32.6</v>
      </c>
      <c r="Q280" s="196">
        <v>16.7</v>
      </c>
      <c r="R280" s="196">
        <v>18.899999999999999</v>
      </c>
      <c r="S280" s="196">
        <v>29.7</v>
      </c>
      <c r="T280" s="196">
        <v>29</v>
      </c>
      <c r="U280" s="196">
        <v>21.6</v>
      </c>
    </row>
    <row r="281" spans="1:21" ht="16.5" customHeight="1" x14ac:dyDescent="0.25">
      <c r="A281" s="7"/>
      <c r="B281" s="7"/>
      <c r="C281" s="7"/>
      <c r="D281" s="7"/>
      <c r="E281" s="7" t="s">
        <v>146</v>
      </c>
      <c r="F281" s="7"/>
      <c r="G281" s="7"/>
      <c r="H281" s="7"/>
      <c r="I281" s="7"/>
      <c r="J281" s="7"/>
      <c r="K281" s="7"/>
      <c r="L281" s="9" t="s">
        <v>140</v>
      </c>
      <c r="M281" s="196">
        <v>48.9</v>
      </c>
      <c r="N281" s="196">
        <v>30.7</v>
      </c>
      <c r="O281" s="196">
        <v>53.2</v>
      </c>
      <c r="P281" s="196">
        <v>73.8</v>
      </c>
      <c r="Q281" s="196">
        <v>36.799999999999997</v>
      </c>
      <c r="R281" s="196">
        <v>40</v>
      </c>
      <c r="S281" s="196">
        <v>73.099999999999994</v>
      </c>
      <c r="T281" s="196">
        <v>49</v>
      </c>
      <c r="U281" s="196">
        <v>46.2</v>
      </c>
    </row>
    <row r="282" spans="1:21" ht="16.5" customHeight="1" x14ac:dyDescent="0.25">
      <c r="A282" s="7"/>
      <c r="B282" s="7"/>
      <c r="C282" s="7"/>
      <c r="D282" s="7"/>
      <c r="E282" s="7" t="s">
        <v>616</v>
      </c>
      <c r="F282" s="7"/>
      <c r="G282" s="7"/>
      <c r="H282" s="7"/>
      <c r="I282" s="7"/>
      <c r="J282" s="7"/>
      <c r="K282" s="7"/>
      <c r="L282" s="9" t="s">
        <v>140</v>
      </c>
      <c r="M282" s="196">
        <v>79.2</v>
      </c>
      <c r="N282" s="196">
        <v>44.9</v>
      </c>
      <c r="O282" s="196">
        <v>91.6</v>
      </c>
      <c r="P282" s="191">
        <v>137.6</v>
      </c>
      <c r="Q282" s="196">
        <v>61.5</v>
      </c>
      <c r="R282" s="196">
        <v>60.1</v>
      </c>
      <c r="S282" s="191">
        <v>138.80000000000001</v>
      </c>
      <c r="T282" s="196">
        <v>51.8</v>
      </c>
      <c r="U282" s="196">
        <v>76</v>
      </c>
    </row>
    <row r="283" spans="1:21" ht="16.5" customHeight="1" x14ac:dyDescent="0.25">
      <c r="A283" s="7"/>
      <c r="B283" s="7"/>
      <c r="C283" s="7"/>
      <c r="D283" s="7" t="s">
        <v>318</v>
      </c>
      <c r="E283" s="7"/>
      <c r="F283" s="7"/>
      <c r="G283" s="7"/>
      <c r="H283" s="7"/>
      <c r="I283" s="7"/>
      <c r="J283" s="7"/>
      <c r="K283" s="7"/>
      <c r="L283" s="9"/>
      <c r="M283" s="10"/>
      <c r="N283" s="10"/>
      <c r="O283" s="10"/>
      <c r="P283" s="10"/>
      <c r="Q283" s="10"/>
      <c r="R283" s="10"/>
      <c r="S283" s="10"/>
      <c r="T283" s="10"/>
      <c r="U283" s="10"/>
    </row>
    <row r="284" spans="1:21" ht="16.5" customHeight="1" x14ac:dyDescent="0.25">
      <c r="A284" s="7"/>
      <c r="B284" s="7"/>
      <c r="C284" s="7"/>
      <c r="D284" s="7"/>
      <c r="E284" s="7" t="s">
        <v>349</v>
      </c>
      <c r="F284" s="7"/>
      <c r="G284" s="7"/>
      <c r="H284" s="7"/>
      <c r="I284" s="7"/>
      <c r="J284" s="7"/>
      <c r="K284" s="7"/>
      <c r="L284" s="9" t="s">
        <v>140</v>
      </c>
      <c r="M284" s="195">
        <v>0.1</v>
      </c>
      <c r="N284" s="195">
        <v>0.1</v>
      </c>
      <c r="O284" s="195">
        <v>0.1</v>
      </c>
      <c r="P284" s="195">
        <v>0.2</v>
      </c>
      <c r="Q284" s="195">
        <v>0.1</v>
      </c>
      <c r="R284" s="195">
        <v>0.1</v>
      </c>
      <c r="S284" s="195">
        <v>0.2</v>
      </c>
      <c r="T284" s="195">
        <v>0.3</v>
      </c>
      <c r="U284" s="195">
        <v>0.1</v>
      </c>
    </row>
    <row r="285" spans="1:21" ht="16.5" customHeight="1" x14ac:dyDescent="0.25">
      <c r="A285" s="7"/>
      <c r="B285" s="7"/>
      <c r="C285" s="7"/>
      <c r="D285" s="7"/>
      <c r="E285" s="7" t="s">
        <v>143</v>
      </c>
      <c r="F285" s="7"/>
      <c r="G285" s="7"/>
      <c r="H285" s="7"/>
      <c r="I285" s="7"/>
      <c r="J285" s="7"/>
      <c r="K285" s="7"/>
      <c r="L285" s="9" t="s">
        <v>140</v>
      </c>
      <c r="M285" s="195">
        <v>3.4</v>
      </c>
      <c r="N285" s="195">
        <v>3.5</v>
      </c>
      <c r="O285" s="195">
        <v>3.9</v>
      </c>
      <c r="P285" s="195">
        <v>6</v>
      </c>
      <c r="Q285" s="195">
        <v>2.8</v>
      </c>
      <c r="R285" s="195">
        <v>3.7</v>
      </c>
      <c r="S285" s="195">
        <v>6.2</v>
      </c>
      <c r="T285" s="195">
        <v>6</v>
      </c>
      <c r="U285" s="195">
        <v>3.8</v>
      </c>
    </row>
    <row r="286" spans="1:21" ht="16.5" customHeight="1" x14ac:dyDescent="0.25">
      <c r="A286" s="7"/>
      <c r="B286" s="7"/>
      <c r="C286" s="7"/>
      <c r="D286" s="7"/>
      <c r="E286" s="7" t="s">
        <v>144</v>
      </c>
      <c r="F286" s="7"/>
      <c r="G286" s="7"/>
      <c r="H286" s="7"/>
      <c r="I286" s="7"/>
      <c r="J286" s="7"/>
      <c r="K286" s="7"/>
      <c r="L286" s="9" t="s">
        <v>140</v>
      </c>
      <c r="M286" s="195">
        <v>9.4</v>
      </c>
      <c r="N286" s="195">
        <v>7.5</v>
      </c>
      <c r="O286" s="196">
        <v>10</v>
      </c>
      <c r="P286" s="196">
        <v>13.4</v>
      </c>
      <c r="Q286" s="195">
        <v>6.8</v>
      </c>
      <c r="R286" s="195">
        <v>8.4</v>
      </c>
      <c r="S286" s="196">
        <v>16.600000000000001</v>
      </c>
      <c r="T286" s="196">
        <v>10.8</v>
      </c>
      <c r="U286" s="195">
        <v>9.3000000000000007</v>
      </c>
    </row>
    <row r="287" spans="1:21" ht="16.5" customHeight="1" x14ac:dyDescent="0.25">
      <c r="A287" s="7"/>
      <c r="B287" s="7"/>
      <c r="C287" s="7"/>
      <c r="D287" s="7"/>
      <c r="E287" s="7" t="s">
        <v>145</v>
      </c>
      <c r="F287" s="7"/>
      <c r="G287" s="7"/>
      <c r="H287" s="7"/>
      <c r="I287" s="7"/>
      <c r="J287" s="7"/>
      <c r="K287" s="7"/>
      <c r="L287" s="9" t="s">
        <v>140</v>
      </c>
      <c r="M287" s="196">
        <v>22.1</v>
      </c>
      <c r="N287" s="196">
        <v>15.8</v>
      </c>
      <c r="O287" s="196">
        <v>23.6</v>
      </c>
      <c r="P287" s="196">
        <v>33.1</v>
      </c>
      <c r="Q287" s="196">
        <v>18.7</v>
      </c>
      <c r="R287" s="196">
        <v>21.5</v>
      </c>
      <c r="S287" s="196">
        <v>38.299999999999997</v>
      </c>
      <c r="T287" s="196">
        <v>20.2</v>
      </c>
      <c r="U287" s="196">
        <v>21.7</v>
      </c>
    </row>
    <row r="288" spans="1:21" ht="16.5" customHeight="1" x14ac:dyDescent="0.25">
      <c r="A288" s="7"/>
      <c r="B288" s="7"/>
      <c r="C288" s="7"/>
      <c r="D288" s="7"/>
      <c r="E288" s="7" t="s">
        <v>146</v>
      </c>
      <c r="F288" s="7"/>
      <c r="G288" s="7"/>
      <c r="H288" s="7"/>
      <c r="I288" s="7"/>
      <c r="J288" s="7"/>
      <c r="K288" s="7"/>
      <c r="L288" s="9" t="s">
        <v>140</v>
      </c>
      <c r="M288" s="196">
        <v>47.1</v>
      </c>
      <c r="N288" s="196">
        <v>29.7</v>
      </c>
      <c r="O288" s="196">
        <v>49.2</v>
      </c>
      <c r="P288" s="196">
        <v>70.8</v>
      </c>
      <c r="Q288" s="196">
        <v>38.4</v>
      </c>
      <c r="R288" s="196">
        <v>36.9</v>
      </c>
      <c r="S288" s="196">
        <v>79.8</v>
      </c>
      <c r="T288" s="196">
        <v>40.700000000000003</v>
      </c>
      <c r="U288" s="196">
        <v>44.4</v>
      </c>
    </row>
    <row r="289" spans="1:21" ht="16.5" customHeight="1" x14ac:dyDescent="0.25">
      <c r="A289" s="14"/>
      <c r="B289" s="14"/>
      <c r="C289" s="14"/>
      <c r="D289" s="14"/>
      <c r="E289" s="14" t="s">
        <v>616</v>
      </c>
      <c r="F289" s="14"/>
      <c r="G289" s="14"/>
      <c r="H289" s="14"/>
      <c r="I289" s="14"/>
      <c r="J289" s="14"/>
      <c r="K289" s="14"/>
      <c r="L289" s="15" t="s">
        <v>140</v>
      </c>
      <c r="M289" s="197">
        <v>78.2</v>
      </c>
      <c r="N289" s="197">
        <v>44.3</v>
      </c>
      <c r="O289" s="197">
        <v>85.7</v>
      </c>
      <c r="P289" s="192">
        <v>135.6</v>
      </c>
      <c r="Q289" s="197">
        <v>63.9</v>
      </c>
      <c r="R289" s="197">
        <v>63.5</v>
      </c>
      <c r="S289" s="192">
        <v>146.6</v>
      </c>
      <c r="T289" s="197">
        <v>51.6</v>
      </c>
      <c r="U289" s="197">
        <v>74.7</v>
      </c>
    </row>
    <row r="290" spans="1:21" ht="4.5" customHeight="1" x14ac:dyDescent="0.25">
      <c r="A290" s="25"/>
      <c r="B290" s="25"/>
      <c r="C290" s="2"/>
      <c r="D290" s="2"/>
      <c r="E290" s="2"/>
      <c r="F290" s="2"/>
      <c r="G290" s="2"/>
      <c r="H290" s="2"/>
      <c r="I290" s="2"/>
      <c r="J290" s="2"/>
      <c r="K290" s="2"/>
      <c r="L290" s="2"/>
      <c r="M290" s="2"/>
      <c r="N290" s="2"/>
      <c r="O290" s="2"/>
      <c r="P290" s="2"/>
      <c r="Q290" s="2"/>
      <c r="R290" s="2"/>
      <c r="S290" s="2"/>
      <c r="T290" s="2"/>
      <c r="U290" s="2"/>
    </row>
    <row r="291" spans="1:21" ht="16.5" customHeight="1" x14ac:dyDescent="0.25">
      <c r="A291" s="25"/>
      <c r="B291" s="25"/>
      <c r="C291" s="512" t="s">
        <v>717</v>
      </c>
      <c r="D291" s="512"/>
      <c r="E291" s="512"/>
      <c r="F291" s="512"/>
      <c r="G291" s="512"/>
      <c r="H291" s="512"/>
      <c r="I291" s="512"/>
      <c r="J291" s="512"/>
      <c r="K291" s="512"/>
      <c r="L291" s="512"/>
      <c r="M291" s="512"/>
      <c r="N291" s="512"/>
      <c r="O291" s="512"/>
      <c r="P291" s="512"/>
      <c r="Q291" s="512"/>
      <c r="R291" s="512"/>
      <c r="S291" s="512"/>
      <c r="T291" s="512"/>
      <c r="U291" s="512"/>
    </row>
    <row r="292" spans="1:21" ht="4.5" customHeight="1" x14ac:dyDescent="0.25">
      <c r="A292" s="25"/>
      <c r="B292" s="25"/>
      <c r="C292" s="2"/>
      <c r="D292" s="2"/>
      <c r="E292" s="2"/>
      <c r="F292" s="2"/>
      <c r="G292" s="2"/>
      <c r="H292" s="2"/>
      <c r="I292" s="2"/>
      <c r="J292" s="2"/>
      <c r="K292" s="2"/>
      <c r="L292" s="2"/>
      <c r="M292" s="2"/>
      <c r="N292" s="2"/>
      <c r="O292" s="2"/>
      <c r="P292" s="2"/>
      <c r="Q292" s="2"/>
      <c r="R292" s="2"/>
      <c r="S292" s="2"/>
      <c r="T292" s="2"/>
      <c r="U292" s="2"/>
    </row>
    <row r="293" spans="1:21" ht="42.45" customHeight="1" x14ac:dyDescent="0.25">
      <c r="A293" s="25" t="s">
        <v>102</v>
      </c>
      <c r="B293" s="25"/>
      <c r="C293" s="512" t="s">
        <v>160</v>
      </c>
      <c r="D293" s="512"/>
      <c r="E293" s="512"/>
      <c r="F293" s="512"/>
      <c r="G293" s="512"/>
      <c r="H293" s="512"/>
      <c r="I293" s="512"/>
      <c r="J293" s="512"/>
      <c r="K293" s="512"/>
      <c r="L293" s="512"/>
      <c r="M293" s="512"/>
      <c r="N293" s="512"/>
      <c r="O293" s="512"/>
      <c r="P293" s="512"/>
      <c r="Q293" s="512"/>
      <c r="R293" s="512"/>
      <c r="S293" s="512"/>
      <c r="T293" s="512"/>
      <c r="U293" s="512"/>
    </row>
    <row r="294" spans="1:21" ht="29.4" customHeight="1" x14ac:dyDescent="0.25">
      <c r="A294" s="25" t="s">
        <v>103</v>
      </c>
      <c r="B294" s="25"/>
      <c r="C294" s="512" t="s">
        <v>718</v>
      </c>
      <c r="D294" s="512"/>
      <c r="E294" s="512"/>
      <c r="F294" s="512"/>
      <c r="G294" s="512"/>
      <c r="H294" s="512"/>
      <c r="I294" s="512"/>
      <c r="J294" s="512"/>
      <c r="K294" s="512"/>
      <c r="L294" s="512"/>
      <c r="M294" s="512"/>
      <c r="N294" s="512"/>
      <c r="O294" s="512"/>
      <c r="P294" s="512"/>
      <c r="Q294" s="512"/>
      <c r="R294" s="512"/>
      <c r="S294" s="512"/>
      <c r="T294" s="512"/>
      <c r="U294" s="512"/>
    </row>
    <row r="295" spans="1:21" ht="29.4" customHeight="1" x14ac:dyDescent="0.25">
      <c r="A295" s="25" t="s">
        <v>104</v>
      </c>
      <c r="B295" s="25"/>
      <c r="C295" s="512" t="s">
        <v>719</v>
      </c>
      <c r="D295" s="512"/>
      <c r="E295" s="512"/>
      <c r="F295" s="512"/>
      <c r="G295" s="512"/>
      <c r="H295" s="512"/>
      <c r="I295" s="512"/>
      <c r="J295" s="512"/>
      <c r="K295" s="512"/>
      <c r="L295" s="512"/>
      <c r="M295" s="512"/>
      <c r="N295" s="512"/>
      <c r="O295" s="512"/>
      <c r="P295" s="512"/>
      <c r="Q295" s="512"/>
      <c r="R295" s="512"/>
      <c r="S295" s="512"/>
      <c r="T295" s="512"/>
      <c r="U295" s="512"/>
    </row>
    <row r="296" spans="1:21" ht="4.5" customHeight="1" x14ac:dyDescent="0.25"/>
    <row r="297" spans="1:21" ht="81" customHeight="1" x14ac:dyDescent="0.25">
      <c r="A297" s="26" t="s">
        <v>115</v>
      </c>
      <c r="B297" s="25"/>
      <c r="C297" s="25"/>
      <c r="D297" s="25"/>
      <c r="E297" s="512" t="s">
        <v>720</v>
      </c>
      <c r="F297" s="512"/>
      <c r="G297" s="512"/>
      <c r="H297" s="512"/>
      <c r="I297" s="512"/>
      <c r="J297" s="512"/>
      <c r="K297" s="512"/>
      <c r="L297" s="512"/>
      <c r="M297" s="512"/>
      <c r="N297" s="512"/>
      <c r="O297" s="512"/>
      <c r="P297" s="512"/>
      <c r="Q297" s="512"/>
      <c r="R297" s="512"/>
      <c r="S297" s="512"/>
      <c r="T297" s="512"/>
      <c r="U297" s="512"/>
    </row>
  </sheetData>
  <mergeCells count="6">
    <mergeCell ref="E297:U297"/>
    <mergeCell ref="K1:U1"/>
    <mergeCell ref="C291:U291"/>
    <mergeCell ref="C293:U293"/>
    <mergeCell ref="C294:U294"/>
    <mergeCell ref="C295:U295"/>
  </mergeCells>
  <pageMargins left="0.7" right="0.7" top="0.75" bottom="0.75" header="0.3" footer="0.3"/>
  <pageSetup paperSize="9" fitToHeight="0" orientation="landscape" horizontalDpi="300" verticalDpi="300"/>
  <headerFooter scaleWithDoc="0" alignWithMargins="0">
    <oddHeader>&amp;C&amp;"Arial"&amp;8TABLE 14A.24</oddHeader>
    <oddFooter>&amp;L&amp;"Arial"&amp;8REPORT ON
GOVERNMENT
SERVICES 2022&amp;R&amp;"Arial"&amp;8AGED CARE
SERVICES
PAGE &amp;B&amp;P&amp;B</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U268"/>
  <sheetViews>
    <sheetView showGridLines="0" workbookViewId="0"/>
  </sheetViews>
  <sheetFormatPr defaultRowHeight="13.2" x14ac:dyDescent="0.25"/>
  <cols>
    <col min="1" max="10" width="1.88671875" customWidth="1"/>
    <col min="11" max="11" width="4.109375" customWidth="1"/>
    <col min="12" max="12" width="7.109375" customWidth="1"/>
    <col min="13" max="21" width="7.5546875" customWidth="1"/>
  </cols>
  <sheetData>
    <row r="1" spans="1:21" ht="33.9" customHeight="1" x14ac:dyDescent="0.25">
      <c r="A1" s="8" t="s">
        <v>721</v>
      </c>
      <c r="B1" s="8"/>
      <c r="C1" s="8"/>
      <c r="D1" s="8"/>
      <c r="E1" s="8"/>
      <c r="F1" s="8"/>
      <c r="G1" s="8"/>
      <c r="H1" s="8"/>
      <c r="I1" s="8"/>
      <c r="J1" s="8"/>
      <c r="K1" s="517" t="s">
        <v>722</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723</v>
      </c>
      <c r="N2" s="13" t="s">
        <v>724</v>
      </c>
      <c r="O2" s="13" t="s">
        <v>725</v>
      </c>
      <c r="P2" s="13" t="s">
        <v>726</v>
      </c>
      <c r="Q2" s="13" t="s">
        <v>727</v>
      </c>
      <c r="R2" s="13" t="s">
        <v>728</v>
      </c>
      <c r="S2" s="13" t="s">
        <v>729</v>
      </c>
      <c r="T2" s="13" t="s">
        <v>730</v>
      </c>
      <c r="U2" s="13" t="s">
        <v>731</v>
      </c>
    </row>
    <row r="3" spans="1:21" ht="16.5" customHeight="1" x14ac:dyDescent="0.25">
      <c r="A3" s="7" t="s">
        <v>732</v>
      </c>
      <c r="B3" s="7"/>
      <c r="C3" s="7"/>
      <c r="D3" s="7"/>
      <c r="E3" s="7"/>
      <c r="F3" s="7"/>
      <c r="G3" s="7"/>
      <c r="H3" s="7"/>
      <c r="I3" s="7"/>
      <c r="J3" s="7"/>
      <c r="K3" s="7"/>
      <c r="L3" s="9"/>
      <c r="M3" s="10"/>
      <c r="N3" s="10"/>
      <c r="O3" s="10"/>
      <c r="P3" s="10"/>
      <c r="Q3" s="10"/>
      <c r="R3" s="10"/>
      <c r="S3" s="10"/>
      <c r="T3" s="10"/>
      <c r="U3" s="10"/>
    </row>
    <row r="4" spans="1:21" ht="16.5" customHeight="1" x14ac:dyDescent="0.25">
      <c r="A4" s="7"/>
      <c r="B4" s="7" t="s">
        <v>128</v>
      </c>
      <c r="C4" s="7"/>
      <c r="D4" s="7"/>
      <c r="E4" s="7"/>
      <c r="F4" s="7"/>
      <c r="G4" s="7"/>
      <c r="H4" s="7"/>
      <c r="I4" s="7"/>
      <c r="J4" s="7"/>
      <c r="K4" s="7"/>
      <c r="L4" s="9"/>
      <c r="M4" s="10"/>
      <c r="N4" s="10"/>
      <c r="O4" s="10"/>
      <c r="P4" s="10"/>
      <c r="Q4" s="10"/>
      <c r="R4" s="10"/>
      <c r="S4" s="10"/>
      <c r="T4" s="10"/>
      <c r="U4" s="10"/>
    </row>
    <row r="5" spans="1:21" ht="16.5" customHeight="1" x14ac:dyDescent="0.25">
      <c r="A5" s="7"/>
      <c r="B5" s="7"/>
      <c r="C5" s="7" t="s">
        <v>733</v>
      </c>
      <c r="D5" s="7"/>
      <c r="E5" s="7"/>
      <c r="F5" s="7"/>
      <c r="G5" s="7"/>
      <c r="H5" s="7"/>
      <c r="I5" s="7"/>
      <c r="J5" s="7"/>
      <c r="K5" s="7"/>
      <c r="L5" s="9" t="s">
        <v>407</v>
      </c>
      <c r="M5" s="205">
        <v>1.2</v>
      </c>
      <c r="N5" s="205">
        <v>2.5</v>
      </c>
      <c r="O5" s="205">
        <v>1.7</v>
      </c>
      <c r="P5" s="205">
        <v>1.1000000000000001</v>
      </c>
      <c r="Q5" s="205">
        <v>0.9</v>
      </c>
      <c r="R5" s="205">
        <v>3</v>
      </c>
      <c r="S5" s="205">
        <v>0.4</v>
      </c>
      <c r="T5" s="205">
        <v>0.7</v>
      </c>
      <c r="U5" s="205">
        <v>1.6</v>
      </c>
    </row>
    <row r="6" spans="1:21" ht="16.5" customHeight="1" x14ac:dyDescent="0.25">
      <c r="A6" s="7"/>
      <c r="B6" s="7"/>
      <c r="C6" s="7" t="s">
        <v>734</v>
      </c>
      <c r="D6" s="7"/>
      <c r="E6" s="7"/>
      <c r="F6" s="7"/>
      <c r="G6" s="7"/>
      <c r="H6" s="7"/>
      <c r="I6" s="7"/>
      <c r="J6" s="7"/>
      <c r="K6" s="7"/>
      <c r="L6" s="9" t="s">
        <v>407</v>
      </c>
      <c r="M6" s="205">
        <v>4.0999999999999996</v>
      </c>
      <c r="N6" s="205">
        <v>8.1999999999999993</v>
      </c>
      <c r="O6" s="205">
        <v>6.9</v>
      </c>
      <c r="P6" s="205">
        <v>4.7</v>
      </c>
      <c r="Q6" s="205">
        <v>2.2999999999999998</v>
      </c>
      <c r="R6" s="205">
        <v>9.1999999999999993</v>
      </c>
      <c r="S6" s="205">
        <v>2.1</v>
      </c>
      <c r="T6" s="205">
        <v>2.1</v>
      </c>
      <c r="U6" s="205">
        <v>5.7</v>
      </c>
    </row>
    <row r="7" spans="1:21" ht="16.5" customHeight="1" x14ac:dyDescent="0.25">
      <c r="A7" s="7"/>
      <c r="B7" s="7"/>
      <c r="C7" s="7" t="s">
        <v>735</v>
      </c>
      <c r="D7" s="7"/>
      <c r="E7" s="7"/>
      <c r="F7" s="7"/>
      <c r="G7" s="7"/>
      <c r="H7" s="7"/>
      <c r="I7" s="7"/>
      <c r="J7" s="7"/>
      <c r="K7" s="7"/>
      <c r="L7" s="9" t="s">
        <v>407</v>
      </c>
      <c r="M7" s="206">
        <v>16.8</v>
      </c>
      <c r="N7" s="206">
        <v>22.9</v>
      </c>
      <c r="O7" s="206">
        <v>21.7</v>
      </c>
      <c r="P7" s="206">
        <v>18</v>
      </c>
      <c r="Q7" s="206">
        <v>11.3</v>
      </c>
      <c r="R7" s="206">
        <v>27.7</v>
      </c>
      <c r="S7" s="206">
        <v>11.7</v>
      </c>
      <c r="T7" s="206">
        <v>12.5</v>
      </c>
      <c r="U7" s="206">
        <v>19.2</v>
      </c>
    </row>
    <row r="8" spans="1:21" ht="16.5" customHeight="1" x14ac:dyDescent="0.25">
      <c r="A8" s="7"/>
      <c r="B8" s="7"/>
      <c r="C8" s="7" t="s">
        <v>736</v>
      </c>
      <c r="D8" s="7"/>
      <c r="E8" s="7"/>
      <c r="F8" s="7"/>
      <c r="G8" s="7"/>
      <c r="H8" s="7"/>
      <c r="I8" s="7"/>
      <c r="J8" s="7"/>
      <c r="K8" s="7"/>
      <c r="L8" s="9" t="s">
        <v>407</v>
      </c>
      <c r="M8" s="206">
        <v>43.3</v>
      </c>
      <c r="N8" s="206">
        <v>41.3</v>
      </c>
      <c r="O8" s="206">
        <v>43.5</v>
      </c>
      <c r="P8" s="206">
        <v>35.299999999999997</v>
      </c>
      <c r="Q8" s="206">
        <v>34</v>
      </c>
      <c r="R8" s="206">
        <v>44</v>
      </c>
      <c r="S8" s="206">
        <v>32</v>
      </c>
      <c r="T8" s="206">
        <v>34.700000000000003</v>
      </c>
      <c r="U8" s="206">
        <v>41.1</v>
      </c>
    </row>
    <row r="9" spans="1:21" ht="16.5" customHeight="1" x14ac:dyDescent="0.25">
      <c r="A9" s="7"/>
      <c r="B9" s="7"/>
      <c r="C9" s="7" t="s">
        <v>737</v>
      </c>
      <c r="D9" s="7"/>
      <c r="E9" s="7"/>
      <c r="F9" s="7"/>
      <c r="G9" s="7"/>
      <c r="H9" s="7"/>
      <c r="I9" s="7"/>
      <c r="J9" s="7"/>
      <c r="K9" s="7"/>
      <c r="L9" s="9" t="s">
        <v>407</v>
      </c>
      <c r="M9" s="206">
        <v>59.4</v>
      </c>
      <c r="N9" s="206">
        <v>55.5</v>
      </c>
      <c r="O9" s="206">
        <v>59.3</v>
      </c>
      <c r="P9" s="206">
        <v>52.9</v>
      </c>
      <c r="Q9" s="206">
        <v>52.6</v>
      </c>
      <c r="R9" s="206">
        <v>57.9</v>
      </c>
      <c r="S9" s="206">
        <v>47.3</v>
      </c>
      <c r="T9" s="206">
        <v>70.099999999999994</v>
      </c>
      <c r="U9" s="206">
        <v>57</v>
      </c>
    </row>
    <row r="10" spans="1:21" ht="16.5" customHeight="1" x14ac:dyDescent="0.25">
      <c r="A10" s="7"/>
      <c r="B10" s="7"/>
      <c r="C10" s="7" t="s">
        <v>738</v>
      </c>
      <c r="D10" s="7"/>
      <c r="E10" s="7"/>
      <c r="F10" s="7"/>
      <c r="G10" s="7"/>
      <c r="H10" s="7"/>
      <c r="I10" s="7"/>
      <c r="J10" s="7"/>
      <c r="K10" s="7"/>
      <c r="L10" s="9" t="s">
        <v>739</v>
      </c>
      <c r="M10" s="201">
        <v>134</v>
      </c>
      <c r="N10" s="201">
        <v>181</v>
      </c>
      <c r="O10" s="201">
        <v>136</v>
      </c>
      <c r="P10" s="201">
        <v>226</v>
      </c>
      <c r="Q10" s="201">
        <v>240</v>
      </c>
      <c r="R10" s="201">
        <v>150</v>
      </c>
      <c r="S10" s="201">
        <v>336</v>
      </c>
      <c r="T10" s="201">
        <v>151</v>
      </c>
      <c r="U10" s="201">
        <v>163</v>
      </c>
    </row>
    <row r="11" spans="1:21" ht="16.5" customHeight="1" x14ac:dyDescent="0.25">
      <c r="A11" s="7"/>
      <c r="B11" s="7"/>
      <c r="C11" s="7" t="s">
        <v>740</v>
      </c>
      <c r="D11" s="7"/>
      <c r="E11" s="7"/>
      <c r="F11" s="7"/>
      <c r="G11" s="7"/>
      <c r="H11" s="7"/>
      <c r="I11" s="7"/>
      <c r="J11" s="7"/>
      <c r="K11" s="7"/>
      <c r="L11" s="9" t="s">
        <v>131</v>
      </c>
      <c r="M11" s="208">
        <v>18616</v>
      </c>
      <c r="N11" s="208">
        <v>14134</v>
      </c>
      <c r="O11" s="208">
        <v>12040</v>
      </c>
      <c r="P11" s="203">
        <v>5572</v>
      </c>
      <c r="Q11" s="203">
        <v>5171</v>
      </c>
      <c r="R11" s="203">
        <v>1638</v>
      </c>
      <c r="S11" s="201">
        <v>778</v>
      </c>
      <c r="T11" s="201">
        <v>144</v>
      </c>
      <c r="U11" s="208">
        <v>58093</v>
      </c>
    </row>
    <row r="12" spans="1:21" ht="16.5" customHeight="1" x14ac:dyDescent="0.25">
      <c r="A12" s="7"/>
      <c r="B12" s="7" t="s">
        <v>250</v>
      </c>
      <c r="C12" s="7"/>
      <c r="D12" s="7"/>
      <c r="E12" s="7"/>
      <c r="F12" s="7"/>
      <c r="G12" s="7"/>
      <c r="H12" s="7"/>
      <c r="I12" s="7"/>
      <c r="J12" s="7"/>
      <c r="K12" s="7"/>
      <c r="L12" s="9"/>
      <c r="M12" s="10"/>
      <c r="N12" s="10"/>
      <c r="O12" s="10"/>
      <c r="P12" s="10"/>
      <c r="Q12" s="10"/>
      <c r="R12" s="10"/>
      <c r="S12" s="10"/>
      <c r="T12" s="10"/>
      <c r="U12" s="10"/>
    </row>
    <row r="13" spans="1:21" ht="16.5" customHeight="1" x14ac:dyDescent="0.25">
      <c r="A13" s="7"/>
      <c r="B13" s="7"/>
      <c r="C13" s="7" t="s">
        <v>733</v>
      </c>
      <c r="D13" s="7"/>
      <c r="E13" s="7"/>
      <c r="F13" s="7"/>
      <c r="G13" s="7"/>
      <c r="H13" s="7"/>
      <c r="I13" s="7"/>
      <c r="J13" s="7"/>
      <c r="K13" s="7"/>
      <c r="L13" s="9" t="s">
        <v>407</v>
      </c>
      <c r="M13" s="205">
        <v>1.5</v>
      </c>
      <c r="N13" s="205">
        <v>2.7</v>
      </c>
      <c r="O13" s="205">
        <v>2.1</v>
      </c>
      <c r="P13" s="205">
        <v>1.4</v>
      </c>
      <c r="Q13" s="205">
        <v>0.8</v>
      </c>
      <c r="R13" s="205">
        <v>2.7</v>
      </c>
      <c r="S13" s="205">
        <v>0.3</v>
      </c>
      <c r="T13" s="205">
        <v>2.1</v>
      </c>
      <c r="U13" s="205">
        <v>1.9</v>
      </c>
    </row>
    <row r="14" spans="1:21" ht="16.5" customHeight="1" x14ac:dyDescent="0.25">
      <c r="A14" s="7"/>
      <c r="B14" s="7"/>
      <c r="C14" s="7" t="s">
        <v>734</v>
      </c>
      <c r="D14" s="7"/>
      <c r="E14" s="7"/>
      <c r="F14" s="7"/>
      <c r="G14" s="7"/>
      <c r="H14" s="7"/>
      <c r="I14" s="7"/>
      <c r="J14" s="7"/>
      <c r="K14" s="7"/>
      <c r="L14" s="9" t="s">
        <v>407</v>
      </c>
      <c r="M14" s="205">
        <v>4.9000000000000004</v>
      </c>
      <c r="N14" s="205">
        <v>8.6999999999999993</v>
      </c>
      <c r="O14" s="205">
        <v>8.6</v>
      </c>
      <c r="P14" s="205">
        <v>5.5</v>
      </c>
      <c r="Q14" s="205">
        <v>2.5</v>
      </c>
      <c r="R14" s="206">
        <v>10.5</v>
      </c>
      <c r="S14" s="205">
        <v>1.6</v>
      </c>
      <c r="T14" s="205">
        <v>3.4</v>
      </c>
      <c r="U14" s="205">
        <v>6.6</v>
      </c>
    </row>
    <row r="15" spans="1:21" ht="16.5" customHeight="1" x14ac:dyDescent="0.25">
      <c r="A15" s="7"/>
      <c r="B15" s="7"/>
      <c r="C15" s="7" t="s">
        <v>735</v>
      </c>
      <c r="D15" s="7"/>
      <c r="E15" s="7"/>
      <c r="F15" s="7"/>
      <c r="G15" s="7"/>
      <c r="H15" s="7"/>
      <c r="I15" s="7"/>
      <c r="J15" s="7"/>
      <c r="K15" s="7"/>
      <c r="L15" s="9" t="s">
        <v>407</v>
      </c>
      <c r="M15" s="206">
        <v>18.5</v>
      </c>
      <c r="N15" s="206">
        <v>24.3</v>
      </c>
      <c r="O15" s="206">
        <v>24.4</v>
      </c>
      <c r="P15" s="206">
        <v>18.600000000000001</v>
      </c>
      <c r="Q15" s="206">
        <v>13.6</v>
      </c>
      <c r="R15" s="206">
        <v>27.4</v>
      </c>
      <c r="S15" s="205">
        <v>9.6</v>
      </c>
      <c r="T15" s="206">
        <v>10.3</v>
      </c>
      <c r="U15" s="206">
        <v>20.9</v>
      </c>
    </row>
    <row r="16" spans="1:21" ht="16.5" customHeight="1" x14ac:dyDescent="0.25">
      <c r="A16" s="7"/>
      <c r="B16" s="7"/>
      <c r="C16" s="7" t="s">
        <v>736</v>
      </c>
      <c r="D16" s="7"/>
      <c r="E16" s="7"/>
      <c r="F16" s="7"/>
      <c r="G16" s="7"/>
      <c r="H16" s="7"/>
      <c r="I16" s="7"/>
      <c r="J16" s="7"/>
      <c r="K16" s="7"/>
      <c r="L16" s="9" t="s">
        <v>407</v>
      </c>
      <c r="M16" s="206">
        <v>44.3</v>
      </c>
      <c r="N16" s="206">
        <v>43.3</v>
      </c>
      <c r="O16" s="206">
        <v>43.7</v>
      </c>
      <c r="P16" s="206">
        <v>36.799999999999997</v>
      </c>
      <c r="Q16" s="206">
        <v>35.799999999999997</v>
      </c>
      <c r="R16" s="206">
        <v>43.4</v>
      </c>
      <c r="S16" s="206">
        <v>27.8</v>
      </c>
      <c r="T16" s="206">
        <v>37.200000000000003</v>
      </c>
      <c r="U16" s="206">
        <v>42.2</v>
      </c>
    </row>
    <row r="17" spans="1:21" ht="16.5" customHeight="1" x14ac:dyDescent="0.25">
      <c r="A17" s="7"/>
      <c r="B17" s="7"/>
      <c r="C17" s="7" t="s">
        <v>737</v>
      </c>
      <c r="D17" s="7"/>
      <c r="E17" s="7"/>
      <c r="F17" s="7"/>
      <c r="G17" s="7"/>
      <c r="H17" s="7"/>
      <c r="I17" s="7"/>
      <c r="J17" s="7"/>
      <c r="K17" s="7"/>
      <c r="L17" s="9" t="s">
        <v>407</v>
      </c>
      <c r="M17" s="206">
        <v>60.4</v>
      </c>
      <c r="N17" s="206">
        <v>60.1</v>
      </c>
      <c r="O17" s="206">
        <v>58.2</v>
      </c>
      <c r="P17" s="206">
        <v>54.9</v>
      </c>
      <c r="Q17" s="206">
        <v>54.6</v>
      </c>
      <c r="R17" s="206">
        <v>58.9</v>
      </c>
      <c r="S17" s="206">
        <v>47.7</v>
      </c>
      <c r="T17" s="206">
        <v>64.099999999999994</v>
      </c>
      <c r="U17" s="206">
        <v>58.7</v>
      </c>
    </row>
    <row r="18" spans="1:21" ht="16.5" customHeight="1" x14ac:dyDescent="0.25">
      <c r="A18" s="7"/>
      <c r="B18" s="7"/>
      <c r="C18" s="7" t="s">
        <v>738</v>
      </c>
      <c r="D18" s="7"/>
      <c r="E18" s="7"/>
      <c r="F18" s="7"/>
      <c r="G18" s="7"/>
      <c r="H18" s="7"/>
      <c r="I18" s="7"/>
      <c r="J18" s="7"/>
      <c r="K18" s="7"/>
      <c r="L18" s="9" t="s">
        <v>739</v>
      </c>
      <c r="M18" s="201">
        <v>126</v>
      </c>
      <c r="N18" s="201">
        <v>140</v>
      </c>
      <c r="O18" s="201">
        <v>141</v>
      </c>
      <c r="P18" s="201">
        <v>203</v>
      </c>
      <c r="Q18" s="201">
        <v>206</v>
      </c>
      <c r="R18" s="201">
        <v>148</v>
      </c>
      <c r="S18" s="201">
        <v>314</v>
      </c>
      <c r="T18" s="201">
        <v>165</v>
      </c>
      <c r="U18" s="201">
        <v>148</v>
      </c>
    </row>
    <row r="19" spans="1:21" ht="16.5" customHeight="1" x14ac:dyDescent="0.25">
      <c r="A19" s="7"/>
      <c r="B19" s="7"/>
      <c r="C19" s="7" t="s">
        <v>740</v>
      </c>
      <c r="D19" s="7"/>
      <c r="E19" s="7"/>
      <c r="F19" s="7"/>
      <c r="G19" s="7"/>
      <c r="H19" s="7"/>
      <c r="I19" s="7"/>
      <c r="J19" s="7"/>
      <c r="K19" s="7"/>
      <c r="L19" s="9" t="s">
        <v>131</v>
      </c>
      <c r="M19" s="208">
        <v>19336</v>
      </c>
      <c r="N19" s="208">
        <v>15805</v>
      </c>
      <c r="O19" s="208">
        <v>12082</v>
      </c>
      <c r="P19" s="203">
        <v>5599</v>
      </c>
      <c r="Q19" s="203">
        <v>5306</v>
      </c>
      <c r="R19" s="203">
        <v>1605</v>
      </c>
      <c r="S19" s="201">
        <v>769</v>
      </c>
      <c r="T19" s="201">
        <v>145</v>
      </c>
      <c r="U19" s="208">
        <v>60647</v>
      </c>
    </row>
    <row r="20" spans="1:21" ht="16.5" customHeight="1" x14ac:dyDescent="0.25">
      <c r="A20" s="7"/>
      <c r="B20" s="7" t="s">
        <v>245</v>
      </c>
      <c r="C20" s="7"/>
      <c r="D20" s="7"/>
      <c r="E20" s="7"/>
      <c r="F20" s="7"/>
      <c r="G20" s="7"/>
      <c r="H20" s="7"/>
      <c r="I20" s="7"/>
      <c r="J20" s="7"/>
      <c r="K20" s="7"/>
      <c r="L20" s="9"/>
      <c r="M20" s="10"/>
      <c r="N20" s="10"/>
      <c r="O20" s="10"/>
      <c r="P20" s="10"/>
      <c r="Q20" s="10"/>
      <c r="R20" s="10"/>
      <c r="S20" s="10"/>
      <c r="T20" s="10"/>
      <c r="U20" s="10"/>
    </row>
    <row r="21" spans="1:21" ht="16.5" customHeight="1" x14ac:dyDescent="0.25">
      <c r="A21" s="7"/>
      <c r="B21" s="7"/>
      <c r="C21" s="7" t="s">
        <v>733</v>
      </c>
      <c r="D21" s="7"/>
      <c r="E21" s="7"/>
      <c r="F21" s="7"/>
      <c r="G21" s="7"/>
      <c r="H21" s="7"/>
      <c r="I21" s="7"/>
      <c r="J21" s="7"/>
      <c r="K21" s="7"/>
      <c r="L21" s="9" t="s">
        <v>407</v>
      </c>
      <c r="M21" s="205">
        <v>1.5</v>
      </c>
      <c r="N21" s="205">
        <v>2.9</v>
      </c>
      <c r="O21" s="205">
        <v>2</v>
      </c>
      <c r="P21" s="205">
        <v>1.8</v>
      </c>
      <c r="Q21" s="205">
        <v>0.6</v>
      </c>
      <c r="R21" s="205">
        <v>3.3</v>
      </c>
      <c r="S21" s="205">
        <v>0.6</v>
      </c>
      <c r="T21" s="205">
        <v>1.8</v>
      </c>
      <c r="U21" s="205">
        <v>2</v>
      </c>
    </row>
    <row r="22" spans="1:21" ht="16.5" customHeight="1" x14ac:dyDescent="0.25">
      <c r="A22" s="7"/>
      <c r="B22" s="7"/>
      <c r="C22" s="7" t="s">
        <v>734</v>
      </c>
      <c r="D22" s="7"/>
      <c r="E22" s="7"/>
      <c r="F22" s="7"/>
      <c r="G22" s="7"/>
      <c r="H22" s="7"/>
      <c r="I22" s="7"/>
      <c r="J22" s="7"/>
      <c r="K22" s="7"/>
      <c r="L22" s="9" t="s">
        <v>407</v>
      </c>
      <c r="M22" s="205">
        <v>5.2</v>
      </c>
      <c r="N22" s="205">
        <v>8.9</v>
      </c>
      <c r="O22" s="205">
        <v>8.5</v>
      </c>
      <c r="P22" s="205">
        <v>5.7</v>
      </c>
      <c r="Q22" s="205">
        <v>3</v>
      </c>
      <c r="R22" s="205">
        <v>9.5</v>
      </c>
      <c r="S22" s="205">
        <v>3.6</v>
      </c>
      <c r="T22" s="205">
        <v>4.2</v>
      </c>
      <c r="U22" s="205">
        <v>6.8</v>
      </c>
    </row>
    <row r="23" spans="1:21" ht="16.5" customHeight="1" x14ac:dyDescent="0.25">
      <c r="A23" s="7"/>
      <c r="B23" s="7"/>
      <c r="C23" s="7" t="s">
        <v>735</v>
      </c>
      <c r="D23" s="7"/>
      <c r="E23" s="7"/>
      <c r="F23" s="7"/>
      <c r="G23" s="7"/>
      <c r="H23" s="7"/>
      <c r="I23" s="7"/>
      <c r="J23" s="7"/>
      <c r="K23" s="7"/>
      <c r="L23" s="9" t="s">
        <v>407</v>
      </c>
      <c r="M23" s="206">
        <v>19</v>
      </c>
      <c r="N23" s="206">
        <v>25.3</v>
      </c>
      <c r="O23" s="206">
        <v>24.1</v>
      </c>
      <c r="P23" s="206">
        <v>18.2</v>
      </c>
      <c r="Q23" s="206">
        <v>15.2</v>
      </c>
      <c r="R23" s="206">
        <v>27.3</v>
      </c>
      <c r="S23" s="206">
        <v>14.2</v>
      </c>
      <c r="T23" s="206">
        <v>13.8</v>
      </c>
      <c r="U23" s="206">
        <v>21.4</v>
      </c>
    </row>
    <row r="24" spans="1:21" ht="16.5" customHeight="1" x14ac:dyDescent="0.25">
      <c r="A24" s="7"/>
      <c r="B24" s="7"/>
      <c r="C24" s="7" t="s">
        <v>736</v>
      </c>
      <c r="D24" s="7"/>
      <c r="E24" s="7"/>
      <c r="F24" s="7"/>
      <c r="G24" s="7"/>
      <c r="H24" s="7"/>
      <c r="I24" s="7"/>
      <c r="J24" s="7"/>
      <c r="K24" s="7"/>
      <c r="L24" s="9" t="s">
        <v>407</v>
      </c>
      <c r="M24" s="206">
        <v>42.6</v>
      </c>
      <c r="N24" s="206">
        <v>45.1</v>
      </c>
      <c r="O24" s="206">
        <v>41.7</v>
      </c>
      <c r="P24" s="206">
        <v>36.9</v>
      </c>
      <c r="Q24" s="206">
        <v>36</v>
      </c>
      <c r="R24" s="206">
        <v>44.8</v>
      </c>
      <c r="S24" s="206">
        <v>30.9</v>
      </c>
      <c r="T24" s="206">
        <v>32.9</v>
      </c>
      <c r="U24" s="206">
        <v>41.9</v>
      </c>
    </row>
    <row r="25" spans="1:21" ht="16.5" customHeight="1" x14ac:dyDescent="0.25">
      <c r="A25" s="7"/>
      <c r="B25" s="7"/>
      <c r="C25" s="7" t="s">
        <v>737</v>
      </c>
      <c r="D25" s="7"/>
      <c r="E25" s="7"/>
      <c r="F25" s="7"/>
      <c r="G25" s="7"/>
      <c r="H25" s="7"/>
      <c r="I25" s="7"/>
      <c r="J25" s="7"/>
      <c r="K25" s="7"/>
      <c r="L25" s="9" t="s">
        <v>407</v>
      </c>
      <c r="M25" s="206">
        <v>59.8</v>
      </c>
      <c r="N25" s="206">
        <v>63</v>
      </c>
      <c r="O25" s="206">
        <v>57.8</v>
      </c>
      <c r="P25" s="206">
        <v>54.1</v>
      </c>
      <c r="Q25" s="206">
        <v>56.1</v>
      </c>
      <c r="R25" s="206">
        <v>62.7</v>
      </c>
      <c r="S25" s="206">
        <v>47</v>
      </c>
      <c r="T25" s="206">
        <v>64.099999999999994</v>
      </c>
      <c r="U25" s="206">
        <v>59.4</v>
      </c>
    </row>
    <row r="26" spans="1:21" ht="16.5" customHeight="1" x14ac:dyDescent="0.25">
      <c r="A26" s="7"/>
      <c r="B26" s="7"/>
      <c r="C26" s="7" t="s">
        <v>738</v>
      </c>
      <c r="D26" s="7"/>
      <c r="E26" s="7"/>
      <c r="F26" s="7"/>
      <c r="G26" s="7"/>
      <c r="H26" s="7"/>
      <c r="I26" s="7"/>
      <c r="J26" s="7"/>
      <c r="K26" s="7"/>
      <c r="L26" s="9" t="s">
        <v>739</v>
      </c>
      <c r="M26" s="201">
        <v>143</v>
      </c>
      <c r="N26" s="201">
        <v>124</v>
      </c>
      <c r="O26" s="201">
        <v>167</v>
      </c>
      <c r="P26" s="201">
        <v>210</v>
      </c>
      <c r="Q26" s="201">
        <v>194</v>
      </c>
      <c r="R26" s="201">
        <v>119</v>
      </c>
      <c r="S26" s="201">
        <v>325</v>
      </c>
      <c r="T26" s="201">
        <v>162</v>
      </c>
      <c r="U26" s="201">
        <v>152</v>
      </c>
    </row>
    <row r="27" spans="1:21" ht="16.5" customHeight="1" x14ac:dyDescent="0.25">
      <c r="A27" s="7"/>
      <c r="B27" s="7"/>
      <c r="C27" s="7" t="s">
        <v>740</v>
      </c>
      <c r="D27" s="7"/>
      <c r="E27" s="7"/>
      <c r="F27" s="7"/>
      <c r="G27" s="7"/>
      <c r="H27" s="7"/>
      <c r="I27" s="7"/>
      <c r="J27" s="7"/>
      <c r="K27" s="7"/>
      <c r="L27" s="9" t="s">
        <v>131</v>
      </c>
      <c r="M27" s="208">
        <v>19545</v>
      </c>
      <c r="N27" s="208">
        <v>16178</v>
      </c>
      <c r="O27" s="208">
        <v>11740</v>
      </c>
      <c r="P27" s="203">
        <v>5335</v>
      </c>
      <c r="Q27" s="203">
        <v>5336</v>
      </c>
      <c r="R27" s="203">
        <v>1586</v>
      </c>
      <c r="S27" s="201">
        <v>770</v>
      </c>
      <c r="T27" s="201">
        <v>167</v>
      </c>
      <c r="U27" s="208">
        <v>60657</v>
      </c>
    </row>
    <row r="28" spans="1:21" ht="16.5" customHeight="1" x14ac:dyDescent="0.25">
      <c r="A28" s="7"/>
      <c r="B28" s="7" t="s">
        <v>246</v>
      </c>
      <c r="C28" s="7"/>
      <c r="D28" s="7"/>
      <c r="E28" s="7"/>
      <c r="F28" s="7"/>
      <c r="G28" s="7"/>
      <c r="H28" s="7"/>
      <c r="I28" s="7"/>
      <c r="J28" s="7"/>
      <c r="K28" s="7"/>
      <c r="L28" s="9"/>
      <c r="M28" s="10"/>
      <c r="N28" s="10"/>
      <c r="O28" s="10"/>
      <c r="P28" s="10"/>
      <c r="Q28" s="10"/>
      <c r="R28" s="10"/>
      <c r="S28" s="10"/>
      <c r="T28" s="10"/>
      <c r="U28" s="10"/>
    </row>
    <row r="29" spans="1:21" ht="16.5" customHeight="1" x14ac:dyDescent="0.25">
      <c r="A29" s="7"/>
      <c r="B29" s="7"/>
      <c r="C29" s="7" t="s">
        <v>733</v>
      </c>
      <c r="D29" s="7"/>
      <c r="E29" s="7"/>
      <c r="F29" s="7"/>
      <c r="G29" s="7"/>
      <c r="H29" s="7"/>
      <c r="I29" s="7"/>
      <c r="J29" s="7"/>
      <c r="K29" s="7"/>
      <c r="L29" s="9" t="s">
        <v>407</v>
      </c>
      <c r="M29" s="205">
        <v>1.9</v>
      </c>
      <c r="N29" s="205">
        <v>3.6</v>
      </c>
      <c r="O29" s="205">
        <v>1.5</v>
      </c>
      <c r="P29" s="205">
        <v>1.3</v>
      </c>
      <c r="Q29" s="205">
        <v>0.5</v>
      </c>
      <c r="R29" s="205">
        <v>4.9000000000000004</v>
      </c>
      <c r="S29" s="205">
        <v>1.2</v>
      </c>
      <c r="T29" s="205">
        <v>1.3</v>
      </c>
      <c r="U29" s="205">
        <v>2.2000000000000002</v>
      </c>
    </row>
    <row r="30" spans="1:21" ht="16.5" customHeight="1" x14ac:dyDescent="0.25">
      <c r="A30" s="7"/>
      <c r="B30" s="7"/>
      <c r="C30" s="7" t="s">
        <v>734</v>
      </c>
      <c r="D30" s="7"/>
      <c r="E30" s="7"/>
      <c r="F30" s="7"/>
      <c r="G30" s="7"/>
      <c r="H30" s="7"/>
      <c r="I30" s="7"/>
      <c r="J30" s="7"/>
      <c r="K30" s="7"/>
      <c r="L30" s="9" t="s">
        <v>407</v>
      </c>
      <c r="M30" s="205">
        <v>6.3</v>
      </c>
      <c r="N30" s="206">
        <v>10.9</v>
      </c>
      <c r="O30" s="205">
        <v>7.4</v>
      </c>
      <c r="P30" s="205">
        <v>4.3</v>
      </c>
      <c r="Q30" s="205">
        <v>2.8</v>
      </c>
      <c r="R30" s="206">
        <v>13.8</v>
      </c>
      <c r="S30" s="205">
        <v>4.3</v>
      </c>
      <c r="T30" s="205">
        <v>3.9</v>
      </c>
      <c r="U30" s="205">
        <v>7.4</v>
      </c>
    </row>
    <row r="31" spans="1:21" ht="16.5" customHeight="1" x14ac:dyDescent="0.25">
      <c r="A31" s="7"/>
      <c r="B31" s="7"/>
      <c r="C31" s="7" t="s">
        <v>735</v>
      </c>
      <c r="D31" s="7"/>
      <c r="E31" s="7"/>
      <c r="F31" s="7"/>
      <c r="G31" s="7"/>
      <c r="H31" s="7"/>
      <c r="I31" s="7"/>
      <c r="J31" s="7"/>
      <c r="K31" s="7"/>
      <c r="L31" s="9" t="s">
        <v>407</v>
      </c>
      <c r="M31" s="206">
        <v>20.5</v>
      </c>
      <c r="N31" s="206">
        <v>29.6</v>
      </c>
      <c r="O31" s="206">
        <v>24.6</v>
      </c>
      <c r="P31" s="206">
        <v>16.600000000000001</v>
      </c>
      <c r="Q31" s="206">
        <v>13.9</v>
      </c>
      <c r="R31" s="206">
        <v>30.6</v>
      </c>
      <c r="S31" s="206">
        <v>16.600000000000001</v>
      </c>
      <c r="T31" s="206">
        <v>12.4</v>
      </c>
      <c r="U31" s="206">
        <v>23</v>
      </c>
    </row>
    <row r="32" spans="1:21" ht="16.5" customHeight="1" x14ac:dyDescent="0.25">
      <c r="A32" s="7"/>
      <c r="B32" s="7"/>
      <c r="C32" s="7" t="s">
        <v>736</v>
      </c>
      <c r="D32" s="7"/>
      <c r="E32" s="7"/>
      <c r="F32" s="7"/>
      <c r="G32" s="7"/>
      <c r="H32" s="7"/>
      <c r="I32" s="7"/>
      <c r="J32" s="7"/>
      <c r="K32" s="7"/>
      <c r="L32" s="9" t="s">
        <v>407</v>
      </c>
      <c r="M32" s="206">
        <v>45.2</v>
      </c>
      <c r="N32" s="206">
        <v>50.3</v>
      </c>
      <c r="O32" s="206">
        <v>42.6</v>
      </c>
      <c r="P32" s="206">
        <v>37.1</v>
      </c>
      <c r="Q32" s="206">
        <v>38.299999999999997</v>
      </c>
      <c r="R32" s="206">
        <v>50.7</v>
      </c>
      <c r="S32" s="206">
        <v>31.6</v>
      </c>
      <c r="T32" s="206">
        <v>37.9</v>
      </c>
      <c r="U32" s="206">
        <v>44.7</v>
      </c>
    </row>
    <row r="33" spans="1:21" ht="16.5" customHeight="1" x14ac:dyDescent="0.25">
      <c r="A33" s="7"/>
      <c r="B33" s="7"/>
      <c r="C33" s="7" t="s">
        <v>737</v>
      </c>
      <c r="D33" s="7"/>
      <c r="E33" s="7"/>
      <c r="F33" s="7"/>
      <c r="G33" s="7"/>
      <c r="H33" s="7"/>
      <c r="I33" s="7"/>
      <c r="J33" s="7"/>
      <c r="K33" s="7"/>
      <c r="L33" s="9" t="s">
        <v>407</v>
      </c>
      <c r="M33" s="206">
        <v>65</v>
      </c>
      <c r="N33" s="206">
        <v>69.099999999999994</v>
      </c>
      <c r="O33" s="206">
        <v>61.3</v>
      </c>
      <c r="P33" s="206">
        <v>58.5</v>
      </c>
      <c r="Q33" s="206">
        <v>61.1</v>
      </c>
      <c r="R33" s="206">
        <v>71.3</v>
      </c>
      <c r="S33" s="206">
        <v>47.2</v>
      </c>
      <c r="T33" s="206">
        <v>65.400000000000006</v>
      </c>
      <c r="U33" s="206">
        <v>64.400000000000006</v>
      </c>
    </row>
    <row r="34" spans="1:21" ht="16.5" customHeight="1" x14ac:dyDescent="0.25">
      <c r="A34" s="7"/>
      <c r="B34" s="7"/>
      <c r="C34" s="7" t="s">
        <v>738</v>
      </c>
      <c r="D34" s="7"/>
      <c r="E34" s="7"/>
      <c r="F34" s="7"/>
      <c r="G34" s="7"/>
      <c r="H34" s="7"/>
      <c r="I34" s="7"/>
      <c r="J34" s="7"/>
      <c r="K34" s="7"/>
      <c r="L34" s="9" t="s">
        <v>739</v>
      </c>
      <c r="M34" s="201">
        <v>117</v>
      </c>
      <c r="N34" s="207">
        <v>90</v>
      </c>
      <c r="O34" s="201">
        <v>141</v>
      </c>
      <c r="P34" s="201">
        <v>176</v>
      </c>
      <c r="Q34" s="201">
        <v>165</v>
      </c>
      <c r="R34" s="207">
        <v>87</v>
      </c>
      <c r="S34" s="201">
        <v>301</v>
      </c>
      <c r="T34" s="201">
        <v>126</v>
      </c>
      <c r="U34" s="201">
        <v>121</v>
      </c>
    </row>
    <row r="35" spans="1:21" ht="16.5" customHeight="1" x14ac:dyDescent="0.25">
      <c r="A35" s="7"/>
      <c r="B35" s="7"/>
      <c r="C35" s="7" t="s">
        <v>740</v>
      </c>
      <c r="D35" s="7"/>
      <c r="E35" s="7"/>
      <c r="F35" s="7"/>
      <c r="G35" s="7"/>
      <c r="H35" s="7"/>
      <c r="I35" s="7"/>
      <c r="J35" s="7"/>
      <c r="K35" s="7"/>
      <c r="L35" s="9" t="s">
        <v>131</v>
      </c>
      <c r="M35" s="208">
        <v>20613</v>
      </c>
      <c r="N35" s="208">
        <v>16404</v>
      </c>
      <c r="O35" s="208">
        <v>11624</v>
      </c>
      <c r="P35" s="203">
        <v>5212</v>
      </c>
      <c r="Q35" s="203">
        <v>5414</v>
      </c>
      <c r="R35" s="203">
        <v>1747</v>
      </c>
      <c r="S35" s="201">
        <v>830</v>
      </c>
      <c r="T35" s="201">
        <v>153</v>
      </c>
      <c r="U35" s="208">
        <v>61997</v>
      </c>
    </row>
    <row r="36" spans="1:21" ht="16.5" customHeight="1" x14ac:dyDescent="0.25">
      <c r="A36" s="7"/>
      <c r="B36" s="7" t="s">
        <v>247</v>
      </c>
      <c r="C36" s="7"/>
      <c r="D36" s="7"/>
      <c r="E36" s="7"/>
      <c r="F36" s="7"/>
      <c r="G36" s="7"/>
      <c r="H36" s="7"/>
      <c r="I36" s="7"/>
      <c r="J36" s="7"/>
      <c r="K36" s="7"/>
      <c r="L36" s="9"/>
      <c r="M36" s="10"/>
      <c r="N36" s="10"/>
      <c r="O36" s="10"/>
      <c r="P36" s="10"/>
      <c r="Q36" s="10"/>
      <c r="R36" s="10"/>
      <c r="S36" s="10"/>
      <c r="T36" s="10"/>
      <c r="U36" s="10"/>
    </row>
    <row r="37" spans="1:21" ht="16.5" customHeight="1" x14ac:dyDescent="0.25">
      <c r="A37" s="7"/>
      <c r="B37" s="7"/>
      <c r="C37" s="7" t="s">
        <v>733</v>
      </c>
      <c r="D37" s="7"/>
      <c r="E37" s="7"/>
      <c r="F37" s="7"/>
      <c r="G37" s="7"/>
      <c r="H37" s="7"/>
      <c r="I37" s="7"/>
      <c r="J37" s="7"/>
      <c r="K37" s="7"/>
      <c r="L37" s="9" t="s">
        <v>407</v>
      </c>
      <c r="M37" s="205">
        <v>2.2000000000000002</v>
      </c>
      <c r="N37" s="205">
        <v>3.5</v>
      </c>
      <c r="O37" s="205">
        <v>1.7</v>
      </c>
      <c r="P37" s="205">
        <v>1.6</v>
      </c>
      <c r="Q37" s="205">
        <v>0.7</v>
      </c>
      <c r="R37" s="205">
        <v>7.2</v>
      </c>
      <c r="S37" s="205">
        <v>1.1000000000000001</v>
      </c>
      <c r="T37" s="205">
        <v>0.8</v>
      </c>
      <c r="U37" s="205">
        <v>2.4</v>
      </c>
    </row>
    <row r="38" spans="1:21" ht="16.5" customHeight="1" x14ac:dyDescent="0.25">
      <c r="A38" s="7"/>
      <c r="B38" s="7"/>
      <c r="C38" s="7" t="s">
        <v>734</v>
      </c>
      <c r="D38" s="7"/>
      <c r="E38" s="7"/>
      <c r="F38" s="7"/>
      <c r="G38" s="7"/>
      <c r="H38" s="7"/>
      <c r="I38" s="7"/>
      <c r="J38" s="7"/>
      <c r="K38" s="7"/>
      <c r="L38" s="9" t="s">
        <v>407</v>
      </c>
      <c r="M38" s="205">
        <v>6.8</v>
      </c>
      <c r="N38" s="206">
        <v>11</v>
      </c>
      <c r="O38" s="205">
        <v>6.9</v>
      </c>
      <c r="P38" s="205">
        <v>4.5</v>
      </c>
      <c r="Q38" s="205">
        <v>3.6</v>
      </c>
      <c r="R38" s="206">
        <v>19.5</v>
      </c>
      <c r="S38" s="205">
        <v>4</v>
      </c>
      <c r="T38" s="205">
        <v>3</v>
      </c>
      <c r="U38" s="205">
        <v>7.8</v>
      </c>
    </row>
    <row r="39" spans="1:21" ht="16.5" customHeight="1" x14ac:dyDescent="0.25">
      <c r="A39" s="7"/>
      <c r="B39" s="7"/>
      <c r="C39" s="7" t="s">
        <v>735</v>
      </c>
      <c r="D39" s="7"/>
      <c r="E39" s="7"/>
      <c r="F39" s="7"/>
      <c r="G39" s="7"/>
      <c r="H39" s="7"/>
      <c r="I39" s="7"/>
      <c r="J39" s="7"/>
      <c r="K39" s="7"/>
      <c r="L39" s="9" t="s">
        <v>407</v>
      </c>
      <c r="M39" s="206">
        <v>21.7</v>
      </c>
      <c r="N39" s="206">
        <v>31.6</v>
      </c>
      <c r="O39" s="206">
        <v>24.6</v>
      </c>
      <c r="P39" s="206">
        <v>16.2</v>
      </c>
      <c r="Q39" s="206">
        <v>16.899999999999999</v>
      </c>
      <c r="R39" s="206">
        <v>38.799999999999997</v>
      </c>
      <c r="S39" s="206">
        <v>12.7</v>
      </c>
      <c r="T39" s="206">
        <v>17.3</v>
      </c>
      <c r="U39" s="206">
        <v>24.3</v>
      </c>
    </row>
    <row r="40" spans="1:21" ht="16.5" customHeight="1" x14ac:dyDescent="0.25">
      <c r="A40" s="7"/>
      <c r="B40" s="7"/>
      <c r="C40" s="7" t="s">
        <v>736</v>
      </c>
      <c r="D40" s="7"/>
      <c r="E40" s="7"/>
      <c r="F40" s="7"/>
      <c r="G40" s="7"/>
      <c r="H40" s="7"/>
      <c r="I40" s="7"/>
      <c r="J40" s="7"/>
      <c r="K40" s="7"/>
      <c r="L40" s="9" t="s">
        <v>407</v>
      </c>
      <c r="M40" s="206">
        <v>46.5</v>
      </c>
      <c r="N40" s="206">
        <v>54.3</v>
      </c>
      <c r="O40" s="206">
        <v>43.4</v>
      </c>
      <c r="P40" s="206">
        <v>37.6</v>
      </c>
      <c r="Q40" s="206">
        <v>42.3</v>
      </c>
      <c r="R40" s="206">
        <v>57.5</v>
      </c>
      <c r="S40" s="206">
        <v>32</v>
      </c>
      <c r="T40" s="206">
        <v>45.9</v>
      </c>
      <c r="U40" s="206">
        <v>47</v>
      </c>
    </row>
    <row r="41" spans="1:21" ht="16.5" customHeight="1" x14ac:dyDescent="0.25">
      <c r="A41" s="7"/>
      <c r="B41" s="7"/>
      <c r="C41" s="7" t="s">
        <v>737</v>
      </c>
      <c r="D41" s="7"/>
      <c r="E41" s="7"/>
      <c r="F41" s="7"/>
      <c r="G41" s="7"/>
      <c r="H41" s="7"/>
      <c r="I41" s="7"/>
      <c r="J41" s="7"/>
      <c r="K41" s="7"/>
      <c r="L41" s="9" t="s">
        <v>407</v>
      </c>
      <c r="M41" s="206">
        <v>67</v>
      </c>
      <c r="N41" s="206">
        <v>72.599999999999994</v>
      </c>
      <c r="O41" s="206">
        <v>61.8</v>
      </c>
      <c r="P41" s="206">
        <v>62.8</v>
      </c>
      <c r="Q41" s="206">
        <v>65.900000000000006</v>
      </c>
      <c r="R41" s="206">
        <v>71.7</v>
      </c>
      <c r="S41" s="206">
        <v>54.2</v>
      </c>
      <c r="T41" s="206">
        <v>75.2</v>
      </c>
      <c r="U41" s="206">
        <v>67</v>
      </c>
    </row>
    <row r="42" spans="1:21" ht="16.5" customHeight="1" x14ac:dyDescent="0.25">
      <c r="A42" s="7"/>
      <c r="B42" s="7"/>
      <c r="C42" s="7" t="s">
        <v>738</v>
      </c>
      <c r="D42" s="7"/>
      <c r="E42" s="7"/>
      <c r="F42" s="7"/>
      <c r="G42" s="7"/>
      <c r="H42" s="7"/>
      <c r="I42" s="7"/>
      <c r="J42" s="7"/>
      <c r="K42" s="7"/>
      <c r="L42" s="9" t="s">
        <v>739</v>
      </c>
      <c r="M42" s="201">
        <v>106</v>
      </c>
      <c r="N42" s="207">
        <v>74</v>
      </c>
      <c r="O42" s="201">
        <v>135</v>
      </c>
      <c r="P42" s="201">
        <v>151</v>
      </c>
      <c r="Q42" s="201">
        <v>127</v>
      </c>
      <c r="R42" s="207">
        <v>61</v>
      </c>
      <c r="S42" s="201">
        <v>228</v>
      </c>
      <c r="T42" s="201">
        <v>101</v>
      </c>
      <c r="U42" s="201">
        <v>105</v>
      </c>
    </row>
    <row r="43" spans="1:21" ht="16.5" customHeight="1" x14ac:dyDescent="0.25">
      <c r="A43" s="7"/>
      <c r="B43" s="7"/>
      <c r="C43" s="7" t="s">
        <v>740</v>
      </c>
      <c r="D43" s="7"/>
      <c r="E43" s="7"/>
      <c r="F43" s="7"/>
      <c r="G43" s="7"/>
      <c r="H43" s="7"/>
      <c r="I43" s="7"/>
      <c r="J43" s="7"/>
      <c r="K43" s="7"/>
      <c r="L43" s="9" t="s">
        <v>131</v>
      </c>
      <c r="M43" s="208">
        <v>21158</v>
      </c>
      <c r="N43" s="208">
        <v>16367</v>
      </c>
      <c r="O43" s="208">
        <v>11602</v>
      </c>
      <c r="P43" s="203">
        <v>5038</v>
      </c>
      <c r="Q43" s="203">
        <v>5399</v>
      </c>
      <c r="R43" s="203">
        <v>1700</v>
      </c>
      <c r="S43" s="201">
        <v>903</v>
      </c>
      <c r="T43" s="201">
        <v>133</v>
      </c>
      <c r="U43" s="208">
        <v>62300</v>
      </c>
    </row>
    <row r="44" spans="1:21" ht="16.5" customHeight="1" x14ac:dyDescent="0.25">
      <c r="A44" s="7"/>
      <c r="B44" s="7" t="s">
        <v>248</v>
      </c>
      <c r="C44" s="7"/>
      <c r="D44" s="7"/>
      <c r="E44" s="7"/>
      <c r="F44" s="7"/>
      <c r="G44" s="7"/>
      <c r="H44" s="7"/>
      <c r="I44" s="7"/>
      <c r="J44" s="7"/>
      <c r="K44" s="7"/>
      <c r="L44" s="9"/>
      <c r="M44" s="10"/>
      <c r="N44" s="10"/>
      <c r="O44" s="10"/>
      <c r="P44" s="10"/>
      <c r="Q44" s="10"/>
      <c r="R44" s="10"/>
      <c r="S44" s="10"/>
      <c r="T44" s="10"/>
      <c r="U44" s="10"/>
    </row>
    <row r="45" spans="1:21" ht="16.5" customHeight="1" x14ac:dyDescent="0.25">
      <c r="A45" s="7"/>
      <c r="B45" s="7"/>
      <c r="C45" s="7" t="s">
        <v>733</v>
      </c>
      <c r="D45" s="7"/>
      <c r="E45" s="7"/>
      <c r="F45" s="7"/>
      <c r="G45" s="7"/>
      <c r="H45" s="7"/>
      <c r="I45" s="7"/>
      <c r="J45" s="7"/>
      <c r="K45" s="7"/>
      <c r="L45" s="9" t="s">
        <v>407</v>
      </c>
      <c r="M45" s="205">
        <v>2.2999999999999998</v>
      </c>
      <c r="N45" s="205">
        <v>3.8</v>
      </c>
      <c r="O45" s="205">
        <v>1.4</v>
      </c>
      <c r="P45" s="205">
        <v>1.4</v>
      </c>
      <c r="Q45" s="205">
        <v>1.6</v>
      </c>
      <c r="R45" s="205">
        <v>6.6</v>
      </c>
      <c r="S45" s="205">
        <v>1.4</v>
      </c>
      <c r="T45" s="205">
        <v>1.3</v>
      </c>
      <c r="U45" s="205">
        <v>2.5</v>
      </c>
    </row>
    <row r="46" spans="1:21" ht="16.5" customHeight="1" x14ac:dyDescent="0.25">
      <c r="A46" s="7"/>
      <c r="B46" s="7"/>
      <c r="C46" s="7" t="s">
        <v>734</v>
      </c>
      <c r="D46" s="7"/>
      <c r="E46" s="7"/>
      <c r="F46" s="7"/>
      <c r="G46" s="7"/>
      <c r="H46" s="7"/>
      <c r="I46" s="7"/>
      <c r="J46" s="7"/>
      <c r="K46" s="7"/>
      <c r="L46" s="9" t="s">
        <v>407</v>
      </c>
      <c r="M46" s="205">
        <v>7.9</v>
      </c>
      <c r="N46" s="206">
        <v>11.2</v>
      </c>
      <c r="O46" s="205">
        <v>6.5</v>
      </c>
      <c r="P46" s="205">
        <v>5.5</v>
      </c>
      <c r="Q46" s="205">
        <v>5.9</v>
      </c>
      <c r="R46" s="206">
        <v>17.8</v>
      </c>
      <c r="S46" s="205">
        <v>3.2</v>
      </c>
      <c r="T46" s="205">
        <v>2.5</v>
      </c>
      <c r="U46" s="205">
        <v>8.3000000000000007</v>
      </c>
    </row>
    <row r="47" spans="1:21" ht="16.5" customHeight="1" x14ac:dyDescent="0.25">
      <c r="A47" s="7"/>
      <c r="B47" s="7"/>
      <c r="C47" s="7" t="s">
        <v>735</v>
      </c>
      <c r="D47" s="7"/>
      <c r="E47" s="7"/>
      <c r="F47" s="7"/>
      <c r="G47" s="7"/>
      <c r="H47" s="7"/>
      <c r="I47" s="7"/>
      <c r="J47" s="7"/>
      <c r="K47" s="7"/>
      <c r="L47" s="9" t="s">
        <v>407</v>
      </c>
      <c r="M47" s="206">
        <v>24.2</v>
      </c>
      <c r="N47" s="206">
        <v>33.1</v>
      </c>
      <c r="O47" s="206">
        <v>24.9</v>
      </c>
      <c r="P47" s="206">
        <v>21.6</v>
      </c>
      <c r="Q47" s="206">
        <v>22</v>
      </c>
      <c r="R47" s="206">
        <v>37.6</v>
      </c>
      <c r="S47" s="206">
        <v>16.8</v>
      </c>
      <c r="T47" s="206">
        <v>14</v>
      </c>
      <c r="U47" s="206">
        <v>26.5</v>
      </c>
    </row>
    <row r="48" spans="1:21" ht="16.5" customHeight="1" x14ac:dyDescent="0.25">
      <c r="A48" s="7"/>
      <c r="B48" s="7"/>
      <c r="C48" s="7" t="s">
        <v>736</v>
      </c>
      <c r="D48" s="7"/>
      <c r="E48" s="7"/>
      <c r="F48" s="7"/>
      <c r="G48" s="7"/>
      <c r="H48" s="7"/>
      <c r="I48" s="7"/>
      <c r="J48" s="7"/>
      <c r="K48" s="7"/>
      <c r="L48" s="9" t="s">
        <v>407</v>
      </c>
      <c r="M48" s="206">
        <v>52</v>
      </c>
      <c r="N48" s="206">
        <v>57.7</v>
      </c>
      <c r="O48" s="206">
        <v>46.1</v>
      </c>
      <c r="P48" s="206">
        <v>50.2</v>
      </c>
      <c r="Q48" s="206">
        <v>50.9</v>
      </c>
      <c r="R48" s="206">
        <v>56.3</v>
      </c>
      <c r="S48" s="206">
        <v>36.6</v>
      </c>
      <c r="T48" s="206">
        <v>36.9</v>
      </c>
      <c r="U48" s="206">
        <v>52</v>
      </c>
    </row>
    <row r="49" spans="1:21" ht="16.5" customHeight="1" x14ac:dyDescent="0.25">
      <c r="A49" s="7"/>
      <c r="B49" s="7"/>
      <c r="C49" s="7" t="s">
        <v>737</v>
      </c>
      <c r="D49" s="7"/>
      <c r="E49" s="7"/>
      <c r="F49" s="7"/>
      <c r="G49" s="7"/>
      <c r="H49" s="7"/>
      <c r="I49" s="7"/>
      <c r="J49" s="7"/>
      <c r="K49" s="7"/>
      <c r="L49" s="9" t="s">
        <v>407</v>
      </c>
      <c r="M49" s="206">
        <v>75.099999999999994</v>
      </c>
      <c r="N49" s="206">
        <v>77.400000000000006</v>
      </c>
      <c r="O49" s="206">
        <v>67.7</v>
      </c>
      <c r="P49" s="206">
        <v>75.7</v>
      </c>
      <c r="Q49" s="206">
        <v>76.900000000000006</v>
      </c>
      <c r="R49" s="206">
        <v>75</v>
      </c>
      <c r="S49" s="206">
        <v>58.9</v>
      </c>
      <c r="T49" s="206">
        <v>65</v>
      </c>
      <c r="U49" s="206">
        <v>74.3</v>
      </c>
    </row>
    <row r="50" spans="1:21" ht="16.5" customHeight="1" x14ac:dyDescent="0.25">
      <c r="A50" s="7"/>
      <c r="B50" s="7"/>
      <c r="C50" s="7" t="s">
        <v>738</v>
      </c>
      <c r="D50" s="7"/>
      <c r="E50" s="7"/>
      <c r="F50" s="7"/>
      <c r="G50" s="7"/>
      <c r="H50" s="7"/>
      <c r="I50" s="7"/>
      <c r="J50" s="7"/>
      <c r="K50" s="7"/>
      <c r="L50" s="9" t="s">
        <v>739</v>
      </c>
      <c r="M50" s="207">
        <v>85</v>
      </c>
      <c r="N50" s="207">
        <v>66</v>
      </c>
      <c r="O50" s="201">
        <v>112</v>
      </c>
      <c r="P50" s="207">
        <v>91</v>
      </c>
      <c r="Q50" s="207">
        <v>89</v>
      </c>
      <c r="R50" s="207">
        <v>63</v>
      </c>
      <c r="S50" s="201">
        <v>185</v>
      </c>
      <c r="T50" s="201">
        <v>154</v>
      </c>
      <c r="U50" s="207">
        <v>84</v>
      </c>
    </row>
    <row r="51" spans="1:21" ht="16.5" customHeight="1" x14ac:dyDescent="0.25">
      <c r="A51" s="7"/>
      <c r="B51" s="7"/>
      <c r="C51" s="7" t="s">
        <v>740</v>
      </c>
      <c r="D51" s="7"/>
      <c r="E51" s="7"/>
      <c r="F51" s="7"/>
      <c r="G51" s="7"/>
      <c r="H51" s="7"/>
      <c r="I51" s="7"/>
      <c r="J51" s="7"/>
      <c r="K51" s="7"/>
      <c r="L51" s="9" t="s">
        <v>131</v>
      </c>
      <c r="M51" s="208">
        <v>20571</v>
      </c>
      <c r="N51" s="208">
        <v>16175</v>
      </c>
      <c r="O51" s="208">
        <v>11103</v>
      </c>
      <c r="P51" s="203">
        <v>4806</v>
      </c>
      <c r="Q51" s="203">
        <v>5600</v>
      </c>
      <c r="R51" s="203">
        <v>1686</v>
      </c>
      <c r="S51" s="201">
        <v>936</v>
      </c>
      <c r="T51" s="201">
        <v>157</v>
      </c>
      <c r="U51" s="208">
        <v>61034</v>
      </c>
    </row>
    <row r="52" spans="1:21" ht="16.5" customHeight="1" x14ac:dyDescent="0.25">
      <c r="A52" s="7"/>
      <c r="B52" s="7" t="s">
        <v>249</v>
      </c>
      <c r="C52" s="7"/>
      <c r="D52" s="7"/>
      <c r="E52" s="7"/>
      <c r="F52" s="7"/>
      <c r="G52" s="7"/>
      <c r="H52" s="7"/>
      <c r="I52" s="7"/>
      <c r="J52" s="7"/>
      <c r="K52" s="7"/>
      <c r="L52" s="9"/>
      <c r="M52" s="10"/>
      <c r="N52" s="10"/>
      <c r="O52" s="10"/>
      <c r="P52" s="10"/>
      <c r="Q52" s="10"/>
      <c r="R52" s="10"/>
      <c r="S52" s="10"/>
      <c r="T52" s="10"/>
      <c r="U52" s="10"/>
    </row>
    <row r="53" spans="1:21" ht="16.5" customHeight="1" x14ac:dyDescent="0.25">
      <c r="A53" s="7"/>
      <c r="B53" s="7"/>
      <c r="C53" s="7" t="s">
        <v>733</v>
      </c>
      <c r="D53" s="7"/>
      <c r="E53" s="7"/>
      <c r="F53" s="7"/>
      <c r="G53" s="7"/>
      <c r="H53" s="7"/>
      <c r="I53" s="7"/>
      <c r="J53" s="7"/>
      <c r="K53" s="7"/>
      <c r="L53" s="9" t="s">
        <v>407</v>
      </c>
      <c r="M53" s="205">
        <v>2.9</v>
      </c>
      <c r="N53" s="205">
        <v>3.9</v>
      </c>
      <c r="O53" s="205">
        <v>2</v>
      </c>
      <c r="P53" s="205">
        <v>1.6</v>
      </c>
      <c r="Q53" s="205">
        <v>2.1</v>
      </c>
      <c r="R53" s="205">
        <v>5.5</v>
      </c>
      <c r="S53" s="205">
        <v>2.1</v>
      </c>
      <c r="T53" s="198" t="s">
        <v>501</v>
      </c>
      <c r="U53" s="205">
        <v>2.9</v>
      </c>
    </row>
    <row r="54" spans="1:21" ht="16.5" customHeight="1" x14ac:dyDescent="0.25">
      <c r="A54" s="7"/>
      <c r="B54" s="7"/>
      <c r="C54" s="7" t="s">
        <v>734</v>
      </c>
      <c r="D54" s="7"/>
      <c r="E54" s="7"/>
      <c r="F54" s="7"/>
      <c r="G54" s="7"/>
      <c r="H54" s="7"/>
      <c r="I54" s="7"/>
      <c r="J54" s="7"/>
      <c r="K54" s="7"/>
      <c r="L54" s="9" t="s">
        <v>407</v>
      </c>
      <c r="M54" s="206">
        <v>10.199999999999999</v>
      </c>
      <c r="N54" s="206">
        <v>12.1</v>
      </c>
      <c r="O54" s="205">
        <v>8.6999999999999993</v>
      </c>
      <c r="P54" s="205">
        <v>5.6</v>
      </c>
      <c r="Q54" s="205">
        <v>7.3</v>
      </c>
      <c r="R54" s="206">
        <v>15.9</v>
      </c>
      <c r="S54" s="205">
        <v>3.7</v>
      </c>
      <c r="T54" s="198" t="s">
        <v>501</v>
      </c>
      <c r="U54" s="205">
        <v>9.8000000000000007</v>
      </c>
    </row>
    <row r="55" spans="1:21" ht="16.5" customHeight="1" x14ac:dyDescent="0.25">
      <c r="A55" s="7"/>
      <c r="B55" s="7"/>
      <c r="C55" s="7" t="s">
        <v>735</v>
      </c>
      <c r="D55" s="7"/>
      <c r="E55" s="7"/>
      <c r="F55" s="7"/>
      <c r="G55" s="7"/>
      <c r="H55" s="7"/>
      <c r="I55" s="7"/>
      <c r="J55" s="7"/>
      <c r="K55" s="7"/>
      <c r="L55" s="9" t="s">
        <v>407</v>
      </c>
      <c r="M55" s="206">
        <v>29.2</v>
      </c>
      <c r="N55" s="206">
        <v>35.200000000000003</v>
      </c>
      <c r="O55" s="206">
        <v>30.8</v>
      </c>
      <c r="P55" s="206">
        <v>24.4</v>
      </c>
      <c r="Q55" s="206">
        <v>26.3</v>
      </c>
      <c r="R55" s="206">
        <v>39.9</v>
      </c>
      <c r="S55" s="206">
        <v>18.100000000000001</v>
      </c>
      <c r="T55" s="205">
        <v>8.1999999999999993</v>
      </c>
      <c r="U55" s="206">
        <v>30.6</v>
      </c>
    </row>
    <row r="56" spans="1:21" ht="16.5" customHeight="1" x14ac:dyDescent="0.25">
      <c r="A56" s="7"/>
      <c r="B56" s="7"/>
      <c r="C56" s="7" t="s">
        <v>736</v>
      </c>
      <c r="D56" s="7"/>
      <c r="E56" s="7"/>
      <c r="F56" s="7"/>
      <c r="G56" s="7"/>
      <c r="H56" s="7"/>
      <c r="I56" s="7"/>
      <c r="J56" s="7"/>
      <c r="K56" s="7"/>
      <c r="L56" s="9" t="s">
        <v>407</v>
      </c>
      <c r="M56" s="206">
        <v>58.8</v>
      </c>
      <c r="N56" s="206">
        <v>63.4</v>
      </c>
      <c r="O56" s="206">
        <v>53</v>
      </c>
      <c r="P56" s="206">
        <v>56.2</v>
      </c>
      <c r="Q56" s="206">
        <v>57.4</v>
      </c>
      <c r="R56" s="206">
        <v>61.7</v>
      </c>
      <c r="S56" s="206">
        <v>39.700000000000003</v>
      </c>
      <c r="T56" s="206">
        <v>36.1</v>
      </c>
      <c r="U56" s="206">
        <v>58.4</v>
      </c>
    </row>
    <row r="57" spans="1:21" ht="16.5" customHeight="1" x14ac:dyDescent="0.25">
      <c r="A57" s="7"/>
      <c r="B57" s="7"/>
      <c r="C57" s="7" t="s">
        <v>737</v>
      </c>
      <c r="D57" s="7"/>
      <c r="E57" s="7"/>
      <c r="F57" s="7"/>
      <c r="G57" s="7"/>
      <c r="H57" s="7"/>
      <c r="I57" s="7"/>
      <c r="J57" s="7"/>
      <c r="K57" s="7"/>
      <c r="L57" s="9" t="s">
        <v>407</v>
      </c>
      <c r="M57" s="206">
        <v>82.1</v>
      </c>
      <c r="N57" s="206">
        <v>84.5</v>
      </c>
      <c r="O57" s="206">
        <v>75.8</v>
      </c>
      <c r="P57" s="206">
        <v>81.900000000000006</v>
      </c>
      <c r="Q57" s="206">
        <v>81.400000000000006</v>
      </c>
      <c r="R57" s="206">
        <v>82.1</v>
      </c>
      <c r="S57" s="206">
        <v>67.2</v>
      </c>
      <c r="T57" s="206">
        <v>79.5</v>
      </c>
      <c r="U57" s="206">
        <v>81.3</v>
      </c>
    </row>
    <row r="58" spans="1:21" ht="16.5" customHeight="1" x14ac:dyDescent="0.25">
      <c r="A58" s="7"/>
      <c r="B58" s="7"/>
      <c r="C58" s="7" t="s">
        <v>738</v>
      </c>
      <c r="D58" s="7"/>
      <c r="E58" s="7"/>
      <c r="F58" s="7"/>
      <c r="G58" s="7"/>
      <c r="H58" s="7"/>
      <c r="I58" s="7"/>
      <c r="J58" s="7"/>
      <c r="K58" s="7"/>
      <c r="L58" s="9" t="s">
        <v>739</v>
      </c>
      <c r="M58" s="207">
        <v>69</v>
      </c>
      <c r="N58" s="207">
        <v>56</v>
      </c>
      <c r="O58" s="207">
        <v>78</v>
      </c>
      <c r="P58" s="207">
        <v>76</v>
      </c>
      <c r="Q58" s="207">
        <v>73</v>
      </c>
      <c r="R58" s="207">
        <v>52</v>
      </c>
      <c r="S58" s="201">
        <v>137</v>
      </c>
      <c r="T58" s="201">
        <v>132</v>
      </c>
      <c r="U58" s="207">
        <v>68</v>
      </c>
    </row>
    <row r="59" spans="1:21" ht="16.5" customHeight="1" x14ac:dyDescent="0.25">
      <c r="A59" s="7"/>
      <c r="B59" s="7"/>
      <c r="C59" s="7" t="s">
        <v>740</v>
      </c>
      <c r="D59" s="7"/>
      <c r="E59" s="7"/>
      <c r="F59" s="7"/>
      <c r="G59" s="7"/>
      <c r="H59" s="7"/>
      <c r="I59" s="7"/>
      <c r="J59" s="7"/>
      <c r="K59" s="7"/>
      <c r="L59" s="9" t="s">
        <v>131</v>
      </c>
      <c r="M59" s="208">
        <v>18877</v>
      </c>
      <c r="N59" s="208">
        <v>14956</v>
      </c>
      <c r="O59" s="208">
        <v>10386</v>
      </c>
      <c r="P59" s="203">
        <v>4633</v>
      </c>
      <c r="Q59" s="203">
        <v>5016</v>
      </c>
      <c r="R59" s="203">
        <v>1703</v>
      </c>
      <c r="S59" s="201">
        <v>619</v>
      </c>
      <c r="T59" s="201">
        <v>122</v>
      </c>
      <c r="U59" s="208">
        <v>56312</v>
      </c>
    </row>
    <row r="60" spans="1:21" ht="16.5" customHeight="1" x14ac:dyDescent="0.25">
      <c r="A60" s="7"/>
      <c r="B60" s="7" t="s">
        <v>315</v>
      </c>
      <c r="C60" s="7"/>
      <c r="D60" s="7"/>
      <c r="E60" s="7"/>
      <c r="F60" s="7"/>
      <c r="G60" s="7"/>
      <c r="H60" s="7"/>
      <c r="I60" s="7"/>
      <c r="J60" s="7"/>
      <c r="K60" s="7"/>
      <c r="L60" s="9"/>
      <c r="M60" s="10"/>
      <c r="N60" s="10"/>
      <c r="O60" s="10"/>
      <c r="P60" s="10"/>
      <c r="Q60" s="10"/>
      <c r="R60" s="10"/>
      <c r="S60" s="10"/>
      <c r="T60" s="10"/>
      <c r="U60" s="10"/>
    </row>
    <row r="61" spans="1:21" ht="16.5" customHeight="1" x14ac:dyDescent="0.25">
      <c r="A61" s="7"/>
      <c r="B61" s="7"/>
      <c r="C61" s="7" t="s">
        <v>733</v>
      </c>
      <c r="D61" s="7"/>
      <c r="E61" s="7"/>
      <c r="F61" s="7"/>
      <c r="G61" s="7"/>
      <c r="H61" s="7"/>
      <c r="I61" s="7"/>
      <c r="J61" s="7"/>
      <c r="K61" s="7"/>
      <c r="L61" s="9" t="s">
        <v>407</v>
      </c>
      <c r="M61" s="205">
        <v>6</v>
      </c>
      <c r="N61" s="205">
        <v>5.4</v>
      </c>
      <c r="O61" s="205">
        <v>3.9</v>
      </c>
      <c r="P61" s="205">
        <v>2.9</v>
      </c>
      <c r="Q61" s="205">
        <v>3.8</v>
      </c>
      <c r="R61" s="205">
        <v>9.6999999999999993</v>
      </c>
      <c r="S61" s="205">
        <v>2.6</v>
      </c>
      <c r="T61" s="205">
        <v>3.9</v>
      </c>
      <c r="U61" s="205">
        <v>5.0999999999999996</v>
      </c>
    </row>
    <row r="62" spans="1:21" ht="16.5" customHeight="1" x14ac:dyDescent="0.25">
      <c r="A62" s="7"/>
      <c r="B62" s="7"/>
      <c r="C62" s="7" t="s">
        <v>734</v>
      </c>
      <c r="D62" s="7"/>
      <c r="E62" s="7"/>
      <c r="F62" s="7"/>
      <c r="G62" s="7"/>
      <c r="H62" s="7"/>
      <c r="I62" s="7"/>
      <c r="J62" s="7"/>
      <c r="K62" s="7"/>
      <c r="L62" s="9" t="s">
        <v>407</v>
      </c>
      <c r="M62" s="206">
        <v>19</v>
      </c>
      <c r="N62" s="206">
        <v>16.3</v>
      </c>
      <c r="O62" s="206">
        <v>14</v>
      </c>
      <c r="P62" s="205">
        <v>9.4</v>
      </c>
      <c r="Q62" s="206">
        <v>12.9</v>
      </c>
      <c r="R62" s="206">
        <v>24.4</v>
      </c>
      <c r="S62" s="205">
        <v>6.2</v>
      </c>
      <c r="T62" s="205">
        <v>7</v>
      </c>
      <c r="U62" s="206">
        <v>16</v>
      </c>
    </row>
    <row r="63" spans="1:21" ht="16.5" customHeight="1" x14ac:dyDescent="0.25">
      <c r="A63" s="7"/>
      <c r="B63" s="7"/>
      <c r="C63" s="7" t="s">
        <v>735</v>
      </c>
      <c r="D63" s="7"/>
      <c r="E63" s="7"/>
      <c r="F63" s="7"/>
      <c r="G63" s="7"/>
      <c r="H63" s="7"/>
      <c r="I63" s="7"/>
      <c r="J63" s="7"/>
      <c r="K63" s="7"/>
      <c r="L63" s="9" t="s">
        <v>407</v>
      </c>
      <c r="M63" s="206">
        <v>43.2</v>
      </c>
      <c r="N63" s="206">
        <v>43.4</v>
      </c>
      <c r="O63" s="206">
        <v>40.6</v>
      </c>
      <c r="P63" s="206">
        <v>30.5</v>
      </c>
      <c r="Q63" s="206">
        <v>38.200000000000003</v>
      </c>
      <c r="R63" s="206">
        <v>49.2</v>
      </c>
      <c r="S63" s="206">
        <v>22.1</v>
      </c>
      <c r="T63" s="206">
        <v>25.6</v>
      </c>
      <c r="U63" s="206">
        <v>41.2</v>
      </c>
    </row>
    <row r="64" spans="1:21" ht="16.5" customHeight="1" x14ac:dyDescent="0.25">
      <c r="A64" s="7"/>
      <c r="B64" s="7"/>
      <c r="C64" s="7" t="s">
        <v>736</v>
      </c>
      <c r="D64" s="7"/>
      <c r="E64" s="7"/>
      <c r="F64" s="7"/>
      <c r="G64" s="7"/>
      <c r="H64" s="7"/>
      <c r="I64" s="7"/>
      <c r="J64" s="7"/>
      <c r="K64" s="7"/>
      <c r="L64" s="9" t="s">
        <v>407</v>
      </c>
      <c r="M64" s="206">
        <v>68.5</v>
      </c>
      <c r="N64" s="206">
        <v>69.900000000000006</v>
      </c>
      <c r="O64" s="206">
        <v>62.8</v>
      </c>
      <c r="P64" s="206">
        <v>60.3</v>
      </c>
      <c r="Q64" s="206">
        <v>65.5</v>
      </c>
      <c r="R64" s="206">
        <v>70.2</v>
      </c>
      <c r="S64" s="206">
        <v>48.4</v>
      </c>
      <c r="T64" s="206">
        <v>49.6</v>
      </c>
      <c r="U64" s="206">
        <v>66.7</v>
      </c>
    </row>
    <row r="65" spans="1:21" ht="16.5" customHeight="1" x14ac:dyDescent="0.25">
      <c r="A65" s="7"/>
      <c r="B65" s="7"/>
      <c r="C65" s="7" t="s">
        <v>737</v>
      </c>
      <c r="D65" s="7"/>
      <c r="E65" s="7"/>
      <c r="F65" s="7"/>
      <c r="G65" s="7"/>
      <c r="H65" s="7"/>
      <c r="I65" s="7"/>
      <c r="J65" s="7"/>
      <c r="K65" s="7"/>
      <c r="L65" s="9" t="s">
        <v>407</v>
      </c>
      <c r="M65" s="206">
        <v>87.8</v>
      </c>
      <c r="N65" s="206">
        <v>89.6</v>
      </c>
      <c r="O65" s="206">
        <v>82.2</v>
      </c>
      <c r="P65" s="206">
        <v>85.5</v>
      </c>
      <c r="Q65" s="206">
        <v>85</v>
      </c>
      <c r="R65" s="206">
        <v>87.2</v>
      </c>
      <c r="S65" s="206">
        <v>79.5</v>
      </c>
      <c r="T65" s="206">
        <v>72.900000000000006</v>
      </c>
      <c r="U65" s="206">
        <v>86.7</v>
      </c>
    </row>
    <row r="66" spans="1:21" ht="16.5" customHeight="1" x14ac:dyDescent="0.25">
      <c r="A66" s="7"/>
      <c r="B66" s="7"/>
      <c r="C66" s="7" t="s">
        <v>738</v>
      </c>
      <c r="D66" s="7"/>
      <c r="E66" s="7"/>
      <c r="F66" s="7"/>
      <c r="G66" s="7"/>
      <c r="H66" s="7"/>
      <c r="I66" s="7"/>
      <c r="J66" s="7"/>
      <c r="K66" s="7"/>
      <c r="L66" s="9" t="s">
        <v>739</v>
      </c>
      <c r="M66" s="207">
        <v>42</v>
      </c>
      <c r="N66" s="207">
        <v>40</v>
      </c>
      <c r="O66" s="207">
        <v>48</v>
      </c>
      <c r="P66" s="207">
        <v>65</v>
      </c>
      <c r="Q66" s="207">
        <v>51</v>
      </c>
      <c r="R66" s="207">
        <v>32</v>
      </c>
      <c r="S66" s="207">
        <v>98</v>
      </c>
      <c r="T66" s="207">
        <v>98</v>
      </c>
      <c r="U66" s="207">
        <v>45</v>
      </c>
    </row>
    <row r="67" spans="1:21" ht="16.5" customHeight="1" x14ac:dyDescent="0.25">
      <c r="A67" s="7"/>
      <c r="B67" s="7"/>
      <c r="C67" s="7" t="s">
        <v>740</v>
      </c>
      <c r="D67" s="7"/>
      <c r="E67" s="7"/>
      <c r="F67" s="7"/>
      <c r="G67" s="7"/>
      <c r="H67" s="7"/>
      <c r="I67" s="7"/>
      <c r="J67" s="7"/>
      <c r="K67" s="7"/>
      <c r="L67" s="9" t="s">
        <v>131</v>
      </c>
      <c r="M67" s="208">
        <v>21423</v>
      </c>
      <c r="N67" s="208">
        <v>16080</v>
      </c>
      <c r="O67" s="208">
        <v>10768</v>
      </c>
      <c r="P67" s="203">
        <v>5022</v>
      </c>
      <c r="Q67" s="203">
        <v>5649</v>
      </c>
      <c r="R67" s="203">
        <v>1728</v>
      </c>
      <c r="S67" s="201">
        <v>616</v>
      </c>
      <c r="T67" s="201">
        <v>129</v>
      </c>
      <c r="U67" s="208">
        <v>61415</v>
      </c>
    </row>
    <row r="68" spans="1:21" ht="16.5" customHeight="1" x14ac:dyDescent="0.25">
      <c r="A68" s="7"/>
      <c r="B68" s="7" t="s">
        <v>316</v>
      </c>
      <c r="C68" s="7"/>
      <c r="D68" s="7"/>
      <c r="E68" s="7"/>
      <c r="F68" s="7"/>
      <c r="G68" s="7"/>
      <c r="H68" s="7"/>
      <c r="I68" s="7"/>
      <c r="J68" s="7"/>
      <c r="K68" s="7"/>
      <c r="L68" s="9"/>
      <c r="M68" s="10"/>
      <c r="N68" s="10"/>
      <c r="O68" s="10"/>
      <c r="P68" s="10"/>
      <c r="Q68" s="10"/>
      <c r="R68" s="10"/>
      <c r="S68" s="10"/>
      <c r="T68" s="10"/>
      <c r="U68" s="10"/>
    </row>
    <row r="69" spans="1:21" ht="16.5" customHeight="1" x14ac:dyDescent="0.25">
      <c r="A69" s="7"/>
      <c r="B69" s="7"/>
      <c r="C69" s="7" t="s">
        <v>733</v>
      </c>
      <c r="D69" s="7"/>
      <c r="E69" s="7"/>
      <c r="F69" s="7"/>
      <c r="G69" s="7"/>
      <c r="H69" s="7"/>
      <c r="I69" s="7"/>
      <c r="J69" s="7"/>
      <c r="K69" s="7"/>
      <c r="L69" s="9" t="s">
        <v>407</v>
      </c>
      <c r="M69" s="205">
        <v>7.2</v>
      </c>
      <c r="N69" s="205">
        <v>6.6</v>
      </c>
      <c r="O69" s="205">
        <v>4.4000000000000004</v>
      </c>
      <c r="P69" s="205">
        <v>3.5</v>
      </c>
      <c r="Q69" s="205">
        <v>4.8</v>
      </c>
      <c r="R69" s="206">
        <v>10.1</v>
      </c>
      <c r="S69" s="205">
        <v>2</v>
      </c>
      <c r="T69" s="198" t="s">
        <v>501</v>
      </c>
      <c r="U69" s="205">
        <v>6</v>
      </c>
    </row>
    <row r="70" spans="1:21" ht="16.5" customHeight="1" x14ac:dyDescent="0.25">
      <c r="A70" s="7"/>
      <c r="B70" s="7"/>
      <c r="C70" s="7" t="s">
        <v>734</v>
      </c>
      <c r="D70" s="7"/>
      <c r="E70" s="7"/>
      <c r="F70" s="7"/>
      <c r="G70" s="7"/>
      <c r="H70" s="7"/>
      <c r="I70" s="7"/>
      <c r="J70" s="7"/>
      <c r="K70" s="7"/>
      <c r="L70" s="9" t="s">
        <v>407</v>
      </c>
      <c r="M70" s="206">
        <v>20.9</v>
      </c>
      <c r="N70" s="206">
        <v>18.5</v>
      </c>
      <c r="O70" s="206">
        <v>16</v>
      </c>
      <c r="P70" s="206">
        <v>11</v>
      </c>
      <c r="Q70" s="206">
        <v>15.7</v>
      </c>
      <c r="R70" s="206">
        <v>26.4</v>
      </c>
      <c r="S70" s="205">
        <v>6.4</v>
      </c>
      <c r="T70" s="198" t="s">
        <v>501</v>
      </c>
      <c r="U70" s="206">
        <v>18.100000000000001</v>
      </c>
    </row>
    <row r="71" spans="1:21" ht="16.5" customHeight="1" x14ac:dyDescent="0.25">
      <c r="A71" s="7"/>
      <c r="B71" s="7"/>
      <c r="C71" s="7" t="s">
        <v>735</v>
      </c>
      <c r="D71" s="7"/>
      <c r="E71" s="7"/>
      <c r="F71" s="7"/>
      <c r="G71" s="7"/>
      <c r="H71" s="7"/>
      <c r="I71" s="7"/>
      <c r="J71" s="7"/>
      <c r="K71" s="7"/>
      <c r="L71" s="9" t="s">
        <v>407</v>
      </c>
      <c r="M71" s="206">
        <v>45.5</v>
      </c>
      <c r="N71" s="206">
        <v>46.2</v>
      </c>
      <c r="O71" s="206">
        <v>43.8</v>
      </c>
      <c r="P71" s="206">
        <v>33.299999999999997</v>
      </c>
      <c r="Q71" s="206">
        <v>41.4</v>
      </c>
      <c r="R71" s="206">
        <v>51</v>
      </c>
      <c r="S71" s="206">
        <v>24.1</v>
      </c>
      <c r="T71" s="206">
        <v>18.2</v>
      </c>
      <c r="U71" s="206">
        <v>43.9</v>
      </c>
    </row>
    <row r="72" spans="1:21" ht="16.5" customHeight="1" x14ac:dyDescent="0.25">
      <c r="A72" s="7"/>
      <c r="B72" s="7"/>
      <c r="C72" s="7" t="s">
        <v>736</v>
      </c>
      <c r="D72" s="7"/>
      <c r="E72" s="7"/>
      <c r="F72" s="7"/>
      <c r="G72" s="7"/>
      <c r="H72" s="7"/>
      <c r="I72" s="7"/>
      <c r="J72" s="7"/>
      <c r="K72" s="7"/>
      <c r="L72" s="9" t="s">
        <v>407</v>
      </c>
      <c r="M72" s="206">
        <v>70.7</v>
      </c>
      <c r="N72" s="206">
        <v>72.2</v>
      </c>
      <c r="O72" s="206">
        <v>65.400000000000006</v>
      </c>
      <c r="P72" s="206">
        <v>63.7</v>
      </c>
      <c r="Q72" s="206">
        <v>68.3</v>
      </c>
      <c r="R72" s="206">
        <v>72.099999999999994</v>
      </c>
      <c r="S72" s="206">
        <v>55.4</v>
      </c>
      <c r="T72" s="206">
        <v>51.5</v>
      </c>
      <c r="U72" s="206">
        <v>69.2</v>
      </c>
    </row>
    <row r="73" spans="1:21" ht="16.5" customHeight="1" x14ac:dyDescent="0.25">
      <c r="A73" s="7"/>
      <c r="B73" s="7"/>
      <c r="C73" s="7" t="s">
        <v>737</v>
      </c>
      <c r="D73" s="7"/>
      <c r="E73" s="7"/>
      <c r="F73" s="7"/>
      <c r="G73" s="7"/>
      <c r="H73" s="7"/>
      <c r="I73" s="7"/>
      <c r="J73" s="7"/>
      <c r="K73" s="7"/>
      <c r="L73" s="9" t="s">
        <v>407</v>
      </c>
      <c r="M73" s="206">
        <v>89</v>
      </c>
      <c r="N73" s="206">
        <v>90.8</v>
      </c>
      <c r="O73" s="206">
        <v>84.5</v>
      </c>
      <c r="P73" s="206">
        <v>87.6</v>
      </c>
      <c r="Q73" s="206">
        <v>86.5</v>
      </c>
      <c r="R73" s="206">
        <v>89.1</v>
      </c>
      <c r="S73" s="206">
        <v>83.3</v>
      </c>
      <c r="T73" s="206">
        <v>77.8</v>
      </c>
      <c r="U73" s="206">
        <v>88.2</v>
      </c>
    </row>
    <row r="74" spans="1:21" ht="16.5" customHeight="1" x14ac:dyDescent="0.25">
      <c r="A74" s="7"/>
      <c r="B74" s="7"/>
      <c r="C74" s="7" t="s">
        <v>738</v>
      </c>
      <c r="D74" s="7"/>
      <c r="E74" s="7"/>
      <c r="F74" s="7"/>
      <c r="G74" s="7"/>
      <c r="H74" s="7"/>
      <c r="I74" s="7"/>
      <c r="J74" s="7"/>
      <c r="K74" s="7"/>
      <c r="L74" s="9" t="s">
        <v>739</v>
      </c>
      <c r="M74" s="207">
        <v>38</v>
      </c>
      <c r="N74" s="207">
        <v>35</v>
      </c>
      <c r="O74" s="207">
        <v>41</v>
      </c>
      <c r="P74" s="207">
        <v>56</v>
      </c>
      <c r="Q74" s="207">
        <v>44</v>
      </c>
      <c r="R74" s="207">
        <v>28</v>
      </c>
      <c r="S74" s="207">
        <v>80</v>
      </c>
      <c r="T74" s="207">
        <v>83</v>
      </c>
      <c r="U74" s="207">
        <v>40</v>
      </c>
    </row>
    <row r="75" spans="1:21" ht="16.5" customHeight="1" x14ac:dyDescent="0.25">
      <c r="A75" s="7"/>
      <c r="B75" s="7"/>
      <c r="C75" s="7" t="s">
        <v>740</v>
      </c>
      <c r="D75" s="7"/>
      <c r="E75" s="7"/>
      <c r="F75" s="7"/>
      <c r="G75" s="7"/>
      <c r="H75" s="7"/>
      <c r="I75" s="7"/>
      <c r="J75" s="7"/>
      <c r="K75" s="7"/>
      <c r="L75" s="9" t="s">
        <v>131</v>
      </c>
      <c r="M75" s="208">
        <v>20113</v>
      </c>
      <c r="N75" s="208">
        <v>14795</v>
      </c>
      <c r="O75" s="208">
        <v>10290</v>
      </c>
      <c r="P75" s="203">
        <v>4823</v>
      </c>
      <c r="Q75" s="203">
        <v>5440</v>
      </c>
      <c r="R75" s="203">
        <v>1721</v>
      </c>
      <c r="S75" s="201">
        <v>606</v>
      </c>
      <c r="T75" s="207">
        <v>99</v>
      </c>
      <c r="U75" s="208">
        <v>57887</v>
      </c>
    </row>
    <row r="76" spans="1:21" ht="16.5" customHeight="1" x14ac:dyDescent="0.25">
      <c r="A76" s="7"/>
      <c r="B76" s="7" t="s">
        <v>318</v>
      </c>
      <c r="C76" s="7"/>
      <c r="D76" s="7"/>
      <c r="E76" s="7"/>
      <c r="F76" s="7"/>
      <c r="G76" s="7"/>
      <c r="H76" s="7"/>
      <c r="I76" s="7"/>
      <c r="J76" s="7"/>
      <c r="K76" s="7"/>
      <c r="L76" s="9"/>
      <c r="M76" s="10"/>
      <c r="N76" s="10"/>
      <c r="O76" s="10"/>
      <c r="P76" s="10"/>
      <c r="Q76" s="10"/>
      <c r="R76" s="10"/>
      <c r="S76" s="10"/>
      <c r="T76" s="10"/>
      <c r="U76" s="10"/>
    </row>
    <row r="77" spans="1:21" ht="16.5" customHeight="1" x14ac:dyDescent="0.25">
      <c r="A77" s="7"/>
      <c r="B77" s="7"/>
      <c r="C77" s="7" t="s">
        <v>733</v>
      </c>
      <c r="D77" s="7"/>
      <c r="E77" s="7"/>
      <c r="F77" s="7"/>
      <c r="G77" s="7"/>
      <c r="H77" s="7"/>
      <c r="I77" s="7"/>
      <c r="J77" s="7"/>
      <c r="K77" s="7"/>
      <c r="L77" s="9" t="s">
        <v>407</v>
      </c>
      <c r="M77" s="205">
        <v>7.3</v>
      </c>
      <c r="N77" s="205">
        <v>6.5</v>
      </c>
      <c r="O77" s="205">
        <v>4.4000000000000004</v>
      </c>
      <c r="P77" s="205">
        <v>3.9</v>
      </c>
      <c r="Q77" s="205">
        <v>4.7</v>
      </c>
      <c r="R77" s="206">
        <v>10.6</v>
      </c>
      <c r="S77" s="205">
        <v>2.9</v>
      </c>
      <c r="T77" s="205">
        <v>4.3</v>
      </c>
      <c r="U77" s="205">
        <v>6.1</v>
      </c>
    </row>
    <row r="78" spans="1:21" ht="16.5" customHeight="1" x14ac:dyDescent="0.25">
      <c r="A78" s="7"/>
      <c r="B78" s="7"/>
      <c r="C78" s="7" t="s">
        <v>734</v>
      </c>
      <c r="D78" s="7"/>
      <c r="E78" s="7"/>
      <c r="F78" s="7"/>
      <c r="G78" s="7"/>
      <c r="H78" s="7"/>
      <c r="I78" s="7"/>
      <c r="J78" s="7"/>
      <c r="K78" s="7"/>
      <c r="L78" s="9" t="s">
        <v>407</v>
      </c>
      <c r="M78" s="206">
        <v>21.5</v>
      </c>
      <c r="N78" s="206">
        <v>18.7</v>
      </c>
      <c r="O78" s="206">
        <v>15.3</v>
      </c>
      <c r="P78" s="206">
        <v>11.7</v>
      </c>
      <c r="Q78" s="206">
        <v>15.1</v>
      </c>
      <c r="R78" s="206">
        <v>25.1</v>
      </c>
      <c r="S78" s="205">
        <v>8.5</v>
      </c>
      <c r="T78" s="205">
        <v>8.6</v>
      </c>
      <c r="U78" s="206">
        <v>18.2</v>
      </c>
    </row>
    <row r="79" spans="1:21" ht="16.5" customHeight="1" x14ac:dyDescent="0.25">
      <c r="A79" s="7"/>
      <c r="B79" s="7"/>
      <c r="C79" s="7" t="s">
        <v>735</v>
      </c>
      <c r="D79" s="7"/>
      <c r="E79" s="7"/>
      <c r="F79" s="7"/>
      <c r="G79" s="7"/>
      <c r="H79" s="7"/>
      <c r="I79" s="7"/>
      <c r="J79" s="7"/>
      <c r="K79" s="7"/>
      <c r="L79" s="9" t="s">
        <v>407</v>
      </c>
      <c r="M79" s="206">
        <v>45.8</v>
      </c>
      <c r="N79" s="206">
        <v>46.9</v>
      </c>
      <c r="O79" s="206">
        <v>42.6</v>
      </c>
      <c r="P79" s="206">
        <v>34.200000000000003</v>
      </c>
      <c r="Q79" s="206">
        <v>41.4</v>
      </c>
      <c r="R79" s="206">
        <v>53.9</v>
      </c>
      <c r="S79" s="206">
        <v>36.200000000000003</v>
      </c>
      <c r="T79" s="206">
        <v>29.4</v>
      </c>
      <c r="U79" s="206">
        <v>44.3</v>
      </c>
    </row>
    <row r="80" spans="1:21" ht="16.5" customHeight="1" x14ac:dyDescent="0.25">
      <c r="A80" s="7"/>
      <c r="B80" s="7"/>
      <c r="C80" s="7" t="s">
        <v>736</v>
      </c>
      <c r="D80" s="7"/>
      <c r="E80" s="7"/>
      <c r="F80" s="7"/>
      <c r="G80" s="7"/>
      <c r="H80" s="7"/>
      <c r="I80" s="7"/>
      <c r="J80" s="7"/>
      <c r="K80" s="7"/>
      <c r="L80" s="9" t="s">
        <v>407</v>
      </c>
      <c r="M80" s="206">
        <v>71.400000000000006</v>
      </c>
      <c r="N80" s="206">
        <v>72.599999999999994</v>
      </c>
      <c r="O80" s="206">
        <v>66.099999999999994</v>
      </c>
      <c r="P80" s="206">
        <v>64.900000000000006</v>
      </c>
      <c r="Q80" s="206">
        <v>68.099999999999994</v>
      </c>
      <c r="R80" s="206">
        <v>75.099999999999994</v>
      </c>
      <c r="S80" s="206">
        <v>64.900000000000006</v>
      </c>
      <c r="T80" s="206">
        <v>60.1</v>
      </c>
      <c r="U80" s="206">
        <v>69.900000000000006</v>
      </c>
    </row>
    <row r="81" spans="1:21" ht="16.5" customHeight="1" x14ac:dyDescent="0.25">
      <c r="A81" s="7"/>
      <c r="B81" s="7"/>
      <c r="C81" s="7" t="s">
        <v>737</v>
      </c>
      <c r="D81" s="7"/>
      <c r="E81" s="7"/>
      <c r="F81" s="7"/>
      <c r="G81" s="7"/>
      <c r="H81" s="7"/>
      <c r="I81" s="7"/>
      <c r="J81" s="7"/>
      <c r="K81" s="7"/>
      <c r="L81" s="9" t="s">
        <v>407</v>
      </c>
      <c r="M81" s="206">
        <v>89.5</v>
      </c>
      <c r="N81" s="206">
        <v>91.5</v>
      </c>
      <c r="O81" s="206">
        <v>85.9</v>
      </c>
      <c r="P81" s="206">
        <v>90.3</v>
      </c>
      <c r="Q81" s="206">
        <v>87.7</v>
      </c>
      <c r="R81" s="206">
        <v>90.9</v>
      </c>
      <c r="S81" s="206">
        <v>87.9</v>
      </c>
      <c r="T81" s="206">
        <v>84.7</v>
      </c>
      <c r="U81" s="206">
        <v>89.3</v>
      </c>
    </row>
    <row r="82" spans="1:21" ht="16.5" customHeight="1" x14ac:dyDescent="0.25">
      <c r="A82" s="7"/>
      <c r="B82" s="7"/>
      <c r="C82" s="7" t="s">
        <v>738</v>
      </c>
      <c r="D82" s="7"/>
      <c r="E82" s="7"/>
      <c r="F82" s="7"/>
      <c r="G82" s="7"/>
      <c r="H82" s="7"/>
      <c r="I82" s="7"/>
      <c r="J82" s="7"/>
      <c r="K82" s="7"/>
      <c r="L82" s="9" t="s">
        <v>739</v>
      </c>
      <c r="M82" s="207">
        <v>36</v>
      </c>
      <c r="N82" s="207">
        <v>34</v>
      </c>
      <c r="O82" s="207">
        <v>42</v>
      </c>
      <c r="P82" s="207">
        <v>56</v>
      </c>
      <c r="Q82" s="207">
        <v>45</v>
      </c>
      <c r="R82" s="207">
        <v>26</v>
      </c>
      <c r="S82" s="207">
        <v>50</v>
      </c>
      <c r="T82" s="207">
        <v>66</v>
      </c>
      <c r="U82" s="207">
        <v>40</v>
      </c>
    </row>
    <row r="83" spans="1:21" ht="16.5" customHeight="1" x14ac:dyDescent="0.25">
      <c r="A83" s="7"/>
      <c r="B83" s="7"/>
      <c r="C83" s="7" t="s">
        <v>740</v>
      </c>
      <c r="D83" s="7"/>
      <c r="E83" s="7"/>
      <c r="F83" s="7"/>
      <c r="G83" s="7"/>
      <c r="H83" s="7"/>
      <c r="I83" s="7"/>
      <c r="J83" s="7"/>
      <c r="K83" s="7"/>
      <c r="L83" s="9" t="s">
        <v>131</v>
      </c>
      <c r="M83" s="208">
        <v>19533</v>
      </c>
      <c r="N83" s="208">
        <v>14166</v>
      </c>
      <c r="O83" s="208">
        <v>10152</v>
      </c>
      <c r="P83" s="203">
        <v>4527</v>
      </c>
      <c r="Q83" s="203">
        <v>5216</v>
      </c>
      <c r="R83" s="203">
        <v>1674</v>
      </c>
      <c r="S83" s="201">
        <v>621</v>
      </c>
      <c r="T83" s="201">
        <v>163</v>
      </c>
      <c r="U83" s="208">
        <v>56052</v>
      </c>
    </row>
    <row r="84" spans="1:21" ht="16.5" customHeight="1" x14ac:dyDescent="0.25">
      <c r="A84" s="7" t="s">
        <v>741</v>
      </c>
      <c r="B84" s="7"/>
      <c r="C84" s="7"/>
      <c r="D84" s="7"/>
      <c r="E84" s="7"/>
      <c r="F84" s="7"/>
      <c r="G84" s="7"/>
      <c r="H84" s="7"/>
      <c r="I84" s="7"/>
      <c r="J84" s="7"/>
      <c r="K84" s="7"/>
      <c r="L84" s="9"/>
      <c r="M84" s="10"/>
      <c r="N84" s="10"/>
      <c r="O84" s="10"/>
      <c r="P84" s="10"/>
      <c r="Q84" s="10"/>
      <c r="R84" s="10"/>
      <c r="S84" s="10"/>
      <c r="T84" s="10"/>
      <c r="U84" s="10"/>
    </row>
    <row r="85" spans="1:21" ht="16.5" customHeight="1" x14ac:dyDescent="0.25">
      <c r="A85" s="7"/>
      <c r="B85" s="7" t="s">
        <v>274</v>
      </c>
      <c r="C85" s="7"/>
      <c r="D85" s="7"/>
      <c r="E85" s="7"/>
      <c r="F85" s="7"/>
      <c r="G85" s="7"/>
      <c r="H85" s="7"/>
      <c r="I85" s="7"/>
      <c r="J85" s="7"/>
      <c r="K85" s="7"/>
      <c r="L85" s="9"/>
      <c r="M85" s="10"/>
      <c r="N85" s="10"/>
      <c r="O85" s="10"/>
      <c r="P85" s="10"/>
      <c r="Q85" s="10"/>
      <c r="R85" s="10"/>
      <c r="S85" s="10"/>
      <c r="T85" s="10"/>
      <c r="U85" s="10"/>
    </row>
    <row r="86" spans="1:21" ht="16.5" customHeight="1" x14ac:dyDescent="0.25">
      <c r="A86" s="7"/>
      <c r="B86" s="7"/>
      <c r="C86" s="7" t="s">
        <v>742</v>
      </c>
      <c r="D86" s="7"/>
      <c r="E86" s="7"/>
      <c r="F86" s="7"/>
      <c r="G86" s="7"/>
      <c r="H86" s="7"/>
      <c r="I86" s="7"/>
      <c r="J86" s="7"/>
      <c r="K86" s="7"/>
      <c r="L86" s="9"/>
      <c r="M86" s="10"/>
      <c r="N86" s="10"/>
      <c r="O86" s="10"/>
      <c r="P86" s="10"/>
      <c r="Q86" s="10"/>
      <c r="R86" s="10"/>
      <c r="S86" s="10"/>
      <c r="T86" s="10"/>
      <c r="U86" s="10"/>
    </row>
    <row r="87" spans="1:21" ht="16.5" customHeight="1" x14ac:dyDescent="0.25">
      <c r="A87" s="7"/>
      <c r="B87" s="7"/>
      <c r="C87" s="7"/>
      <c r="D87" s="7" t="s">
        <v>743</v>
      </c>
      <c r="E87" s="7"/>
      <c r="F87" s="7"/>
      <c r="G87" s="7"/>
      <c r="H87" s="7"/>
      <c r="I87" s="7"/>
      <c r="J87" s="7"/>
      <c r="K87" s="7"/>
      <c r="L87" s="9"/>
      <c r="M87" s="10"/>
      <c r="N87" s="10"/>
      <c r="O87" s="10"/>
      <c r="P87" s="10"/>
      <c r="Q87" s="10"/>
      <c r="R87" s="10"/>
      <c r="S87" s="10"/>
      <c r="T87" s="10"/>
      <c r="U87" s="10"/>
    </row>
    <row r="88" spans="1:21" ht="16.5" customHeight="1" x14ac:dyDescent="0.25">
      <c r="A88" s="7"/>
      <c r="B88" s="7"/>
      <c r="C88" s="7"/>
      <c r="D88" s="7"/>
      <c r="E88" s="7" t="s">
        <v>744</v>
      </c>
      <c r="F88" s="7"/>
      <c r="G88" s="7"/>
      <c r="H88" s="7"/>
      <c r="I88" s="7"/>
      <c r="J88" s="7"/>
      <c r="K88" s="7"/>
      <c r="L88" s="9" t="s">
        <v>745</v>
      </c>
      <c r="M88" s="200">
        <v>6</v>
      </c>
      <c r="N88" s="200">
        <v>6</v>
      </c>
      <c r="O88" s="200">
        <v>6</v>
      </c>
      <c r="P88" s="200">
        <v>6</v>
      </c>
      <c r="Q88" s="200">
        <v>6</v>
      </c>
      <c r="R88" s="200">
        <v>6</v>
      </c>
      <c r="S88" s="200">
        <v>6</v>
      </c>
      <c r="T88" s="200">
        <v>6</v>
      </c>
      <c r="U88" s="200">
        <v>6</v>
      </c>
    </row>
    <row r="89" spans="1:21" ht="16.5" customHeight="1" x14ac:dyDescent="0.25">
      <c r="A89" s="7"/>
      <c r="B89" s="7"/>
      <c r="C89" s="7"/>
      <c r="D89" s="7"/>
      <c r="E89" s="7" t="s">
        <v>746</v>
      </c>
      <c r="F89" s="7"/>
      <c r="G89" s="7"/>
      <c r="H89" s="7"/>
      <c r="I89" s="7"/>
      <c r="J89" s="7"/>
      <c r="K89" s="7"/>
      <c r="L89" s="9" t="s">
        <v>745</v>
      </c>
      <c r="M89" s="200">
        <v>6</v>
      </c>
      <c r="N89" s="200">
        <v>6</v>
      </c>
      <c r="O89" s="200">
        <v>6</v>
      </c>
      <c r="P89" s="200">
        <v>6</v>
      </c>
      <c r="Q89" s="200">
        <v>6</v>
      </c>
      <c r="R89" s="200">
        <v>6</v>
      </c>
      <c r="S89" s="200">
        <v>6</v>
      </c>
      <c r="T89" s="200">
        <v>6</v>
      </c>
      <c r="U89" s="200">
        <v>6</v>
      </c>
    </row>
    <row r="90" spans="1:21" ht="16.5" customHeight="1" x14ac:dyDescent="0.25">
      <c r="A90" s="7"/>
      <c r="B90" s="7"/>
      <c r="C90" s="7"/>
      <c r="D90" s="7" t="s">
        <v>747</v>
      </c>
      <c r="E90" s="7"/>
      <c r="F90" s="7"/>
      <c r="G90" s="7"/>
      <c r="H90" s="7"/>
      <c r="I90" s="7"/>
      <c r="J90" s="7"/>
      <c r="K90" s="7"/>
      <c r="L90" s="9"/>
      <c r="M90" s="10"/>
      <c r="N90" s="10"/>
      <c r="O90" s="10"/>
      <c r="P90" s="10"/>
      <c r="Q90" s="10"/>
      <c r="R90" s="10"/>
      <c r="S90" s="10"/>
      <c r="T90" s="10"/>
      <c r="U90" s="10"/>
    </row>
    <row r="91" spans="1:21" ht="16.5" customHeight="1" x14ac:dyDescent="0.25">
      <c r="A91" s="7"/>
      <c r="B91" s="7"/>
      <c r="C91" s="7"/>
      <c r="D91" s="7"/>
      <c r="E91" s="7" t="s">
        <v>744</v>
      </c>
      <c r="F91" s="7"/>
      <c r="G91" s="7"/>
      <c r="H91" s="7"/>
      <c r="I91" s="7"/>
      <c r="J91" s="7"/>
      <c r="K91" s="7"/>
      <c r="L91" s="9" t="s">
        <v>745</v>
      </c>
      <c r="M91" s="207">
        <v>14</v>
      </c>
      <c r="N91" s="207">
        <v>14</v>
      </c>
      <c r="O91" s="207">
        <v>14</v>
      </c>
      <c r="P91" s="207">
        <v>14</v>
      </c>
      <c r="Q91" s="207">
        <v>14</v>
      </c>
      <c r="R91" s="207">
        <v>14</v>
      </c>
      <c r="S91" s="207">
        <v>14</v>
      </c>
      <c r="T91" s="207">
        <v>14</v>
      </c>
      <c r="U91" s="207">
        <v>14</v>
      </c>
    </row>
    <row r="92" spans="1:21" ht="16.5" customHeight="1" x14ac:dyDescent="0.25">
      <c r="A92" s="7"/>
      <c r="B92" s="7"/>
      <c r="C92" s="7"/>
      <c r="D92" s="7"/>
      <c r="E92" s="7" t="s">
        <v>746</v>
      </c>
      <c r="F92" s="7"/>
      <c r="G92" s="7"/>
      <c r="H92" s="7"/>
      <c r="I92" s="7"/>
      <c r="J92" s="7"/>
      <c r="K92" s="7"/>
      <c r="L92" s="9" t="s">
        <v>745</v>
      </c>
      <c r="M92" s="207">
        <v>15</v>
      </c>
      <c r="N92" s="207">
        <v>15</v>
      </c>
      <c r="O92" s="207">
        <v>15</v>
      </c>
      <c r="P92" s="207">
        <v>15</v>
      </c>
      <c r="Q92" s="207">
        <v>15</v>
      </c>
      <c r="R92" s="207">
        <v>15</v>
      </c>
      <c r="S92" s="207">
        <v>15</v>
      </c>
      <c r="T92" s="207">
        <v>15</v>
      </c>
      <c r="U92" s="207">
        <v>15</v>
      </c>
    </row>
    <row r="93" spans="1:21" ht="16.5" customHeight="1" x14ac:dyDescent="0.25">
      <c r="A93" s="7"/>
      <c r="B93" s="7"/>
      <c r="C93" s="7"/>
      <c r="D93" s="7" t="s">
        <v>748</v>
      </c>
      <c r="E93" s="7"/>
      <c r="F93" s="7"/>
      <c r="G93" s="7"/>
      <c r="H93" s="7"/>
      <c r="I93" s="7"/>
      <c r="J93" s="7"/>
      <c r="K93" s="7"/>
      <c r="L93" s="9"/>
      <c r="M93" s="10"/>
      <c r="N93" s="10"/>
      <c r="O93" s="10"/>
      <c r="P93" s="10"/>
      <c r="Q93" s="10"/>
      <c r="R93" s="10"/>
      <c r="S93" s="10"/>
      <c r="T93" s="10"/>
      <c r="U93" s="10"/>
    </row>
    <row r="94" spans="1:21" ht="16.5" customHeight="1" x14ac:dyDescent="0.25">
      <c r="A94" s="7"/>
      <c r="B94" s="7"/>
      <c r="C94" s="7"/>
      <c r="D94" s="7"/>
      <c r="E94" s="7" t="s">
        <v>744</v>
      </c>
      <c r="F94" s="7"/>
      <c r="G94" s="7"/>
      <c r="H94" s="7"/>
      <c r="I94" s="7"/>
      <c r="J94" s="7"/>
      <c r="K94" s="7"/>
      <c r="L94" s="9" t="s">
        <v>745</v>
      </c>
      <c r="M94" s="207">
        <v>15</v>
      </c>
      <c r="N94" s="207">
        <v>15</v>
      </c>
      <c r="O94" s="207">
        <v>14</v>
      </c>
      <c r="P94" s="207">
        <v>15</v>
      </c>
      <c r="Q94" s="207">
        <v>15</v>
      </c>
      <c r="R94" s="207">
        <v>15</v>
      </c>
      <c r="S94" s="207">
        <v>14</v>
      </c>
      <c r="T94" s="207">
        <v>15</v>
      </c>
      <c r="U94" s="207">
        <v>15</v>
      </c>
    </row>
    <row r="95" spans="1:21" ht="16.5" customHeight="1" x14ac:dyDescent="0.25">
      <c r="A95" s="7"/>
      <c r="B95" s="7"/>
      <c r="C95" s="7"/>
      <c r="D95" s="7"/>
      <c r="E95" s="7" t="s">
        <v>746</v>
      </c>
      <c r="F95" s="7"/>
      <c r="G95" s="7"/>
      <c r="H95" s="7"/>
      <c r="I95" s="7"/>
      <c r="J95" s="7"/>
      <c r="K95" s="7"/>
      <c r="L95" s="9" t="s">
        <v>745</v>
      </c>
      <c r="M95" s="207">
        <v>19</v>
      </c>
      <c r="N95" s="207">
        <v>19</v>
      </c>
      <c r="O95" s="207">
        <v>19</v>
      </c>
      <c r="P95" s="207">
        <v>19</v>
      </c>
      <c r="Q95" s="207">
        <v>19</v>
      </c>
      <c r="R95" s="207">
        <v>19</v>
      </c>
      <c r="S95" s="207">
        <v>19</v>
      </c>
      <c r="T95" s="207">
        <v>19</v>
      </c>
      <c r="U95" s="207">
        <v>19</v>
      </c>
    </row>
    <row r="96" spans="1:21" ht="16.5" customHeight="1" x14ac:dyDescent="0.25">
      <c r="A96" s="7"/>
      <c r="B96" s="7"/>
      <c r="C96" s="7"/>
      <c r="D96" s="7" t="s">
        <v>749</v>
      </c>
      <c r="E96" s="7"/>
      <c r="F96" s="7"/>
      <c r="G96" s="7"/>
      <c r="H96" s="7"/>
      <c r="I96" s="7"/>
      <c r="J96" s="7"/>
      <c r="K96" s="7"/>
      <c r="L96" s="9"/>
      <c r="M96" s="10"/>
      <c r="N96" s="10"/>
      <c r="O96" s="10"/>
      <c r="P96" s="10"/>
      <c r="Q96" s="10"/>
      <c r="R96" s="10"/>
      <c r="S96" s="10"/>
      <c r="T96" s="10"/>
      <c r="U96" s="10"/>
    </row>
    <row r="97" spans="1:21" ht="16.5" customHeight="1" x14ac:dyDescent="0.25">
      <c r="A97" s="7"/>
      <c r="B97" s="7"/>
      <c r="C97" s="7"/>
      <c r="D97" s="7"/>
      <c r="E97" s="7" t="s">
        <v>744</v>
      </c>
      <c r="F97" s="7"/>
      <c r="G97" s="7"/>
      <c r="H97" s="7"/>
      <c r="I97" s="7"/>
      <c r="J97" s="7"/>
      <c r="K97" s="7"/>
      <c r="L97" s="9" t="s">
        <v>745</v>
      </c>
      <c r="M97" s="207">
        <v>13</v>
      </c>
      <c r="N97" s="207">
        <v>12</v>
      </c>
      <c r="O97" s="200">
        <v>5</v>
      </c>
      <c r="P97" s="207">
        <v>11</v>
      </c>
      <c r="Q97" s="207">
        <v>13</v>
      </c>
      <c r="R97" s="207">
        <v>15</v>
      </c>
      <c r="S97" s="200">
        <v>5</v>
      </c>
      <c r="T97" s="207">
        <v>11</v>
      </c>
      <c r="U97" s="207">
        <v>12</v>
      </c>
    </row>
    <row r="98" spans="1:21" ht="16.5" customHeight="1" x14ac:dyDescent="0.25">
      <c r="A98" s="7"/>
      <c r="B98" s="7"/>
      <c r="C98" s="7"/>
      <c r="D98" s="7"/>
      <c r="E98" s="7" t="s">
        <v>746</v>
      </c>
      <c r="F98" s="7"/>
      <c r="G98" s="7"/>
      <c r="H98" s="7"/>
      <c r="I98" s="7"/>
      <c r="J98" s="7"/>
      <c r="K98" s="7"/>
      <c r="L98" s="9" t="s">
        <v>745</v>
      </c>
      <c r="M98" s="207">
        <v>21</v>
      </c>
      <c r="N98" s="207">
        <v>21</v>
      </c>
      <c r="O98" s="207">
        <v>19</v>
      </c>
      <c r="P98" s="207">
        <v>18</v>
      </c>
      <c r="Q98" s="207">
        <v>20</v>
      </c>
      <c r="R98" s="207">
        <v>22</v>
      </c>
      <c r="S98" s="207">
        <v>18</v>
      </c>
      <c r="T98" s="207">
        <v>19</v>
      </c>
      <c r="U98" s="207">
        <v>20</v>
      </c>
    </row>
    <row r="99" spans="1:21" ht="16.5" customHeight="1" x14ac:dyDescent="0.25">
      <c r="A99" s="7"/>
      <c r="B99" s="7"/>
      <c r="C99" s="7" t="s">
        <v>750</v>
      </c>
      <c r="D99" s="7"/>
      <c r="E99" s="7"/>
      <c r="F99" s="7"/>
      <c r="G99" s="7"/>
      <c r="H99" s="7"/>
      <c r="I99" s="7"/>
      <c r="J99" s="7"/>
      <c r="K99" s="7"/>
      <c r="L99" s="9"/>
      <c r="M99" s="10"/>
      <c r="N99" s="10"/>
      <c r="O99" s="10"/>
      <c r="P99" s="10"/>
      <c r="Q99" s="10"/>
      <c r="R99" s="10"/>
      <c r="S99" s="10"/>
      <c r="T99" s="10"/>
      <c r="U99" s="10"/>
    </row>
    <row r="100" spans="1:21" ht="16.5" customHeight="1" x14ac:dyDescent="0.25">
      <c r="A100" s="7"/>
      <c r="B100" s="7"/>
      <c r="C100" s="7"/>
      <c r="D100" s="7" t="s">
        <v>743</v>
      </c>
      <c r="E100" s="7"/>
      <c r="F100" s="7"/>
      <c r="G100" s="7"/>
      <c r="H100" s="7"/>
      <c r="I100" s="7"/>
      <c r="J100" s="7"/>
      <c r="K100" s="7"/>
      <c r="L100" s="9"/>
      <c r="M100" s="10"/>
      <c r="N100" s="10"/>
      <c r="O100" s="10"/>
      <c r="P100" s="10"/>
      <c r="Q100" s="10"/>
      <c r="R100" s="10"/>
      <c r="S100" s="10"/>
      <c r="T100" s="10"/>
      <c r="U100" s="10"/>
    </row>
    <row r="101" spans="1:21" ht="16.5" customHeight="1" x14ac:dyDescent="0.25">
      <c r="A101" s="7"/>
      <c r="B101" s="7"/>
      <c r="C101" s="7"/>
      <c r="D101" s="7"/>
      <c r="E101" s="7" t="s">
        <v>744</v>
      </c>
      <c r="F101" s="7"/>
      <c r="G101" s="7"/>
      <c r="H101" s="7"/>
      <c r="I101" s="7"/>
      <c r="J101" s="7"/>
      <c r="K101" s="7"/>
      <c r="L101" s="9" t="s">
        <v>745</v>
      </c>
      <c r="M101" s="200">
        <v>6</v>
      </c>
      <c r="N101" s="200">
        <v>6</v>
      </c>
      <c r="O101" s="200">
        <v>6</v>
      </c>
      <c r="P101" s="200">
        <v>6</v>
      </c>
      <c r="Q101" s="200">
        <v>6</v>
      </c>
      <c r="R101" s="200">
        <v>6</v>
      </c>
      <c r="S101" s="200">
        <v>6</v>
      </c>
      <c r="T101" s="200">
        <v>6</v>
      </c>
      <c r="U101" s="200">
        <v>6</v>
      </c>
    </row>
    <row r="102" spans="1:21" ht="16.5" customHeight="1" x14ac:dyDescent="0.25">
      <c r="A102" s="7"/>
      <c r="B102" s="7"/>
      <c r="C102" s="7"/>
      <c r="D102" s="7"/>
      <c r="E102" s="7" t="s">
        <v>746</v>
      </c>
      <c r="F102" s="7"/>
      <c r="G102" s="7"/>
      <c r="H102" s="7"/>
      <c r="I102" s="7"/>
      <c r="J102" s="7"/>
      <c r="K102" s="7"/>
      <c r="L102" s="9" t="s">
        <v>745</v>
      </c>
      <c r="M102" s="200">
        <v>6</v>
      </c>
      <c r="N102" s="200">
        <v>6</v>
      </c>
      <c r="O102" s="200">
        <v>6</v>
      </c>
      <c r="P102" s="200">
        <v>6</v>
      </c>
      <c r="Q102" s="200">
        <v>6</v>
      </c>
      <c r="R102" s="200">
        <v>6</v>
      </c>
      <c r="S102" s="200">
        <v>6</v>
      </c>
      <c r="T102" s="200">
        <v>6</v>
      </c>
      <c r="U102" s="200">
        <v>6</v>
      </c>
    </row>
    <row r="103" spans="1:21" ht="16.5" customHeight="1" x14ac:dyDescent="0.25">
      <c r="A103" s="7"/>
      <c r="B103" s="7"/>
      <c r="C103" s="7"/>
      <c r="D103" s="7" t="s">
        <v>747</v>
      </c>
      <c r="E103" s="7"/>
      <c r="F103" s="7"/>
      <c r="G103" s="7"/>
      <c r="H103" s="7"/>
      <c r="I103" s="7"/>
      <c r="J103" s="7"/>
      <c r="K103" s="7"/>
      <c r="L103" s="9"/>
      <c r="M103" s="10"/>
      <c r="N103" s="10"/>
      <c r="O103" s="10"/>
      <c r="P103" s="10"/>
      <c r="Q103" s="10"/>
      <c r="R103" s="10"/>
      <c r="S103" s="10"/>
      <c r="T103" s="10"/>
      <c r="U103" s="10"/>
    </row>
    <row r="104" spans="1:21" ht="16.5" customHeight="1" x14ac:dyDescent="0.25">
      <c r="A104" s="7"/>
      <c r="B104" s="7"/>
      <c r="C104" s="7"/>
      <c r="D104" s="7"/>
      <c r="E104" s="7" t="s">
        <v>744</v>
      </c>
      <c r="F104" s="7"/>
      <c r="G104" s="7"/>
      <c r="H104" s="7"/>
      <c r="I104" s="7"/>
      <c r="J104" s="7"/>
      <c r="K104" s="7"/>
      <c r="L104" s="9" t="s">
        <v>745</v>
      </c>
      <c r="M104" s="207">
        <v>14</v>
      </c>
      <c r="N104" s="207">
        <v>14</v>
      </c>
      <c r="O104" s="207">
        <v>14</v>
      </c>
      <c r="P104" s="207">
        <v>14</v>
      </c>
      <c r="Q104" s="207">
        <v>14</v>
      </c>
      <c r="R104" s="207">
        <v>14</v>
      </c>
      <c r="S104" s="207">
        <v>14</v>
      </c>
      <c r="T104" s="207">
        <v>14</v>
      </c>
      <c r="U104" s="207">
        <v>14</v>
      </c>
    </row>
    <row r="105" spans="1:21" ht="16.5" customHeight="1" x14ac:dyDescent="0.25">
      <c r="A105" s="7"/>
      <c r="B105" s="7"/>
      <c r="C105" s="7"/>
      <c r="D105" s="7"/>
      <c r="E105" s="7" t="s">
        <v>746</v>
      </c>
      <c r="F105" s="7"/>
      <c r="G105" s="7"/>
      <c r="H105" s="7"/>
      <c r="I105" s="7"/>
      <c r="J105" s="7"/>
      <c r="K105" s="7"/>
      <c r="L105" s="9" t="s">
        <v>745</v>
      </c>
      <c r="M105" s="207">
        <v>15</v>
      </c>
      <c r="N105" s="207">
        <v>15</v>
      </c>
      <c r="O105" s="207">
        <v>15</v>
      </c>
      <c r="P105" s="207">
        <v>15</v>
      </c>
      <c r="Q105" s="207">
        <v>15</v>
      </c>
      <c r="R105" s="207">
        <v>15</v>
      </c>
      <c r="S105" s="207">
        <v>15</v>
      </c>
      <c r="T105" s="207">
        <v>15</v>
      </c>
      <c r="U105" s="207">
        <v>15</v>
      </c>
    </row>
    <row r="106" spans="1:21" ht="16.5" customHeight="1" x14ac:dyDescent="0.25">
      <c r="A106" s="7"/>
      <c r="B106" s="7"/>
      <c r="C106" s="7"/>
      <c r="D106" s="7" t="s">
        <v>748</v>
      </c>
      <c r="E106" s="7"/>
      <c r="F106" s="7"/>
      <c r="G106" s="7"/>
      <c r="H106" s="7"/>
      <c r="I106" s="7"/>
      <c r="J106" s="7"/>
      <c r="K106" s="7"/>
      <c r="L106" s="9"/>
      <c r="M106" s="10"/>
      <c r="N106" s="10"/>
      <c r="O106" s="10"/>
      <c r="P106" s="10"/>
      <c r="Q106" s="10"/>
      <c r="R106" s="10"/>
      <c r="S106" s="10"/>
      <c r="T106" s="10"/>
      <c r="U106" s="10"/>
    </row>
    <row r="107" spans="1:21" ht="16.5" customHeight="1" x14ac:dyDescent="0.25">
      <c r="A107" s="7"/>
      <c r="B107" s="7"/>
      <c r="C107" s="7"/>
      <c r="D107" s="7"/>
      <c r="E107" s="7" t="s">
        <v>744</v>
      </c>
      <c r="F107" s="7"/>
      <c r="G107" s="7"/>
      <c r="H107" s="7"/>
      <c r="I107" s="7"/>
      <c r="J107" s="7"/>
      <c r="K107" s="7"/>
      <c r="L107" s="9" t="s">
        <v>745</v>
      </c>
      <c r="M107" s="207">
        <v>15</v>
      </c>
      <c r="N107" s="207">
        <v>15</v>
      </c>
      <c r="O107" s="207">
        <v>16</v>
      </c>
      <c r="P107" s="207">
        <v>15</v>
      </c>
      <c r="Q107" s="207">
        <v>15</v>
      </c>
      <c r="R107" s="207">
        <v>16</v>
      </c>
      <c r="S107" s="207">
        <v>16</v>
      </c>
      <c r="T107" s="207">
        <v>15</v>
      </c>
      <c r="U107" s="207">
        <v>15</v>
      </c>
    </row>
    <row r="108" spans="1:21" ht="16.5" customHeight="1" x14ac:dyDescent="0.25">
      <c r="A108" s="7"/>
      <c r="B108" s="7"/>
      <c r="C108" s="7"/>
      <c r="D108" s="7"/>
      <c r="E108" s="7" t="s">
        <v>746</v>
      </c>
      <c r="F108" s="7"/>
      <c r="G108" s="7"/>
      <c r="H108" s="7"/>
      <c r="I108" s="7"/>
      <c r="J108" s="7"/>
      <c r="K108" s="7"/>
      <c r="L108" s="9" t="s">
        <v>745</v>
      </c>
      <c r="M108" s="207">
        <v>19</v>
      </c>
      <c r="N108" s="207">
        <v>19</v>
      </c>
      <c r="O108" s="207">
        <v>19</v>
      </c>
      <c r="P108" s="207">
        <v>19</v>
      </c>
      <c r="Q108" s="207">
        <v>19</v>
      </c>
      <c r="R108" s="207">
        <v>19</v>
      </c>
      <c r="S108" s="207">
        <v>19</v>
      </c>
      <c r="T108" s="207">
        <v>19</v>
      </c>
      <c r="U108" s="207">
        <v>19</v>
      </c>
    </row>
    <row r="109" spans="1:21" ht="16.5" customHeight="1" x14ac:dyDescent="0.25">
      <c r="A109" s="7"/>
      <c r="B109" s="7"/>
      <c r="C109" s="7"/>
      <c r="D109" s="7" t="s">
        <v>749</v>
      </c>
      <c r="E109" s="7"/>
      <c r="F109" s="7"/>
      <c r="G109" s="7"/>
      <c r="H109" s="7"/>
      <c r="I109" s="7"/>
      <c r="J109" s="7"/>
      <c r="K109" s="7"/>
      <c r="L109" s="9"/>
      <c r="M109" s="10"/>
      <c r="N109" s="10"/>
      <c r="O109" s="10"/>
      <c r="P109" s="10"/>
      <c r="Q109" s="10"/>
      <c r="R109" s="10"/>
      <c r="S109" s="10"/>
      <c r="T109" s="10"/>
      <c r="U109" s="10"/>
    </row>
    <row r="110" spans="1:21" ht="16.5" customHeight="1" x14ac:dyDescent="0.25">
      <c r="A110" s="7"/>
      <c r="B110" s="7"/>
      <c r="C110" s="7"/>
      <c r="D110" s="7"/>
      <c r="E110" s="7" t="s">
        <v>744</v>
      </c>
      <c r="F110" s="7"/>
      <c r="G110" s="7"/>
      <c r="H110" s="7"/>
      <c r="I110" s="7"/>
      <c r="J110" s="7"/>
      <c r="K110" s="7"/>
      <c r="L110" s="9" t="s">
        <v>745</v>
      </c>
      <c r="M110" s="207">
        <v>15</v>
      </c>
      <c r="N110" s="207">
        <v>16</v>
      </c>
      <c r="O110" s="207">
        <v>16</v>
      </c>
      <c r="P110" s="207">
        <v>15</v>
      </c>
      <c r="Q110" s="207">
        <v>15</v>
      </c>
      <c r="R110" s="207">
        <v>16</v>
      </c>
      <c r="S110" s="207">
        <v>16</v>
      </c>
      <c r="T110" s="207">
        <v>15</v>
      </c>
      <c r="U110" s="207">
        <v>15</v>
      </c>
    </row>
    <row r="111" spans="1:21" ht="16.5" customHeight="1" x14ac:dyDescent="0.25">
      <c r="A111" s="7"/>
      <c r="B111" s="7"/>
      <c r="C111" s="7"/>
      <c r="D111" s="7"/>
      <c r="E111" s="7" t="s">
        <v>746</v>
      </c>
      <c r="F111" s="7"/>
      <c r="G111" s="7"/>
      <c r="H111" s="7"/>
      <c r="I111" s="7"/>
      <c r="J111" s="7"/>
      <c r="K111" s="7"/>
      <c r="L111" s="9" t="s">
        <v>745</v>
      </c>
      <c r="M111" s="207">
        <v>22</v>
      </c>
      <c r="N111" s="207">
        <v>22</v>
      </c>
      <c r="O111" s="207">
        <v>23</v>
      </c>
      <c r="P111" s="207">
        <v>21</v>
      </c>
      <c r="Q111" s="207">
        <v>22</v>
      </c>
      <c r="R111" s="207">
        <v>22</v>
      </c>
      <c r="S111" s="207">
        <v>22</v>
      </c>
      <c r="T111" s="207">
        <v>21</v>
      </c>
      <c r="U111" s="207">
        <v>22</v>
      </c>
    </row>
    <row r="112" spans="1:21" ht="16.5" customHeight="1" x14ac:dyDescent="0.25">
      <c r="A112" s="7"/>
      <c r="B112" s="7"/>
      <c r="C112" s="7" t="s">
        <v>751</v>
      </c>
      <c r="D112" s="7"/>
      <c r="E112" s="7"/>
      <c r="F112" s="7"/>
      <c r="G112" s="7"/>
      <c r="H112" s="7"/>
      <c r="I112" s="7"/>
      <c r="J112" s="7"/>
      <c r="K112" s="7"/>
      <c r="L112" s="9"/>
      <c r="M112" s="10"/>
      <c r="N112" s="10"/>
      <c r="O112" s="10"/>
      <c r="P112" s="10"/>
      <c r="Q112" s="10"/>
      <c r="R112" s="10"/>
      <c r="S112" s="10"/>
      <c r="T112" s="10"/>
      <c r="U112" s="10"/>
    </row>
    <row r="113" spans="1:21" ht="16.5" customHeight="1" x14ac:dyDescent="0.25">
      <c r="A113" s="7"/>
      <c r="B113" s="7"/>
      <c r="C113" s="7"/>
      <c r="D113" s="7" t="s">
        <v>743</v>
      </c>
      <c r="E113" s="7"/>
      <c r="F113" s="7"/>
      <c r="G113" s="7"/>
      <c r="H113" s="7"/>
      <c r="I113" s="7"/>
      <c r="J113" s="7"/>
      <c r="K113" s="7"/>
      <c r="L113" s="9"/>
      <c r="M113" s="10"/>
      <c r="N113" s="10"/>
      <c r="O113" s="10"/>
      <c r="P113" s="10"/>
      <c r="Q113" s="10"/>
      <c r="R113" s="10"/>
      <c r="S113" s="10"/>
      <c r="T113" s="10"/>
      <c r="U113" s="10"/>
    </row>
    <row r="114" spans="1:21" ht="16.5" customHeight="1" x14ac:dyDescent="0.25">
      <c r="A114" s="7"/>
      <c r="B114" s="7"/>
      <c r="C114" s="7"/>
      <c r="D114" s="7"/>
      <c r="E114" s="7" t="s">
        <v>744</v>
      </c>
      <c r="F114" s="7"/>
      <c r="G114" s="7"/>
      <c r="H114" s="7"/>
      <c r="I114" s="7"/>
      <c r="J114" s="7"/>
      <c r="K114" s="7"/>
      <c r="L114" s="9" t="s">
        <v>745</v>
      </c>
      <c r="M114" s="200" t="s">
        <v>79</v>
      </c>
      <c r="N114" s="200">
        <v>1</v>
      </c>
      <c r="O114" s="200" t="s">
        <v>79</v>
      </c>
      <c r="P114" s="199" t="s">
        <v>77</v>
      </c>
      <c r="Q114" s="199" t="s">
        <v>77</v>
      </c>
      <c r="R114" s="199" t="s">
        <v>77</v>
      </c>
      <c r="S114" s="199" t="s">
        <v>77</v>
      </c>
      <c r="T114" s="200" t="s">
        <v>79</v>
      </c>
      <c r="U114" s="200" t="s">
        <v>79</v>
      </c>
    </row>
    <row r="115" spans="1:21" ht="16.5" customHeight="1" x14ac:dyDescent="0.25">
      <c r="A115" s="7"/>
      <c r="B115" s="7"/>
      <c r="C115" s="7"/>
      <c r="D115" s="7"/>
      <c r="E115" s="7" t="s">
        <v>746</v>
      </c>
      <c r="F115" s="7"/>
      <c r="G115" s="7"/>
      <c r="H115" s="7"/>
      <c r="I115" s="7"/>
      <c r="J115" s="7"/>
      <c r="K115" s="7"/>
      <c r="L115" s="9" t="s">
        <v>745</v>
      </c>
      <c r="M115" s="200">
        <v>1</v>
      </c>
      <c r="N115" s="200">
        <v>1</v>
      </c>
      <c r="O115" s="200" t="s">
        <v>79</v>
      </c>
      <c r="P115" s="199" t="s">
        <v>77</v>
      </c>
      <c r="Q115" s="199" t="s">
        <v>77</v>
      </c>
      <c r="R115" s="199" t="s">
        <v>77</v>
      </c>
      <c r="S115" s="199" t="s">
        <v>77</v>
      </c>
      <c r="T115" s="200" t="s">
        <v>79</v>
      </c>
      <c r="U115" s="200">
        <v>1</v>
      </c>
    </row>
    <row r="116" spans="1:21" ht="16.5" customHeight="1" x14ac:dyDescent="0.25">
      <c r="A116" s="7"/>
      <c r="B116" s="7"/>
      <c r="C116" s="7"/>
      <c r="D116" s="7" t="s">
        <v>747</v>
      </c>
      <c r="E116" s="7"/>
      <c r="F116" s="7"/>
      <c r="G116" s="7"/>
      <c r="H116" s="7"/>
      <c r="I116" s="7"/>
      <c r="J116" s="7"/>
      <c r="K116" s="7"/>
      <c r="L116" s="9"/>
      <c r="M116" s="10"/>
      <c r="N116" s="10"/>
      <c r="O116" s="10"/>
      <c r="P116" s="10"/>
      <c r="Q116" s="10"/>
      <c r="R116" s="10"/>
      <c r="S116" s="10"/>
      <c r="T116" s="10"/>
      <c r="U116" s="10"/>
    </row>
    <row r="117" spans="1:21" ht="16.5" customHeight="1" x14ac:dyDescent="0.25">
      <c r="A117" s="7"/>
      <c r="B117" s="7"/>
      <c r="C117" s="7"/>
      <c r="D117" s="7"/>
      <c r="E117" s="7" t="s">
        <v>744</v>
      </c>
      <c r="F117" s="7"/>
      <c r="G117" s="7"/>
      <c r="H117" s="7"/>
      <c r="I117" s="7"/>
      <c r="J117" s="7"/>
      <c r="K117" s="7"/>
      <c r="L117" s="9" t="s">
        <v>745</v>
      </c>
      <c r="M117" s="200" t="s">
        <v>79</v>
      </c>
      <c r="N117" s="200" t="s">
        <v>79</v>
      </c>
      <c r="O117" s="200" t="s">
        <v>79</v>
      </c>
      <c r="P117" s="200" t="s">
        <v>79</v>
      </c>
      <c r="Q117" s="200" t="s">
        <v>79</v>
      </c>
      <c r="R117" s="200" t="s">
        <v>79</v>
      </c>
      <c r="S117" s="200" t="s">
        <v>79</v>
      </c>
      <c r="T117" s="200" t="s">
        <v>79</v>
      </c>
      <c r="U117" s="200" t="s">
        <v>79</v>
      </c>
    </row>
    <row r="118" spans="1:21" ht="16.5" customHeight="1" x14ac:dyDescent="0.25">
      <c r="A118" s="7"/>
      <c r="B118" s="7"/>
      <c r="C118" s="7"/>
      <c r="D118" s="7"/>
      <c r="E118" s="7" t="s">
        <v>746</v>
      </c>
      <c r="F118" s="7"/>
      <c r="G118" s="7"/>
      <c r="H118" s="7"/>
      <c r="I118" s="7"/>
      <c r="J118" s="7"/>
      <c r="K118" s="7"/>
      <c r="L118" s="9" t="s">
        <v>745</v>
      </c>
      <c r="M118" s="200">
        <v>1</v>
      </c>
      <c r="N118" s="200">
        <v>1</v>
      </c>
      <c r="O118" s="200">
        <v>1</v>
      </c>
      <c r="P118" s="200">
        <v>1</v>
      </c>
      <c r="Q118" s="200">
        <v>1</v>
      </c>
      <c r="R118" s="200">
        <v>1</v>
      </c>
      <c r="S118" s="200">
        <v>1</v>
      </c>
      <c r="T118" s="200">
        <v>1</v>
      </c>
      <c r="U118" s="200">
        <v>1</v>
      </c>
    </row>
    <row r="119" spans="1:21" ht="16.5" customHeight="1" x14ac:dyDescent="0.25">
      <c r="A119" s="7"/>
      <c r="B119" s="7"/>
      <c r="C119" s="7"/>
      <c r="D119" s="7" t="s">
        <v>748</v>
      </c>
      <c r="E119" s="7"/>
      <c r="F119" s="7"/>
      <c r="G119" s="7"/>
      <c r="H119" s="7"/>
      <c r="I119" s="7"/>
      <c r="J119" s="7"/>
      <c r="K119" s="7"/>
      <c r="L119" s="9"/>
      <c r="M119" s="10"/>
      <c r="N119" s="10"/>
      <c r="O119" s="10"/>
      <c r="P119" s="10"/>
      <c r="Q119" s="10"/>
      <c r="R119" s="10"/>
      <c r="S119" s="10"/>
      <c r="T119" s="10"/>
      <c r="U119" s="10"/>
    </row>
    <row r="120" spans="1:21" ht="16.5" customHeight="1" x14ac:dyDescent="0.25">
      <c r="A120" s="7"/>
      <c r="B120" s="7"/>
      <c r="C120" s="7"/>
      <c r="D120" s="7"/>
      <c r="E120" s="7" t="s">
        <v>744</v>
      </c>
      <c r="F120" s="7"/>
      <c r="G120" s="7"/>
      <c r="H120" s="7"/>
      <c r="I120" s="7"/>
      <c r="J120" s="7"/>
      <c r="K120" s="7"/>
      <c r="L120" s="9" t="s">
        <v>745</v>
      </c>
      <c r="M120" s="200">
        <v>3</v>
      </c>
      <c r="N120" s="200">
        <v>3</v>
      </c>
      <c r="O120" s="200">
        <v>3</v>
      </c>
      <c r="P120" s="200">
        <v>3</v>
      </c>
      <c r="Q120" s="200">
        <v>3</v>
      </c>
      <c r="R120" s="200">
        <v>3</v>
      </c>
      <c r="S120" s="200">
        <v>3</v>
      </c>
      <c r="T120" s="200">
        <v>3</v>
      </c>
      <c r="U120" s="200">
        <v>3</v>
      </c>
    </row>
    <row r="121" spans="1:21" ht="16.5" customHeight="1" x14ac:dyDescent="0.25">
      <c r="A121" s="7"/>
      <c r="B121" s="7"/>
      <c r="C121" s="7"/>
      <c r="D121" s="7"/>
      <c r="E121" s="7" t="s">
        <v>746</v>
      </c>
      <c r="F121" s="7"/>
      <c r="G121" s="7"/>
      <c r="H121" s="7"/>
      <c r="I121" s="7"/>
      <c r="J121" s="7"/>
      <c r="K121" s="7"/>
      <c r="L121" s="9" t="s">
        <v>745</v>
      </c>
      <c r="M121" s="200">
        <v>4</v>
      </c>
      <c r="N121" s="200">
        <v>4</v>
      </c>
      <c r="O121" s="200">
        <v>4</v>
      </c>
      <c r="P121" s="200">
        <v>4</v>
      </c>
      <c r="Q121" s="200">
        <v>4</v>
      </c>
      <c r="R121" s="200">
        <v>4</v>
      </c>
      <c r="S121" s="200">
        <v>4</v>
      </c>
      <c r="T121" s="200">
        <v>4</v>
      </c>
      <c r="U121" s="200">
        <v>4</v>
      </c>
    </row>
    <row r="122" spans="1:21" ht="16.5" customHeight="1" x14ac:dyDescent="0.25">
      <c r="A122" s="7"/>
      <c r="B122" s="7"/>
      <c r="C122" s="7"/>
      <c r="D122" s="7" t="s">
        <v>749</v>
      </c>
      <c r="E122" s="7"/>
      <c r="F122" s="7"/>
      <c r="G122" s="7"/>
      <c r="H122" s="7"/>
      <c r="I122" s="7"/>
      <c r="J122" s="7"/>
      <c r="K122" s="7"/>
      <c r="L122" s="9"/>
      <c r="M122" s="10"/>
      <c r="N122" s="10"/>
      <c r="O122" s="10"/>
      <c r="P122" s="10"/>
      <c r="Q122" s="10"/>
      <c r="R122" s="10"/>
      <c r="S122" s="10"/>
      <c r="T122" s="10"/>
      <c r="U122" s="10"/>
    </row>
    <row r="123" spans="1:21" ht="16.5" customHeight="1" x14ac:dyDescent="0.25">
      <c r="A123" s="7"/>
      <c r="B123" s="7"/>
      <c r="C123" s="7"/>
      <c r="D123" s="7"/>
      <c r="E123" s="7" t="s">
        <v>744</v>
      </c>
      <c r="F123" s="7"/>
      <c r="G123" s="7"/>
      <c r="H123" s="7"/>
      <c r="I123" s="7"/>
      <c r="J123" s="7"/>
      <c r="K123" s="7"/>
      <c r="L123" s="9" t="s">
        <v>745</v>
      </c>
      <c r="M123" s="200">
        <v>4</v>
      </c>
      <c r="N123" s="200">
        <v>4</v>
      </c>
      <c r="O123" s="200">
        <v>4</v>
      </c>
      <c r="P123" s="200">
        <v>4</v>
      </c>
      <c r="Q123" s="200">
        <v>4</v>
      </c>
      <c r="R123" s="200">
        <v>4</v>
      </c>
      <c r="S123" s="200">
        <v>4</v>
      </c>
      <c r="T123" s="200">
        <v>4</v>
      </c>
      <c r="U123" s="200">
        <v>4</v>
      </c>
    </row>
    <row r="124" spans="1:21" ht="16.5" customHeight="1" x14ac:dyDescent="0.25">
      <c r="A124" s="7"/>
      <c r="B124" s="7"/>
      <c r="C124" s="7"/>
      <c r="D124" s="7"/>
      <c r="E124" s="7" t="s">
        <v>746</v>
      </c>
      <c r="F124" s="7"/>
      <c r="G124" s="7"/>
      <c r="H124" s="7"/>
      <c r="I124" s="7"/>
      <c r="J124" s="7"/>
      <c r="K124" s="7"/>
      <c r="L124" s="9" t="s">
        <v>745</v>
      </c>
      <c r="M124" s="200">
        <v>5</v>
      </c>
      <c r="N124" s="200">
        <v>5</v>
      </c>
      <c r="O124" s="200">
        <v>5</v>
      </c>
      <c r="P124" s="200">
        <v>5</v>
      </c>
      <c r="Q124" s="200">
        <v>5</v>
      </c>
      <c r="R124" s="200">
        <v>5</v>
      </c>
      <c r="S124" s="200">
        <v>5</v>
      </c>
      <c r="T124" s="200">
        <v>5</v>
      </c>
      <c r="U124" s="200">
        <v>5</v>
      </c>
    </row>
    <row r="125" spans="1:21" ht="16.5" customHeight="1" x14ac:dyDescent="0.25">
      <c r="A125" s="7"/>
      <c r="B125" s="7" t="s">
        <v>250</v>
      </c>
      <c r="C125" s="7"/>
      <c r="D125" s="7"/>
      <c r="E125" s="7"/>
      <c r="F125" s="7"/>
      <c r="G125" s="7"/>
      <c r="H125" s="7"/>
      <c r="I125" s="7"/>
      <c r="J125" s="7"/>
      <c r="K125" s="7"/>
      <c r="L125" s="9"/>
      <c r="M125" s="10"/>
      <c r="N125" s="10"/>
      <c r="O125" s="10"/>
      <c r="P125" s="10"/>
      <c r="Q125" s="10"/>
      <c r="R125" s="10"/>
      <c r="S125" s="10"/>
      <c r="T125" s="10"/>
      <c r="U125" s="10"/>
    </row>
    <row r="126" spans="1:21" ht="16.5" customHeight="1" x14ac:dyDescent="0.25">
      <c r="A126" s="7"/>
      <c r="B126" s="7"/>
      <c r="C126" s="7" t="s">
        <v>742</v>
      </c>
      <c r="D126" s="7"/>
      <c r="E126" s="7"/>
      <c r="F126" s="7"/>
      <c r="G126" s="7"/>
      <c r="H126" s="7"/>
      <c r="I126" s="7"/>
      <c r="J126" s="7"/>
      <c r="K126" s="7"/>
      <c r="L126" s="9"/>
      <c r="M126" s="10"/>
      <c r="N126" s="10"/>
      <c r="O126" s="10"/>
      <c r="P126" s="10"/>
      <c r="Q126" s="10"/>
      <c r="R126" s="10"/>
      <c r="S126" s="10"/>
      <c r="T126" s="10"/>
      <c r="U126" s="10"/>
    </row>
    <row r="127" spans="1:21" ht="16.5" customHeight="1" x14ac:dyDescent="0.25">
      <c r="A127" s="7"/>
      <c r="B127" s="7"/>
      <c r="C127" s="7"/>
      <c r="D127" s="7" t="s">
        <v>743</v>
      </c>
      <c r="E127" s="7"/>
      <c r="F127" s="7"/>
      <c r="G127" s="7"/>
      <c r="H127" s="7"/>
      <c r="I127" s="7"/>
      <c r="J127" s="7"/>
      <c r="K127" s="7"/>
      <c r="L127" s="9"/>
      <c r="M127" s="10"/>
      <c r="N127" s="10"/>
      <c r="O127" s="10"/>
      <c r="P127" s="10"/>
      <c r="Q127" s="10"/>
      <c r="R127" s="10"/>
      <c r="S127" s="10"/>
      <c r="T127" s="10"/>
      <c r="U127" s="10"/>
    </row>
    <row r="128" spans="1:21" ht="16.5" customHeight="1" x14ac:dyDescent="0.25">
      <c r="A128" s="7"/>
      <c r="B128" s="7"/>
      <c r="C128" s="7"/>
      <c r="D128" s="7"/>
      <c r="E128" s="7" t="s">
        <v>744</v>
      </c>
      <c r="F128" s="7"/>
      <c r="G128" s="7"/>
      <c r="H128" s="7"/>
      <c r="I128" s="7"/>
      <c r="J128" s="7"/>
      <c r="K128" s="7"/>
      <c r="L128" s="9" t="s">
        <v>745</v>
      </c>
      <c r="M128" s="200">
        <v>6</v>
      </c>
      <c r="N128" s="200">
        <v>6</v>
      </c>
      <c r="O128" s="200">
        <v>6</v>
      </c>
      <c r="P128" s="200">
        <v>6</v>
      </c>
      <c r="Q128" s="200">
        <v>6</v>
      </c>
      <c r="R128" s="200">
        <v>6</v>
      </c>
      <c r="S128" s="200">
        <v>6</v>
      </c>
      <c r="T128" s="200">
        <v>6</v>
      </c>
      <c r="U128" s="200">
        <v>6</v>
      </c>
    </row>
    <row r="129" spans="1:21" ht="16.5" customHeight="1" x14ac:dyDescent="0.25">
      <c r="A129" s="7"/>
      <c r="B129" s="7"/>
      <c r="C129" s="7"/>
      <c r="D129" s="7"/>
      <c r="E129" s="7" t="s">
        <v>746</v>
      </c>
      <c r="F129" s="7"/>
      <c r="G129" s="7"/>
      <c r="H129" s="7"/>
      <c r="I129" s="7"/>
      <c r="J129" s="7"/>
      <c r="K129" s="7"/>
      <c r="L129" s="9" t="s">
        <v>745</v>
      </c>
      <c r="M129" s="200">
        <v>6</v>
      </c>
      <c r="N129" s="200">
        <v>6</v>
      </c>
      <c r="O129" s="200">
        <v>6</v>
      </c>
      <c r="P129" s="200">
        <v>6</v>
      </c>
      <c r="Q129" s="200">
        <v>6</v>
      </c>
      <c r="R129" s="200">
        <v>6</v>
      </c>
      <c r="S129" s="200">
        <v>6</v>
      </c>
      <c r="T129" s="200">
        <v>6</v>
      </c>
      <c r="U129" s="200">
        <v>6</v>
      </c>
    </row>
    <row r="130" spans="1:21" ht="16.5" customHeight="1" x14ac:dyDescent="0.25">
      <c r="A130" s="7"/>
      <c r="B130" s="7"/>
      <c r="C130" s="7"/>
      <c r="D130" s="7" t="s">
        <v>747</v>
      </c>
      <c r="E130" s="7"/>
      <c r="F130" s="7"/>
      <c r="G130" s="7"/>
      <c r="H130" s="7"/>
      <c r="I130" s="7"/>
      <c r="J130" s="7"/>
      <c r="K130" s="7"/>
      <c r="L130" s="9"/>
      <c r="M130" s="10"/>
      <c r="N130" s="10"/>
      <c r="O130" s="10"/>
      <c r="P130" s="10"/>
      <c r="Q130" s="10"/>
      <c r="R130" s="10"/>
      <c r="S130" s="10"/>
      <c r="T130" s="10"/>
      <c r="U130" s="10"/>
    </row>
    <row r="131" spans="1:21" ht="16.5" customHeight="1" x14ac:dyDescent="0.25">
      <c r="A131" s="7"/>
      <c r="B131" s="7"/>
      <c r="C131" s="7"/>
      <c r="D131" s="7"/>
      <c r="E131" s="7" t="s">
        <v>744</v>
      </c>
      <c r="F131" s="7"/>
      <c r="G131" s="7"/>
      <c r="H131" s="7"/>
      <c r="I131" s="7"/>
      <c r="J131" s="7"/>
      <c r="K131" s="7"/>
      <c r="L131" s="9" t="s">
        <v>745</v>
      </c>
      <c r="M131" s="207">
        <v>14</v>
      </c>
      <c r="N131" s="207">
        <v>14</v>
      </c>
      <c r="O131" s="207">
        <v>14</v>
      </c>
      <c r="P131" s="207">
        <v>14</v>
      </c>
      <c r="Q131" s="207">
        <v>14</v>
      </c>
      <c r="R131" s="207">
        <v>14</v>
      </c>
      <c r="S131" s="207">
        <v>14</v>
      </c>
      <c r="T131" s="207">
        <v>14</v>
      </c>
      <c r="U131" s="207">
        <v>14</v>
      </c>
    </row>
    <row r="132" spans="1:21" ht="16.5" customHeight="1" x14ac:dyDescent="0.25">
      <c r="A132" s="7"/>
      <c r="B132" s="7"/>
      <c r="C132" s="7"/>
      <c r="D132" s="7"/>
      <c r="E132" s="7" t="s">
        <v>746</v>
      </c>
      <c r="F132" s="7"/>
      <c r="G132" s="7"/>
      <c r="H132" s="7"/>
      <c r="I132" s="7"/>
      <c r="J132" s="7"/>
      <c r="K132" s="7"/>
      <c r="L132" s="9" t="s">
        <v>745</v>
      </c>
      <c r="M132" s="207">
        <v>15</v>
      </c>
      <c r="N132" s="207">
        <v>15</v>
      </c>
      <c r="O132" s="207">
        <v>15</v>
      </c>
      <c r="P132" s="207">
        <v>15</v>
      </c>
      <c r="Q132" s="207">
        <v>15</v>
      </c>
      <c r="R132" s="207">
        <v>15</v>
      </c>
      <c r="S132" s="207">
        <v>15</v>
      </c>
      <c r="T132" s="207">
        <v>15</v>
      </c>
      <c r="U132" s="207">
        <v>15</v>
      </c>
    </row>
    <row r="133" spans="1:21" ht="16.5" customHeight="1" x14ac:dyDescent="0.25">
      <c r="A133" s="7"/>
      <c r="B133" s="7"/>
      <c r="C133" s="7"/>
      <c r="D133" s="7" t="s">
        <v>748</v>
      </c>
      <c r="E133" s="7"/>
      <c r="F133" s="7"/>
      <c r="G133" s="7"/>
      <c r="H133" s="7"/>
      <c r="I133" s="7"/>
      <c r="J133" s="7"/>
      <c r="K133" s="7"/>
      <c r="L133" s="9"/>
      <c r="M133" s="10"/>
      <c r="N133" s="10"/>
      <c r="O133" s="10"/>
      <c r="P133" s="10"/>
      <c r="Q133" s="10"/>
      <c r="R133" s="10"/>
      <c r="S133" s="10"/>
      <c r="T133" s="10"/>
      <c r="U133" s="10"/>
    </row>
    <row r="134" spans="1:21" ht="16.5" customHeight="1" x14ac:dyDescent="0.25">
      <c r="A134" s="7"/>
      <c r="B134" s="7"/>
      <c r="C134" s="7"/>
      <c r="D134" s="7"/>
      <c r="E134" s="7" t="s">
        <v>744</v>
      </c>
      <c r="F134" s="7"/>
      <c r="G134" s="7"/>
      <c r="H134" s="7"/>
      <c r="I134" s="7"/>
      <c r="J134" s="7"/>
      <c r="K134" s="7"/>
      <c r="L134" s="9" t="s">
        <v>745</v>
      </c>
      <c r="M134" s="207">
        <v>19</v>
      </c>
      <c r="N134" s="207">
        <v>19</v>
      </c>
      <c r="O134" s="207">
        <v>19</v>
      </c>
      <c r="P134" s="207">
        <v>19</v>
      </c>
      <c r="Q134" s="207">
        <v>20</v>
      </c>
      <c r="R134" s="207">
        <v>20</v>
      </c>
      <c r="S134" s="207">
        <v>19</v>
      </c>
      <c r="T134" s="207">
        <v>19</v>
      </c>
      <c r="U134" s="207">
        <v>19</v>
      </c>
    </row>
    <row r="135" spans="1:21" ht="16.5" customHeight="1" x14ac:dyDescent="0.25">
      <c r="A135" s="7"/>
      <c r="B135" s="7"/>
      <c r="C135" s="7"/>
      <c r="D135" s="7"/>
      <c r="E135" s="7" t="s">
        <v>746</v>
      </c>
      <c r="F135" s="7"/>
      <c r="G135" s="7"/>
      <c r="H135" s="7"/>
      <c r="I135" s="7"/>
      <c r="J135" s="7"/>
      <c r="K135" s="7"/>
      <c r="L135" s="9" t="s">
        <v>745</v>
      </c>
      <c r="M135" s="207">
        <v>20</v>
      </c>
      <c r="N135" s="207">
        <v>20</v>
      </c>
      <c r="O135" s="207">
        <v>20</v>
      </c>
      <c r="P135" s="207">
        <v>20</v>
      </c>
      <c r="Q135" s="207">
        <v>20</v>
      </c>
      <c r="R135" s="207">
        <v>20</v>
      </c>
      <c r="S135" s="207">
        <v>20</v>
      </c>
      <c r="T135" s="207">
        <v>20</v>
      </c>
      <c r="U135" s="207">
        <v>20</v>
      </c>
    </row>
    <row r="136" spans="1:21" ht="16.5" customHeight="1" x14ac:dyDescent="0.25">
      <c r="A136" s="7"/>
      <c r="B136" s="7"/>
      <c r="C136" s="7"/>
      <c r="D136" s="7" t="s">
        <v>749</v>
      </c>
      <c r="E136" s="7"/>
      <c r="F136" s="7"/>
      <c r="G136" s="7"/>
      <c r="H136" s="7"/>
      <c r="I136" s="7"/>
      <c r="J136" s="7"/>
      <c r="K136" s="7"/>
      <c r="L136" s="9"/>
      <c r="M136" s="10"/>
      <c r="N136" s="10"/>
      <c r="O136" s="10"/>
      <c r="P136" s="10"/>
      <c r="Q136" s="10"/>
      <c r="R136" s="10"/>
      <c r="S136" s="10"/>
      <c r="T136" s="10"/>
      <c r="U136" s="10"/>
    </row>
    <row r="137" spans="1:21" ht="16.5" customHeight="1" x14ac:dyDescent="0.25">
      <c r="A137" s="7"/>
      <c r="B137" s="7"/>
      <c r="C137" s="7"/>
      <c r="D137" s="7"/>
      <c r="E137" s="7" t="s">
        <v>744</v>
      </c>
      <c r="F137" s="7"/>
      <c r="G137" s="7"/>
      <c r="H137" s="7"/>
      <c r="I137" s="7"/>
      <c r="J137" s="7"/>
      <c r="K137" s="7"/>
      <c r="L137" s="9" t="s">
        <v>745</v>
      </c>
      <c r="M137" s="207">
        <v>30</v>
      </c>
      <c r="N137" s="207">
        <v>26</v>
      </c>
      <c r="O137" s="207">
        <v>29</v>
      </c>
      <c r="P137" s="207">
        <v>27</v>
      </c>
      <c r="Q137" s="207">
        <v>31</v>
      </c>
      <c r="R137" s="207">
        <v>30</v>
      </c>
      <c r="S137" s="207">
        <v>29</v>
      </c>
      <c r="T137" s="207">
        <v>24</v>
      </c>
      <c r="U137" s="207">
        <v>28</v>
      </c>
    </row>
    <row r="138" spans="1:21" ht="16.5" customHeight="1" x14ac:dyDescent="0.25">
      <c r="A138" s="7"/>
      <c r="B138" s="7"/>
      <c r="C138" s="7"/>
      <c r="D138" s="7"/>
      <c r="E138" s="7" t="s">
        <v>746</v>
      </c>
      <c r="F138" s="7"/>
      <c r="G138" s="7"/>
      <c r="H138" s="7"/>
      <c r="I138" s="7"/>
      <c r="J138" s="7"/>
      <c r="K138" s="7"/>
      <c r="L138" s="9" t="s">
        <v>745</v>
      </c>
      <c r="M138" s="207">
        <v>34</v>
      </c>
      <c r="N138" s="207">
        <v>34</v>
      </c>
      <c r="O138" s="207">
        <v>34</v>
      </c>
      <c r="P138" s="207">
        <v>34</v>
      </c>
      <c r="Q138" s="207">
        <v>34</v>
      </c>
      <c r="R138" s="207">
        <v>34</v>
      </c>
      <c r="S138" s="207">
        <v>34</v>
      </c>
      <c r="T138" s="207">
        <v>33</v>
      </c>
      <c r="U138" s="207">
        <v>34</v>
      </c>
    </row>
    <row r="139" spans="1:21" ht="16.5" customHeight="1" x14ac:dyDescent="0.25">
      <c r="A139" s="7"/>
      <c r="B139" s="7"/>
      <c r="C139" s="7" t="s">
        <v>750</v>
      </c>
      <c r="D139" s="7"/>
      <c r="E139" s="7"/>
      <c r="F139" s="7"/>
      <c r="G139" s="7"/>
      <c r="H139" s="7"/>
      <c r="I139" s="7"/>
      <c r="J139" s="7"/>
      <c r="K139" s="7"/>
      <c r="L139" s="9"/>
      <c r="M139" s="10"/>
      <c r="N139" s="10"/>
      <c r="O139" s="10"/>
      <c r="P139" s="10"/>
      <c r="Q139" s="10"/>
      <c r="R139" s="10"/>
      <c r="S139" s="10"/>
      <c r="T139" s="10"/>
      <c r="U139" s="10"/>
    </row>
    <row r="140" spans="1:21" ht="16.5" customHeight="1" x14ac:dyDescent="0.25">
      <c r="A140" s="7"/>
      <c r="B140" s="7"/>
      <c r="C140" s="7"/>
      <c r="D140" s="7" t="s">
        <v>743</v>
      </c>
      <c r="E140" s="7"/>
      <c r="F140" s="7"/>
      <c r="G140" s="7"/>
      <c r="H140" s="7"/>
      <c r="I140" s="7"/>
      <c r="J140" s="7"/>
      <c r="K140" s="7"/>
      <c r="L140" s="9"/>
      <c r="M140" s="10"/>
      <c r="N140" s="10"/>
      <c r="O140" s="10"/>
      <c r="P140" s="10"/>
      <c r="Q140" s="10"/>
      <c r="R140" s="10"/>
      <c r="S140" s="10"/>
      <c r="T140" s="10"/>
      <c r="U140" s="10"/>
    </row>
    <row r="141" spans="1:21" ht="16.5" customHeight="1" x14ac:dyDescent="0.25">
      <c r="A141" s="7"/>
      <c r="B141" s="7"/>
      <c r="C141" s="7"/>
      <c r="D141" s="7"/>
      <c r="E141" s="7" t="s">
        <v>744</v>
      </c>
      <c r="F141" s="7"/>
      <c r="G141" s="7"/>
      <c r="H141" s="7"/>
      <c r="I141" s="7"/>
      <c r="J141" s="7"/>
      <c r="K141" s="7"/>
      <c r="L141" s="9" t="s">
        <v>745</v>
      </c>
      <c r="M141" s="200">
        <v>6</v>
      </c>
      <c r="N141" s="200">
        <v>6</v>
      </c>
      <c r="O141" s="200">
        <v>6</v>
      </c>
      <c r="P141" s="200">
        <v>6</v>
      </c>
      <c r="Q141" s="200">
        <v>6</v>
      </c>
      <c r="R141" s="200">
        <v>6</v>
      </c>
      <c r="S141" s="200">
        <v>6</v>
      </c>
      <c r="T141" s="200">
        <v>6</v>
      </c>
      <c r="U141" s="200">
        <v>6</v>
      </c>
    </row>
    <row r="142" spans="1:21" ht="16.5" customHeight="1" x14ac:dyDescent="0.25">
      <c r="A142" s="7"/>
      <c r="B142" s="7"/>
      <c r="C142" s="7"/>
      <c r="D142" s="7"/>
      <c r="E142" s="7" t="s">
        <v>746</v>
      </c>
      <c r="F142" s="7"/>
      <c r="G142" s="7"/>
      <c r="H142" s="7"/>
      <c r="I142" s="7"/>
      <c r="J142" s="7"/>
      <c r="K142" s="7"/>
      <c r="L142" s="9" t="s">
        <v>745</v>
      </c>
      <c r="M142" s="200">
        <v>6</v>
      </c>
      <c r="N142" s="200">
        <v>6</v>
      </c>
      <c r="O142" s="200">
        <v>6</v>
      </c>
      <c r="P142" s="200">
        <v>6</v>
      </c>
      <c r="Q142" s="200">
        <v>6</v>
      </c>
      <c r="R142" s="200">
        <v>6</v>
      </c>
      <c r="S142" s="200">
        <v>6</v>
      </c>
      <c r="T142" s="200">
        <v>6</v>
      </c>
      <c r="U142" s="200">
        <v>6</v>
      </c>
    </row>
    <row r="143" spans="1:21" ht="16.5" customHeight="1" x14ac:dyDescent="0.25">
      <c r="A143" s="7"/>
      <c r="B143" s="7"/>
      <c r="C143" s="7"/>
      <c r="D143" s="7" t="s">
        <v>747</v>
      </c>
      <c r="E143" s="7"/>
      <c r="F143" s="7"/>
      <c r="G143" s="7"/>
      <c r="H143" s="7"/>
      <c r="I143" s="7"/>
      <c r="J143" s="7"/>
      <c r="K143" s="7"/>
      <c r="L143" s="9"/>
      <c r="M143" s="10"/>
      <c r="N143" s="10"/>
      <c r="O143" s="10"/>
      <c r="P143" s="10"/>
      <c r="Q143" s="10"/>
      <c r="R143" s="10"/>
      <c r="S143" s="10"/>
      <c r="T143" s="10"/>
      <c r="U143" s="10"/>
    </row>
    <row r="144" spans="1:21" ht="16.5" customHeight="1" x14ac:dyDescent="0.25">
      <c r="A144" s="7"/>
      <c r="B144" s="7"/>
      <c r="C144" s="7"/>
      <c r="D144" s="7"/>
      <c r="E144" s="7" t="s">
        <v>744</v>
      </c>
      <c r="F144" s="7"/>
      <c r="G144" s="7"/>
      <c r="H144" s="7"/>
      <c r="I144" s="7"/>
      <c r="J144" s="7"/>
      <c r="K144" s="7"/>
      <c r="L144" s="9" t="s">
        <v>745</v>
      </c>
      <c r="M144" s="207">
        <v>14</v>
      </c>
      <c r="N144" s="207">
        <v>14</v>
      </c>
      <c r="O144" s="207">
        <v>14</v>
      </c>
      <c r="P144" s="207">
        <v>14</v>
      </c>
      <c r="Q144" s="207">
        <v>14</v>
      </c>
      <c r="R144" s="207">
        <v>14</v>
      </c>
      <c r="S144" s="207">
        <v>14</v>
      </c>
      <c r="T144" s="207">
        <v>14</v>
      </c>
      <c r="U144" s="207">
        <v>14</v>
      </c>
    </row>
    <row r="145" spans="1:21" ht="16.5" customHeight="1" x14ac:dyDescent="0.25">
      <c r="A145" s="7"/>
      <c r="B145" s="7"/>
      <c r="C145" s="7"/>
      <c r="D145" s="7"/>
      <c r="E145" s="7" t="s">
        <v>746</v>
      </c>
      <c r="F145" s="7"/>
      <c r="G145" s="7"/>
      <c r="H145" s="7"/>
      <c r="I145" s="7"/>
      <c r="J145" s="7"/>
      <c r="K145" s="7"/>
      <c r="L145" s="9" t="s">
        <v>745</v>
      </c>
      <c r="M145" s="207">
        <v>15</v>
      </c>
      <c r="N145" s="207">
        <v>15</v>
      </c>
      <c r="O145" s="207">
        <v>15</v>
      </c>
      <c r="P145" s="207">
        <v>15</v>
      </c>
      <c r="Q145" s="207">
        <v>15</v>
      </c>
      <c r="R145" s="207">
        <v>15</v>
      </c>
      <c r="S145" s="207">
        <v>15</v>
      </c>
      <c r="T145" s="207">
        <v>15</v>
      </c>
      <c r="U145" s="207">
        <v>15</v>
      </c>
    </row>
    <row r="146" spans="1:21" ht="16.5" customHeight="1" x14ac:dyDescent="0.25">
      <c r="A146" s="7"/>
      <c r="B146" s="7"/>
      <c r="C146" s="7"/>
      <c r="D146" s="7" t="s">
        <v>748</v>
      </c>
      <c r="E146" s="7"/>
      <c r="F146" s="7"/>
      <c r="G146" s="7"/>
      <c r="H146" s="7"/>
      <c r="I146" s="7"/>
      <c r="J146" s="7"/>
      <c r="K146" s="7"/>
      <c r="L146" s="9"/>
      <c r="M146" s="10"/>
      <c r="N146" s="10"/>
      <c r="O146" s="10"/>
      <c r="P146" s="10"/>
      <c r="Q146" s="10"/>
      <c r="R146" s="10"/>
      <c r="S146" s="10"/>
      <c r="T146" s="10"/>
      <c r="U146" s="10"/>
    </row>
    <row r="147" spans="1:21" ht="16.5" customHeight="1" x14ac:dyDescent="0.25">
      <c r="A147" s="7"/>
      <c r="B147" s="7"/>
      <c r="C147" s="7"/>
      <c r="D147" s="7"/>
      <c r="E147" s="7" t="s">
        <v>744</v>
      </c>
      <c r="F147" s="7"/>
      <c r="G147" s="7"/>
      <c r="H147" s="7"/>
      <c r="I147" s="7"/>
      <c r="J147" s="7"/>
      <c r="K147" s="7"/>
      <c r="L147" s="9" t="s">
        <v>745</v>
      </c>
      <c r="M147" s="207">
        <v>20</v>
      </c>
      <c r="N147" s="207">
        <v>20</v>
      </c>
      <c r="O147" s="207">
        <v>20</v>
      </c>
      <c r="P147" s="207">
        <v>20</v>
      </c>
      <c r="Q147" s="207">
        <v>20</v>
      </c>
      <c r="R147" s="207">
        <v>20</v>
      </c>
      <c r="S147" s="207">
        <v>20</v>
      </c>
      <c r="T147" s="207">
        <v>20</v>
      </c>
      <c r="U147" s="207">
        <v>20</v>
      </c>
    </row>
    <row r="148" spans="1:21" ht="16.5" customHeight="1" x14ac:dyDescent="0.25">
      <c r="A148" s="7"/>
      <c r="B148" s="7"/>
      <c r="C148" s="7"/>
      <c r="D148" s="7"/>
      <c r="E148" s="7" t="s">
        <v>746</v>
      </c>
      <c r="F148" s="7"/>
      <c r="G148" s="7"/>
      <c r="H148" s="7"/>
      <c r="I148" s="7"/>
      <c r="J148" s="7"/>
      <c r="K148" s="7"/>
      <c r="L148" s="9" t="s">
        <v>745</v>
      </c>
      <c r="M148" s="207">
        <v>20</v>
      </c>
      <c r="N148" s="207">
        <v>20</v>
      </c>
      <c r="O148" s="207">
        <v>20</v>
      </c>
      <c r="P148" s="207">
        <v>20</v>
      </c>
      <c r="Q148" s="207">
        <v>20</v>
      </c>
      <c r="R148" s="207">
        <v>20</v>
      </c>
      <c r="S148" s="207">
        <v>20</v>
      </c>
      <c r="T148" s="207">
        <v>20</v>
      </c>
      <c r="U148" s="207">
        <v>20</v>
      </c>
    </row>
    <row r="149" spans="1:21" ht="16.5" customHeight="1" x14ac:dyDescent="0.25">
      <c r="A149" s="7"/>
      <c r="B149" s="7"/>
      <c r="C149" s="7"/>
      <c r="D149" s="7" t="s">
        <v>749</v>
      </c>
      <c r="E149" s="7"/>
      <c r="F149" s="7"/>
      <c r="G149" s="7"/>
      <c r="H149" s="7"/>
      <c r="I149" s="7"/>
      <c r="J149" s="7"/>
      <c r="K149" s="7"/>
      <c r="L149" s="9"/>
      <c r="M149" s="10"/>
      <c r="N149" s="10"/>
      <c r="O149" s="10"/>
      <c r="P149" s="10"/>
      <c r="Q149" s="10"/>
      <c r="R149" s="10"/>
      <c r="S149" s="10"/>
      <c r="T149" s="10"/>
      <c r="U149" s="10"/>
    </row>
    <row r="150" spans="1:21" ht="16.5" customHeight="1" x14ac:dyDescent="0.25">
      <c r="A150" s="7"/>
      <c r="B150" s="7"/>
      <c r="C150" s="7"/>
      <c r="D150" s="7"/>
      <c r="E150" s="7" t="s">
        <v>744</v>
      </c>
      <c r="F150" s="7"/>
      <c r="G150" s="7"/>
      <c r="H150" s="7"/>
      <c r="I150" s="7"/>
      <c r="J150" s="7"/>
      <c r="K150" s="7"/>
      <c r="L150" s="9" t="s">
        <v>745</v>
      </c>
      <c r="M150" s="207">
        <v>32</v>
      </c>
      <c r="N150" s="207">
        <v>29</v>
      </c>
      <c r="O150" s="207">
        <v>31</v>
      </c>
      <c r="P150" s="207">
        <v>31</v>
      </c>
      <c r="Q150" s="207">
        <v>31</v>
      </c>
      <c r="R150" s="207">
        <v>31</v>
      </c>
      <c r="S150" s="207">
        <v>32</v>
      </c>
      <c r="T150" s="207">
        <v>30</v>
      </c>
      <c r="U150" s="207">
        <v>31</v>
      </c>
    </row>
    <row r="151" spans="1:21" ht="16.5" customHeight="1" x14ac:dyDescent="0.25">
      <c r="A151" s="7"/>
      <c r="B151" s="7"/>
      <c r="C151" s="7"/>
      <c r="D151" s="7"/>
      <c r="E151" s="7" t="s">
        <v>746</v>
      </c>
      <c r="F151" s="7"/>
      <c r="G151" s="7"/>
      <c r="H151" s="7"/>
      <c r="I151" s="7"/>
      <c r="J151" s="7"/>
      <c r="K151" s="7"/>
      <c r="L151" s="9" t="s">
        <v>745</v>
      </c>
      <c r="M151" s="207">
        <v>34</v>
      </c>
      <c r="N151" s="207">
        <v>34</v>
      </c>
      <c r="O151" s="207">
        <v>34</v>
      </c>
      <c r="P151" s="207">
        <v>34</v>
      </c>
      <c r="Q151" s="207">
        <v>34</v>
      </c>
      <c r="R151" s="207">
        <v>34</v>
      </c>
      <c r="S151" s="207">
        <v>34</v>
      </c>
      <c r="T151" s="207">
        <v>34</v>
      </c>
      <c r="U151" s="207">
        <v>34</v>
      </c>
    </row>
    <row r="152" spans="1:21" ht="16.5" customHeight="1" x14ac:dyDescent="0.25">
      <c r="A152" s="7"/>
      <c r="B152" s="7"/>
      <c r="C152" s="7" t="s">
        <v>751</v>
      </c>
      <c r="D152" s="7"/>
      <c r="E152" s="7"/>
      <c r="F152" s="7"/>
      <c r="G152" s="7"/>
      <c r="H152" s="7"/>
      <c r="I152" s="7"/>
      <c r="J152" s="7"/>
      <c r="K152" s="7"/>
      <c r="L152" s="9"/>
      <c r="M152" s="10"/>
      <c r="N152" s="10"/>
      <c r="O152" s="10"/>
      <c r="P152" s="10"/>
      <c r="Q152" s="10"/>
      <c r="R152" s="10"/>
      <c r="S152" s="10"/>
      <c r="T152" s="10"/>
      <c r="U152" s="10"/>
    </row>
    <row r="153" spans="1:21" ht="16.5" customHeight="1" x14ac:dyDescent="0.25">
      <c r="A153" s="7"/>
      <c r="B153" s="7"/>
      <c r="C153" s="7"/>
      <c r="D153" s="7" t="s">
        <v>743</v>
      </c>
      <c r="E153" s="7"/>
      <c r="F153" s="7"/>
      <c r="G153" s="7"/>
      <c r="H153" s="7"/>
      <c r="I153" s="7"/>
      <c r="J153" s="7"/>
      <c r="K153" s="7"/>
      <c r="L153" s="9"/>
      <c r="M153" s="10"/>
      <c r="N153" s="10"/>
      <c r="O153" s="10"/>
      <c r="P153" s="10"/>
      <c r="Q153" s="10"/>
      <c r="R153" s="10"/>
      <c r="S153" s="10"/>
      <c r="T153" s="10"/>
      <c r="U153" s="10"/>
    </row>
    <row r="154" spans="1:21" ht="16.5" customHeight="1" x14ac:dyDescent="0.25">
      <c r="A154" s="7"/>
      <c r="B154" s="7"/>
      <c r="C154" s="7"/>
      <c r="D154" s="7"/>
      <c r="E154" s="7" t="s">
        <v>744</v>
      </c>
      <c r="F154" s="7"/>
      <c r="G154" s="7"/>
      <c r="H154" s="7"/>
      <c r="I154" s="7"/>
      <c r="J154" s="7"/>
      <c r="K154" s="7"/>
      <c r="L154" s="9" t="s">
        <v>745</v>
      </c>
      <c r="M154" s="200" t="s">
        <v>79</v>
      </c>
      <c r="N154" s="200" t="s">
        <v>79</v>
      </c>
      <c r="O154" s="200" t="s">
        <v>79</v>
      </c>
      <c r="P154" s="200" t="s">
        <v>79</v>
      </c>
      <c r="Q154" s="199" t="s">
        <v>77</v>
      </c>
      <c r="R154" s="199" t="s">
        <v>77</v>
      </c>
      <c r="S154" s="200" t="s">
        <v>79</v>
      </c>
      <c r="T154" s="199" t="s">
        <v>77</v>
      </c>
      <c r="U154" s="200" t="s">
        <v>79</v>
      </c>
    </row>
    <row r="155" spans="1:21" ht="16.5" customHeight="1" x14ac:dyDescent="0.25">
      <c r="A155" s="7"/>
      <c r="B155" s="7"/>
      <c r="C155" s="7"/>
      <c r="D155" s="7"/>
      <c r="E155" s="7" t="s">
        <v>746</v>
      </c>
      <c r="F155" s="7"/>
      <c r="G155" s="7"/>
      <c r="H155" s="7"/>
      <c r="I155" s="7"/>
      <c r="J155" s="7"/>
      <c r="K155" s="7"/>
      <c r="L155" s="9" t="s">
        <v>745</v>
      </c>
      <c r="M155" s="200">
        <v>1</v>
      </c>
      <c r="N155" s="200">
        <v>1</v>
      </c>
      <c r="O155" s="200">
        <v>1</v>
      </c>
      <c r="P155" s="200" t="s">
        <v>79</v>
      </c>
      <c r="Q155" s="199" t="s">
        <v>77</v>
      </c>
      <c r="R155" s="199" t="s">
        <v>77</v>
      </c>
      <c r="S155" s="200" t="s">
        <v>79</v>
      </c>
      <c r="T155" s="199" t="s">
        <v>77</v>
      </c>
      <c r="U155" s="200">
        <v>1</v>
      </c>
    </row>
    <row r="156" spans="1:21" ht="16.5" customHeight="1" x14ac:dyDescent="0.25">
      <c r="A156" s="7"/>
      <c r="B156" s="7"/>
      <c r="C156" s="7"/>
      <c r="D156" s="7" t="s">
        <v>747</v>
      </c>
      <c r="E156" s="7"/>
      <c r="F156" s="7"/>
      <c r="G156" s="7"/>
      <c r="H156" s="7"/>
      <c r="I156" s="7"/>
      <c r="J156" s="7"/>
      <c r="K156" s="7"/>
      <c r="L156" s="9"/>
      <c r="M156" s="10"/>
      <c r="N156" s="10"/>
      <c r="O156" s="10"/>
      <c r="P156" s="10"/>
      <c r="Q156" s="10"/>
      <c r="R156" s="10"/>
      <c r="S156" s="10"/>
      <c r="T156" s="10"/>
      <c r="U156" s="10"/>
    </row>
    <row r="157" spans="1:21" ht="16.5" customHeight="1" x14ac:dyDescent="0.25">
      <c r="A157" s="7"/>
      <c r="B157" s="7"/>
      <c r="C157" s="7"/>
      <c r="D157" s="7"/>
      <c r="E157" s="7" t="s">
        <v>744</v>
      </c>
      <c r="F157" s="7"/>
      <c r="G157" s="7"/>
      <c r="H157" s="7"/>
      <c r="I157" s="7"/>
      <c r="J157" s="7"/>
      <c r="K157" s="7"/>
      <c r="L157" s="9" t="s">
        <v>745</v>
      </c>
      <c r="M157" s="200" t="s">
        <v>79</v>
      </c>
      <c r="N157" s="200" t="s">
        <v>79</v>
      </c>
      <c r="O157" s="200" t="s">
        <v>79</v>
      </c>
      <c r="P157" s="200" t="s">
        <v>79</v>
      </c>
      <c r="Q157" s="200" t="s">
        <v>79</v>
      </c>
      <c r="R157" s="200" t="s">
        <v>79</v>
      </c>
      <c r="S157" s="200" t="s">
        <v>79</v>
      </c>
      <c r="T157" s="200" t="s">
        <v>79</v>
      </c>
      <c r="U157" s="200" t="s">
        <v>79</v>
      </c>
    </row>
    <row r="158" spans="1:21" ht="16.5" customHeight="1" x14ac:dyDescent="0.25">
      <c r="A158" s="7"/>
      <c r="B158" s="7"/>
      <c r="C158" s="7"/>
      <c r="D158" s="7"/>
      <c r="E158" s="7" t="s">
        <v>746</v>
      </c>
      <c r="F158" s="7"/>
      <c r="G158" s="7"/>
      <c r="H158" s="7"/>
      <c r="I158" s="7"/>
      <c r="J158" s="7"/>
      <c r="K158" s="7"/>
      <c r="L158" s="9" t="s">
        <v>745</v>
      </c>
      <c r="M158" s="200">
        <v>1</v>
      </c>
      <c r="N158" s="200">
        <v>1</v>
      </c>
      <c r="O158" s="200">
        <v>1</v>
      </c>
      <c r="P158" s="200">
        <v>1</v>
      </c>
      <c r="Q158" s="200">
        <v>1</v>
      </c>
      <c r="R158" s="200">
        <v>1</v>
      </c>
      <c r="S158" s="200">
        <v>1</v>
      </c>
      <c r="T158" s="200">
        <v>1</v>
      </c>
      <c r="U158" s="200">
        <v>1</v>
      </c>
    </row>
    <row r="159" spans="1:21" ht="16.5" customHeight="1" x14ac:dyDescent="0.25">
      <c r="A159" s="7"/>
      <c r="B159" s="7"/>
      <c r="C159" s="7"/>
      <c r="D159" s="7" t="s">
        <v>748</v>
      </c>
      <c r="E159" s="7"/>
      <c r="F159" s="7"/>
      <c r="G159" s="7"/>
      <c r="H159" s="7"/>
      <c r="I159" s="7"/>
      <c r="J159" s="7"/>
      <c r="K159" s="7"/>
      <c r="L159" s="9"/>
      <c r="M159" s="10"/>
      <c r="N159" s="10"/>
      <c r="O159" s="10"/>
      <c r="P159" s="10"/>
      <c r="Q159" s="10"/>
      <c r="R159" s="10"/>
      <c r="S159" s="10"/>
      <c r="T159" s="10"/>
      <c r="U159" s="10"/>
    </row>
    <row r="160" spans="1:21" ht="16.5" customHeight="1" x14ac:dyDescent="0.25">
      <c r="A160" s="7"/>
      <c r="B160" s="7"/>
      <c r="C160" s="7"/>
      <c r="D160" s="7"/>
      <c r="E160" s="7" t="s">
        <v>744</v>
      </c>
      <c r="F160" s="7"/>
      <c r="G160" s="7"/>
      <c r="H160" s="7"/>
      <c r="I160" s="7"/>
      <c r="J160" s="7"/>
      <c r="K160" s="7"/>
      <c r="L160" s="9" t="s">
        <v>745</v>
      </c>
      <c r="M160" s="200">
        <v>2</v>
      </c>
      <c r="N160" s="200">
        <v>2</v>
      </c>
      <c r="O160" s="200">
        <v>2</v>
      </c>
      <c r="P160" s="200">
        <v>2</v>
      </c>
      <c r="Q160" s="200">
        <v>2</v>
      </c>
      <c r="R160" s="200">
        <v>2</v>
      </c>
      <c r="S160" s="200">
        <v>2</v>
      </c>
      <c r="T160" s="200">
        <v>2</v>
      </c>
      <c r="U160" s="200">
        <v>2</v>
      </c>
    </row>
    <row r="161" spans="1:21" ht="16.5" customHeight="1" x14ac:dyDescent="0.25">
      <c r="A161" s="7"/>
      <c r="B161" s="7"/>
      <c r="C161" s="7"/>
      <c r="D161" s="7"/>
      <c r="E161" s="7" t="s">
        <v>746</v>
      </c>
      <c r="F161" s="7"/>
      <c r="G161" s="7"/>
      <c r="H161" s="7"/>
      <c r="I161" s="7"/>
      <c r="J161" s="7"/>
      <c r="K161" s="7"/>
      <c r="L161" s="9" t="s">
        <v>745</v>
      </c>
      <c r="M161" s="200">
        <v>2</v>
      </c>
      <c r="N161" s="200">
        <v>2</v>
      </c>
      <c r="O161" s="200">
        <v>2</v>
      </c>
      <c r="P161" s="200">
        <v>2</v>
      </c>
      <c r="Q161" s="200">
        <v>2</v>
      </c>
      <c r="R161" s="200">
        <v>2</v>
      </c>
      <c r="S161" s="200">
        <v>2</v>
      </c>
      <c r="T161" s="200">
        <v>2</v>
      </c>
      <c r="U161" s="200">
        <v>2</v>
      </c>
    </row>
    <row r="162" spans="1:21" ht="16.5" customHeight="1" x14ac:dyDescent="0.25">
      <c r="A162" s="7"/>
      <c r="B162" s="7"/>
      <c r="C162" s="7"/>
      <c r="D162" s="7" t="s">
        <v>749</v>
      </c>
      <c r="E162" s="7"/>
      <c r="F162" s="7"/>
      <c r="G162" s="7"/>
      <c r="H162" s="7"/>
      <c r="I162" s="7"/>
      <c r="J162" s="7"/>
      <c r="K162" s="7"/>
      <c r="L162" s="9"/>
      <c r="M162" s="10"/>
      <c r="N162" s="10"/>
      <c r="O162" s="10"/>
      <c r="P162" s="10"/>
      <c r="Q162" s="10"/>
      <c r="R162" s="10"/>
      <c r="S162" s="10"/>
      <c r="T162" s="10"/>
      <c r="U162" s="10"/>
    </row>
    <row r="163" spans="1:21" ht="16.5" customHeight="1" x14ac:dyDescent="0.25">
      <c r="A163" s="7"/>
      <c r="B163" s="7"/>
      <c r="C163" s="7"/>
      <c r="D163" s="7"/>
      <c r="E163" s="7" t="s">
        <v>744</v>
      </c>
      <c r="F163" s="7"/>
      <c r="G163" s="7"/>
      <c r="H163" s="7"/>
      <c r="I163" s="7"/>
      <c r="J163" s="7"/>
      <c r="K163" s="7"/>
      <c r="L163" s="9" t="s">
        <v>745</v>
      </c>
      <c r="M163" s="200">
        <v>5</v>
      </c>
      <c r="N163" s="200">
        <v>5</v>
      </c>
      <c r="O163" s="200">
        <v>5</v>
      </c>
      <c r="P163" s="200">
        <v>5</v>
      </c>
      <c r="Q163" s="200">
        <v>5</v>
      </c>
      <c r="R163" s="200">
        <v>5</v>
      </c>
      <c r="S163" s="200">
        <v>5</v>
      </c>
      <c r="T163" s="200">
        <v>4</v>
      </c>
      <c r="U163" s="200">
        <v>5</v>
      </c>
    </row>
    <row r="164" spans="1:21" ht="16.5" customHeight="1" x14ac:dyDescent="0.25">
      <c r="A164" s="7"/>
      <c r="B164" s="7"/>
      <c r="C164" s="7"/>
      <c r="D164" s="7"/>
      <c r="E164" s="7" t="s">
        <v>746</v>
      </c>
      <c r="F164" s="7"/>
      <c r="G164" s="7"/>
      <c r="H164" s="7"/>
      <c r="I164" s="7"/>
      <c r="J164" s="7"/>
      <c r="K164" s="7"/>
      <c r="L164" s="9" t="s">
        <v>745</v>
      </c>
      <c r="M164" s="200">
        <v>5</v>
      </c>
      <c r="N164" s="200">
        <v>5</v>
      </c>
      <c r="O164" s="200">
        <v>5</v>
      </c>
      <c r="P164" s="200">
        <v>5</v>
      </c>
      <c r="Q164" s="200">
        <v>5</v>
      </c>
      <c r="R164" s="200">
        <v>5</v>
      </c>
      <c r="S164" s="200">
        <v>5</v>
      </c>
      <c r="T164" s="200">
        <v>5</v>
      </c>
      <c r="U164" s="200">
        <v>5</v>
      </c>
    </row>
    <row r="165" spans="1:21" ht="16.5" customHeight="1" x14ac:dyDescent="0.25">
      <c r="A165" s="7"/>
      <c r="B165" s="7" t="s">
        <v>245</v>
      </c>
      <c r="C165" s="7"/>
      <c r="D165" s="7"/>
      <c r="E165" s="7"/>
      <c r="F165" s="7"/>
      <c r="G165" s="7"/>
      <c r="H165" s="7"/>
      <c r="I165" s="7"/>
      <c r="J165" s="7"/>
      <c r="K165" s="7"/>
      <c r="L165" s="9"/>
      <c r="M165" s="10"/>
      <c r="N165" s="10"/>
      <c r="O165" s="10"/>
      <c r="P165" s="10"/>
      <c r="Q165" s="10"/>
      <c r="R165" s="10"/>
      <c r="S165" s="10"/>
      <c r="T165" s="10"/>
      <c r="U165" s="10"/>
    </row>
    <row r="166" spans="1:21" ht="16.5" customHeight="1" x14ac:dyDescent="0.25">
      <c r="A166" s="7"/>
      <c r="B166" s="7"/>
      <c r="C166" s="7" t="s">
        <v>742</v>
      </c>
      <c r="D166" s="7"/>
      <c r="E166" s="7"/>
      <c r="F166" s="7"/>
      <c r="G166" s="7"/>
      <c r="H166" s="7"/>
      <c r="I166" s="7"/>
      <c r="J166" s="7"/>
      <c r="K166" s="7"/>
      <c r="L166" s="9"/>
      <c r="M166" s="10"/>
      <c r="N166" s="10"/>
      <c r="O166" s="10"/>
      <c r="P166" s="10"/>
      <c r="Q166" s="10"/>
      <c r="R166" s="10"/>
      <c r="S166" s="10"/>
      <c r="T166" s="10"/>
      <c r="U166" s="10"/>
    </row>
    <row r="167" spans="1:21" ht="16.5" customHeight="1" x14ac:dyDescent="0.25">
      <c r="A167" s="7"/>
      <c r="B167" s="7"/>
      <c r="C167" s="7"/>
      <c r="D167" s="7" t="s">
        <v>743</v>
      </c>
      <c r="E167" s="7"/>
      <c r="F167" s="7"/>
      <c r="G167" s="7"/>
      <c r="H167" s="7"/>
      <c r="I167" s="7"/>
      <c r="J167" s="7"/>
      <c r="K167" s="7"/>
      <c r="L167" s="9"/>
      <c r="M167" s="10"/>
      <c r="N167" s="10"/>
      <c r="O167" s="10"/>
      <c r="P167" s="10"/>
      <c r="Q167" s="10"/>
      <c r="R167" s="10"/>
      <c r="S167" s="10"/>
      <c r="T167" s="10"/>
      <c r="U167" s="10"/>
    </row>
    <row r="168" spans="1:21" ht="16.5" customHeight="1" x14ac:dyDescent="0.25">
      <c r="A168" s="7"/>
      <c r="B168" s="7"/>
      <c r="C168" s="7"/>
      <c r="D168" s="7"/>
      <c r="E168" s="7" t="s">
        <v>744</v>
      </c>
      <c r="F168" s="7"/>
      <c r="G168" s="7"/>
      <c r="H168" s="7"/>
      <c r="I168" s="7"/>
      <c r="J168" s="7"/>
      <c r="K168" s="7"/>
      <c r="L168" s="9" t="s">
        <v>745</v>
      </c>
      <c r="M168" s="200">
        <v>7</v>
      </c>
      <c r="N168" s="200">
        <v>7</v>
      </c>
      <c r="O168" s="200">
        <v>7</v>
      </c>
      <c r="P168" s="200">
        <v>7</v>
      </c>
      <c r="Q168" s="200">
        <v>7</v>
      </c>
      <c r="R168" s="200">
        <v>7</v>
      </c>
      <c r="S168" s="200">
        <v>7</v>
      </c>
      <c r="T168" s="200">
        <v>7</v>
      </c>
      <c r="U168" s="200">
        <v>7</v>
      </c>
    </row>
    <row r="169" spans="1:21" ht="16.5" customHeight="1" x14ac:dyDescent="0.25">
      <c r="A169" s="7"/>
      <c r="B169" s="7"/>
      <c r="C169" s="7"/>
      <c r="D169" s="7"/>
      <c r="E169" s="7" t="s">
        <v>746</v>
      </c>
      <c r="F169" s="7"/>
      <c r="G169" s="7"/>
      <c r="H169" s="7"/>
      <c r="I169" s="7"/>
      <c r="J169" s="7"/>
      <c r="K169" s="7"/>
      <c r="L169" s="9" t="s">
        <v>745</v>
      </c>
      <c r="M169" s="200">
        <v>7</v>
      </c>
      <c r="N169" s="200">
        <v>7</v>
      </c>
      <c r="O169" s="200">
        <v>7</v>
      </c>
      <c r="P169" s="200">
        <v>7</v>
      </c>
      <c r="Q169" s="200">
        <v>7</v>
      </c>
      <c r="R169" s="200">
        <v>7</v>
      </c>
      <c r="S169" s="200">
        <v>7</v>
      </c>
      <c r="T169" s="200">
        <v>7</v>
      </c>
      <c r="U169" s="200">
        <v>7</v>
      </c>
    </row>
    <row r="170" spans="1:21" ht="16.5" customHeight="1" x14ac:dyDescent="0.25">
      <c r="A170" s="7"/>
      <c r="B170" s="7"/>
      <c r="C170" s="7"/>
      <c r="D170" s="7" t="s">
        <v>747</v>
      </c>
      <c r="E170" s="7"/>
      <c r="F170" s="7"/>
      <c r="G170" s="7"/>
      <c r="H170" s="7"/>
      <c r="I170" s="7"/>
      <c r="J170" s="7"/>
      <c r="K170" s="7"/>
      <c r="L170" s="9"/>
      <c r="M170" s="10"/>
      <c r="N170" s="10"/>
      <c r="O170" s="10"/>
      <c r="P170" s="10"/>
      <c r="Q170" s="10"/>
      <c r="R170" s="10"/>
      <c r="S170" s="10"/>
      <c r="T170" s="10"/>
      <c r="U170" s="10"/>
    </row>
    <row r="171" spans="1:21" ht="16.5" customHeight="1" x14ac:dyDescent="0.25">
      <c r="A171" s="7"/>
      <c r="B171" s="7"/>
      <c r="C171" s="7"/>
      <c r="D171" s="7"/>
      <c r="E171" s="7" t="s">
        <v>744</v>
      </c>
      <c r="F171" s="7"/>
      <c r="G171" s="7"/>
      <c r="H171" s="7"/>
      <c r="I171" s="7"/>
      <c r="J171" s="7"/>
      <c r="K171" s="7"/>
      <c r="L171" s="9" t="s">
        <v>745</v>
      </c>
      <c r="M171" s="207">
        <v>15</v>
      </c>
      <c r="N171" s="207">
        <v>15</v>
      </c>
      <c r="O171" s="207">
        <v>15</v>
      </c>
      <c r="P171" s="207">
        <v>15</v>
      </c>
      <c r="Q171" s="207">
        <v>15</v>
      </c>
      <c r="R171" s="207">
        <v>15</v>
      </c>
      <c r="S171" s="207">
        <v>15</v>
      </c>
      <c r="T171" s="207">
        <v>15</v>
      </c>
      <c r="U171" s="207">
        <v>15</v>
      </c>
    </row>
    <row r="172" spans="1:21" ht="16.5" customHeight="1" x14ac:dyDescent="0.25">
      <c r="A172" s="7"/>
      <c r="B172" s="7"/>
      <c r="C172" s="7"/>
      <c r="D172" s="7"/>
      <c r="E172" s="7" t="s">
        <v>746</v>
      </c>
      <c r="F172" s="7"/>
      <c r="G172" s="7"/>
      <c r="H172" s="7"/>
      <c r="I172" s="7"/>
      <c r="J172" s="7"/>
      <c r="K172" s="7"/>
      <c r="L172" s="9" t="s">
        <v>745</v>
      </c>
      <c r="M172" s="207">
        <v>16</v>
      </c>
      <c r="N172" s="207">
        <v>16</v>
      </c>
      <c r="O172" s="207">
        <v>16</v>
      </c>
      <c r="P172" s="207">
        <v>16</v>
      </c>
      <c r="Q172" s="207">
        <v>16</v>
      </c>
      <c r="R172" s="207">
        <v>16</v>
      </c>
      <c r="S172" s="207">
        <v>16</v>
      </c>
      <c r="T172" s="207">
        <v>16</v>
      </c>
      <c r="U172" s="207">
        <v>16</v>
      </c>
    </row>
    <row r="173" spans="1:21" ht="16.5" customHeight="1" x14ac:dyDescent="0.25">
      <c r="A173" s="7"/>
      <c r="B173" s="7"/>
      <c r="C173" s="7"/>
      <c r="D173" s="7" t="s">
        <v>748</v>
      </c>
      <c r="E173" s="7"/>
      <c r="F173" s="7"/>
      <c r="G173" s="7"/>
      <c r="H173" s="7"/>
      <c r="I173" s="7"/>
      <c r="J173" s="7"/>
      <c r="K173" s="7"/>
      <c r="L173" s="9"/>
      <c r="M173" s="10"/>
      <c r="N173" s="10"/>
      <c r="O173" s="10"/>
      <c r="P173" s="10"/>
      <c r="Q173" s="10"/>
      <c r="R173" s="10"/>
      <c r="S173" s="10"/>
      <c r="T173" s="10"/>
      <c r="U173" s="10"/>
    </row>
    <row r="174" spans="1:21" ht="16.5" customHeight="1" x14ac:dyDescent="0.25">
      <c r="A174" s="7"/>
      <c r="B174" s="7"/>
      <c r="C174" s="7"/>
      <c r="D174" s="7"/>
      <c r="E174" s="7" t="s">
        <v>744</v>
      </c>
      <c r="F174" s="7"/>
      <c r="G174" s="7"/>
      <c r="H174" s="7"/>
      <c r="I174" s="7"/>
      <c r="J174" s="7"/>
      <c r="K174" s="7"/>
      <c r="L174" s="9" t="s">
        <v>745</v>
      </c>
      <c r="M174" s="207">
        <v>20</v>
      </c>
      <c r="N174" s="207">
        <v>20</v>
      </c>
      <c r="O174" s="207">
        <v>20</v>
      </c>
      <c r="P174" s="207">
        <v>20</v>
      </c>
      <c r="Q174" s="207">
        <v>20</v>
      </c>
      <c r="R174" s="207">
        <v>20</v>
      </c>
      <c r="S174" s="207">
        <v>20</v>
      </c>
      <c r="T174" s="207">
        <v>20</v>
      </c>
      <c r="U174" s="207">
        <v>20</v>
      </c>
    </row>
    <row r="175" spans="1:21" ht="16.5" customHeight="1" x14ac:dyDescent="0.25">
      <c r="A175" s="7"/>
      <c r="B175" s="7"/>
      <c r="C175" s="7"/>
      <c r="D175" s="7"/>
      <c r="E175" s="7" t="s">
        <v>746</v>
      </c>
      <c r="F175" s="7"/>
      <c r="G175" s="7"/>
      <c r="H175" s="7"/>
      <c r="I175" s="7"/>
      <c r="J175" s="7"/>
      <c r="K175" s="7"/>
      <c r="L175" s="9" t="s">
        <v>745</v>
      </c>
      <c r="M175" s="207">
        <v>21</v>
      </c>
      <c r="N175" s="207">
        <v>21</v>
      </c>
      <c r="O175" s="207">
        <v>21</v>
      </c>
      <c r="P175" s="207">
        <v>21</v>
      </c>
      <c r="Q175" s="207">
        <v>21</v>
      </c>
      <c r="R175" s="207">
        <v>21</v>
      </c>
      <c r="S175" s="207">
        <v>21</v>
      </c>
      <c r="T175" s="207">
        <v>21</v>
      </c>
      <c r="U175" s="207">
        <v>21</v>
      </c>
    </row>
    <row r="176" spans="1:21" ht="16.5" customHeight="1" x14ac:dyDescent="0.25">
      <c r="A176" s="7"/>
      <c r="B176" s="7"/>
      <c r="C176" s="7"/>
      <c r="D176" s="7" t="s">
        <v>749</v>
      </c>
      <c r="E176" s="7"/>
      <c r="F176" s="7"/>
      <c r="G176" s="7"/>
      <c r="H176" s="7"/>
      <c r="I176" s="7"/>
      <c r="J176" s="7"/>
      <c r="K176" s="7"/>
      <c r="L176" s="9"/>
      <c r="M176" s="10"/>
      <c r="N176" s="10"/>
      <c r="O176" s="10"/>
      <c r="P176" s="10"/>
      <c r="Q176" s="10"/>
      <c r="R176" s="10"/>
      <c r="S176" s="10"/>
      <c r="T176" s="10"/>
      <c r="U176" s="10"/>
    </row>
    <row r="177" spans="1:21" ht="16.5" customHeight="1" x14ac:dyDescent="0.25">
      <c r="A177" s="7"/>
      <c r="B177" s="7"/>
      <c r="C177" s="7"/>
      <c r="D177" s="7"/>
      <c r="E177" s="7" t="s">
        <v>744</v>
      </c>
      <c r="F177" s="7"/>
      <c r="G177" s="7"/>
      <c r="H177" s="7"/>
      <c r="I177" s="7"/>
      <c r="J177" s="7"/>
      <c r="K177" s="7"/>
      <c r="L177" s="9" t="s">
        <v>745</v>
      </c>
      <c r="M177" s="207">
        <v>34</v>
      </c>
      <c r="N177" s="207">
        <v>13</v>
      </c>
      <c r="O177" s="207">
        <v>13</v>
      </c>
      <c r="P177" s="207">
        <v>34</v>
      </c>
      <c r="Q177" s="207">
        <v>34</v>
      </c>
      <c r="R177" s="207">
        <v>34</v>
      </c>
      <c r="S177" s="207">
        <v>34</v>
      </c>
      <c r="T177" s="207">
        <v>34</v>
      </c>
      <c r="U177" s="207">
        <v>34</v>
      </c>
    </row>
    <row r="178" spans="1:21" ht="16.5" customHeight="1" x14ac:dyDescent="0.25">
      <c r="A178" s="7"/>
      <c r="B178" s="7"/>
      <c r="C178" s="7"/>
      <c r="D178" s="7"/>
      <c r="E178" s="7" t="s">
        <v>746</v>
      </c>
      <c r="F178" s="7"/>
      <c r="G178" s="7"/>
      <c r="H178" s="7"/>
      <c r="I178" s="7"/>
      <c r="J178" s="7"/>
      <c r="K178" s="7"/>
      <c r="L178" s="9" t="s">
        <v>745</v>
      </c>
      <c r="M178" s="207">
        <v>35</v>
      </c>
      <c r="N178" s="207">
        <v>34</v>
      </c>
      <c r="O178" s="207">
        <v>35</v>
      </c>
      <c r="P178" s="207">
        <v>35</v>
      </c>
      <c r="Q178" s="207">
        <v>35</v>
      </c>
      <c r="R178" s="207">
        <v>35</v>
      </c>
      <c r="S178" s="207">
        <v>35</v>
      </c>
      <c r="T178" s="207">
        <v>35</v>
      </c>
      <c r="U178" s="207">
        <v>35</v>
      </c>
    </row>
    <row r="179" spans="1:21" ht="16.5" customHeight="1" x14ac:dyDescent="0.25">
      <c r="A179" s="7"/>
      <c r="B179" s="7"/>
      <c r="C179" s="7" t="s">
        <v>750</v>
      </c>
      <c r="D179" s="7"/>
      <c r="E179" s="7"/>
      <c r="F179" s="7"/>
      <c r="G179" s="7"/>
      <c r="H179" s="7"/>
      <c r="I179" s="7"/>
      <c r="J179" s="7"/>
      <c r="K179" s="7"/>
      <c r="L179" s="9"/>
      <c r="M179" s="10"/>
      <c r="N179" s="10"/>
      <c r="O179" s="10"/>
      <c r="P179" s="10"/>
      <c r="Q179" s="10"/>
      <c r="R179" s="10"/>
      <c r="S179" s="10"/>
      <c r="T179" s="10"/>
      <c r="U179" s="10"/>
    </row>
    <row r="180" spans="1:21" ht="16.5" customHeight="1" x14ac:dyDescent="0.25">
      <c r="A180" s="7"/>
      <c r="B180" s="7"/>
      <c r="C180" s="7"/>
      <c r="D180" s="7" t="s">
        <v>743</v>
      </c>
      <c r="E180" s="7"/>
      <c r="F180" s="7"/>
      <c r="G180" s="7"/>
      <c r="H180" s="7"/>
      <c r="I180" s="7"/>
      <c r="J180" s="7"/>
      <c r="K180" s="7"/>
      <c r="L180" s="9"/>
      <c r="M180" s="10"/>
      <c r="N180" s="10"/>
      <c r="O180" s="10"/>
      <c r="P180" s="10"/>
      <c r="Q180" s="10"/>
      <c r="R180" s="10"/>
      <c r="S180" s="10"/>
      <c r="T180" s="10"/>
      <c r="U180" s="10"/>
    </row>
    <row r="181" spans="1:21" ht="16.5" customHeight="1" x14ac:dyDescent="0.25">
      <c r="A181" s="7"/>
      <c r="B181" s="7"/>
      <c r="C181" s="7"/>
      <c r="D181" s="7"/>
      <c r="E181" s="7" t="s">
        <v>744</v>
      </c>
      <c r="F181" s="7"/>
      <c r="G181" s="7"/>
      <c r="H181" s="7"/>
      <c r="I181" s="7"/>
      <c r="J181" s="7"/>
      <c r="K181" s="7"/>
      <c r="L181" s="9" t="s">
        <v>745</v>
      </c>
      <c r="M181" s="200">
        <v>7</v>
      </c>
      <c r="N181" s="200">
        <v>7</v>
      </c>
      <c r="O181" s="200">
        <v>7</v>
      </c>
      <c r="P181" s="200">
        <v>7</v>
      </c>
      <c r="Q181" s="200">
        <v>7</v>
      </c>
      <c r="R181" s="200">
        <v>7</v>
      </c>
      <c r="S181" s="200">
        <v>7</v>
      </c>
      <c r="T181" s="200">
        <v>7</v>
      </c>
      <c r="U181" s="200">
        <v>7</v>
      </c>
    </row>
    <row r="182" spans="1:21" ht="16.5" customHeight="1" x14ac:dyDescent="0.25">
      <c r="A182" s="7"/>
      <c r="B182" s="7"/>
      <c r="C182" s="7"/>
      <c r="D182" s="7"/>
      <c r="E182" s="7" t="s">
        <v>746</v>
      </c>
      <c r="F182" s="7"/>
      <c r="G182" s="7"/>
      <c r="H182" s="7"/>
      <c r="I182" s="7"/>
      <c r="J182" s="7"/>
      <c r="K182" s="7"/>
      <c r="L182" s="9" t="s">
        <v>745</v>
      </c>
      <c r="M182" s="200">
        <v>7</v>
      </c>
      <c r="N182" s="200">
        <v>7</v>
      </c>
      <c r="O182" s="200">
        <v>7</v>
      </c>
      <c r="P182" s="200">
        <v>7</v>
      </c>
      <c r="Q182" s="200">
        <v>7</v>
      </c>
      <c r="R182" s="200">
        <v>7</v>
      </c>
      <c r="S182" s="200">
        <v>7</v>
      </c>
      <c r="T182" s="200">
        <v>7</v>
      </c>
      <c r="U182" s="200">
        <v>7</v>
      </c>
    </row>
    <row r="183" spans="1:21" ht="16.5" customHeight="1" x14ac:dyDescent="0.25">
      <c r="A183" s="7"/>
      <c r="B183" s="7"/>
      <c r="C183" s="7"/>
      <c r="D183" s="7" t="s">
        <v>747</v>
      </c>
      <c r="E183" s="7"/>
      <c r="F183" s="7"/>
      <c r="G183" s="7"/>
      <c r="H183" s="7"/>
      <c r="I183" s="7"/>
      <c r="J183" s="7"/>
      <c r="K183" s="7"/>
      <c r="L183" s="9"/>
      <c r="M183" s="10"/>
      <c r="N183" s="10"/>
      <c r="O183" s="10"/>
      <c r="P183" s="10"/>
      <c r="Q183" s="10"/>
      <c r="R183" s="10"/>
      <c r="S183" s="10"/>
      <c r="T183" s="10"/>
      <c r="U183" s="10"/>
    </row>
    <row r="184" spans="1:21" ht="16.5" customHeight="1" x14ac:dyDescent="0.25">
      <c r="A184" s="7"/>
      <c r="B184" s="7"/>
      <c r="C184" s="7"/>
      <c r="D184" s="7"/>
      <c r="E184" s="7" t="s">
        <v>744</v>
      </c>
      <c r="F184" s="7"/>
      <c r="G184" s="7"/>
      <c r="H184" s="7"/>
      <c r="I184" s="7"/>
      <c r="J184" s="7"/>
      <c r="K184" s="7"/>
      <c r="L184" s="9" t="s">
        <v>745</v>
      </c>
      <c r="M184" s="207">
        <v>15</v>
      </c>
      <c r="N184" s="207">
        <v>15</v>
      </c>
      <c r="O184" s="207">
        <v>15</v>
      </c>
      <c r="P184" s="207">
        <v>15</v>
      </c>
      <c r="Q184" s="207">
        <v>15</v>
      </c>
      <c r="R184" s="207">
        <v>15</v>
      </c>
      <c r="S184" s="207">
        <v>15</v>
      </c>
      <c r="T184" s="207">
        <v>15</v>
      </c>
      <c r="U184" s="207">
        <v>15</v>
      </c>
    </row>
    <row r="185" spans="1:21" ht="16.5" customHeight="1" x14ac:dyDescent="0.25">
      <c r="A185" s="7"/>
      <c r="B185" s="7"/>
      <c r="C185" s="7"/>
      <c r="D185" s="7"/>
      <c r="E185" s="7" t="s">
        <v>746</v>
      </c>
      <c r="F185" s="7"/>
      <c r="G185" s="7"/>
      <c r="H185" s="7"/>
      <c r="I185" s="7"/>
      <c r="J185" s="7"/>
      <c r="K185" s="7"/>
      <c r="L185" s="9" t="s">
        <v>745</v>
      </c>
      <c r="M185" s="207">
        <v>16</v>
      </c>
      <c r="N185" s="207">
        <v>16</v>
      </c>
      <c r="O185" s="207">
        <v>16</v>
      </c>
      <c r="P185" s="207">
        <v>16</v>
      </c>
      <c r="Q185" s="207">
        <v>16</v>
      </c>
      <c r="R185" s="207">
        <v>16</v>
      </c>
      <c r="S185" s="207">
        <v>16</v>
      </c>
      <c r="T185" s="207">
        <v>16</v>
      </c>
      <c r="U185" s="207">
        <v>16</v>
      </c>
    </row>
    <row r="186" spans="1:21" ht="16.5" customHeight="1" x14ac:dyDescent="0.25">
      <c r="A186" s="7"/>
      <c r="B186" s="7"/>
      <c r="C186" s="7"/>
      <c r="D186" s="7" t="s">
        <v>748</v>
      </c>
      <c r="E186" s="7"/>
      <c r="F186" s="7"/>
      <c r="G186" s="7"/>
      <c r="H186" s="7"/>
      <c r="I186" s="7"/>
      <c r="J186" s="7"/>
      <c r="K186" s="7"/>
      <c r="L186" s="9"/>
      <c r="M186" s="10"/>
      <c r="N186" s="10"/>
      <c r="O186" s="10"/>
      <c r="P186" s="10"/>
      <c r="Q186" s="10"/>
      <c r="R186" s="10"/>
      <c r="S186" s="10"/>
      <c r="T186" s="10"/>
      <c r="U186" s="10"/>
    </row>
    <row r="187" spans="1:21" ht="16.5" customHeight="1" x14ac:dyDescent="0.25">
      <c r="A187" s="7"/>
      <c r="B187" s="7"/>
      <c r="C187" s="7"/>
      <c r="D187" s="7"/>
      <c r="E187" s="7" t="s">
        <v>744</v>
      </c>
      <c r="F187" s="7"/>
      <c r="G187" s="7"/>
      <c r="H187" s="7"/>
      <c r="I187" s="7"/>
      <c r="J187" s="7"/>
      <c r="K187" s="7"/>
      <c r="L187" s="9" t="s">
        <v>745</v>
      </c>
      <c r="M187" s="207">
        <v>20</v>
      </c>
      <c r="N187" s="207">
        <v>20</v>
      </c>
      <c r="O187" s="207">
        <v>20</v>
      </c>
      <c r="P187" s="207">
        <v>20</v>
      </c>
      <c r="Q187" s="207">
        <v>20</v>
      </c>
      <c r="R187" s="207">
        <v>20</v>
      </c>
      <c r="S187" s="207">
        <v>20</v>
      </c>
      <c r="T187" s="207">
        <v>21</v>
      </c>
      <c r="U187" s="207">
        <v>20</v>
      </c>
    </row>
    <row r="188" spans="1:21" ht="16.5" customHeight="1" x14ac:dyDescent="0.25">
      <c r="A188" s="7"/>
      <c r="B188" s="7"/>
      <c r="C188" s="7"/>
      <c r="D188" s="7"/>
      <c r="E188" s="7" t="s">
        <v>746</v>
      </c>
      <c r="F188" s="7"/>
      <c r="G188" s="7"/>
      <c r="H188" s="7"/>
      <c r="I188" s="7"/>
      <c r="J188" s="7"/>
      <c r="K188" s="7"/>
      <c r="L188" s="9" t="s">
        <v>745</v>
      </c>
      <c r="M188" s="207">
        <v>21</v>
      </c>
      <c r="N188" s="207">
        <v>21</v>
      </c>
      <c r="O188" s="207">
        <v>21</v>
      </c>
      <c r="P188" s="207">
        <v>21</v>
      </c>
      <c r="Q188" s="207">
        <v>21</v>
      </c>
      <c r="R188" s="207">
        <v>21</v>
      </c>
      <c r="S188" s="207">
        <v>21</v>
      </c>
      <c r="T188" s="207">
        <v>21</v>
      </c>
      <c r="U188" s="207">
        <v>21</v>
      </c>
    </row>
    <row r="189" spans="1:21" ht="16.5" customHeight="1" x14ac:dyDescent="0.25">
      <c r="A189" s="7"/>
      <c r="B189" s="7"/>
      <c r="C189" s="7"/>
      <c r="D189" s="7" t="s">
        <v>749</v>
      </c>
      <c r="E189" s="7"/>
      <c r="F189" s="7"/>
      <c r="G189" s="7"/>
      <c r="H189" s="7"/>
      <c r="I189" s="7"/>
      <c r="J189" s="7"/>
      <c r="K189" s="7"/>
      <c r="L189" s="9"/>
      <c r="M189" s="10"/>
      <c r="N189" s="10"/>
      <c r="O189" s="10"/>
      <c r="P189" s="10"/>
      <c r="Q189" s="10"/>
      <c r="R189" s="10"/>
      <c r="S189" s="10"/>
      <c r="T189" s="10"/>
      <c r="U189" s="10"/>
    </row>
    <row r="190" spans="1:21" ht="16.5" customHeight="1" x14ac:dyDescent="0.25">
      <c r="A190" s="7"/>
      <c r="B190" s="7"/>
      <c r="C190" s="7"/>
      <c r="D190" s="7"/>
      <c r="E190" s="7" t="s">
        <v>744</v>
      </c>
      <c r="F190" s="7"/>
      <c r="G190" s="7"/>
      <c r="H190" s="7"/>
      <c r="I190" s="7"/>
      <c r="J190" s="7"/>
      <c r="K190" s="7"/>
      <c r="L190" s="9" t="s">
        <v>745</v>
      </c>
      <c r="M190" s="207">
        <v>34</v>
      </c>
      <c r="N190" s="207">
        <v>34</v>
      </c>
      <c r="O190" s="207">
        <v>34</v>
      </c>
      <c r="P190" s="207">
        <v>34</v>
      </c>
      <c r="Q190" s="207">
        <v>34</v>
      </c>
      <c r="R190" s="207">
        <v>34</v>
      </c>
      <c r="S190" s="207">
        <v>34</v>
      </c>
      <c r="T190" s="207">
        <v>34</v>
      </c>
      <c r="U190" s="207">
        <v>34</v>
      </c>
    </row>
    <row r="191" spans="1:21" ht="16.5" customHeight="1" x14ac:dyDescent="0.25">
      <c r="A191" s="7"/>
      <c r="B191" s="7"/>
      <c r="C191" s="7"/>
      <c r="D191" s="7"/>
      <c r="E191" s="7" t="s">
        <v>746</v>
      </c>
      <c r="F191" s="7"/>
      <c r="G191" s="7"/>
      <c r="H191" s="7"/>
      <c r="I191" s="7"/>
      <c r="J191" s="7"/>
      <c r="K191" s="7"/>
      <c r="L191" s="9" t="s">
        <v>745</v>
      </c>
      <c r="M191" s="207">
        <v>35</v>
      </c>
      <c r="N191" s="207">
        <v>35</v>
      </c>
      <c r="O191" s="207">
        <v>35</v>
      </c>
      <c r="P191" s="207">
        <v>35</v>
      </c>
      <c r="Q191" s="207">
        <v>35</v>
      </c>
      <c r="R191" s="207">
        <v>35</v>
      </c>
      <c r="S191" s="207">
        <v>35</v>
      </c>
      <c r="T191" s="207">
        <v>35</v>
      </c>
      <c r="U191" s="207">
        <v>35</v>
      </c>
    </row>
    <row r="192" spans="1:21" ht="16.5" customHeight="1" x14ac:dyDescent="0.25">
      <c r="A192" s="7"/>
      <c r="B192" s="7"/>
      <c r="C192" s="7" t="s">
        <v>751</v>
      </c>
      <c r="D192" s="7"/>
      <c r="E192" s="7"/>
      <c r="F192" s="7"/>
      <c r="G192" s="7"/>
      <c r="H192" s="7"/>
      <c r="I192" s="7"/>
      <c r="J192" s="7"/>
      <c r="K192" s="7"/>
      <c r="L192" s="9"/>
      <c r="M192" s="10"/>
      <c r="N192" s="10"/>
      <c r="O192" s="10"/>
      <c r="P192" s="10"/>
      <c r="Q192" s="10"/>
      <c r="R192" s="10"/>
      <c r="S192" s="10"/>
      <c r="T192" s="10"/>
      <c r="U192" s="10"/>
    </row>
    <row r="193" spans="1:21" ht="16.5" customHeight="1" x14ac:dyDescent="0.25">
      <c r="A193" s="7"/>
      <c r="B193" s="7"/>
      <c r="C193" s="7"/>
      <c r="D193" s="7" t="s">
        <v>743</v>
      </c>
      <c r="E193" s="7"/>
      <c r="F193" s="7"/>
      <c r="G193" s="7"/>
      <c r="H193" s="7"/>
      <c r="I193" s="7"/>
      <c r="J193" s="7"/>
      <c r="K193" s="7"/>
      <c r="L193" s="9"/>
      <c r="M193" s="10"/>
      <c r="N193" s="10"/>
      <c r="O193" s="10"/>
      <c r="P193" s="10"/>
      <c r="Q193" s="10"/>
      <c r="R193" s="10"/>
      <c r="S193" s="10"/>
      <c r="T193" s="10"/>
      <c r="U193" s="10"/>
    </row>
    <row r="194" spans="1:21" ht="16.5" customHeight="1" x14ac:dyDescent="0.25">
      <c r="A194" s="7"/>
      <c r="B194" s="7"/>
      <c r="C194" s="7"/>
      <c r="D194" s="7"/>
      <c r="E194" s="7" t="s">
        <v>744</v>
      </c>
      <c r="F194" s="7"/>
      <c r="G194" s="7"/>
      <c r="H194" s="7"/>
      <c r="I194" s="7"/>
      <c r="J194" s="7"/>
      <c r="K194" s="7"/>
      <c r="L194" s="9" t="s">
        <v>745</v>
      </c>
      <c r="M194" s="200" t="s">
        <v>79</v>
      </c>
      <c r="N194" s="200">
        <v>1</v>
      </c>
      <c r="O194" s="200" t="s">
        <v>79</v>
      </c>
      <c r="P194" s="199" t="s">
        <v>77</v>
      </c>
      <c r="Q194" s="199" t="s">
        <v>77</v>
      </c>
      <c r="R194" s="199" t="s">
        <v>77</v>
      </c>
      <c r="S194" s="199" t="s">
        <v>77</v>
      </c>
      <c r="T194" s="199" t="s">
        <v>77</v>
      </c>
      <c r="U194" s="200" t="s">
        <v>79</v>
      </c>
    </row>
    <row r="195" spans="1:21" ht="16.5" customHeight="1" x14ac:dyDescent="0.25">
      <c r="A195" s="7"/>
      <c r="B195" s="7"/>
      <c r="C195" s="7"/>
      <c r="D195" s="7"/>
      <c r="E195" s="7" t="s">
        <v>746</v>
      </c>
      <c r="F195" s="7"/>
      <c r="G195" s="7"/>
      <c r="H195" s="7"/>
      <c r="I195" s="7"/>
      <c r="J195" s="7"/>
      <c r="K195" s="7"/>
      <c r="L195" s="9" t="s">
        <v>745</v>
      </c>
      <c r="M195" s="200">
        <v>2</v>
      </c>
      <c r="N195" s="200">
        <v>1</v>
      </c>
      <c r="O195" s="200">
        <v>1</v>
      </c>
      <c r="P195" s="199" t="s">
        <v>77</v>
      </c>
      <c r="Q195" s="199" t="s">
        <v>77</v>
      </c>
      <c r="R195" s="199" t="s">
        <v>77</v>
      </c>
      <c r="S195" s="199" t="s">
        <v>77</v>
      </c>
      <c r="T195" s="199" t="s">
        <v>77</v>
      </c>
      <c r="U195" s="200">
        <v>2</v>
      </c>
    </row>
    <row r="196" spans="1:21" ht="16.5" customHeight="1" x14ac:dyDescent="0.25">
      <c r="A196" s="7"/>
      <c r="B196" s="7"/>
      <c r="C196" s="7"/>
      <c r="D196" s="7" t="s">
        <v>747</v>
      </c>
      <c r="E196" s="7"/>
      <c r="F196" s="7"/>
      <c r="G196" s="7"/>
      <c r="H196" s="7"/>
      <c r="I196" s="7"/>
      <c r="J196" s="7"/>
      <c r="K196" s="7"/>
      <c r="L196" s="9"/>
      <c r="M196" s="10"/>
      <c r="N196" s="10"/>
      <c r="O196" s="10"/>
      <c r="P196" s="10"/>
      <c r="Q196" s="10"/>
      <c r="R196" s="10"/>
      <c r="S196" s="10"/>
      <c r="T196" s="10"/>
      <c r="U196" s="10"/>
    </row>
    <row r="197" spans="1:21" ht="16.5" customHeight="1" x14ac:dyDescent="0.25">
      <c r="A197" s="7"/>
      <c r="B197" s="7"/>
      <c r="C197" s="7"/>
      <c r="D197" s="7"/>
      <c r="E197" s="7" t="s">
        <v>744</v>
      </c>
      <c r="F197" s="7"/>
      <c r="G197" s="7"/>
      <c r="H197" s="7"/>
      <c r="I197" s="7"/>
      <c r="J197" s="7"/>
      <c r="K197" s="7"/>
      <c r="L197" s="9" t="s">
        <v>745</v>
      </c>
      <c r="M197" s="200">
        <v>1</v>
      </c>
      <c r="N197" s="200">
        <v>1</v>
      </c>
      <c r="O197" s="200">
        <v>1</v>
      </c>
      <c r="P197" s="200">
        <v>1</v>
      </c>
      <c r="Q197" s="200">
        <v>1</v>
      </c>
      <c r="R197" s="200">
        <v>1</v>
      </c>
      <c r="S197" s="200">
        <v>1</v>
      </c>
      <c r="T197" s="200" t="s">
        <v>79</v>
      </c>
      <c r="U197" s="200">
        <v>1</v>
      </c>
    </row>
    <row r="198" spans="1:21" ht="16.5" customHeight="1" x14ac:dyDescent="0.25">
      <c r="A198" s="7"/>
      <c r="B198" s="7"/>
      <c r="C198" s="7"/>
      <c r="D198" s="7"/>
      <c r="E198" s="7" t="s">
        <v>746</v>
      </c>
      <c r="F198" s="7"/>
      <c r="G198" s="7"/>
      <c r="H198" s="7"/>
      <c r="I198" s="7"/>
      <c r="J198" s="7"/>
      <c r="K198" s="7"/>
      <c r="L198" s="9" t="s">
        <v>745</v>
      </c>
      <c r="M198" s="200">
        <v>2</v>
      </c>
      <c r="N198" s="200">
        <v>2</v>
      </c>
      <c r="O198" s="200">
        <v>2</v>
      </c>
      <c r="P198" s="200">
        <v>2</v>
      </c>
      <c r="Q198" s="200">
        <v>2</v>
      </c>
      <c r="R198" s="200">
        <v>2</v>
      </c>
      <c r="S198" s="200">
        <v>2</v>
      </c>
      <c r="T198" s="200">
        <v>2</v>
      </c>
      <c r="U198" s="200">
        <v>2</v>
      </c>
    </row>
    <row r="199" spans="1:21" ht="16.5" customHeight="1" x14ac:dyDescent="0.25">
      <c r="A199" s="7"/>
      <c r="B199" s="7"/>
      <c r="C199" s="7"/>
      <c r="D199" s="7" t="s">
        <v>748</v>
      </c>
      <c r="E199" s="7"/>
      <c r="F199" s="7"/>
      <c r="G199" s="7"/>
      <c r="H199" s="7"/>
      <c r="I199" s="7"/>
      <c r="J199" s="7"/>
      <c r="K199" s="7"/>
      <c r="L199" s="9"/>
      <c r="M199" s="10"/>
      <c r="N199" s="10"/>
      <c r="O199" s="10"/>
      <c r="P199" s="10"/>
      <c r="Q199" s="10"/>
      <c r="R199" s="10"/>
      <c r="S199" s="10"/>
      <c r="T199" s="10"/>
      <c r="U199" s="10"/>
    </row>
    <row r="200" spans="1:21" ht="16.5" customHeight="1" x14ac:dyDescent="0.25">
      <c r="A200" s="7"/>
      <c r="B200" s="7"/>
      <c r="C200" s="7"/>
      <c r="D200" s="7"/>
      <c r="E200" s="7" t="s">
        <v>744</v>
      </c>
      <c r="F200" s="7"/>
      <c r="G200" s="7"/>
      <c r="H200" s="7"/>
      <c r="I200" s="7"/>
      <c r="J200" s="7"/>
      <c r="K200" s="7"/>
      <c r="L200" s="9" t="s">
        <v>745</v>
      </c>
      <c r="M200" s="200">
        <v>7</v>
      </c>
      <c r="N200" s="200">
        <v>7</v>
      </c>
      <c r="O200" s="200">
        <v>7</v>
      </c>
      <c r="P200" s="200">
        <v>7</v>
      </c>
      <c r="Q200" s="200">
        <v>7</v>
      </c>
      <c r="R200" s="200">
        <v>7</v>
      </c>
      <c r="S200" s="200">
        <v>7</v>
      </c>
      <c r="T200" s="200">
        <v>6</v>
      </c>
      <c r="U200" s="200">
        <v>7</v>
      </c>
    </row>
    <row r="201" spans="1:21" ht="16.5" customHeight="1" x14ac:dyDescent="0.25">
      <c r="A201" s="7"/>
      <c r="B201" s="7"/>
      <c r="C201" s="7"/>
      <c r="D201" s="7"/>
      <c r="E201" s="7" t="s">
        <v>746</v>
      </c>
      <c r="F201" s="7"/>
      <c r="G201" s="7"/>
      <c r="H201" s="7"/>
      <c r="I201" s="7"/>
      <c r="J201" s="7"/>
      <c r="K201" s="7"/>
      <c r="L201" s="9" t="s">
        <v>745</v>
      </c>
      <c r="M201" s="200">
        <v>9</v>
      </c>
      <c r="N201" s="200">
        <v>9</v>
      </c>
      <c r="O201" s="200">
        <v>9</v>
      </c>
      <c r="P201" s="200">
        <v>9</v>
      </c>
      <c r="Q201" s="200">
        <v>9</v>
      </c>
      <c r="R201" s="200">
        <v>9</v>
      </c>
      <c r="S201" s="200">
        <v>9</v>
      </c>
      <c r="T201" s="200">
        <v>8</v>
      </c>
      <c r="U201" s="200">
        <v>9</v>
      </c>
    </row>
    <row r="202" spans="1:21" ht="16.5" customHeight="1" x14ac:dyDescent="0.25">
      <c r="A202" s="7"/>
      <c r="B202" s="7"/>
      <c r="C202" s="7"/>
      <c r="D202" s="7" t="s">
        <v>749</v>
      </c>
      <c r="E202" s="7"/>
      <c r="F202" s="7"/>
      <c r="G202" s="7"/>
      <c r="H202" s="7"/>
      <c r="I202" s="7"/>
      <c r="J202" s="7"/>
      <c r="K202" s="7"/>
      <c r="L202" s="9"/>
      <c r="M202" s="10"/>
      <c r="N202" s="10"/>
      <c r="O202" s="10"/>
      <c r="P202" s="10"/>
      <c r="Q202" s="10"/>
      <c r="R202" s="10"/>
      <c r="S202" s="10"/>
      <c r="T202" s="10"/>
      <c r="U202" s="10"/>
    </row>
    <row r="203" spans="1:21" ht="16.5" customHeight="1" x14ac:dyDescent="0.25">
      <c r="A203" s="7"/>
      <c r="B203" s="7"/>
      <c r="C203" s="7"/>
      <c r="D203" s="7"/>
      <c r="E203" s="7" t="s">
        <v>744</v>
      </c>
      <c r="F203" s="7"/>
      <c r="G203" s="7"/>
      <c r="H203" s="7"/>
      <c r="I203" s="7"/>
      <c r="J203" s="7"/>
      <c r="K203" s="7"/>
      <c r="L203" s="9" t="s">
        <v>745</v>
      </c>
      <c r="M203" s="207">
        <v>12</v>
      </c>
      <c r="N203" s="207">
        <v>12</v>
      </c>
      <c r="O203" s="207">
        <v>11</v>
      </c>
      <c r="P203" s="207">
        <v>11</v>
      </c>
      <c r="Q203" s="207">
        <v>11</v>
      </c>
      <c r="R203" s="207">
        <v>11</v>
      </c>
      <c r="S203" s="207">
        <v>11</v>
      </c>
      <c r="T203" s="207">
        <v>11</v>
      </c>
      <c r="U203" s="207">
        <v>11</v>
      </c>
    </row>
    <row r="204" spans="1:21" ht="16.5" customHeight="1" x14ac:dyDescent="0.25">
      <c r="A204" s="7"/>
      <c r="B204" s="7"/>
      <c r="C204" s="7"/>
      <c r="D204" s="7"/>
      <c r="E204" s="7" t="s">
        <v>746</v>
      </c>
      <c r="F204" s="7"/>
      <c r="G204" s="7"/>
      <c r="H204" s="7"/>
      <c r="I204" s="7"/>
      <c r="J204" s="7"/>
      <c r="K204" s="7"/>
      <c r="L204" s="9" t="s">
        <v>745</v>
      </c>
      <c r="M204" s="207">
        <v>13</v>
      </c>
      <c r="N204" s="207">
        <v>13</v>
      </c>
      <c r="O204" s="207">
        <v>13</v>
      </c>
      <c r="P204" s="207">
        <v>13</v>
      </c>
      <c r="Q204" s="207">
        <v>13</v>
      </c>
      <c r="R204" s="207">
        <v>13</v>
      </c>
      <c r="S204" s="207">
        <v>13</v>
      </c>
      <c r="T204" s="207">
        <v>13</v>
      </c>
      <c r="U204" s="207">
        <v>13</v>
      </c>
    </row>
    <row r="205" spans="1:21" ht="16.5" customHeight="1" x14ac:dyDescent="0.25">
      <c r="A205" s="7"/>
      <c r="B205" s="7" t="s">
        <v>246</v>
      </c>
      <c r="C205" s="7"/>
      <c r="D205" s="7"/>
      <c r="E205" s="7"/>
      <c r="F205" s="7"/>
      <c r="G205" s="7"/>
      <c r="H205" s="7"/>
      <c r="I205" s="7"/>
      <c r="J205" s="7"/>
      <c r="K205" s="7"/>
      <c r="L205" s="9"/>
      <c r="M205" s="10"/>
      <c r="N205" s="10"/>
      <c r="O205" s="10"/>
      <c r="P205" s="10"/>
      <c r="Q205" s="10"/>
      <c r="R205" s="10"/>
      <c r="S205" s="10"/>
      <c r="T205" s="10"/>
      <c r="U205" s="10"/>
    </row>
    <row r="206" spans="1:21" ht="16.5" customHeight="1" x14ac:dyDescent="0.25">
      <c r="A206" s="7"/>
      <c r="B206" s="7"/>
      <c r="C206" s="7" t="s">
        <v>752</v>
      </c>
      <c r="D206" s="7"/>
      <c r="E206" s="7"/>
      <c r="F206" s="7"/>
      <c r="G206" s="7"/>
      <c r="H206" s="7"/>
      <c r="I206" s="7"/>
      <c r="J206" s="7"/>
      <c r="K206" s="7"/>
      <c r="L206" s="9"/>
      <c r="M206" s="10"/>
      <c r="N206" s="10"/>
      <c r="O206" s="10"/>
      <c r="P206" s="10"/>
      <c r="Q206" s="10"/>
      <c r="R206" s="10"/>
      <c r="S206" s="10"/>
      <c r="T206" s="10"/>
      <c r="U206" s="10"/>
    </row>
    <row r="207" spans="1:21" ht="16.5" customHeight="1" x14ac:dyDescent="0.25">
      <c r="A207" s="7"/>
      <c r="B207" s="7"/>
      <c r="C207" s="7"/>
      <c r="D207" s="7" t="s">
        <v>733</v>
      </c>
      <c r="E207" s="7"/>
      <c r="F207" s="7"/>
      <c r="G207" s="7"/>
      <c r="H207" s="7"/>
      <c r="I207" s="7"/>
      <c r="J207" s="7"/>
      <c r="K207" s="7"/>
      <c r="L207" s="9" t="s">
        <v>407</v>
      </c>
      <c r="M207" s="205">
        <v>0.8</v>
      </c>
      <c r="N207" s="205">
        <v>0.3</v>
      </c>
      <c r="O207" s="205">
        <v>0.7</v>
      </c>
      <c r="P207" s="205">
        <v>0.3</v>
      </c>
      <c r="Q207" s="205">
        <v>0.9</v>
      </c>
      <c r="R207" s="205">
        <v>0.2</v>
      </c>
      <c r="S207" s="205">
        <v>0.9</v>
      </c>
      <c r="T207" s="205">
        <v>1.7</v>
      </c>
      <c r="U207" s="205">
        <v>0.6</v>
      </c>
    </row>
    <row r="208" spans="1:21" ht="16.5" customHeight="1" x14ac:dyDescent="0.25">
      <c r="A208" s="7"/>
      <c r="B208" s="7"/>
      <c r="C208" s="7"/>
      <c r="D208" s="7" t="s">
        <v>734</v>
      </c>
      <c r="E208" s="7"/>
      <c r="F208" s="7"/>
      <c r="G208" s="7"/>
      <c r="H208" s="7"/>
      <c r="I208" s="7"/>
      <c r="J208" s="7"/>
      <c r="K208" s="7"/>
      <c r="L208" s="9" t="s">
        <v>407</v>
      </c>
      <c r="M208" s="205">
        <v>2.4</v>
      </c>
      <c r="N208" s="205">
        <v>1.2</v>
      </c>
      <c r="O208" s="205">
        <v>2.1</v>
      </c>
      <c r="P208" s="205">
        <v>1.2</v>
      </c>
      <c r="Q208" s="205">
        <v>2.2999999999999998</v>
      </c>
      <c r="R208" s="205">
        <v>1.2</v>
      </c>
      <c r="S208" s="205">
        <v>2.4</v>
      </c>
      <c r="T208" s="205">
        <v>1.7</v>
      </c>
      <c r="U208" s="205">
        <v>1.9</v>
      </c>
    </row>
    <row r="209" spans="1:21" ht="16.5" customHeight="1" x14ac:dyDescent="0.25">
      <c r="A209" s="7"/>
      <c r="B209" s="7"/>
      <c r="C209" s="7"/>
      <c r="D209" s="7" t="s">
        <v>735</v>
      </c>
      <c r="E209" s="7"/>
      <c r="F209" s="7"/>
      <c r="G209" s="7"/>
      <c r="H209" s="7"/>
      <c r="I209" s="7"/>
      <c r="J209" s="7"/>
      <c r="K209" s="7"/>
      <c r="L209" s="9" t="s">
        <v>407</v>
      </c>
      <c r="M209" s="206">
        <v>15.9</v>
      </c>
      <c r="N209" s="205">
        <v>9.1999999999999993</v>
      </c>
      <c r="O209" s="206">
        <v>17.3</v>
      </c>
      <c r="P209" s="206">
        <v>10.4</v>
      </c>
      <c r="Q209" s="206">
        <v>10.5</v>
      </c>
      <c r="R209" s="206">
        <v>11.4</v>
      </c>
      <c r="S209" s="206">
        <v>10.4</v>
      </c>
      <c r="T209" s="206">
        <v>18.600000000000001</v>
      </c>
      <c r="U209" s="206">
        <v>13.7</v>
      </c>
    </row>
    <row r="210" spans="1:21" ht="16.5" customHeight="1" x14ac:dyDescent="0.25">
      <c r="A210" s="7"/>
      <c r="B210" s="7"/>
      <c r="C210" s="7"/>
      <c r="D210" s="7" t="s">
        <v>736</v>
      </c>
      <c r="E210" s="7"/>
      <c r="F210" s="7"/>
      <c r="G210" s="7"/>
      <c r="H210" s="7"/>
      <c r="I210" s="7"/>
      <c r="J210" s="7"/>
      <c r="K210" s="7"/>
      <c r="L210" s="9" t="s">
        <v>407</v>
      </c>
      <c r="M210" s="206">
        <v>47.4</v>
      </c>
      <c r="N210" s="206">
        <v>30.6</v>
      </c>
      <c r="O210" s="206">
        <v>52.3</v>
      </c>
      <c r="P210" s="206">
        <v>44.4</v>
      </c>
      <c r="Q210" s="206">
        <v>29.7</v>
      </c>
      <c r="R210" s="206">
        <v>28.4</v>
      </c>
      <c r="S210" s="206">
        <v>39.200000000000003</v>
      </c>
      <c r="T210" s="206">
        <v>33.9</v>
      </c>
      <c r="U210" s="206">
        <v>42.5</v>
      </c>
    </row>
    <row r="211" spans="1:21" ht="16.5" customHeight="1" x14ac:dyDescent="0.25">
      <c r="A211" s="7"/>
      <c r="B211" s="7"/>
      <c r="C211" s="7"/>
      <c r="D211" s="7" t="s">
        <v>737</v>
      </c>
      <c r="E211" s="7"/>
      <c r="F211" s="7"/>
      <c r="G211" s="7"/>
      <c r="H211" s="7"/>
      <c r="I211" s="7"/>
      <c r="J211" s="7"/>
      <c r="K211" s="7"/>
      <c r="L211" s="9" t="s">
        <v>407</v>
      </c>
      <c r="M211" s="206">
        <v>68.7</v>
      </c>
      <c r="N211" s="206">
        <v>53.6</v>
      </c>
      <c r="O211" s="206">
        <v>73.099999999999994</v>
      </c>
      <c r="P211" s="206">
        <v>64</v>
      </c>
      <c r="Q211" s="206">
        <v>52.2</v>
      </c>
      <c r="R211" s="206">
        <v>51.9</v>
      </c>
      <c r="S211" s="206">
        <v>56.6</v>
      </c>
      <c r="T211" s="206">
        <v>45.8</v>
      </c>
      <c r="U211" s="206">
        <v>64.099999999999994</v>
      </c>
    </row>
    <row r="212" spans="1:21" ht="29.4" customHeight="1" x14ac:dyDescent="0.25">
      <c r="A212" s="7"/>
      <c r="B212" s="7"/>
      <c r="C212" s="7"/>
      <c r="D212" s="519" t="s">
        <v>738</v>
      </c>
      <c r="E212" s="519"/>
      <c r="F212" s="519"/>
      <c r="G212" s="519"/>
      <c r="H212" s="519"/>
      <c r="I212" s="519"/>
      <c r="J212" s="519"/>
      <c r="K212" s="519"/>
      <c r="L212" s="9" t="s">
        <v>739</v>
      </c>
      <c r="M212" s="201">
        <v>101</v>
      </c>
      <c r="N212" s="201">
        <v>255</v>
      </c>
      <c r="O212" s="207">
        <v>85</v>
      </c>
      <c r="P212" s="201">
        <v>116</v>
      </c>
      <c r="Q212" s="201">
        <v>264</v>
      </c>
      <c r="R212" s="201">
        <v>268</v>
      </c>
      <c r="S212" s="201">
        <v>216</v>
      </c>
      <c r="T212" s="201">
        <v>278</v>
      </c>
      <c r="U212" s="201">
        <v>144</v>
      </c>
    </row>
    <row r="213" spans="1:21" ht="16.5" customHeight="1" x14ac:dyDescent="0.25">
      <c r="A213" s="7"/>
      <c r="B213" s="7"/>
      <c r="C213" s="7"/>
      <c r="D213" s="7" t="s">
        <v>740</v>
      </c>
      <c r="E213" s="7"/>
      <c r="F213" s="7"/>
      <c r="G213" s="7"/>
      <c r="H213" s="7"/>
      <c r="I213" s="7"/>
      <c r="J213" s="7"/>
      <c r="K213" s="7"/>
      <c r="L213" s="9" t="s">
        <v>131</v>
      </c>
      <c r="M213" s="203">
        <v>7255</v>
      </c>
      <c r="N213" s="203">
        <v>4489</v>
      </c>
      <c r="O213" s="203">
        <v>4191</v>
      </c>
      <c r="P213" s="203">
        <v>1456</v>
      </c>
      <c r="Q213" s="203">
        <v>1462</v>
      </c>
      <c r="R213" s="201">
        <v>405</v>
      </c>
      <c r="S213" s="201">
        <v>212</v>
      </c>
      <c r="T213" s="207">
        <v>59</v>
      </c>
      <c r="U213" s="208">
        <v>19529</v>
      </c>
    </row>
    <row r="214" spans="1:21" ht="16.5" customHeight="1" x14ac:dyDescent="0.25">
      <c r="A214" s="7"/>
      <c r="B214" s="7"/>
      <c r="C214" s="7" t="s">
        <v>753</v>
      </c>
      <c r="D214" s="7"/>
      <c r="E214" s="7"/>
      <c r="F214" s="7"/>
      <c r="G214" s="7"/>
      <c r="H214" s="7"/>
      <c r="I214" s="7"/>
      <c r="J214" s="7"/>
      <c r="K214" s="7"/>
      <c r="L214" s="9"/>
      <c r="M214" s="10"/>
      <c r="N214" s="10"/>
      <c r="O214" s="10"/>
      <c r="P214" s="10"/>
      <c r="Q214" s="10"/>
      <c r="R214" s="10"/>
      <c r="S214" s="10"/>
      <c r="T214" s="10"/>
      <c r="U214" s="10"/>
    </row>
    <row r="215" spans="1:21" ht="16.5" customHeight="1" x14ac:dyDescent="0.25">
      <c r="A215" s="7"/>
      <c r="B215" s="7"/>
      <c r="C215" s="7"/>
      <c r="D215" s="7" t="s">
        <v>733</v>
      </c>
      <c r="E215" s="7"/>
      <c r="F215" s="7"/>
      <c r="G215" s="7"/>
      <c r="H215" s="7"/>
      <c r="I215" s="7"/>
      <c r="J215" s="7"/>
      <c r="K215" s="7"/>
      <c r="L215" s="9" t="s">
        <v>407</v>
      </c>
      <c r="M215" s="205">
        <v>0.9</v>
      </c>
      <c r="N215" s="205">
        <v>0.5</v>
      </c>
      <c r="O215" s="205">
        <v>0.3</v>
      </c>
      <c r="P215" s="205">
        <v>0.4</v>
      </c>
      <c r="Q215" s="205">
        <v>0.9</v>
      </c>
      <c r="R215" s="205" t="s">
        <v>79</v>
      </c>
      <c r="S215" s="205" t="s">
        <v>79</v>
      </c>
      <c r="T215" s="205">
        <v>8.3000000000000007</v>
      </c>
      <c r="U215" s="205">
        <v>0.6</v>
      </c>
    </row>
    <row r="216" spans="1:21" ht="16.5" customHeight="1" x14ac:dyDescent="0.25">
      <c r="A216" s="7"/>
      <c r="B216" s="7"/>
      <c r="C216" s="7"/>
      <c r="D216" s="7" t="s">
        <v>734</v>
      </c>
      <c r="E216" s="7"/>
      <c r="F216" s="7"/>
      <c r="G216" s="7"/>
      <c r="H216" s="7"/>
      <c r="I216" s="7"/>
      <c r="J216" s="7"/>
      <c r="K216" s="7"/>
      <c r="L216" s="9" t="s">
        <v>407</v>
      </c>
      <c r="M216" s="205">
        <v>3</v>
      </c>
      <c r="N216" s="205">
        <v>1.8</v>
      </c>
      <c r="O216" s="205">
        <v>2.1</v>
      </c>
      <c r="P216" s="205">
        <v>0.6</v>
      </c>
      <c r="Q216" s="205">
        <v>2.2000000000000002</v>
      </c>
      <c r="R216" s="205">
        <v>2.9</v>
      </c>
      <c r="S216" s="205">
        <v>1.9</v>
      </c>
      <c r="T216" s="205">
        <v>8.3000000000000007</v>
      </c>
      <c r="U216" s="205">
        <v>2.2000000000000002</v>
      </c>
    </row>
    <row r="217" spans="1:21" ht="16.5" customHeight="1" x14ac:dyDescent="0.25">
      <c r="A217" s="7"/>
      <c r="B217" s="7"/>
      <c r="C217" s="7"/>
      <c r="D217" s="7" t="s">
        <v>735</v>
      </c>
      <c r="E217" s="7"/>
      <c r="F217" s="7"/>
      <c r="G217" s="7"/>
      <c r="H217" s="7"/>
      <c r="I217" s="7"/>
      <c r="J217" s="7"/>
      <c r="K217" s="7"/>
      <c r="L217" s="9" t="s">
        <v>407</v>
      </c>
      <c r="M217" s="206">
        <v>17.5</v>
      </c>
      <c r="N217" s="206">
        <v>15.2</v>
      </c>
      <c r="O217" s="206">
        <v>13.6</v>
      </c>
      <c r="P217" s="206">
        <v>11</v>
      </c>
      <c r="Q217" s="206">
        <v>14.8</v>
      </c>
      <c r="R217" s="206">
        <v>20.2</v>
      </c>
      <c r="S217" s="205">
        <v>5.8</v>
      </c>
      <c r="T217" s="206">
        <v>12.5</v>
      </c>
      <c r="U217" s="206">
        <v>15</v>
      </c>
    </row>
    <row r="218" spans="1:21" ht="16.5" customHeight="1" x14ac:dyDescent="0.25">
      <c r="A218" s="7"/>
      <c r="B218" s="7"/>
      <c r="C218" s="7"/>
      <c r="D218" s="7" t="s">
        <v>736</v>
      </c>
      <c r="E218" s="7"/>
      <c r="F218" s="7"/>
      <c r="G218" s="7"/>
      <c r="H218" s="7"/>
      <c r="I218" s="7"/>
      <c r="J218" s="7"/>
      <c r="K218" s="7"/>
      <c r="L218" s="9" t="s">
        <v>407</v>
      </c>
      <c r="M218" s="206">
        <v>44</v>
      </c>
      <c r="N218" s="206">
        <v>44.6</v>
      </c>
      <c r="O218" s="206">
        <v>35.9</v>
      </c>
      <c r="P218" s="206">
        <v>38.1</v>
      </c>
      <c r="Q218" s="206">
        <v>42.2</v>
      </c>
      <c r="R218" s="206">
        <v>50</v>
      </c>
      <c r="S218" s="206">
        <v>26.9</v>
      </c>
      <c r="T218" s="206">
        <v>37.5</v>
      </c>
      <c r="U218" s="206">
        <v>41.2</v>
      </c>
    </row>
    <row r="219" spans="1:21" ht="16.5" customHeight="1" x14ac:dyDescent="0.25">
      <c r="A219" s="7"/>
      <c r="B219" s="7"/>
      <c r="C219" s="7"/>
      <c r="D219" s="7" t="s">
        <v>737</v>
      </c>
      <c r="E219" s="7"/>
      <c r="F219" s="7"/>
      <c r="G219" s="7"/>
      <c r="H219" s="7"/>
      <c r="I219" s="7"/>
      <c r="J219" s="7"/>
      <c r="K219" s="7"/>
      <c r="L219" s="9" t="s">
        <v>407</v>
      </c>
      <c r="M219" s="206">
        <v>95.8</v>
      </c>
      <c r="N219" s="206">
        <v>97.5</v>
      </c>
      <c r="O219" s="206">
        <v>95.4</v>
      </c>
      <c r="P219" s="206">
        <v>97.9</v>
      </c>
      <c r="Q219" s="206">
        <v>95.5</v>
      </c>
      <c r="R219" s="206">
        <v>95.2</v>
      </c>
      <c r="S219" s="206">
        <v>88.5</v>
      </c>
      <c r="T219" s="206">
        <v>95.8</v>
      </c>
      <c r="U219" s="206">
        <v>96.2</v>
      </c>
    </row>
    <row r="220" spans="1:21" ht="29.4" customHeight="1" x14ac:dyDescent="0.25">
      <c r="A220" s="7"/>
      <c r="B220" s="7"/>
      <c r="C220" s="7"/>
      <c r="D220" s="519" t="s">
        <v>738</v>
      </c>
      <c r="E220" s="519"/>
      <c r="F220" s="519"/>
      <c r="G220" s="519"/>
      <c r="H220" s="519"/>
      <c r="I220" s="519"/>
      <c r="J220" s="519"/>
      <c r="K220" s="519"/>
      <c r="L220" s="9" t="s">
        <v>739</v>
      </c>
      <c r="M220" s="201">
        <v>118</v>
      </c>
      <c r="N220" s="201">
        <v>123</v>
      </c>
      <c r="O220" s="201">
        <v>140</v>
      </c>
      <c r="P220" s="201">
        <v>141</v>
      </c>
      <c r="Q220" s="201">
        <v>110</v>
      </c>
      <c r="R220" s="207">
        <v>92</v>
      </c>
      <c r="S220" s="201">
        <v>147</v>
      </c>
      <c r="T220" s="201">
        <v>115</v>
      </c>
      <c r="U220" s="201">
        <v>128</v>
      </c>
    </row>
    <row r="221" spans="1:21" ht="16.5" customHeight="1" x14ac:dyDescent="0.25">
      <c r="A221" s="7"/>
      <c r="B221" s="7"/>
      <c r="C221" s="7"/>
      <c r="D221" s="7" t="s">
        <v>740</v>
      </c>
      <c r="E221" s="7"/>
      <c r="F221" s="7"/>
      <c r="G221" s="7"/>
      <c r="H221" s="7"/>
      <c r="I221" s="7"/>
      <c r="J221" s="7"/>
      <c r="K221" s="7"/>
      <c r="L221" s="9" t="s">
        <v>131</v>
      </c>
      <c r="M221" s="203">
        <v>1518</v>
      </c>
      <c r="N221" s="203">
        <v>1014</v>
      </c>
      <c r="O221" s="203">
        <v>1164</v>
      </c>
      <c r="P221" s="201">
        <v>528</v>
      </c>
      <c r="Q221" s="201">
        <v>223</v>
      </c>
      <c r="R221" s="201">
        <v>104</v>
      </c>
      <c r="S221" s="207">
        <v>52</v>
      </c>
      <c r="T221" s="207">
        <v>24</v>
      </c>
      <c r="U221" s="203">
        <v>4627</v>
      </c>
    </row>
    <row r="222" spans="1:21" ht="16.5" customHeight="1" x14ac:dyDescent="0.25">
      <c r="A222" s="7"/>
      <c r="B222" s="7"/>
      <c r="C222" s="7" t="s">
        <v>754</v>
      </c>
      <c r="D222" s="7"/>
      <c r="E222" s="7"/>
      <c r="F222" s="7"/>
      <c r="G222" s="7"/>
      <c r="H222" s="7"/>
      <c r="I222" s="7"/>
      <c r="J222" s="7"/>
      <c r="K222" s="7"/>
      <c r="L222" s="9"/>
      <c r="M222" s="10"/>
      <c r="N222" s="10"/>
      <c r="O222" s="10"/>
      <c r="P222" s="10"/>
      <c r="Q222" s="10"/>
      <c r="R222" s="10"/>
      <c r="S222" s="10"/>
      <c r="T222" s="10"/>
      <c r="U222" s="10"/>
    </row>
    <row r="223" spans="1:21" ht="16.5" customHeight="1" x14ac:dyDescent="0.25">
      <c r="A223" s="7"/>
      <c r="B223" s="7"/>
      <c r="C223" s="7"/>
      <c r="D223" s="7" t="s">
        <v>733</v>
      </c>
      <c r="E223" s="7"/>
      <c r="F223" s="7"/>
      <c r="G223" s="7"/>
      <c r="H223" s="7"/>
      <c r="I223" s="7"/>
      <c r="J223" s="7"/>
      <c r="K223" s="7"/>
      <c r="L223" s="9" t="s">
        <v>407</v>
      </c>
      <c r="M223" s="205">
        <v>0.8</v>
      </c>
      <c r="N223" s="205">
        <v>0.3</v>
      </c>
      <c r="O223" s="205">
        <v>0.6</v>
      </c>
      <c r="P223" s="205">
        <v>0.4</v>
      </c>
      <c r="Q223" s="205">
        <v>0.9</v>
      </c>
      <c r="R223" s="205">
        <v>0.2</v>
      </c>
      <c r="S223" s="205">
        <v>0.8</v>
      </c>
      <c r="T223" s="205">
        <v>3.6</v>
      </c>
      <c r="U223" s="205">
        <v>0.6</v>
      </c>
    </row>
    <row r="224" spans="1:21" ht="16.5" customHeight="1" x14ac:dyDescent="0.25">
      <c r="A224" s="7"/>
      <c r="B224" s="7"/>
      <c r="C224" s="7"/>
      <c r="D224" s="7" t="s">
        <v>734</v>
      </c>
      <c r="E224" s="7"/>
      <c r="F224" s="7"/>
      <c r="G224" s="7"/>
      <c r="H224" s="7"/>
      <c r="I224" s="7"/>
      <c r="J224" s="7"/>
      <c r="K224" s="7"/>
      <c r="L224" s="9" t="s">
        <v>407</v>
      </c>
      <c r="M224" s="205">
        <v>2.5</v>
      </c>
      <c r="N224" s="205">
        <v>1.3</v>
      </c>
      <c r="O224" s="205">
        <v>2.1</v>
      </c>
      <c r="P224" s="205">
        <v>1</v>
      </c>
      <c r="Q224" s="205">
        <v>2.2999999999999998</v>
      </c>
      <c r="R224" s="205">
        <v>1.6</v>
      </c>
      <c r="S224" s="205">
        <v>2.2999999999999998</v>
      </c>
      <c r="T224" s="205">
        <v>3.6</v>
      </c>
      <c r="U224" s="205">
        <v>2</v>
      </c>
    </row>
    <row r="225" spans="1:21" ht="16.5" customHeight="1" x14ac:dyDescent="0.25">
      <c r="A225" s="7"/>
      <c r="B225" s="7"/>
      <c r="C225" s="7"/>
      <c r="D225" s="7" t="s">
        <v>735</v>
      </c>
      <c r="E225" s="7"/>
      <c r="F225" s="7"/>
      <c r="G225" s="7"/>
      <c r="H225" s="7"/>
      <c r="I225" s="7"/>
      <c r="J225" s="7"/>
      <c r="K225" s="7"/>
      <c r="L225" s="9" t="s">
        <v>407</v>
      </c>
      <c r="M225" s="206">
        <v>16.2</v>
      </c>
      <c r="N225" s="206">
        <v>10.3</v>
      </c>
      <c r="O225" s="206">
        <v>16.5</v>
      </c>
      <c r="P225" s="206">
        <v>10.6</v>
      </c>
      <c r="Q225" s="206">
        <v>11.1</v>
      </c>
      <c r="R225" s="206">
        <v>13.2</v>
      </c>
      <c r="S225" s="205">
        <v>9.5</v>
      </c>
      <c r="T225" s="206">
        <v>16.899999999999999</v>
      </c>
      <c r="U225" s="206">
        <v>14</v>
      </c>
    </row>
    <row r="226" spans="1:21" ht="16.5" customHeight="1" x14ac:dyDescent="0.25">
      <c r="A226" s="7"/>
      <c r="B226" s="7"/>
      <c r="C226" s="7"/>
      <c r="D226" s="7" t="s">
        <v>736</v>
      </c>
      <c r="E226" s="7"/>
      <c r="F226" s="7"/>
      <c r="G226" s="7"/>
      <c r="H226" s="7"/>
      <c r="I226" s="7"/>
      <c r="J226" s="7"/>
      <c r="K226" s="7"/>
      <c r="L226" s="9" t="s">
        <v>407</v>
      </c>
      <c r="M226" s="206">
        <v>46.8</v>
      </c>
      <c r="N226" s="206">
        <v>33.200000000000003</v>
      </c>
      <c r="O226" s="206">
        <v>48.7</v>
      </c>
      <c r="P226" s="206">
        <v>42.7</v>
      </c>
      <c r="Q226" s="206">
        <v>31.3</v>
      </c>
      <c r="R226" s="206">
        <v>32.799999999999997</v>
      </c>
      <c r="S226" s="206">
        <v>36.700000000000003</v>
      </c>
      <c r="T226" s="206">
        <v>34.9</v>
      </c>
      <c r="U226" s="206">
        <v>42.3</v>
      </c>
    </row>
    <row r="227" spans="1:21" ht="16.5" customHeight="1" x14ac:dyDescent="0.25">
      <c r="A227" s="7"/>
      <c r="B227" s="7"/>
      <c r="C227" s="7"/>
      <c r="D227" s="7" t="s">
        <v>737</v>
      </c>
      <c r="E227" s="7"/>
      <c r="F227" s="7"/>
      <c r="G227" s="7"/>
      <c r="H227" s="7"/>
      <c r="I227" s="7"/>
      <c r="J227" s="7"/>
      <c r="K227" s="7"/>
      <c r="L227" s="9" t="s">
        <v>407</v>
      </c>
      <c r="M227" s="206">
        <v>73.400000000000006</v>
      </c>
      <c r="N227" s="206">
        <v>61.7</v>
      </c>
      <c r="O227" s="206">
        <v>78</v>
      </c>
      <c r="P227" s="206">
        <v>73</v>
      </c>
      <c r="Q227" s="206">
        <v>57.9</v>
      </c>
      <c r="R227" s="206">
        <v>60.7</v>
      </c>
      <c r="S227" s="206">
        <v>62.9</v>
      </c>
      <c r="T227" s="206">
        <v>60.2</v>
      </c>
      <c r="U227" s="206">
        <v>70.2</v>
      </c>
    </row>
    <row r="228" spans="1:21" ht="29.4" customHeight="1" x14ac:dyDescent="0.25">
      <c r="A228" s="7"/>
      <c r="B228" s="7"/>
      <c r="C228" s="7"/>
      <c r="D228" s="519" t="s">
        <v>738</v>
      </c>
      <c r="E228" s="519"/>
      <c r="F228" s="519"/>
      <c r="G228" s="519"/>
      <c r="H228" s="519"/>
      <c r="I228" s="519"/>
      <c r="J228" s="519"/>
      <c r="K228" s="519"/>
      <c r="L228" s="9" t="s">
        <v>739</v>
      </c>
      <c r="M228" s="201">
        <v>105</v>
      </c>
      <c r="N228" s="201">
        <v>200</v>
      </c>
      <c r="O228" s="207">
        <v>95</v>
      </c>
      <c r="P228" s="201">
        <v>128</v>
      </c>
      <c r="Q228" s="201">
        <v>221</v>
      </c>
      <c r="R228" s="201">
        <v>213</v>
      </c>
      <c r="S228" s="201">
        <v>164</v>
      </c>
      <c r="T228" s="201">
        <v>148</v>
      </c>
      <c r="U228" s="201">
        <v>137</v>
      </c>
    </row>
    <row r="229" spans="1:21" ht="16.5" customHeight="1" x14ac:dyDescent="0.25">
      <c r="A229" s="7"/>
      <c r="B229" s="7"/>
      <c r="C229" s="7"/>
      <c r="D229" s="7" t="s">
        <v>740</v>
      </c>
      <c r="E229" s="7"/>
      <c r="F229" s="7"/>
      <c r="G229" s="7"/>
      <c r="H229" s="7"/>
      <c r="I229" s="7"/>
      <c r="J229" s="7"/>
      <c r="K229" s="7"/>
      <c r="L229" s="9" t="s">
        <v>131</v>
      </c>
      <c r="M229" s="203">
        <v>8773</v>
      </c>
      <c r="N229" s="203">
        <v>5503</v>
      </c>
      <c r="O229" s="203">
        <v>5355</v>
      </c>
      <c r="P229" s="203">
        <v>1984</v>
      </c>
      <c r="Q229" s="203">
        <v>1685</v>
      </c>
      <c r="R229" s="201">
        <v>509</v>
      </c>
      <c r="S229" s="201">
        <v>264</v>
      </c>
      <c r="T229" s="207">
        <v>83</v>
      </c>
      <c r="U229" s="208">
        <v>24156</v>
      </c>
    </row>
    <row r="230" spans="1:21" ht="16.5" customHeight="1" x14ac:dyDescent="0.25">
      <c r="A230" s="7"/>
      <c r="B230" s="7" t="s">
        <v>247</v>
      </c>
      <c r="C230" s="7"/>
      <c r="D230" s="7"/>
      <c r="E230" s="7"/>
      <c r="F230" s="7"/>
      <c r="G230" s="7"/>
      <c r="H230" s="7"/>
      <c r="I230" s="7"/>
      <c r="J230" s="7"/>
      <c r="K230" s="7"/>
      <c r="L230" s="9"/>
      <c r="M230" s="10"/>
      <c r="N230" s="10"/>
      <c r="O230" s="10"/>
      <c r="P230" s="10"/>
      <c r="Q230" s="10"/>
      <c r="R230" s="10"/>
      <c r="S230" s="10"/>
      <c r="T230" s="10"/>
      <c r="U230" s="10"/>
    </row>
    <row r="231" spans="1:21" ht="16.5" customHeight="1" x14ac:dyDescent="0.25">
      <c r="A231" s="7"/>
      <c r="B231" s="7"/>
      <c r="C231" s="7" t="s">
        <v>752</v>
      </c>
      <c r="D231" s="7"/>
      <c r="E231" s="7"/>
      <c r="F231" s="7"/>
      <c r="G231" s="7"/>
      <c r="H231" s="7"/>
      <c r="I231" s="7"/>
      <c r="J231" s="7"/>
      <c r="K231" s="7"/>
      <c r="L231" s="9"/>
      <c r="M231" s="10"/>
      <c r="N231" s="10"/>
      <c r="O231" s="10"/>
      <c r="P231" s="10"/>
      <c r="Q231" s="10"/>
      <c r="R231" s="10"/>
      <c r="S231" s="10"/>
      <c r="T231" s="10"/>
      <c r="U231" s="10"/>
    </row>
    <row r="232" spans="1:21" ht="16.5" customHeight="1" x14ac:dyDescent="0.25">
      <c r="A232" s="7"/>
      <c r="B232" s="7"/>
      <c r="C232" s="7"/>
      <c r="D232" s="7" t="s">
        <v>733</v>
      </c>
      <c r="E232" s="7"/>
      <c r="F232" s="7"/>
      <c r="G232" s="7"/>
      <c r="H232" s="7"/>
      <c r="I232" s="7"/>
      <c r="J232" s="7"/>
      <c r="K232" s="7"/>
      <c r="L232" s="9" t="s">
        <v>407</v>
      </c>
      <c r="M232" s="205">
        <v>3.1</v>
      </c>
      <c r="N232" s="205">
        <v>3.6</v>
      </c>
      <c r="O232" s="205">
        <v>3.2</v>
      </c>
      <c r="P232" s="205">
        <v>3</v>
      </c>
      <c r="Q232" s="205">
        <v>4</v>
      </c>
      <c r="R232" s="205">
        <v>2.4</v>
      </c>
      <c r="S232" s="205">
        <v>2.1</v>
      </c>
      <c r="T232" s="206">
        <v>20.9</v>
      </c>
      <c r="U232" s="205">
        <v>3.4</v>
      </c>
    </row>
    <row r="233" spans="1:21" ht="16.5" customHeight="1" x14ac:dyDescent="0.25">
      <c r="A233" s="7"/>
      <c r="B233" s="7"/>
      <c r="C233" s="7"/>
      <c r="D233" s="7" t="s">
        <v>734</v>
      </c>
      <c r="E233" s="7"/>
      <c r="F233" s="7"/>
      <c r="G233" s="7"/>
      <c r="H233" s="7"/>
      <c r="I233" s="7"/>
      <c r="J233" s="7"/>
      <c r="K233" s="7"/>
      <c r="L233" s="9" t="s">
        <v>407</v>
      </c>
      <c r="M233" s="205">
        <v>9.1999999999999993</v>
      </c>
      <c r="N233" s="206">
        <v>10.5</v>
      </c>
      <c r="O233" s="205">
        <v>7.5</v>
      </c>
      <c r="P233" s="205">
        <v>9.5</v>
      </c>
      <c r="Q233" s="206">
        <v>10.7</v>
      </c>
      <c r="R233" s="205">
        <v>6.2</v>
      </c>
      <c r="S233" s="205">
        <v>7.5</v>
      </c>
      <c r="T233" s="206">
        <v>33.1</v>
      </c>
      <c r="U233" s="205">
        <v>9.3000000000000007</v>
      </c>
    </row>
    <row r="234" spans="1:21" ht="16.5" customHeight="1" x14ac:dyDescent="0.25">
      <c r="A234" s="7"/>
      <c r="B234" s="7"/>
      <c r="C234" s="7"/>
      <c r="D234" s="7" t="s">
        <v>735</v>
      </c>
      <c r="E234" s="7"/>
      <c r="F234" s="7"/>
      <c r="G234" s="7"/>
      <c r="H234" s="7"/>
      <c r="I234" s="7"/>
      <c r="J234" s="7"/>
      <c r="K234" s="7"/>
      <c r="L234" s="9" t="s">
        <v>407</v>
      </c>
      <c r="M234" s="206">
        <v>32.799999999999997</v>
      </c>
      <c r="N234" s="206">
        <v>35.799999999999997</v>
      </c>
      <c r="O234" s="206">
        <v>25.9</v>
      </c>
      <c r="P234" s="206">
        <v>34.299999999999997</v>
      </c>
      <c r="Q234" s="206">
        <v>36</v>
      </c>
      <c r="R234" s="206">
        <v>27.1</v>
      </c>
      <c r="S234" s="206">
        <v>22.7</v>
      </c>
      <c r="T234" s="206">
        <v>52.8</v>
      </c>
      <c r="U234" s="206">
        <v>32.200000000000003</v>
      </c>
    </row>
    <row r="235" spans="1:21" ht="16.5" customHeight="1" x14ac:dyDescent="0.25">
      <c r="A235" s="7"/>
      <c r="B235" s="7"/>
      <c r="C235" s="7"/>
      <c r="D235" s="7" t="s">
        <v>736</v>
      </c>
      <c r="E235" s="7"/>
      <c r="F235" s="7"/>
      <c r="G235" s="7"/>
      <c r="H235" s="7"/>
      <c r="I235" s="7"/>
      <c r="J235" s="7"/>
      <c r="K235" s="7"/>
      <c r="L235" s="9" t="s">
        <v>407</v>
      </c>
      <c r="M235" s="206">
        <v>53.3</v>
      </c>
      <c r="N235" s="206">
        <v>60.5</v>
      </c>
      <c r="O235" s="206">
        <v>45.7</v>
      </c>
      <c r="P235" s="206">
        <v>55.1</v>
      </c>
      <c r="Q235" s="206">
        <v>61.1</v>
      </c>
      <c r="R235" s="206">
        <v>48.1</v>
      </c>
      <c r="S235" s="206">
        <v>42.5</v>
      </c>
      <c r="T235" s="206">
        <v>61.3</v>
      </c>
      <c r="U235" s="206">
        <v>53.7</v>
      </c>
    </row>
    <row r="236" spans="1:21" ht="16.5" customHeight="1" x14ac:dyDescent="0.25">
      <c r="A236" s="7"/>
      <c r="B236" s="7"/>
      <c r="C236" s="7"/>
      <c r="D236" s="7" t="s">
        <v>737</v>
      </c>
      <c r="E236" s="7"/>
      <c r="F236" s="7"/>
      <c r="G236" s="7"/>
      <c r="H236" s="7"/>
      <c r="I236" s="7"/>
      <c r="J236" s="7"/>
      <c r="K236" s="7"/>
      <c r="L236" s="9" t="s">
        <v>407</v>
      </c>
      <c r="M236" s="206">
        <v>67.8</v>
      </c>
      <c r="N236" s="206">
        <v>77.599999999999994</v>
      </c>
      <c r="O236" s="206">
        <v>61.2</v>
      </c>
      <c r="P236" s="206">
        <v>69</v>
      </c>
      <c r="Q236" s="206">
        <v>78.099999999999994</v>
      </c>
      <c r="R236" s="206">
        <v>61.1</v>
      </c>
      <c r="S236" s="206">
        <v>61.9</v>
      </c>
      <c r="T236" s="206">
        <v>69.3</v>
      </c>
      <c r="U236" s="206">
        <v>69.2</v>
      </c>
    </row>
    <row r="237" spans="1:21" ht="29.4" customHeight="1" x14ac:dyDescent="0.25">
      <c r="A237" s="7"/>
      <c r="B237" s="7"/>
      <c r="C237" s="7"/>
      <c r="D237" s="519" t="s">
        <v>738</v>
      </c>
      <c r="E237" s="519"/>
      <c r="F237" s="519"/>
      <c r="G237" s="519"/>
      <c r="H237" s="519"/>
      <c r="I237" s="519"/>
      <c r="J237" s="519"/>
      <c r="K237" s="519"/>
      <c r="L237" s="9" t="s">
        <v>739</v>
      </c>
      <c r="M237" s="207">
        <v>76</v>
      </c>
      <c r="N237" s="207">
        <v>55</v>
      </c>
      <c r="O237" s="201">
        <v>122</v>
      </c>
      <c r="P237" s="207">
        <v>66</v>
      </c>
      <c r="Q237" s="207">
        <v>57</v>
      </c>
      <c r="R237" s="201">
        <v>106</v>
      </c>
      <c r="S237" s="201">
        <v>117</v>
      </c>
      <c r="T237" s="207">
        <v>26</v>
      </c>
      <c r="U237" s="207">
        <v>75</v>
      </c>
    </row>
    <row r="238" spans="1:21" ht="16.5" customHeight="1" x14ac:dyDescent="0.25">
      <c r="A238" s="7"/>
      <c r="B238" s="7"/>
      <c r="C238" s="7"/>
      <c r="D238" s="7" t="s">
        <v>740</v>
      </c>
      <c r="E238" s="7"/>
      <c r="F238" s="7"/>
      <c r="G238" s="7"/>
      <c r="H238" s="7"/>
      <c r="I238" s="7"/>
      <c r="J238" s="7"/>
      <c r="K238" s="7"/>
      <c r="L238" s="9" t="s">
        <v>131</v>
      </c>
      <c r="M238" s="203">
        <v>6881</v>
      </c>
      <c r="N238" s="203">
        <v>4063</v>
      </c>
      <c r="O238" s="203">
        <v>4421</v>
      </c>
      <c r="P238" s="203">
        <v>1871</v>
      </c>
      <c r="Q238" s="203">
        <v>1938</v>
      </c>
      <c r="R238" s="201">
        <v>468</v>
      </c>
      <c r="S238" s="201">
        <v>388</v>
      </c>
      <c r="T238" s="201">
        <v>163</v>
      </c>
      <c r="U238" s="208">
        <v>20193</v>
      </c>
    </row>
    <row r="239" spans="1:21" ht="16.5" customHeight="1" x14ac:dyDescent="0.25">
      <c r="A239" s="7"/>
      <c r="B239" s="7"/>
      <c r="C239" s="7" t="s">
        <v>753</v>
      </c>
      <c r="D239" s="7"/>
      <c r="E239" s="7"/>
      <c r="F239" s="7"/>
      <c r="G239" s="7"/>
      <c r="H239" s="7"/>
      <c r="I239" s="7"/>
      <c r="J239" s="7"/>
      <c r="K239" s="7"/>
      <c r="L239" s="9"/>
      <c r="M239" s="10"/>
      <c r="N239" s="10"/>
      <c r="O239" s="10"/>
      <c r="P239" s="10"/>
      <c r="Q239" s="10"/>
      <c r="R239" s="10"/>
      <c r="S239" s="10"/>
      <c r="T239" s="10"/>
      <c r="U239" s="10"/>
    </row>
    <row r="240" spans="1:21" ht="16.5" customHeight="1" x14ac:dyDescent="0.25">
      <c r="A240" s="7"/>
      <c r="B240" s="7"/>
      <c r="C240" s="7"/>
      <c r="D240" s="7" t="s">
        <v>733</v>
      </c>
      <c r="E240" s="7"/>
      <c r="F240" s="7"/>
      <c r="G240" s="7"/>
      <c r="H240" s="7"/>
      <c r="I240" s="7"/>
      <c r="J240" s="7"/>
      <c r="K240" s="7"/>
      <c r="L240" s="9" t="s">
        <v>407</v>
      </c>
      <c r="M240" s="205">
        <v>2.6</v>
      </c>
      <c r="N240" s="205">
        <v>2</v>
      </c>
      <c r="O240" s="205">
        <v>2.5</v>
      </c>
      <c r="P240" s="205">
        <v>2.6</v>
      </c>
      <c r="Q240" s="205">
        <v>3.2</v>
      </c>
      <c r="R240" s="205">
        <v>1.5</v>
      </c>
      <c r="S240" s="205">
        <v>4.4000000000000004</v>
      </c>
      <c r="T240" s="206">
        <v>10.9</v>
      </c>
      <c r="U240" s="205">
        <v>2.6</v>
      </c>
    </row>
    <row r="241" spans="1:21" ht="16.5" customHeight="1" x14ac:dyDescent="0.25">
      <c r="A241" s="7"/>
      <c r="B241" s="7"/>
      <c r="C241" s="7"/>
      <c r="D241" s="7" t="s">
        <v>734</v>
      </c>
      <c r="E241" s="7"/>
      <c r="F241" s="7"/>
      <c r="G241" s="7"/>
      <c r="H241" s="7"/>
      <c r="I241" s="7"/>
      <c r="J241" s="7"/>
      <c r="K241" s="7"/>
      <c r="L241" s="9" t="s">
        <v>407</v>
      </c>
      <c r="M241" s="205">
        <v>8.1999999999999993</v>
      </c>
      <c r="N241" s="205">
        <v>6.1</v>
      </c>
      <c r="O241" s="205">
        <v>7.9</v>
      </c>
      <c r="P241" s="206">
        <v>10.199999999999999</v>
      </c>
      <c r="Q241" s="205">
        <v>9.6</v>
      </c>
      <c r="R241" s="205">
        <v>7.6</v>
      </c>
      <c r="S241" s="206">
        <v>10.6</v>
      </c>
      <c r="T241" s="206">
        <v>21.7</v>
      </c>
      <c r="U241" s="205">
        <v>8.1999999999999993</v>
      </c>
    </row>
    <row r="242" spans="1:21" ht="16.5" customHeight="1" x14ac:dyDescent="0.25">
      <c r="A242" s="7"/>
      <c r="B242" s="7"/>
      <c r="C242" s="7"/>
      <c r="D242" s="7" t="s">
        <v>735</v>
      </c>
      <c r="E242" s="7"/>
      <c r="F242" s="7"/>
      <c r="G242" s="7"/>
      <c r="H242" s="7"/>
      <c r="I242" s="7"/>
      <c r="J242" s="7"/>
      <c r="K242" s="7"/>
      <c r="L242" s="9" t="s">
        <v>407</v>
      </c>
      <c r="M242" s="206">
        <v>36.4</v>
      </c>
      <c r="N242" s="206">
        <v>29.8</v>
      </c>
      <c r="O242" s="206">
        <v>32.299999999999997</v>
      </c>
      <c r="P242" s="206">
        <v>43.5</v>
      </c>
      <c r="Q242" s="206">
        <v>35.6</v>
      </c>
      <c r="R242" s="206">
        <v>31.5</v>
      </c>
      <c r="S242" s="206">
        <v>29.4</v>
      </c>
      <c r="T242" s="206">
        <v>54.3</v>
      </c>
      <c r="U242" s="206">
        <v>35.200000000000003</v>
      </c>
    </row>
    <row r="243" spans="1:21" ht="16.5" customHeight="1" x14ac:dyDescent="0.25">
      <c r="A243" s="7"/>
      <c r="B243" s="7"/>
      <c r="C243" s="7"/>
      <c r="D243" s="7" t="s">
        <v>736</v>
      </c>
      <c r="E243" s="7"/>
      <c r="F243" s="7"/>
      <c r="G243" s="7"/>
      <c r="H243" s="7"/>
      <c r="I243" s="7"/>
      <c r="J243" s="7"/>
      <c r="K243" s="7"/>
      <c r="L243" s="9" t="s">
        <v>407</v>
      </c>
      <c r="M243" s="206">
        <v>64.8</v>
      </c>
      <c r="N243" s="206">
        <v>57.9</v>
      </c>
      <c r="O243" s="206">
        <v>59.2</v>
      </c>
      <c r="P243" s="206">
        <v>68.900000000000006</v>
      </c>
      <c r="Q243" s="206">
        <v>65.3</v>
      </c>
      <c r="R243" s="206">
        <v>57.4</v>
      </c>
      <c r="S243" s="206">
        <v>59.4</v>
      </c>
      <c r="T243" s="206">
        <v>80.400000000000006</v>
      </c>
      <c r="U243" s="206">
        <v>62.8</v>
      </c>
    </row>
    <row r="244" spans="1:21" ht="16.5" customHeight="1" x14ac:dyDescent="0.25">
      <c r="A244" s="7"/>
      <c r="B244" s="7"/>
      <c r="C244" s="7"/>
      <c r="D244" s="7" t="s">
        <v>737</v>
      </c>
      <c r="E244" s="7"/>
      <c r="F244" s="7"/>
      <c r="G244" s="7"/>
      <c r="H244" s="7"/>
      <c r="I244" s="7"/>
      <c r="J244" s="7"/>
      <c r="K244" s="7"/>
      <c r="L244" s="9" t="s">
        <v>407</v>
      </c>
      <c r="M244" s="206">
        <v>79.3</v>
      </c>
      <c r="N244" s="206">
        <v>75.8</v>
      </c>
      <c r="O244" s="206">
        <v>71.3</v>
      </c>
      <c r="P244" s="206">
        <v>82</v>
      </c>
      <c r="Q244" s="206">
        <v>81.599999999999994</v>
      </c>
      <c r="R244" s="206">
        <v>71.099999999999994</v>
      </c>
      <c r="S244" s="206">
        <v>76.3</v>
      </c>
      <c r="T244" s="206">
        <v>91.3</v>
      </c>
      <c r="U244" s="206">
        <v>77.599999999999994</v>
      </c>
    </row>
    <row r="245" spans="1:21" ht="29.4" customHeight="1" x14ac:dyDescent="0.25">
      <c r="A245" s="7"/>
      <c r="B245" s="7"/>
      <c r="C245" s="7"/>
      <c r="D245" s="519" t="s">
        <v>738</v>
      </c>
      <c r="E245" s="519"/>
      <c r="F245" s="519"/>
      <c r="G245" s="519"/>
      <c r="H245" s="519"/>
      <c r="I245" s="519"/>
      <c r="J245" s="519"/>
      <c r="K245" s="519"/>
      <c r="L245" s="9" t="s">
        <v>739</v>
      </c>
      <c r="M245" s="207">
        <v>50</v>
      </c>
      <c r="N245" s="207">
        <v>64</v>
      </c>
      <c r="O245" s="207">
        <v>63</v>
      </c>
      <c r="P245" s="207">
        <v>37</v>
      </c>
      <c r="Q245" s="207">
        <v>52</v>
      </c>
      <c r="R245" s="207">
        <v>64</v>
      </c>
      <c r="S245" s="207">
        <v>63</v>
      </c>
      <c r="T245" s="207">
        <v>27</v>
      </c>
      <c r="U245" s="207">
        <v>54</v>
      </c>
    </row>
    <row r="246" spans="1:21" ht="16.5" customHeight="1" x14ac:dyDescent="0.25">
      <c r="A246" s="7"/>
      <c r="B246" s="7"/>
      <c r="C246" s="7"/>
      <c r="D246" s="7" t="s">
        <v>740</v>
      </c>
      <c r="E246" s="7"/>
      <c r="F246" s="7"/>
      <c r="G246" s="7"/>
      <c r="H246" s="7"/>
      <c r="I246" s="7"/>
      <c r="J246" s="7"/>
      <c r="K246" s="7"/>
      <c r="L246" s="9" t="s">
        <v>131</v>
      </c>
      <c r="M246" s="203">
        <v>2619</v>
      </c>
      <c r="N246" s="203">
        <v>1635</v>
      </c>
      <c r="O246" s="203">
        <v>1428</v>
      </c>
      <c r="P246" s="203">
        <v>1251</v>
      </c>
      <c r="Q246" s="201">
        <v>593</v>
      </c>
      <c r="R246" s="201">
        <v>197</v>
      </c>
      <c r="S246" s="201">
        <v>160</v>
      </c>
      <c r="T246" s="207">
        <v>46</v>
      </c>
      <c r="U246" s="203">
        <v>7929</v>
      </c>
    </row>
    <row r="247" spans="1:21" ht="16.5" customHeight="1" x14ac:dyDescent="0.25">
      <c r="A247" s="7"/>
      <c r="B247" s="7"/>
      <c r="C247" s="7" t="s">
        <v>754</v>
      </c>
      <c r="D247" s="7"/>
      <c r="E247" s="7"/>
      <c r="F247" s="7"/>
      <c r="G247" s="7"/>
      <c r="H247" s="7"/>
      <c r="I247" s="7"/>
      <c r="J247" s="7"/>
      <c r="K247" s="7"/>
      <c r="L247" s="9"/>
      <c r="M247" s="10"/>
      <c r="N247" s="10"/>
      <c r="O247" s="10"/>
      <c r="P247" s="10"/>
      <c r="Q247" s="10"/>
      <c r="R247" s="10"/>
      <c r="S247" s="10"/>
      <c r="T247" s="10"/>
      <c r="U247" s="10"/>
    </row>
    <row r="248" spans="1:21" ht="16.5" customHeight="1" x14ac:dyDescent="0.25">
      <c r="A248" s="7"/>
      <c r="B248" s="7"/>
      <c r="C248" s="7"/>
      <c r="D248" s="7" t="s">
        <v>733</v>
      </c>
      <c r="E248" s="7"/>
      <c r="F248" s="7"/>
      <c r="G248" s="7"/>
      <c r="H248" s="7"/>
      <c r="I248" s="7"/>
      <c r="J248" s="7"/>
      <c r="K248" s="7"/>
      <c r="L248" s="9" t="s">
        <v>407</v>
      </c>
      <c r="M248" s="205">
        <v>2.9</v>
      </c>
      <c r="N248" s="205">
        <v>3.1</v>
      </c>
      <c r="O248" s="205">
        <v>3</v>
      </c>
      <c r="P248" s="205">
        <v>2.9</v>
      </c>
      <c r="Q248" s="205">
        <v>3.8</v>
      </c>
      <c r="R248" s="205">
        <v>2.1</v>
      </c>
      <c r="S248" s="205">
        <v>2.7</v>
      </c>
      <c r="T248" s="206">
        <v>18.7</v>
      </c>
      <c r="U248" s="205">
        <v>3.2</v>
      </c>
    </row>
    <row r="249" spans="1:21" ht="16.5" customHeight="1" x14ac:dyDescent="0.25">
      <c r="A249" s="7"/>
      <c r="B249" s="7"/>
      <c r="C249" s="7"/>
      <c r="D249" s="7" t="s">
        <v>734</v>
      </c>
      <c r="E249" s="7"/>
      <c r="F249" s="7"/>
      <c r="G249" s="7"/>
      <c r="H249" s="7"/>
      <c r="I249" s="7"/>
      <c r="J249" s="7"/>
      <c r="K249" s="7"/>
      <c r="L249" s="9" t="s">
        <v>407</v>
      </c>
      <c r="M249" s="205">
        <v>8.9</v>
      </c>
      <c r="N249" s="205">
        <v>9.1999999999999993</v>
      </c>
      <c r="O249" s="205">
        <v>7.6</v>
      </c>
      <c r="P249" s="205">
        <v>9.8000000000000007</v>
      </c>
      <c r="Q249" s="206">
        <v>10.4</v>
      </c>
      <c r="R249" s="205">
        <v>6.6</v>
      </c>
      <c r="S249" s="205">
        <v>8.4</v>
      </c>
      <c r="T249" s="206">
        <v>30.6</v>
      </c>
      <c r="U249" s="205">
        <v>9</v>
      </c>
    </row>
    <row r="250" spans="1:21" ht="16.5" customHeight="1" x14ac:dyDescent="0.25">
      <c r="A250" s="7"/>
      <c r="B250" s="7"/>
      <c r="C250" s="7"/>
      <c r="D250" s="7" t="s">
        <v>735</v>
      </c>
      <c r="E250" s="7"/>
      <c r="F250" s="7"/>
      <c r="G250" s="7"/>
      <c r="H250" s="7"/>
      <c r="I250" s="7"/>
      <c r="J250" s="7"/>
      <c r="K250" s="7"/>
      <c r="L250" s="9" t="s">
        <v>407</v>
      </c>
      <c r="M250" s="206">
        <v>33.799999999999997</v>
      </c>
      <c r="N250" s="206">
        <v>34.1</v>
      </c>
      <c r="O250" s="206">
        <v>27.5</v>
      </c>
      <c r="P250" s="206">
        <v>38</v>
      </c>
      <c r="Q250" s="206">
        <v>35.9</v>
      </c>
      <c r="R250" s="206">
        <v>28.4</v>
      </c>
      <c r="S250" s="206">
        <v>24.6</v>
      </c>
      <c r="T250" s="206">
        <v>53.1</v>
      </c>
      <c r="U250" s="206">
        <v>33</v>
      </c>
    </row>
    <row r="251" spans="1:21" ht="16.5" customHeight="1" x14ac:dyDescent="0.25">
      <c r="A251" s="7"/>
      <c r="B251" s="7"/>
      <c r="C251" s="7"/>
      <c r="D251" s="7" t="s">
        <v>736</v>
      </c>
      <c r="E251" s="7"/>
      <c r="F251" s="7"/>
      <c r="G251" s="7"/>
      <c r="H251" s="7"/>
      <c r="I251" s="7"/>
      <c r="J251" s="7"/>
      <c r="K251" s="7"/>
      <c r="L251" s="9" t="s">
        <v>407</v>
      </c>
      <c r="M251" s="206">
        <v>56.4</v>
      </c>
      <c r="N251" s="206">
        <v>59.8</v>
      </c>
      <c r="O251" s="206">
        <v>49</v>
      </c>
      <c r="P251" s="206">
        <v>60.6</v>
      </c>
      <c r="Q251" s="206">
        <v>62.1</v>
      </c>
      <c r="R251" s="206">
        <v>50.8</v>
      </c>
      <c r="S251" s="206">
        <v>47.4</v>
      </c>
      <c r="T251" s="206">
        <v>65.599999999999994</v>
      </c>
      <c r="U251" s="206">
        <v>56.3</v>
      </c>
    </row>
    <row r="252" spans="1:21" ht="16.5" customHeight="1" x14ac:dyDescent="0.25">
      <c r="A252" s="7"/>
      <c r="B252" s="7"/>
      <c r="C252" s="7"/>
      <c r="D252" s="7" t="s">
        <v>737</v>
      </c>
      <c r="E252" s="7"/>
      <c r="F252" s="7"/>
      <c r="G252" s="7"/>
      <c r="H252" s="7"/>
      <c r="I252" s="7"/>
      <c r="J252" s="7"/>
      <c r="K252" s="7"/>
      <c r="L252" s="9" t="s">
        <v>407</v>
      </c>
      <c r="M252" s="206">
        <v>71</v>
      </c>
      <c r="N252" s="206">
        <v>77.099999999999994</v>
      </c>
      <c r="O252" s="206">
        <v>63.6</v>
      </c>
      <c r="P252" s="206">
        <v>74.2</v>
      </c>
      <c r="Q252" s="206">
        <v>78.900000000000006</v>
      </c>
      <c r="R252" s="206">
        <v>64.099999999999994</v>
      </c>
      <c r="S252" s="206">
        <v>66.099999999999994</v>
      </c>
      <c r="T252" s="206">
        <v>74.2</v>
      </c>
      <c r="U252" s="206">
        <v>71.5</v>
      </c>
    </row>
    <row r="253" spans="1:21" ht="29.4" customHeight="1" x14ac:dyDescent="0.25">
      <c r="A253" s="7"/>
      <c r="B253" s="7"/>
      <c r="C253" s="7"/>
      <c r="D253" s="519" t="s">
        <v>738</v>
      </c>
      <c r="E253" s="519"/>
      <c r="F253" s="519"/>
      <c r="G253" s="519"/>
      <c r="H253" s="519"/>
      <c r="I253" s="519"/>
      <c r="J253" s="519"/>
      <c r="K253" s="519"/>
      <c r="L253" s="9" t="s">
        <v>739</v>
      </c>
      <c r="M253" s="207">
        <v>66</v>
      </c>
      <c r="N253" s="207">
        <v>58</v>
      </c>
      <c r="O253" s="207">
        <v>96</v>
      </c>
      <c r="P253" s="207">
        <v>50</v>
      </c>
      <c r="Q253" s="207">
        <v>56</v>
      </c>
      <c r="R253" s="207">
        <v>85</v>
      </c>
      <c r="S253" s="207">
        <v>98</v>
      </c>
      <c r="T253" s="207">
        <v>27</v>
      </c>
      <c r="U253" s="207">
        <v>67</v>
      </c>
    </row>
    <row r="254" spans="1:21" ht="16.5" customHeight="1" x14ac:dyDescent="0.25">
      <c r="A254" s="14"/>
      <c r="B254" s="14"/>
      <c r="C254" s="14"/>
      <c r="D254" s="14" t="s">
        <v>740</v>
      </c>
      <c r="E254" s="14"/>
      <c r="F254" s="14"/>
      <c r="G254" s="14"/>
      <c r="H254" s="14"/>
      <c r="I254" s="14"/>
      <c r="J254" s="14"/>
      <c r="K254" s="14"/>
      <c r="L254" s="15" t="s">
        <v>131</v>
      </c>
      <c r="M254" s="204">
        <v>9500</v>
      </c>
      <c r="N254" s="204">
        <v>5698</v>
      </c>
      <c r="O254" s="204">
        <v>5849</v>
      </c>
      <c r="P254" s="204">
        <v>3122</v>
      </c>
      <c r="Q254" s="204">
        <v>2531</v>
      </c>
      <c r="R254" s="202">
        <v>665</v>
      </c>
      <c r="S254" s="202">
        <v>548</v>
      </c>
      <c r="T254" s="202">
        <v>209</v>
      </c>
      <c r="U254" s="209">
        <v>28122</v>
      </c>
    </row>
    <row r="255" spans="1:21" ht="4.5" customHeight="1" x14ac:dyDescent="0.25">
      <c r="A255" s="25"/>
      <c r="B255" s="25"/>
      <c r="C255" s="2"/>
      <c r="D255" s="2"/>
      <c r="E255" s="2"/>
      <c r="F255" s="2"/>
      <c r="G255" s="2"/>
      <c r="H255" s="2"/>
      <c r="I255" s="2"/>
      <c r="J255" s="2"/>
      <c r="K255" s="2"/>
      <c r="L255" s="2"/>
      <c r="M255" s="2"/>
      <c r="N255" s="2"/>
      <c r="O255" s="2"/>
      <c r="P255" s="2"/>
      <c r="Q255" s="2"/>
      <c r="R255" s="2"/>
      <c r="S255" s="2"/>
      <c r="T255" s="2"/>
      <c r="U255" s="2"/>
    </row>
    <row r="256" spans="1:21" ht="16.5" customHeight="1" x14ac:dyDescent="0.25">
      <c r="A256" s="25"/>
      <c r="B256" s="25"/>
      <c r="C256" s="512" t="s">
        <v>755</v>
      </c>
      <c r="D256" s="512"/>
      <c r="E256" s="512"/>
      <c r="F256" s="512"/>
      <c r="G256" s="512"/>
      <c r="H256" s="512"/>
      <c r="I256" s="512"/>
      <c r="J256" s="512"/>
      <c r="K256" s="512"/>
      <c r="L256" s="512"/>
      <c r="M256" s="512"/>
      <c r="N256" s="512"/>
      <c r="O256" s="512"/>
      <c r="P256" s="512"/>
      <c r="Q256" s="512"/>
      <c r="R256" s="512"/>
      <c r="S256" s="512"/>
      <c r="T256" s="512"/>
      <c r="U256" s="512"/>
    </row>
    <row r="257" spans="1:21" ht="4.5" customHeight="1" x14ac:dyDescent="0.25">
      <c r="A257" s="25"/>
      <c r="B257" s="25"/>
      <c r="C257" s="2"/>
      <c r="D257" s="2"/>
      <c r="E257" s="2"/>
      <c r="F257" s="2"/>
      <c r="G257" s="2"/>
      <c r="H257" s="2"/>
      <c r="I257" s="2"/>
      <c r="J257" s="2"/>
      <c r="K257" s="2"/>
      <c r="L257" s="2"/>
      <c r="M257" s="2"/>
      <c r="N257" s="2"/>
      <c r="O257" s="2"/>
      <c r="P257" s="2"/>
      <c r="Q257" s="2"/>
      <c r="R257" s="2"/>
      <c r="S257" s="2"/>
      <c r="T257" s="2"/>
      <c r="U257" s="2"/>
    </row>
    <row r="258" spans="1:21" ht="42.45" customHeight="1" x14ac:dyDescent="0.25">
      <c r="A258" s="25" t="s">
        <v>102</v>
      </c>
      <c r="B258" s="25"/>
      <c r="C258" s="512" t="s">
        <v>756</v>
      </c>
      <c r="D258" s="512"/>
      <c r="E258" s="512"/>
      <c r="F258" s="512"/>
      <c r="G258" s="512"/>
      <c r="H258" s="512"/>
      <c r="I258" s="512"/>
      <c r="J258" s="512"/>
      <c r="K258" s="512"/>
      <c r="L258" s="512"/>
      <c r="M258" s="512"/>
      <c r="N258" s="512"/>
      <c r="O258" s="512"/>
      <c r="P258" s="512"/>
      <c r="Q258" s="512"/>
      <c r="R258" s="512"/>
      <c r="S258" s="512"/>
      <c r="T258" s="512"/>
      <c r="U258" s="512"/>
    </row>
    <row r="259" spans="1:21" ht="29.4" customHeight="1" x14ac:dyDescent="0.25">
      <c r="A259" s="25" t="s">
        <v>103</v>
      </c>
      <c r="B259" s="25"/>
      <c r="C259" s="512" t="s">
        <v>757</v>
      </c>
      <c r="D259" s="512"/>
      <c r="E259" s="512"/>
      <c r="F259" s="512"/>
      <c r="G259" s="512"/>
      <c r="H259" s="512"/>
      <c r="I259" s="512"/>
      <c r="J259" s="512"/>
      <c r="K259" s="512"/>
      <c r="L259" s="512"/>
      <c r="M259" s="512"/>
      <c r="N259" s="512"/>
      <c r="O259" s="512"/>
      <c r="P259" s="512"/>
      <c r="Q259" s="512"/>
      <c r="R259" s="512"/>
      <c r="S259" s="512"/>
      <c r="T259" s="512"/>
      <c r="U259" s="512"/>
    </row>
    <row r="260" spans="1:21" ht="55.2" customHeight="1" x14ac:dyDescent="0.25">
      <c r="A260" s="25" t="s">
        <v>104</v>
      </c>
      <c r="B260" s="25"/>
      <c r="C260" s="512" t="s">
        <v>758</v>
      </c>
      <c r="D260" s="512"/>
      <c r="E260" s="512"/>
      <c r="F260" s="512"/>
      <c r="G260" s="512"/>
      <c r="H260" s="512"/>
      <c r="I260" s="512"/>
      <c r="J260" s="512"/>
      <c r="K260" s="512"/>
      <c r="L260" s="512"/>
      <c r="M260" s="512"/>
      <c r="N260" s="512"/>
      <c r="O260" s="512"/>
      <c r="P260" s="512"/>
      <c r="Q260" s="512"/>
      <c r="R260" s="512"/>
      <c r="S260" s="512"/>
      <c r="T260" s="512"/>
      <c r="U260" s="512"/>
    </row>
    <row r="261" spans="1:21" ht="29.4" customHeight="1" x14ac:dyDescent="0.25">
      <c r="A261" s="25" t="s">
        <v>105</v>
      </c>
      <c r="B261" s="25"/>
      <c r="C261" s="512" t="s">
        <v>759</v>
      </c>
      <c r="D261" s="512"/>
      <c r="E261" s="512"/>
      <c r="F261" s="512"/>
      <c r="G261" s="512"/>
      <c r="H261" s="512"/>
      <c r="I261" s="512"/>
      <c r="J261" s="512"/>
      <c r="K261" s="512"/>
      <c r="L261" s="512"/>
      <c r="M261" s="512"/>
      <c r="N261" s="512"/>
      <c r="O261" s="512"/>
      <c r="P261" s="512"/>
      <c r="Q261" s="512"/>
      <c r="R261" s="512"/>
      <c r="S261" s="512"/>
      <c r="T261" s="512"/>
      <c r="U261" s="512"/>
    </row>
    <row r="262" spans="1:21" ht="42.45" customHeight="1" x14ac:dyDescent="0.25">
      <c r="A262" s="25" t="s">
        <v>106</v>
      </c>
      <c r="B262" s="25"/>
      <c r="C262" s="512" t="s">
        <v>760</v>
      </c>
      <c r="D262" s="512"/>
      <c r="E262" s="512"/>
      <c r="F262" s="512"/>
      <c r="G262" s="512"/>
      <c r="H262" s="512"/>
      <c r="I262" s="512"/>
      <c r="J262" s="512"/>
      <c r="K262" s="512"/>
      <c r="L262" s="512"/>
      <c r="M262" s="512"/>
      <c r="N262" s="512"/>
      <c r="O262" s="512"/>
      <c r="P262" s="512"/>
      <c r="Q262" s="512"/>
      <c r="R262" s="512"/>
      <c r="S262" s="512"/>
      <c r="T262" s="512"/>
      <c r="U262" s="512"/>
    </row>
    <row r="263" spans="1:21" ht="93.9" customHeight="1" x14ac:dyDescent="0.25">
      <c r="A263" s="25" t="s">
        <v>107</v>
      </c>
      <c r="B263" s="25"/>
      <c r="C263" s="512" t="s">
        <v>761</v>
      </c>
      <c r="D263" s="512"/>
      <c r="E263" s="512"/>
      <c r="F263" s="512"/>
      <c r="G263" s="512"/>
      <c r="H263" s="512"/>
      <c r="I263" s="512"/>
      <c r="J263" s="512"/>
      <c r="K263" s="512"/>
      <c r="L263" s="512"/>
      <c r="M263" s="512"/>
      <c r="N263" s="512"/>
      <c r="O263" s="512"/>
      <c r="P263" s="512"/>
      <c r="Q263" s="512"/>
      <c r="R263" s="512"/>
      <c r="S263" s="512"/>
      <c r="T263" s="512"/>
      <c r="U263" s="512"/>
    </row>
    <row r="264" spans="1:21" ht="29.4" customHeight="1" x14ac:dyDescent="0.25">
      <c r="A264" s="25" t="s">
        <v>205</v>
      </c>
      <c r="B264" s="25"/>
      <c r="C264" s="512" t="s">
        <v>762</v>
      </c>
      <c r="D264" s="512"/>
      <c r="E264" s="512"/>
      <c r="F264" s="512"/>
      <c r="G264" s="512"/>
      <c r="H264" s="512"/>
      <c r="I264" s="512"/>
      <c r="J264" s="512"/>
      <c r="K264" s="512"/>
      <c r="L264" s="512"/>
      <c r="M264" s="512"/>
      <c r="N264" s="512"/>
      <c r="O264" s="512"/>
      <c r="P264" s="512"/>
      <c r="Q264" s="512"/>
      <c r="R264" s="512"/>
      <c r="S264" s="512"/>
      <c r="T264" s="512"/>
      <c r="U264" s="512"/>
    </row>
    <row r="265" spans="1:21" ht="93.9" customHeight="1" x14ac:dyDescent="0.25">
      <c r="A265" s="25" t="s">
        <v>206</v>
      </c>
      <c r="B265" s="25"/>
      <c r="C265" s="512" t="s">
        <v>763</v>
      </c>
      <c r="D265" s="512"/>
      <c r="E265" s="512"/>
      <c r="F265" s="512"/>
      <c r="G265" s="512"/>
      <c r="H265" s="512"/>
      <c r="I265" s="512"/>
      <c r="J265" s="512"/>
      <c r="K265" s="512"/>
      <c r="L265" s="512"/>
      <c r="M265" s="512"/>
      <c r="N265" s="512"/>
      <c r="O265" s="512"/>
      <c r="P265" s="512"/>
      <c r="Q265" s="512"/>
      <c r="R265" s="512"/>
      <c r="S265" s="512"/>
      <c r="T265" s="512"/>
      <c r="U265" s="512"/>
    </row>
    <row r="266" spans="1:21" ht="29.4" customHeight="1" x14ac:dyDescent="0.25">
      <c r="A266" s="25" t="s">
        <v>207</v>
      </c>
      <c r="B266" s="25"/>
      <c r="C266" s="512" t="s">
        <v>764</v>
      </c>
      <c r="D266" s="512"/>
      <c r="E266" s="512"/>
      <c r="F266" s="512"/>
      <c r="G266" s="512"/>
      <c r="H266" s="512"/>
      <c r="I266" s="512"/>
      <c r="J266" s="512"/>
      <c r="K266" s="512"/>
      <c r="L266" s="512"/>
      <c r="M266" s="512"/>
      <c r="N266" s="512"/>
      <c r="O266" s="512"/>
      <c r="P266" s="512"/>
      <c r="Q266" s="512"/>
      <c r="R266" s="512"/>
      <c r="S266" s="512"/>
      <c r="T266" s="512"/>
      <c r="U266" s="512"/>
    </row>
    <row r="267" spans="1:21" ht="4.5" customHeight="1" x14ac:dyDescent="0.25"/>
    <row r="268" spans="1:21" ht="29.4" customHeight="1" x14ac:dyDescent="0.25">
      <c r="A268" s="26" t="s">
        <v>115</v>
      </c>
      <c r="B268" s="25"/>
      <c r="C268" s="25"/>
      <c r="D268" s="25"/>
      <c r="E268" s="512" t="s">
        <v>765</v>
      </c>
      <c r="F268" s="512"/>
      <c r="G268" s="512"/>
      <c r="H268" s="512"/>
      <c r="I268" s="512"/>
      <c r="J268" s="512"/>
      <c r="K268" s="512"/>
      <c r="L268" s="512"/>
      <c r="M268" s="512"/>
      <c r="N268" s="512"/>
      <c r="O268" s="512"/>
      <c r="P268" s="512"/>
      <c r="Q268" s="512"/>
      <c r="R268" s="512"/>
      <c r="S268" s="512"/>
      <c r="T268" s="512"/>
      <c r="U268" s="512"/>
    </row>
  </sheetData>
  <mergeCells count="18">
    <mergeCell ref="D253:K253"/>
    <mergeCell ref="K1:U1"/>
    <mergeCell ref="C256:U256"/>
    <mergeCell ref="C258:U258"/>
    <mergeCell ref="C259:U259"/>
    <mergeCell ref="D212:K212"/>
    <mergeCell ref="D220:K220"/>
    <mergeCell ref="D228:K228"/>
    <mergeCell ref="D237:K237"/>
    <mergeCell ref="D245:K245"/>
    <mergeCell ref="C265:U265"/>
    <mergeCell ref="C266:U266"/>
    <mergeCell ref="E268:U268"/>
    <mergeCell ref="C260:U260"/>
    <mergeCell ref="C261:U261"/>
    <mergeCell ref="C262:U262"/>
    <mergeCell ref="C263:U263"/>
    <mergeCell ref="C264:U264"/>
  </mergeCells>
  <pageMargins left="0.7" right="0.7" top="0.75" bottom="0.75" header="0.3" footer="0.3"/>
  <pageSetup paperSize="9" fitToHeight="0" orientation="landscape" horizontalDpi="300" verticalDpi="300"/>
  <headerFooter scaleWithDoc="0" alignWithMargins="0">
    <oddHeader>&amp;C&amp;"Arial"&amp;8TABLE 14A.25</oddHeader>
    <oddFooter>&amp;L&amp;"Arial"&amp;8REPORT ON
GOVERNMENT
SERVICES 2022&amp;R&amp;"Arial"&amp;8AGED CARE
SERVICES
PAGE &amp;B&amp;P&amp;B</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U50"/>
  <sheetViews>
    <sheetView showGridLines="0" workbookViewId="0"/>
  </sheetViews>
  <sheetFormatPr defaultRowHeight="13.2" x14ac:dyDescent="0.25"/>
  <cols>
    <col min="1" max="11" width="1.88671875" customWidth="1"/>
    <col min="12" max="12" width="5.44140625" customWidth="1"/>
    <col min="13" max="21" width="7.5546875" customWidth="1"/>
  </cols>
  <sheetData>
    <row r="1" spans="1:21" ht="33.9" customHeight="1" x14ac:dyDescent="0.25">
      <c r="A1" s="8" t="s">
        <v>766</v>
      </c>
      <c r="B1" s="8"/>
      <c r="C1" s="8"/>
      <c r="D1" s="8"/>
      <c r="E1" s="8"/>
      <c r="F1" s="8"/>
      <c r="G1" s="8"/>
      <c r="H1" s="8"/>
      <c r="I1" s="8"/>
      <c r="J1" s="8"/>
      <c r="K1" s="517" t="s">
        <v>767</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396</v>
      </c>
      <c r="N2" s="13" t="s">
        <v>397</v>
      </c>
      <c r="O2" s="13" t="s">
        <v>398</v>
      </c>
      <c r="P2" s="13" t="s">
        <v>399</v>
      </c>
      <c r="Q2" s="13" t="s">
        <v>400</v>
      </c>
      <c r="R2" s="13" t="s">
        <v>401</v>
      </c>
      <c r="S2" s="13" t="s">
        <v>402</v>
      </c>
      <c r="T2" s="13" t="s">
        <v>403</v>
      </c>
      <c r="U2" s="13" t="s">
        <v>404</v>
      </c>
    </row>
    <row r="3" spans="1:21" ht="16.5" customHeight="1" x14ac:dyDescent="0.25">
      <c r="A3" s="7" t="s">
        <v>768</v>
      </c>
      <c r="B3" s="7"/>
      <c r="C3" s="7"/>
      <c r="D3" s="7"/>
      <c r="E3" s="7"/>
      <c r="F3" s="7"/>
      <c r="G3" s="7"/>
      <c r="H3" s="7"/>
      <c r="I3" s="7"/>
      <c r="J3" s="7"/>
      <c r="K3" s="7"/>
      <c r="L3" s="9"/>
      <c r="M3" s="10"/>
      <c r="N3" s="10"/>
      <c r="O3" s="10"/>
      <c r="P3" s="10"/>
      <c r="Q3" s="10"/>
      <c r="R3" s="10"/>
      <c r="S3" s="10"/>
      <c r="T3" s="10"/>
      <c r="U3" s="10"/>
    </row>
    <row r="4" spans="1:21" ht="16.5" customHeight="1" x14ac:dyDescent="0.25">
      <c r="A4" s="7"/>
      <c r="B4" s="7" t="s">
        <v>128</v>
      </c>
      <c r="C4" s="7"/>
      <c r="D4" s="7"/>
      <c r="E4" s="7"/>
      <c r="F4" s="7"/>
      <c r="G4" s="7"/>
      <c r="H4" s="7"/>
      <c r="I4" s="7"/>
      <c r="J4" s="7"/>
      <c r="K4" s="7"/>
      <c r="L4" s="9"/>
      <c r="M4" s="10"/>
      <c r="N4" s="10"/>
      <c r="O4" s="10"/>
      <c r="P4" s="10"/>
      <c r="Q4" s="10"/>
      <c r="R4" s="10"/>
      <c r="S4" s="10"/>
      <c r="T4" s="10"/>
      <c r="U4" s="10"/>
    </row>
    <row r="5" spans="1:21" ht="16.5" customHeight="1" x14ac:dyDescent="0.25">
      <c r="A5" s="7"/>
      <c r="B5" s="7"/>
      <c r="C5" s="7" t="s">
        <v>75</v>
      </c>
      <c r="D5" s="7"/>
      <c r="E5" s="7"/>
      <c r="F5" s="7"/>
      <c r="G5" s="7"/>
      <c r="H5" s="7"/>
      <c r="I5" s="7"/>
      <c r="J5" s="7"/>
      <c r="K5" s="7"/>
      <c r="L5" s="9"/>
      <c r="M5" s="10"/>
      <c r="N5" s="10"/>
      <c r="O5" s="10"/>
      <c r="P5" s="10"/>
      <c r="Q5" s="10"/>
      <c r="R5" s="10"/>
      <c r="S5" s="10"/>
      <c r="T5" s="10"/>
      <c r="U5" s="10"/>
    </row>
    <row r="6" spans="1:21" ht="16.5" customHeight="1" x14ac:dyDescent="0.25">
      <c r="A6" s="7"/>
      <c r="B6" s="7"/>
      <c r="C6" s="7"/>
      <c r="D6" s="7" t="s">
        <v>733</v>
      </c>
      <c r="E6" s="7"/>
      <c r="F6" s="7"/>
      <c r="G6" s="7"/>
      <c r="H6" s="7"/>
      <c r="I6" s="7"/>
      <c r="J6" s="7"/>
      <c r="K6" s="7"/>
      <c r="L6" s="9" t="s">
        <v>407</v>
      </c>
      <c r="M6" s="217">
        <v>0.9</v>
      </c>
      <c r="N6" s="217">
        <v>2.4</v>
      </c>
      <c r="O6" s="217">
        <v>1.5</v>
      </c>
      <c r="P6" s="217">
        <v>1</v>
      </c>
      <c r="Q6" s="217">
        <v>0.7</v>
      </c>
      <c r="R6" s="217" t="s">
        <v>79</v>
      </c>
      <c r="S6" s="217">
        <v>0.1</v>
      </c>
      <c r="T6" s="217" t="s">
        <v>79</v>
      </c>
      <c r="U6" s="217">
        <v>1.4</v>
      </c>
    </row>
    <row r="7" spans="1:21" ht="16.5" customHeight="1" x14ac:dyDescent="0.25">
      <c r="A7" s="7"/>
      <c r="B7" s="7"/>
      <c r="C7" s="7"/>
      <c r="D7" s="7" t="s">
        <v>734</v>
      </c>
      <c r="E7" s="7"/>
      <c r="F7" s="7"/>
      <c r="G7" s="7"/>
      <c r="H7" s="7"/>
      <c r="I7" s="7"/>
      <c r="J7" s="7"/>
      <c r="K7" s="7"/>
      <c r="L7" s="9" t="s">
        <v>407</v>
      </c>
      <c r="M7" s="217">
        <v>3.1</v>
      </c>
      <c r="N7" s="217">
        <v>8.5</v>
      </c>
      <c r="O7" s="217">
        <v>7</v>
      </c>
      <c r="P7" s="217">
        <v>4.4000000000000004</v>
      </c>
      <c r="Q7" s="217">
        <v>2.1</v>
      </c>
      <c r="R7" s="217" t="s">
        <v>79</v>
      </c>
      <c r="S7" s="217">
        <v>1.8</v>
      </c>
      <c r="T7" s="217" t="s">
        <v>79</v>
      </c>
      <c r="U7" s="217">
        <v>5.2</v>
      </c>
    </row>
    <row r="8" spans="1:21" ht="16.5" customHeight="1" x14ac:dyDescent="0.25">
      <c r="A8" s="7"/>
      <c r="B8" s="7"/>
      <c r="C8" s="7"/>
      <c r="D8" s="7" t="s">
        <v>735</v>
      </c>
      <c r="E8" s="7"/>
      <c r="F8" s="7"/>
      <c r="G8" s="7"/>
      <c r="H8" s="7"/>
      <c r="I8" s="7"/>
      <c r="J8" s="7"/>
      <c r="K8" s="7"/>
      <c r="L8" s="9" t="s">
        <v>407</v>
      </c>
      <c r="M8" s="218">
        <v>15.3</v>
      </c>
      <c r="N8" s="218">
        <v>23.6</v>
      </c>
      <c r="O8" s="218">
        <v>21.8</v>
      </c>
      <c r="P8" s="218">
        <v>17</v>
      </c>
      <c r="Q8" s="218">
        <v>11.8</v>
      </c>
      <c r="R8" s="217">
        <v>7.4</v>
      </c>
      <c r="S8" s="218">
        <v>11.9</v>
      </c>
      <c r="T8" s="218">
        <v>33.299999999999997</v>
      </c>
      <c r="U8" s="218">
        <v>18.399999999999999</v>
      </c>
    </row>
    <row r="9" spans="1:21" ht="16.5" customHeight="1" x14ac:dyDescent="0.25">
      <c r="A9" s="7"/>
      <c r="B9" s="7"/>
      <c r="C9" s="7"/>
      <c r="D9" s="7" t="s">
        <v>736</v>
      </c>
      <c r="E9" s="7"/>
      <c r="F9" s="7"/>
      <c r="G9" s="7"/>
      <c r="H9" s="7"/>
      <c r="I9" s="7"/>
      <c r="J9" s="7"/>
      <c r="K9" s="7"/>
      <c r="L9" s="9" t="s">
        <v>407</v>
      </c>
      <c r="M9" s="218">
        <v>43</v>
      </c>
      <c r="N9" s="218">
        <v>41.5</v>
      </c>
      <c r="O9" s="218">
        <v>44.5</v>
      </c>
      <c r="P9" s="218">
        <v>34</v>
      </c>
      <c r="Q9" s="218">
        <v>34.6</v>
      </c>
      <c r="R9" s="218">
        <v>35.200000000000003</v>
      </c>
      <c r="S9" s="218">
        <v>32.1</v>
      </c>
      <c r="T9" s="218">
        <v>33.299999999999997</v>
      </c>
      <c r="U9" s="218">
        <v>40.799999999999997</v>
      </c>
    </row>
    <row r="10" spans="1:21" ht="16.5" customHeight="1" x14ac:dyDescent="0.25">
      <c r="A10" s="7"/>
      <c r="B10" s="7"/>
      <c r="C10" s="7"/>
      <c r="D10" s="7" t="s">
        <v>737</v>
      </c>
      <c r="E10" s="7"/>
      <c r="F10" s="7"/>
      <c r="G10" s="7"/>
      <c r="H10" s="7"/>
      <c r="I10" s="7"/>
      <c r="J10" s="7"/>
      <c r="K10" s="7"/>
      <c r="L10" s="9" t="s">
        <v>407</v>
      </c>
      <c r="M10" s="218">
        <v>60</v>
      </c>
      <c r="N10" s="218">
        <v>55.4</v>
      </c>
      <c r="O10" s="218">
        <v>59.6</v>
      </c>
      <c r="P10" s="218">
        <v>51.2</v>
      </c>
      <c r="Q10" s="218">
        <v>53.2</v>
      </c>
      <c r="R10" s="218">
        <v>55.7</v>
      </c>
      <c r="S10" s="218">
        <v>47.5</v>
      </c>
      <c r="T10" s="218">
        <v>33.299999999999997</v>
      </c>
      <c r="U10" s="218">
        <v>56.8</v>
      </c>
    </row>
    <row r="11" spans="1:21" ht="16.5" customHeight="1" x14ac:dyDescent="0.25">
      <c r="A11" s="7"/>
      <c r="B11" s="7"/>
      <c r="C11" s="7"/>
      <c r="D11" s="7" t="s">
        <v>740</v>
      </c>
      <c r="E11" s="7"/>
      <c r="F11" s="7"/>
      <c r="G11" s="7"/>
      <c r="H11" s="7"/>
      <c r="I11" s="7"/>
      <c r="J11" s="7"/>
      <c r="K11" s="7"/>
      <c r="L11" s="9" t="s">
        <v>131</v>
      </c>
      <c r="M11" s="215">
        <v>12569</v>
      </c>
      <c r="N11" s="216">
        <v>9513</v>
      </c>
      <c r="O11" s="216">
        <v>7223</v>
      </c>
      <c r="P11" s="216">
        <v>4559</v>
      </c>
      <c r="Q11" s="216">
        <v>3814</v>
      </c>
      <c r="R11" s="213">
        <v>14</v>
      </c>
      <c r="S11" s="219">
        <v>719</v>
      </c>
      <c r="T11" s="211">
        <v>3</v>
      </c>
      <c r="U11" s="215">
        <v>38414</v>
      </c>
    </row>
    <row r="12" spans="1:21" ht="16.5" customHeight="1" x14ac:dyDescent="0.25">
      <c r="A12" s="7"/>
      <c r="B12" s="7"/>
      <c r="C12" s="7" t="s">
        <v>78</v>
      </c>
      <c r="D12" s="7"/>
      <c r="E12" s="7"/>
      <c r="F12" s="7"/>
      <c r="G12" s="7"/>
      <c r="H12" s="7"/>
      <c r="I12" s="7"/>
      <c r="J12" s="7"/>
      <c r="K12" s="7"/>
      <c r="L12" s="9"/>
      <c r="M12" s="10"/>
      <c r="N12" s="10"/>
      <c r="O12" s="10"/>
      <c r="P12" s="10"/>
      <c r="Q12" s="10"/>
      <c r="R12" s="10"/>
      <c r="S12" s="10"/>
      <c r="T12" s="10"/>
      <c r="U12" s="10"/>
    </row>
    <row r="13" spans="1:21" ht="16.5" customHeight="1" x14ac:dyDescent="0.25">
      <c r="A13" s="7"/>
      <c r="B13" s="7"/>
      <c r="C13" s="7"/>
      <c r="D13" s="7" t="s">
        <v>733</v>
      </c>
      <c r="E13" s="7"/>
      <c r="F13" s="7"/>
      <c r="G13" s="7"/>
      <c r="H13" s="7"/>
      <c r="I13" s="7"/>
      <c r="J13" s="7"/>
      <c r="K13" s="7"/>
      <c r="L13" s="9" t="s">
        <v>407</v>
      </c>
      <c r="M13" s="217">
        <v>1.4</v>
      </c>
      <c r="N13" s="217">
        <v>2.7</v>
      </c>
      <c r="O13" s="217">
        <v>1.7</v>
      </c>
      <c r="P13" s="217">
        <v>1</v>
      </c>
      <c r="Q13" s="217">
        <v>1.6</v>
      </c>
      <c r="R13" s="217">
        <v>2.2000000000000002</v>
      </c>
      <c r="S13" s="217">
        <v>2.4</v>
      </c>
      <c r="T13" s="217" t="s">
        <v>79</v>
      </c>
      <c r="U13" s="217">
        <v>1.9</v>
      </c>
    </row>
    <row r="14" spans="1:21" ht="16.5" customHeight="1" x14ac:dyDescent="0.25">
      <c r="A14" s="7"/>
      <c r="B14" s="7"/>
      <c r="C14" s="7"/>
      <c r="D14" s="7" t="s">
        <v>734</v>
      </c>
      <c r="E14" s="7"/>
      <c r="F14" s="7"/>
      <c r="G14" s="7"/>
      <c r="H14" s="7"/>
      <c r="I14" s="7"/>
      <c r="J14" s="7"/>
      <c r="K14" s="7"/>
      <c r="L14" s="9" t="s">
        <v>407</v>
      </c>
      <c r="M14" s="217">
        <v>5.6</v>
      </c>
      <c r="N14" s="217">
        <v>7.6</v>
      </c>
      <c r="O14" s="217">
        <v>6.5</v>
      </c>
      <c r="P14" s="217">
        <v>4.5</v>
      </c>
      <c r="Q14" s="217">
        <v>3.3</v>
      </c>
      <c r="R14" s="217">
        <v>8</v>
      </c>
      <c r="S14" s="217">
        <v>2.5</v>
      </c>
      <c r="T14" s="217" t="s">
        <v>79</v>
      </c>
      <c r="U14" s="217">
        <v>6.4</v>
      </c>
    </row>
    <row r="15" spans="1:21" ht="16.5" customHeight="1" x14ac:dyDescent="0.25">
      <c r="A15" s="7"/>
      <c r="B15" s="7"/>
      <c r="C15" s="7"/>
      <c r="D15" s="7" t="s">
        <v>735</v>
      </c>
      <c r="E15" s="7"/>
      <c r="F15" s="7"/>
      <c r="G15" s="7"/>
      <c r="H15" s="7"/>
      <c r="I15" s="7"/>
      <c r="J15" s="7"/>
      <c r="K15" s="7"/>
      <c r="L15" s="9" t="s">
        <v>407</v>
      </c>
      <c r="M15" s="218">
        <v>19.3</v>
      </c>
      <c r="N15" s="218">
        <v>22.3</v>
      </c>
      <c r="O15" s="218">
        <v>21.7</v>
      </c>
      <c r="P15" s="218">
        <v>22.4</v>
      </c>
      <c r="Q15" s="218">
        <v>11.7</v>
      </c>
      <c r="R15" s="218">
        <v>27.9</v>
      </c>
      <c r="S15" s="217">
        <v>6.5</v>
      </c>
      <c r="T15" s="217" t="s">
        <v>79</v>
      </c>
      <c r="U15" s="218">
        <v>21</v>
      </c>
    </row>
    <row r="16" spans="1:21" ht="16.5" customHeight="1" x14ac:dyDescent="0.25">
      <c r="A16" s="7"/>
      <c r="B16" s="7"/>
      <c r="C16" s="7"/>
      <c r="D16" s="7" t="s">
        <v>736</v>
      </c>
      <c r="E16" s="7"/>
      <c r="F16" s="7"/>
      <c r="G16" s="7"/>
      <c r="H16" s="7"/>
      <c r="I16" s="7"/>
      <c r="J16" s="7"/>
      <c r="K16" s="7"/>
      <c r="L16" s="9" t="s">
        <v>407</v>
      </c>
      <c r="M16" s="218">
        <v>43.2</v>
      </c>
      <c r="N16" s="218">
        <v>40.700000000000003</v>
      </c>
      <c r="O16" s="218">
        <v>41.3</v>
      </c>
      <c r="P16" s="218">
        <v>44.4</v>
      </c>
      <c r="Q16" s="218">
        <v>32.299999999999997</v>
      </c>
      <c r="R16" s="218">
        <v>44</v>
      </c>
      <c r="S16" s="218">
        <v>29.1</v>
      </c>
      <c r="T16" s="217" t="s">
        <v>79</v>
      </c>
      <c r="U16" s="218">
        <v>41.6</v>
      </c>
    </row>
    <row r="17" spans="1:21" ht="16.5" customHeight="1" x14ac:dyDescent="0.25">
      <c r="A17" s="7"/>
      <c r="B17" s="7"/>
      <c r="C17" s="7"/>
      <c r="D17" s="7" t="s">
        <v>737</v>
      </c>
      <c r="E17" s="7"/>
      <c r="F17" s="7"/>
      <c r="G17" s="7"/>
      <c r="H17" s="7"/>
      <c r="I17" s="7"/>
      <c r="J17" s="7"/>
      <c r="K17" s="7"/>
      <c r="L17" s="9" t="s">
        <v>407</v>
      </c>
      <c r="M17" s="218">
        <v>57.6</v>
      </c>
      <c r="N17" s="218">
        <v>55</v>
      </c>
      <c r="O17" s="218">
        <v>57.4</v>
      </c>
      <c r="P17" s="218">
        <v>63.3</v>
      </c>
      <c r="Q17" s="218">
        <v>49.3</v>
      </c>
      <c r="R17" s="218">
        <v>57.3</v>
      </c>
      <c r="S17" s="218">
        <v>44.9</v>
      </c>
      <c r="T17" s="217" t="s">
        <v>79</v>
      </c>
      <c r="U17" s="218">
        <v>56.6</v>
      </c>
    </row>
    <row r="18" spans="1:21" ht="16.5" customHeight="1" x14ac:dyDescent="0.25">
      <c r="A18" s="7"/>
      <c r="B18" s="7"/>
      <c r="C18" s="7"/>
      <c r="D18" s="7" t="s">
        <v>740</v>
      </c>
      <c r="E18" s="7"/>
      <c r="F18" s="7"/>
      <c r="G18" s="7"/>
      <c r="H18" s="7"/>
      <c r="I18" s="7"/>
      <c r="J18" s="7"/>
      <c r="K18" s="7"/>
      <c r="L18" s="9" t="s">
        <v>131</v>
      </c>
      <c r="M18" s="216">
        <v>4656</v>
      </c>
      <c r="N18" s="216">
        <v>3638</v>
      </c>
      <c r="O18" s="216">
        <v>3081</v>
      </c>
      <c r="P18" s="219">
        <v>487</v>
      </c>
      <c r="Q18" s="219">
        <v>721</v>
      </c>
      <c r="R18" s="216">
        <v>1091</v>
      </c>
      <c r="S18" s="213">
        <v>41</v>
      </c>
      <c r="T18" s="211">
        <v>1</v>
      </c>
      <c r="U18" s="215">
        <v>13716</v>
      </c>
    </row>
    <row r="19" spans="1:21" ht="16.5" customHeight="1" x14ac:dyDescent="0.25">
      <c r="A19" s="7"/>
      <c r="B19" s="7"/>
      <c r="C19" s="7" t="s">
        <v>80</v>
      </c>
      <c r="D19" s="7"/>
      <c r="E19" s="7"/>
      <c r="F19" s="7"/>
      <c r="G19" s="7"/>
      <c r="H19" s="7"/>
      <c r="I19" s="7"/>
      <c r="J19" s="7"/>
      <c r="K19" s="7"/>
      <c r="L19" s="9"/>
      <c r="M19" s="10"/>
      <c r="N19" s="10"/>
      <c r="O19" s="10"/>
      <c r="P19" s="10"/>
      <c r="Q19" s="10"/>
      <c r="R19" s="10"/>
      <c r="S19" s="10"/>
      <c r="T19" s="10"/>
      <c r="U19" s="10"/>
    </row>
    <row r="20" spans="1:21" ht="16.5" customHeight="1" x14ac:dyDescent="0.25">
      <c r="A20" s="7"/>
      <c r="B20" s="7"/>
      <c r="C20" s="7"/>
      <c r="D20" s="7" t="s">
        <v>733</v>
      </c>
      <c r="E20" s="7"/>
      <c r="F20" s="7"/>
      <c r="G20" s="7"/>
      <c r="H20" s="7"/>
      <c r="I20" s="7"/>
      <c r="J20" s="7"/>
      <c r="K20" s="7"/>
      <c r="L20" s="9" t="s">
        <v>407</v>
      </c>
      <c r="M20" s="217">
        <v>3</v>
      </c>
      <c r="N20" s="217">
        <v>2.8</v>
      </c>
      <c r="O20" s="217">
        <v>3</v>
      </c>
      <c r="P20" s="217">
        <v>1.5</v>
      </c>
      <c r="Q20" s="217">
        <v>1.3</v>
      </c>
      <c r="R20" s="217">
        <v>4.5</v>
      </c>
      <c r="S20" s="217">
        <v>5.7</v>
      </c>
      <c r="T20" s="217" t="s">
        <v>79</v>
      </c>
      <c r="U20" s="217">
        <v>2.8</v>
      </c>
    </row>
    <row r="21" spans="1:21" ht="16.5" customHeight="1" x14ac:dyDescent="0.25">
      <c r="A21" s="7"/>
      <c r="B21" s="7"/>
      <c r="C21" s="7"/>
      <c r="D21" s="7" t="s">
        <v>734</v>
      </c>
      <c r="E21" s="7"/>
      <c r="F21" s="7"/>
      <c r="G21" s="7"/>
      <c r="H21" s="7"/>
      <c r="I21" s="7"/>
      <c r="J21" s="7"/>
      <c r="K21" s="7"/>
      <c r="L21" s="9" t="s">
        <v>407</v>
      </c>
      <c r="M21" s="217">
        <v>8</v>
      </c>
      <c r="N21" s="217">
        <v>7.8</v>
      </c>
      <c r="O21" s="217">
        <v>7.2</v>
      </c>
      <c r="P21" s="217">
        <v>6.6</v>
      </c>
      <c r="Q21" s="217">
        <v>2.4</v>
      </c>
      <c r="R21" s="218">
        <v>12.3</v>
      </c>
      <c r="S21" s="218">
        <v>11.3</v>
      </c>
      <c r="T21" s="217" t="s">
        <v>79</v>
      </c>
      <c r="U21" s="217">
        <v>7.3</v>
      </c>
    </row>
    <row r="22" spans="1:21" ht="16.5" customHeight="1" x14ac:dyDescent="0.25">
      <c r="A22" s="7"/>
      <c r="B22" s="7"/>
      <c r="C22" s="7"/>
      <c r="D22" s="7" t="s">
        <v>735</v>
      </c>
      <c r="E22" s="7"/>
      <c r="F22" s="7"/>
      <c r="G22" s="7"/>
      <c r="H22" s="7"/>
      <c r="I22" s="7"/>
      <c r="J22" s="7"/>
      <c r="K22" s="7"/>
      <c r="L22" s="9" t="s">
        <v>407</v>
      </c>
      <c r="M22" s="218">
        <v>21.8</v>
      </c>
      <c r="N22" s="218">
        <v>18.3</v>
      </c>
      <c r="O22" s="218">
        <v>21.3</v>
      </c>
      <c r="P22" s="218">
        <v>24.3</v>
      </c>
      <c r="Q22" s="217">
        <v>8.4</v>
      </c>
      <c r="R22" s="218">
        <v>27.9</v>
      </c>
      <c r="S22" s="218">
        <v>17</v>
      </c>
      <c r="T22" s="217">
        <v>6.6</v>
      </c>
      <c r="U22" s="218">
        <v>20.2</v>
      </c>
    </row>
    <row r="23" spans="1:21" ht="16.5" customHeight="1" x14ac:dyDescent="0.25">
      <c r="A23" s="7"/>
      <c r="B23" s="7"/>
      <c r="C23" s="7"/>
      <c r="D23" s="7" t="s">
        <v>736</v>
      </c>
      <c r="E23" s="7"/>
      <c r="F23" s="7"/>
      <c r="G23" s="7"/>
      <c r="H23" s="7"/>
      <c r="I23" s="7"/>
      <c r="J23" s="7"/>
      <c r="K23" s="7"/>
      <c r="L23" s="9" t="s">
        <v>407</v>
      </c>
      <c r="M23" s="218">
        <v>45.4</v>
      </c>
      <c r="N23" s="218">
        <v>40.799999999999997</v>
      </c>
      <c r="O23" s="218">
        <v>43.4</v>
      </c>
      <c r="P23" s="218">
        <v>39.4</v>
      </c>
      <c r="Q23" s="218">
        <v>32.4</v>
      </c>
      <c r="R23" s="218">
        <v>44.5</v>
      </c>
      <c r="S23" s="218">
        <v>32.5</v>
      </c>
      <c r="T23" s="218">
        <v>31.1</v>
      </c>
      <c r="U23" s="218">
        <v>41.9</v>
      </c>
    </row>
    <row r="24" spans="1:21" ht="16.5" customHeight="1" x14ac:dyDescent="0.25">
      <c r="A24" s="7"/>
      <c r="B24" s="7"/>
      <c r="C24" s="7"/>
      <c r="D24" s="7" t="s">
        <v>737</v>
      </c>
      <c r="E24" s="7"/>
      <c r="F24" s="7"/>
      <c r="G24" s="7"/>
      <c r="H24" s="7"/>
      <c r="I24" s="7"/>
      <c r="J24" s="7"/>
      <c r="K24" s="7"/>
      <c r="L24" s="9" t="s">
        <v>407</v>
      </c>
      <c r="M24" s="218">
        <v>59.4</v>
      </c>
      <c r="N24" s="218">
        <v>57.9</v>
      </c>
      <c r="O24" s="218">
        <v>61.4</v>
      </c>
      <c r="P24" s="218">
        <v>59.2</v>
      </c>
      <c r="Q24" s="218">
        <v>52.8</v>
      </c>
      <c r="R24" s="218">
        <v>59.5</v>
      </c>
      <c r="S24" s="218">
        <v>44</v>
      </c>
      <c r="T24" s="218">
        <v>71.900000000000006</v>
      </c>
      <c r="U24" s="218">
        <v>59.1</v>
      </c>
    </row>
    <row r="25" spans="1:21" ht="16.5" customHeight="1" x14ac:dyDescent="0.25">
      <c r="A25" s="7"/>
      <c r="B25" s="7"/>
      <c r="C25" s="7"/>
      <c r="D25" s="7" t="s">
        <v>740</v>
      </c>
      <c r="E25" s="7"/>
      <c r="F25" s="7"/>
      <c r="G25" s="7"/>
      <c r="H25" s="7"/>
      <c r="I25" s="7"/>
      <c r="J25" s="7"/>
      <c r="K25" s="7"/>
      <c r="L25" s="9" t="s">
        <v>131</v>
      </c>
      <c r="M25" s="216">
        <v>1311</v>
      </c>
      <c r="N25" s="219">
        <v>967</v>
      </c>
      <c r="O25" s="216">
        <v>1545</v>
      </c>
      <c r="P25" s="219">
        <v>399</v>
      </c>
      <c r="Q25" s="219">
        <v>556</v>
      </c>
      <c r="R25" s="219">
        <v>502</v>
      </c>
      <c r="S25" s="213">
        <v>18</v>
      </c>
      <c r="T25" s="213">
        <v>79</v>
      </c>
      <c r="U25" s="216">
        <v>5378</v>
      </c>
    </row>
    <row r="26" spans="1:21" ht="16.5" customHeight="1" x14ac:dyDescent="0.25">
      <c r="A26" s="7"/>
      <c r="B26" s="7"/>
      <c r="C26" s="7" t="s">
        <v>81</v>
      </c>
      <c r="D26" s="7"/>
      <c r="E26" s="7"/>
      <c r="F26" s="7"/>
      <c r="G26" s="7"/>
      <c r="H26" s="7"/>
      <c r="I26" s="7"/>
      <c r="J26" s="7"/>
      <c r="K26" s="7"/>
      <c r="L26" s="9"/>
      <c r="M26" s="10"/>
      <c r="N26" s="10"/>
      <c r="O26" s="10"/>
      <c r="P26" s="10"/>
      <c r="Q26" s="10"/>
      <c r="R26" s="10"/>
      <c r="S26" s="10"/>
      <c r="T26" s="10"/>
      <c r="U26" s="10"/>
    </row>
    <row r="27" spans="1:21" ht="16.5" customHeight="1" x14ac:dyDescent="0.25">
      <c r="A27" s="7"/>
      <c r="B27" s="7"/>
      <c r="C27" s="7"/>
      <c r="D27" s="7" t="s">
        <v>733</v>
      </c>
      <c r="E27" s="7"/>
      <c r="F27" s="7"/>
      <c r="G27" s="7"/>
      <c r="H27" s="7"/>
      <c r="I27" s="7"/>
      <c r="J27" s="7"/>
      <c r="K27" s="7"/>
      <c r="L27" s="9" t="s">
        <v>407</v>
      </c>
      <c r="M27" s="217">
        <v>0.6</v>
      </c>
      <c r="N27" s="217">
        <v>2.4</v>
      </c>
      <c r="O27" s="217">
        <v>1.5</v>
      </c>
      <c r="P27" s="217">
        <v>1.1000000000000001</v>
      </c>
      <c r="Q27" s="217" t="s">
        <v>79</v>
      </c>
      <c r="R27" s="217">
        <v>8.8000000000000007</v>
      </c>
      <c r="S27" s="217" t="s">
        <v>79</v>
      </c>
      <c r="T27" s="217">
        <v>2</v>
      </c>
      <c r="U27" s="217">
        <v>1.5</v>
      </c>
    </row>
    <row r="28" spans="1:21" ht="16.5" customHeight="1" x14ac:dyDescent="0.25">
      <c r="A28" s="7"/>
      <c r="B28" s="7"/>
      <c r="C28" s="7"/>
      <c r="D28" s="7" t="s">
        <v>734</v>
      </c>
      <c r="E28" s="7"/>
      <c r="F28" s="7"/>
      <c r="G28" s="7"/>
      <c r="H28" s="7"/>
      <c r="I28" s="7"/>
      <c r="J28" s="7"/>
      <c r="K28" s="7"/>
      <c r="L28" s="9" t="s">
        <v>407</v>
      </c>
      <c r="M28" s="217">
        <v>8.1999999999999993</v>
      </c>
      <c r="N28" s="217">
        <v>2.4</v>
      </c>
      <c r="O28" s="217">
        <v>6</v>
      </c>
      <c r="P28" s="217">
        <v>8.1</v>
      </c>
      <c r="Q28" s="217" t="s">
        <v>79</v>
      </c>
      <c r="R28" s="217">
        <v>9.5</v>
      </c>
      <c r="S28" s="217" t="s">
        <v>79</v>
      </c>
      <c r="T28" s="217">
        <v>4</v>
      </c>
      <c r="U28" s="217">
        <v>5.5</v>
      </c>
    </row>
    <row r="29" spans="1:21" ht="16.5" customHeight="1" x14ac:dyDescent="0.25">
      <c r="A29" s="7"/>
      <c r="B29" s="7"/>
      <c r="C29" s="7"/>
      <c r="D29" s="7" t="s">
        <v>735</v>
      </c>
      <c r="E29" s="7"/>
      <c r="F29" s="7"/>
      <c r="G29" s="7"/>
      <c r="H29" s="7"/>
      <c r="I29" s="7"/>
      <c r="J29" s="7"/>
      <c r="K29" s="7"/>
      <c r="L29" s="9" t="s">
        <v>407</v>
      </c>
      <c r="M29" s="218">
        <v>35.299999999999997</v>
      </c>
      <c r="N29" s="218">
        <v>39.9</v>
      </c>
      <c r="O29" s="218">
        <v>22.3</v>
      </c>
      <c r="P29" s="218">
        <v>21.2</v>
      </c>
      <c r="Q29" s="217">
        <v>3.4</v>
      </c>
      <c r="R29" s="218">
        <v>28.8</v>
      </c>
      <c r="S29" s="217" t="s">
        <v>79</v>
      </c>
      <c r="T29" s="218">
        <v>15.1</v>
      </c>
      <c r="U29" s="218">
        <v>20.9</v>
      </c>
    </row>
    <row r="30" spans="1:21" ht="16.5" customHeight="1" x14ac:dyDescent="0.25">
      <c r="A30" s="7"/>
      <c r="B30" s="7"/>
      <c r="C30" s="7"/>
      <c r="D30" s="7" t="s">
        <v>736</v>
      </c>
      <c r="E30" s="7"/>
      <c r="F30" s="7"/>
      <c r="G30" s="7"/>
      <c r="H30" s="7"/>
      <c r="I30" s="7"/>
      <c r="J30" s="7"/>
      <c r="K30" s="7"/>
      <c r="L30" s="9" t="s">
        <v>407</v>
      </c>
      <c r="M30" s="218">
        <v>52.2</v>
      </c>
      <c r="N30" s="218">
        <v>58.1</v>
      </c>
      <c r="O30" s="218">
        <v>46.2</v>
      </c>
      <c r="P30" s="218">
        <v>35</v>
      </c>
      <c r="Q30" s="218">
        <v>28.6</v>
      </c>
      <c r="R30" s="218">
        <v>43.5</v>
      </c>
      <c r="S30" s="210">
        <v>100</v>
      </c>
      <c r="T30" s="218">
        <v>34.4</v>
      </c>
      <c r="U30" s="218">
        <v>40.9</v>
      </c>
    </row>
    <row r="31" spans="1:21" ht="16.5" customHeight="1" x14ac:dyDescent="0.25">
      <c r="A31" s="7"/>
      <c r="B31" s="7"/>
      <c r="C31" s="7"/>
      <c r="D31" s="7" t="s">
        <v>737</v>
      </c>
      <c r="E31" s="7"/>
      <c r="F31" s="7"/>
      <c r="G31" s="7"/>
      <c r="H31" s="7"/>
      <c r="I31" s="7"/>
      <c r="J31" s="7"/>
      <c r="K31" s="7"/>
      <c r="L31" s="9" t="s">
        <v>407</v>
      </c>
      <c r="M31" s="218">
        <v>68.599999999999994</v>
      </c>
      <c r="N31" s="218">
        <v>59.7</v>
      </c>
      <c r="O31" s="218">
        <v>70.2</v>
      </c>
      <c r="P31" s="218">
        <v>51.7</v>
      </c>
      <c r="Q31" s="218">
        <v>47.5</v>
      </c>
      <c r="R31" s="218">
        <v>64.8</v>
      </c>
      <c r="S31" s="210">
        <v>100</v>
      </c>
      <c r="T31" s="218">
        <v>67.3</v>
      </c>
      <c r="U31" s="218">
        <v>61.6</v>
      </c>
    </row>
    <row r="32" spans="1:21" ht="16.5" customHeight="1" x14ac:dyDescent="0.25">
      <c r="A32" s="7"/>
      <c r="B32" s="7"/>
      <c r="C32" s="7"/>
      <c r="D32" s="7" t="s">
        <v>740</v>
      </c>
      <c r="E32" s="7"/>
      <c r="F32" s="7"/>
      <c r="G32" s="7"/>
      <c r="H32" s="7"/>
      <c r="I32" s="7"/>
      <c r="J32" s="7"/>
      <c r="K32" s="7"/>
      <c r="L32" s="9" t="s">
        <v>131</v>
      </c>
      <c r="M32" s="213">
        <v>67</v>
      </c>
      <c r="N32" s="213">
        <v>13</v>
      </c>
      <c r="O32" s="219">
        <v>108</v>
      </c>
      <c r="P32" s="213">
        <v>72</v>
      </c>
      <c r="Q32" s="213">
        <v>73</v>
      </c>
      <c r="R32" s="213">
        <v>24</v>
      </c>
      <c r="S32" s="211" t="s">
        <v>79</v>
      </c>
      <c r="T32" s="213">
        <v>50</v>
      </c>
      <c r="U32" s="219">
        <v>406</v>
      </c>
    </row>
    <row r="33" spans="1:21" ht="16.5" customHeight="1" x14ac:dyDescent="0.25">
      <c r="A33" s="7"/>
      <c r="B33" s="7"/>
      <c r="C33" s="7" t="s">
        <v>82</v>
      </c>
      <c r="D33" s="7"/>
      <c r="E33" s="7"/>
      <c r="F33" s="7"/>
      <c r="G33" s="7"/>
      <c r="H33" s="7"/>
      <c r="I33" s="7"/>
      <c r="J33" s="7"/>
      <c r="K33" s="7"/>
      <c r="L33" s="9"/>
      <c r="M33" s="10"/>
      <c r="N33" s="10"/>
      <c r="O33" s="10"/>
      <c r="P33" s="10"/>
      <c r="Q33" s="10"/>
      <c r="R33" s="10"/>
      <c r="S33" s="10"/>
      <c r="T33" s="10"/>
      <c r="U33" s="10"/>
    </row>
    <row r="34" spans="1:21" ht="16.5" customHeight="1" x14ac:dyDescent="0.25">
      <c r="A34" s="7"/>
      <c r="B34" s="7"/>
      <c r="C34" s="7"/>
      <c r="D34" s="7" t="s">
        <v>733</v>
      </c>
      <c r="E34" s="7"/>
      <c r="F34" s="7"/>
      <c r="G34" s="7"/>
      <c r="H34" s="7"/>
      <c r="I34" s="7"/>
      <c r="J34" s="7"/>
      <c r="K34" s="7"/>
      <c r="L34" s="9" t="s">
        <v>407</v>
      </c>
      <c r="M34" s="218">
        <v>14.3</v>
      </c>
      <c r="N34" s="217" t="s">
        <v>79</v>
      </c>
      <c r="O34" s="217">
        <v>0.7</v>
      </c>
      <c r="P34" s="217">
        <v>6.4</v>
      </c>
      <c r="Q34" s="217" t="s">
        <v>79</v>
      </c>
      <c r="R34" s="217" t="s">
        <v>79</v>
      </c>
      <c r="S34" s="217" t="s">
        <v>79</v>
      </c>
      <c r="T34" s="217" t="s">
        <v>79</v>
      </c>
      <c r="U34" s="217">
        <v>3</v>
      </c>
    </row>
    <row r="35" spans="1:21" ht="16.5" customHeight="1" x14ac:dyDescent="0.25">
      <c r="A35" s="7"/>
      <c r="B35" s="7"/>
      <c r="C35" s="7"/>
      <c r="D35" s="7" t="s">
        <v>734</v>
      </c>
      <c r="E35" s="7"/>
      <c r="F35" s="7"/>
      <c r="G35" s="7"/>
      <c r="H35" s="7"/>
      <c r="I35" s="7"/>
      <c r="J35" s="7"/>
      <c r="K35" s="7"/>
      <c r="L35" s="9" t="s">
        <v>407</v>
      </c>
      <c r="M35" s="218">
        <v>19.7</v>
      </c>
      <c r="N35" s="217" t="s">
        <v>79</v>
      </c>
      <c r="O35" s="217">
        <v>2.4</v>
      </c>
      <c r="P35" s="218">
        <v>12.4</v>
      </c>
      <c r="Q35" s="217" t="s">
        <v>79</v>
      </c>
      <c r="R35" s="217" t="s">
        <v>79</v>
      </c>
      <c r="S35" s="217" t="s">
        <v>79</v>
      </c>
      <c r="T35" s="217">
        <v>8.9</v>
      </c>
      <c r="U35" s="217">
        <v>6.7</v>
      </c>
    </row>
    <row r="36" spans="1:21" ht="16.5" customHeight="1" x14ac:dyDescent="0.25">
      <c r="A36" s="7"/>
      <c r="B36" s="7"/>
      <c r="C36" s="7"/>
      <c r="D36" s="7" t="s">
        <v>735</v>
      </c>
      <c r="E36" s="7"/>
      <c r="F36" s="7"/>
      <c r="G36" s="7"/>
      <c r="H36" s="7"/>
      <c r="I36" s="7"/>
      <c r="J36" s="7"/>
      <c r="K36" s="7"/>
      <c r="L36" s="9" t="s">
        <v>407</v>
      </c>
      <c r="M36" s="218">
        <v>29.7</v>
      </c>
      <c r="N36" s="218">
        <v>16.8</v>
      </c>
      <c r="O36" s="218">
        <v>10.8</v>
      </c>
      <c r="P36" s="218">
        <v>14.9</v>
      </c>
      <c r="Q36" s="218">
        <v>26.2</v>
      </c>
      <c r="R36" s="218">
        <v>14.3</v>
      </c>
      <c r="S36" s="217" t="s">
        <v>79</v>
      </c>
      <c r="T36" s="218">
        <v>38.1</v>
      </c>
      <c r="U36" s="218">
        <v>15.9</v>
      </c>
    </row>
    <row r="37" spans="1:21" ht="16.5" customHeight="1" x14ac:dyDescent="0.25">
      <c r="A37" s="7"/>
      <c r="B37" s="7"/>
      <c r="C37" s="7"/>
      <c r="D37" s="7" t="s">
        <v>736</v>
      </c>
      <c r="E37" s="7"/>
      <c r="F37" s="7"/>
      <c r="G37" s="7"/>
      <c r="H37" s="7"/>
      <c r="I37" s="7"/>
      <c r="J37" s="7"/>
      <c r="K37" s="7"/>
      <c r="L37" s="9" t="s">
        <v>407</v>
      </c>
      <c r="M37" s="218">
        <v>37.200000000000003</v>
      </c>
      <c r="N37" s="218">
        <v>16.899999999999999</v>
      </c>
      <c r="O37" s="218">
        <v>26.2</v>
      </c>
      <c r="P37" s="218">
        <v>44.1</v>
      </c>
      <c r="Q37" s="218">
        <v>39.6</v>
      </c>
      <c r="R37" s="218">
        <v>14.3</v>
      </c>
      <c r="S37" s="217" t="s">
        <v>79</v>
      </c>
      <c r="T37" s="218">
        <v>65</v>
      </c>
      <c r="U37" s="218">
        <v>35.299999999999997</v>
      </c>
    </row>
    <row r="38" spans="1:21" ht="16.5" customHeight="1" x14ac:dyDescent="0.25">
      <c r="A38" s="7"/>
      <c r="B38" s="7"/>
      <c r="C38" s="7"/>
      <c r="D38" s="7" t="s">
        <v>737</v>
      </c>
      <c r="E38" s="7"/>
      <c r="F38" s="7"/>
      <c r="G38" s="7"/>
      <c r="H38" s="7"/>
      <c r="I38" s="7"/>
      <c r="J38" s="7"/>
      <c r="K38" s="7"/>
      <c r="L38" s="9" t="s">
        <v>407</v>
      </c>
      <c r="M38" s="218">
        <v>64.400000000000006</v>
      </c>
      <c r="N38" s="218">
        <v>16.899999999999999</v>
      </c>
      <c r="O38" s="218">
        <v>50.6</v>
      </c>
      <c r="P38" s="218">
        <v>68</v>
      </c>
      <c r="Q38" s="218">
        <v>78.900000000000006</v>
      </c>
      <c r="R38" s="218">
        <v>14.3</v>
      </c>
      <c r="S38" s="217" t="s">
        <v>79</v>
      </c>
      <c r="T38" s="218">
        <v>86.4</v>
      </c>
      <c r="U38" s="218">
        <v>58.9</v>
      </c>
    </row>
    <row r="39" spans="1:21" ht="16.5" customHeight="1" x14ac:dyDescent="0.25">
      <c r="A39" s="14"/>
      <c r="B39" s="14"/>
      <c r="C39" s="14"/>
      <c r="D39" s="14" t="s">
        <v>740</v>
      </c>
      <c r="E39" s="14"/>
      <c r="F39" s="14"/>
      <c r="G39" s="14"/>
      <c r="H39" s="14"/>
      <c r="I39" s="14"/>
      <c r="J39" s="14"/>
      <c r="K39" s="14"/>
      <c r="L39" s="15" t="s">
        <v>131</v>
      </c>
      <c r="M39" s="212">
        <v>8</v>
      </c>
      <c r="N39" s="212">
        <v>1</v>
      </c>
      <c r="O39" s="214">
        <v>72</v>
      </c>
      <c r="P39" s="214">
        <v>50</v>
      </c>
      <c r="Q39" s="212">
        <v>8</v>
      </c>
      <c r="R39" s="212">
        <v>7</v>
      </c>
      <c r="S39" s="212" t="s">
        <v>79</v>
      </c>
      <c r="T39" s="214">
        <v>11</v>
      </c>
      <c r="U39" s="220">
        <v>156</v>
      </c>
    </row>
    <row r="40" spans="1:21" ht="4.5" customHeight="1" x14ac:dyDescent="0.25">
      <c r="A40" s="25"/>
      <c r="B40" s="25"/>
      <c r="C40" s="2"/>
      <c r="D40" s="2"/>
      <c r="E40" s="2"/>
      <c r="F40" s="2"/>
      <c r="G40" s="2"/>
      <c r="H40" s="2"/>
      <c r="I40" s="2"/>
      <c r="J40" s="2"/>
      <c r="K40" s="2"/>
      <c r="L40" s="2"/>
      <c r="M40" s="2"/>
      <c r="N40" s="2"/>
      <c r="O40" s="2"/>
      <c r="P40" s="2"/>
      <c r="Q40" s="2"/>
      <c r="R40" s="2"/>
      <c r="S40" s="2"/>
      <c r="T40" s="2"/>
      <c r="U40" s="2"/>
    </row>
    <row r="41" spans="1:21" ht="16.5" customHeight="1" x14ac:dyDescent="0.25">
      <c r="A41" s="25"/>
      <c r="B41" s="25"/>
      <c r="C41" s="512" t="s">
        <v>769</v>
      </c>
      <c r="D41" s="512"/>
      <c r="E41" s="512"/>
      <c r="F41" s="512"/>
      <c r="G41" s="512"/>
      <c r="H41" s="512"/>
      <c r="I41" s="512"/>
      <c r="J41" s="512"/>
      <c r="K41" s="512"/>
      <c r="L41" s="512"/>
      <c r="M41" s="512"/>
      <c r="N41" s="512"/>
      <c r="O41" s="512"/>
      <c r="P41" s="512"/>
      <c r="Q41" s="512"/>
      <c r="R41" s="512"/>
      <c r="S41" s="512"/>
      <c r="T41" s="512"/>
      <c r="U41" s="512"/>
    </row>
    <row r="42" spans="1:21" ht="4.5" customHeight="1" x14ac:dyDescent="0.25">
      <c r="A42" s="25"/>
      <c r="B42" s="25"/>
      <c r="C42" s="2"/>
      <c r="D42" s="2"/>
      <c r="E42" s="2"/>
      <c r="F42" s="2"/>
      <c r="G42" s="2"/>
      <c r="H42" s="2"/>
      <c r="I42" s="2"/>
      <c r="J42" s="2"/>
      <c r="K42" s="2"/>
      <c r="L42" s="2"/>
      <c r="M42" s="2"/>
      <c r="N42" s="2"/>
      <c r="O42" s="2"/>
      <c r="P42" s="2"/>
      <c r="Q42" s="2"/>
      <c r="R42" s="2"/>
      <c r="S42" s="2"/>
      <c r="T42" s="2"/>
      <c r="U42" s="2"/>
    </row>
    <row r="43" spans="1:21" ht="29.4" customHeight="1" x14ac:dyDescent="0.25">
      <c r="A43" s="25" t="s">
        <v>102</v>
      </c>
      <c r="B43" s="25"/>
      <c r="C43" s="512" t="s">
        <v>770</v>
      </c>
      <c r="D43" s="512"/>
      <c r="E43" s="512"/>
      <c r="F43" s="512"/>
      <c r="G43" s="512"/>
      <c r="H43" s="512"/>
      <c r="I43" s="512"/>
      <c r="J43" s="512"/>
      <c r="K43" s="512"/>
      <c r="L43" s="512"/>
      <c r="M43" s="512"/>
      <c r="N43" s="512"/>
      <c r="O43" s="512"/>
      <c r="P43" s="512"/>
      <c r="Q43" s="512"/>
      <c r="R43" s="512"/>
      <c r="S43" s="512"/>
      <c r="T43" s="512"/>
      <c r="U43" s="512"/>
    </row>
    <row r="44" spans="1:21" ht="42.45" customHeight="1" x14ac:dyDescent="0.25">
      <c r="A44" s="25" t="s">
        <v>103</v>
      </c>
      <c r="B44" s="25"/>
      <c r="C44" s="512" t="s">
        <v>771</v>
      </c>
      <c r="D44" s="512"/>
      <c r="E44" s="512"/>
      <c r="F44" s="512"/>
      <c r="G44" s="512"/>
      <c r="H44" s="512"/>
      <c r="I44" s="512"/>
      <c r="J44" s="512"/>
      <c r="K44" s="512"/>
      <c r="L44" s="512"/>
      <c r="M44" s="512"/>
      <c r="N44" s="512"/>
      <c r="O44" s="512"/>
      <c r="P44" s="512"/>
      <c r="Q44" s="512"/>
      <c r="R44" s="512"/>
      <c r="S44" s="512"/>
      <c r="T44" s="512"/>
      <c r="U44" s="512"/>
    </row>
    <row r="45" spans="1:21" ht="16.5" customHeight="1" x14ac:dyDescent="0.25">
      <c r="A45" s="25" t="s">
        <v>104</v>
      </c>
      <c r="B45" s="25"/>
      <c r="C45" s="512" t="s">
        <v>772</v>
      </c>
      <c r="D45" s="512"/>
      <c r="E45" s="512"/>
      <c r="F45" s="512"/>
      <c r="G45" s="512"/>
      <c r="H45" s="512"/>
      <c r="I45" s="512"/>
      <c r="J45" s="512"/>
      <c r="K45" s="512"/>
      <c r="L45" s="512"/>
      <c r="M45" s="512"/>
      <c r="N45" s="512"/>
      <c r="O45" s="512"/>
      <c r="P45" s="512"/>
      <c r="Q45" s="512"/>
      <c r="R45" s="512"/>
      <c r="S45" s="512"/>
      <c r="T45" s="512"/>
      <c r="U45" s="512"/>
    </row>
    <row r="46" spans="1:21" ht="55.2" customHeight="1" x14ac:dyDescent="0.25">
      <c r="A46" s="25" t="s">
        <v>105</v>
      </c>
      <c r="B46" s="25"/>
      <c r="C46" s="512" t="s">
        <v>773</v>
      </c>
      <c r="D46" s="512"/>
      <c r="E46" s="512"/>
      <c r="F46" s="512"/>
      <c r="G46" s="512"/>
      <c r="H46" s="512"/>
      <c r="I46" s="512"/>
      <c r="J46" s="512"/>
      <c r="K46" s="512"/>
      <c r="L46" s="512"/>
      <c r="M46" s="512"/>
      <c r="N46" s="512"/>
      <c r="O46" s="512"/>
      <c r="P46" s="512"/>
      <c r="Q46" s="512"/>
      <c r="R46" s="512"/>
      <c r="S46" s="512"/>
      <c r="T46" s="512"/>
      <c r="U46" s="512"/>
    </row>
    <row r="47" spans="1:21" ht="16.5" customHeight="1" x14ac:dyDescent="0.25">
      <c r="A47" s="25" t="s">
        <v>106</v>
      </c>
      <c r="B47" s="25"/>
      <c r="C47" s="512" t="s">
        <v>774</v>
      </c>
      <c r="D47" s="512"/>
      <c r="E47" s="512"/>
      <c r="F47" s="512"/>
      <c r="G47" s="512"/>
      <c r="H47" s="512"/>
      <c r="I47" s="512"/>
      <c r="J47" s="512"/>
      <c r="K47" s="512"/>
      <c r="L47" s="512"/>
      <c r="M47" s="512"/>
      <c r="N47" s="512"/>
      <c r="O47" s="512"/>
      <c r="P47" s="512"/>
      <c r="Q47" s="512"/>
      <c r="R47" s="512"/>
      <c r="S47" s="512"/>
      <c r="T47" s="512"/>
      <c r="U47" s="512"/>
    </row>
    <row r="48" spans="1:21" ht="42.45" customHeight="1" x14ac:dyDescent="0.25">
      <c r="A48" s="25" t="s">
        <v>107</v>
      </c>
      <c r="B48" s="25"/>
      <c r="C48" s="512" t="s">
        <v>775</v>
      </c>
      <c r="D48" s="512"/>
      <c r="E48" s="512"/>
      <c r="F48" s="512"/>
      <c r="G48" s="512"/>
      <c r="H48" s="512"/>
      <c r="I48" s="512"/>
      <c r="J48" s="512"/>
      <c r="K48" s="512"/>
      <c r="L48" s="512"/>
      <c r="M48" s="512"/>
      <c r="N48" s="512"/>
      <c r="O48" s="512"/>
      <c r="P48" s="512"/>
      <c r="Q48" s="512"/>
      <c r="R48" s="512"/>
      <c r="S48" s="512"/>
      <c r="T48" s="512"/>
      <c r="U48" s="512"/>
    </row>
    <row r="49" spans="1:21" ht="4.5" customHeight="1" x14ac:dyDescent="0.25"/>
    <row r="50" spans="1:21" ht="16.5" customHeight="1" x14ac:dyDescent="0.25">
      <c r="A50" s="26" t="s">
        <v>115</v>
      </c>
      <c r="B50" s="25"/>
      <c r="C50" s="25"/>
      <c r="D50" s="25"/>
      <c r="E50" s="512" t="s">
        <v>776</v>
      </c>
      <c r="F50" s="512"/>
      <c r="G50" s="512"/>
      <c r="H50" s="512"/>
      <c r="I50" s="512"/>
      <c r="J50" s="512"/>
      <c r="K50" s="512"/>
      <c r="L50" s="512"/>
      <c r="M50" s="512"/>
      <c r="N50" s="512"/>
      <c r="O50" s="512"/>
      <c r="P50" s="512"/>
      <c r="Q50" s="512"/>
      <c r="R50" s="512"/>
      <c r="S50" s="512"/>
      <c r="T50" s="512"/>
      <c r="U50" s="512"/>
    </row>
  </sheetData>
  <mergeCells count="9">
    <mergeCell ref="C46:U46"/>
    <mergeCell ref="C47:U47"/>
    <mergeCell ref="C48:U48"/>
    <mergeCell ref="E50:U50"/>
    <mergeCell ref="K1:U1"/>
    <mergeCell ref="C41:U41"/>
    <mergeCell ref="C43:U43"/>
    <mergeCell ref="C44:U44"/>
    <mergeCell ref="C45:U45"/>
  </mergeCells>
  <pageMargins left="0.7" right="0.7" top="0.75" bottom="0.75" header="0.3" footer="0.3"/>
  <pageSetup paperSize="9" fitToHeight="0" orientation="landscape" horizontalDpi="300" verticalDpi="300"/>
  <headerFooter scaleWithDoc="0" alignWithMargins="0">
    <oddHeader>&amp;C&amp;"Arial"&amp;8TABLE 14A.26</oddHeader>
    <oddFooter>&amp;L&amp;"Arial"&amp;8REPORT ON
GOVERNMENT
SERVICES 2022&amp;R&amp;"Arial"&amp;8AGED CARE
SERVICES
PAGE &amp;B&amp;P&amp;B</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U51"/>
  <sheetViews>
    <sheetView showGridLines="0" workbookViewId="0"/>
  </sheetViews>
  <sheetFormatPr defaultRowHeight="13.2" x14ac:dyDescent="0.25"/>
  <cols>
    <col min="1" max="11" width="1.88671875" customWidth="1"/>
    <col min="12" max="12" width="5.44140625" customWidth="1"/>
    <col min="13" max="20" width="6.88671875" customWidth="1"/>
    <col min="21" max="21" width="7.5546875" customWidth="1"/>
  </cols>
  <sheetData>
    <row r="1" spans="1:21" ht="50.4" customHeight="1" x14ac:dyDescent="0.25">
      <c r="A1" s="8" t="s">
        <v>777</v>
      </c>
      <c r="B1" s="8"/>
      <c r="C1" s="8"/>
      <c r="D1" s="8"/>
      <c r="E1" s="8"/>
      <c r="F1" s="8"/>
      <c r="G1" s="8"/>
      <c r="H1" s="8"/>
      <c r="I1" s="8"/>
      <c r="J1" s="8"/>
      <c r="K1" s="517" t="s">
        <v>778</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396</v>
      </c>
      <c r="N2" s="13" t="s">
        <v>397</v>
      </c>
      <c r="O2" s="13" t="s">
        <v>398</v>
      </c>
      <c r="P2" s="13" t="s">
        <v>399</v>
      </c>
      <c r="Q2" s="13" t="s">
        <v>400</v>
      </c>
      <c r="R2" s="13" t="s">
        <v>401</v>
      </c>
      <c r="S2" s="13" t="s">
        <v>402</v>
      </c>
      <c r="T2" s="13" t="s">
        <v>403</v>
      </c>
      <c r="U2" s="13" t="s">
        <v>404</v>
      </c>
    </row>
    <row r="3" spans="1:21" ht="16.5" customHeight="1" x14ac:dyDescent="0.25">
      <c r="A3" s="7" t="s">
        <v>768</v>
      </c>
      <c r="B3" s="7"/>
      <c r="C3" s="7"/>
      <c r="D3" s="7"/>
      <c r="E3" s="7"/>
      <c r="F3" s="7"/>
      <c r="G3" s="7"/>
      <c r="H3" s="7"/>
      <c r="I3" s="7"/>
      <c r="J3" s="7"/>
      <c r="K3" s="7"/>
      <c r="L3" s="9"/>
      <c r="M3" s="10"/>
      <c r="N3" s="10"/>
      <c r="O3" s="10"/>
      <c r="P3" s="10"/>
      <c r="Q3" s="10"/>
      <c r="R3" s="10"/>
      <c r="S3" s="10"/>
      <c r="T3" s="10"/>
      <c r="U3" s="10"/>
    </row>
    <row r="4" spans="1:21" ht="16.5" customHeight="1" x14ac:dyDescent="0.25">
      <c r="A4" s="7"/>
      <c r="B4" s="7" t="s">
        <v>128</v>
      </c>
      <c r="C4" s="7"/>
      <c r="D4" s="7"/>
      <c r="E4" s="7"/>
      <c r="F4" s="7"/>
      <c r="G4" s="7"/>
      <c r="H4" s="7"/>
      <c r="I4" s="7"/>
      <c r="J4" s="7"/>
      <c r="K4" s="7"/>
      <c r="L4" s="9"/>
      <c r="M4" s="10"/>
      <c r="N4" s="10"/>
      <c r="O4" s="10"/>
      <c r="P4" s="10"/>
      <c r="Q4" s="10"/>
      <c r="R4" s="10"/>
      <c r="S4" s="10"/>
      <c r="T4" s="10"/>
      <c r="U4" s="10"/>
    </row>
    <row r="5" spans="1:21" ht="16.5" customHeight="1" x14ac:dyDescent="0.25">
      <c r="A5" s="7"/>
      <c r="B5" s="7"/>
      <c r="C5" s="7" t="s">
        <v>779</v>
      </c>
      <c r="D5" s="7"/>
      <c r="E5" s="7"/>
      <c r="F5" s="7"/>
      <c r="G5" s="7"/>
      <c r="H5" s="7"/>
      <c r="I5" s="7"/>
      <c r="J5" s="7"/>
      <c r="K5" s="7"/>
      <c r="L5" s="9"/>
      <c r="M5" s="10"/>
      <c r="N5" s="10"/>
      <c r="O5" s="10"/>
      <c r="P5" s="10"/>
      <c r="Q5" s="10"/>
      <c r="R5" s="10"/>
      <c r="S5" s="10"/>
      <c r="T5" s="10"/>
      <c r="U5" s="10"/>
    </row>
    <row r="6" spans="1:21" ht="16.5" customHeight="1" x14ac:dyDescent="0.25">
      <c r="A6" s="7"/>
      <c r="B6" s="7"/>
      <c r="C6" s="7"/>
      <c r="D6" s="7" t="s">
        <v>733</v>
      </c>
      <c r="E6" s="7"/>
      <c r="F6" s="7"/>
      <c r="G6" s="7"/>
      <c r="H6" s="7"/>
      <c r="I6" s="7"/>
      <c r="J6" s="7"/>
      <c r="K6" s="7"/>
      <c r="L6" s="9" t="s">
        <v>407</v>
      </c>
      <c r="M6" s="227">
        <v>2</v>
      </c>
      <c r="N6" s="227">
        <v>3.1</v>
      </c>
      <c r="O6" s="227">
        <v>1.9</v>
      </c>
      <c r="P6" s="227">
        <v>1.4</v>
      </c>
      <c r="Q6" s="227">
        <v>1</v>
      </c>
      <c r="R6" s="227">
        <v>3.4</v>
      </c>
      <c r="S6" s="227" t="s">
        <v>79</v>
      </c>
      <c r="T6" s="227" t="s">
        <v>79</v>
      </c>
      <c r="U6" s="227">
        <v>2.1</v>
      </c>
    </row>
    <row r="7" spans="1:21" ht="16.5" customHeight="1" x14ac:dyDescent="0.25">
      <c r="A7" s="7"/>
      <c r="B7" s="7"/>
      <c r="C7" s="7"/>
      <c r="D7" s="7" t="s">
        <v>734</v>
      </c>
      <c r="E7" s="7"/>
      <c r="F7" s="7"/>
      <c r="G7" s="7"/>
      <c r="H7" s="7"/>
      <c r="I7" s="7"/>
      <c r="J7" s="7"/>
      <c r="K7" s="7"/>
      <c r="L7" s="9" t="s">
        <v>407</v>
      </c>
      <c r="M7" s="227">
        <v>6.3</v>
      </c>
      <c r="N7" s="227">
        <v>9.3000000000000007</v>
      </c>
      <c r="O7" s="227">
        <v>7.7</v>
      </c>
      <c r="P7" s="227">
        <v>5.4</v>
      </c>
      <c r="Q7" s="227">
        <v>2.9</v>
      </c>
      <c r="R7" s="228">
        <v>10.9</v>
      </c>
      <c r="S7" s="227" t="s">
        <v>79</v>
      </c>
      <c r="T7" s="227">
        <v>5.9</v>
      </c>
      <c r="U7" s="227">
        <v>7.1</v>
      </c>
    </row>
    <row r="8" spans="1:21" ht="16.5" customHeight="1" x14ac:dyDescent="0.25">
      <c r="A8" s="7"/>
      <c r="B8" s="7"/>
      <c r="C8" s="7"/>
      <c r="D8" s="7" t="s">
        <v>735</v>
      </c>
      <c r="E8" s="7"/>
      <c r="F8" s="7"/>
      <c r="G8" s="7"/>
      <c r="H8" s="7"/>
      <c r="I8" s="7"/>
      <c r="J8" s="7"/>
      <c r="K8" s="7"/>
      <c r="L8" s="9" t="s">
        <v>407</v>
      </c>
      <c r="M8" s="228">
        <v>20.399999999999999</v>
      </c>
      <c r="N8" s="228">
        <v>24.6</v>
      </c>
      <c r="O8" s="228">
        <v>22.8</v>
      </c>
      <c r="P8" s="228">
        <v>20.9</v>
      </c>
      <c r="Q8" s="228">
        <v>11.2</v>
      </c>
      <c r="R8" s="228">
        <v>28.6</v>
      </c>
      <c r="S8" s="228">
        <v>12.5</v>
      </c>
      <c r="T8" s="228">
        <v>29.4</v>
      </c>
      <c r="U8" s="228">
        <v>21.3</v>
      </c>
    </row>
    <row r="9" spans="1:21" ht="16.5" customHeight="1" x14ac:dyDescent="0.25">
      <c r="A9" s="7"/>
      <c r="B9" s="7"/>
      <c r="C9" s="7"/>
      <c r="D9" s="7" t="s">
        <v>736</v>
      </c>
      <c r="E9" s="7"/>
      <c r="F9" s="7"/>
      <c r="G9" s="7"/>
      <c r="H9" s="7"/>
      <c r="I9" s="7"/>
      <c r="J9" s="7"/>
      <c r="K9" s="7"/>
      <c r="L9" s="9" t="s">
        <v>407</v>
      </c>
      <c r="M9" s="228">
        <v>49.1</v>
      </c>
      <c r="N9" s="228">
        <v>43</v>
      </c>
      <c r="O9" s="228">
        <v>46</v>
      </c>
      <c r="P9" s="228">
        <v>40.200000000000003</v>
      </c>
      <c r="Q9" s="228">
        <v>33.9</v>
      </c>
      <c r="R9" s="228">
        <v>43.7</v>
      </c>
      <c r="S9" s="228">
        <v>37.5</v>
      </c>
      <c r="T9" s="228">
        <v>64.7</v>
      </c>
      <c r="U9" s="228">
        <v>44.5</v>
      </c>
    </row>
    <row r="10" spans="1:21" ht="16.5" customHeight="1" x14ac:dyDescent="0.25">
      <c r="A10" s="7"/>
      <c r="B10" s="7"/>
      <c r="C10" s="7"/>
      <c r="D10" s="7" t="s">
        <v>737</v>
      </c>
      <c r="E10" s="7"/>
      <c r="F10" s="7"/>
      <c r="G10" s="7"/>
      <c r="H10" s="7"/>
      <c r="I10" s="7"/>
      <c r="J10" s="7"/>
      <c r="K10" s="7"/>
      <c r="L10" s="9" t="s">
        <v>407</v>
      </c>
      <c r="M10" s="228">
        <v>64.400000000000006</v>
      </c>
      <c r="N10" s="228">
        <v>57.7</v>
      </c>
      <c r="O10" s="228">
        <v>62.7</v>
      </c>
      <c r="P10" s="228">
        <v>57.8</v>
      </c>
      <c r="Q10" s="228">
        <v>54.5</v>
      </c>
      <c r="R10" s="228">
        <v>58.6</v>
      </c>
      <c r="S10" s="228">
        <v>68.8</v>
      </c>
      <c r="T10" s="228">
        <v>88.2</v>
      </c>
      <c r="U10" s="228">
        <v>60.8</v>
      </c>
    </row>
    <row r="11" spans="1:21" ht="16.5" customHeight="1" x14ac:dyDescent="0.25">
      <c r="A11" s="7"/>
      <c r="B11" s="7"/>
      <c r="C11" s="7"/>
      <c r="D11" s="7" t="s">
        <v>740</v>
      </c>
      <c r="E11" s="7"/>
      <c r="F11" s="7"/>
      <c r="G11" s="7"/>
      <c r="H11" s="7"/>
      <c r="I11" s="7"/>
      <c r="J11" s="7"/>
      <c r="K11" s="7"/>
      <c r="L11" s="9" t="s">
        <v>131</v>
      </c>
      <c r="M11" s="221">
        <v>3484</v>
      </c>
      <c r="N11" s="221">
        <v>2356</v>
      </c>
      <c r="O11" s="221">
        <v>2692</v>
      </c>
      <c r="P11" s="223">
        <v>483</v>
      </c>
      <c r="Q11" s="221">
        <v>1329</v>
      </c>
      <c r="R11" s="223">
        <v>732</v>
      </c>
      <c r="S11" s="225">
        <v>16</v>
      </c>
      <c r="T11" s="225">
        <v>17</v>
      </c>
      <c r="U11" s="229">
        <v>11109</v>
      </c>
    </row>
    <row r="12" spans="1:21" ht="16.5" customHeight="1" x14ac:dyDescent="0.25">
      <c r="A12" s="7"/>
      <c r="B12" s="7"/>
      <c r="C12" s="7" t="s">
        <v>780</v>
      </c>
      <c r="D12" s="7"/>
      <c r="E12" s="7"/>
      <c r="F12" s="7"/>
      <c r="G12" s="7"/>
      <c r="H12" s="7"/>
      <c r="I12" s="7"/>
      <c r="J12" s="7"/>
      <c r="K12" s="7"/>
      <c r="L12" s="9"/>
      <c r="M12" s="10"/>
      <c r="N12" s="10"/>
      <c r="O12" s="10"/>
      <c r="P12" s="10"/>
      <c r="Q12" s="10"/>
      <c r="R12" s="10"/>
      <c r="S12" s="10"/>
      <c r="T12" s="10"/>
      <c r="U12" s="10"/>
    </row>
    <row r="13" spans="1:21" ht="16.5" customHeight="1" x14ac:dyDescent="0.25">
      <c r="A13" s="7"/>
      <c r="B13" s="7"/>
      <c r="C13" s="7"/>
      <c r="D13" s="7" t="s">
        <v>733</v>
      </c>
      <c r="E13" s="7"/>
      <c r="F13" s="7"/>
      <c r="G13" s="7"/>
      <c r="H13" s="7"/>
      <c r="I13" s="7"/>
      <c r="J13" s="7"/>
      <c r="K13" s="7"/>
      <c r="L13" s="9" t="s">
        <v>407</v>
      </c>
      <c r="M13" s="227">
        <v>1.3</v>
      </c>
      <c r="N13" s="227">
        <v>2.4</v>
      </c>
      <c r="O13" s="227">
        <v>1.6</v>
      </c>
      <c r="P13" s="227">
        <v>1.4</v>
      </c>
      <c r="Q13" s="227">
        <v>1</v>
      </c>
      <c r="R13" s="227">
        <v>3.3</v>
      </c>
      <c r="S13" s="227">
        <v>4.3</v>
      </c>
      <c r="T13" s="227">
        <v>5</v>
      </c>
      <c r="U13" s="227">
        <v>1.6</v>
      </c>
    </row>
    <row r="14" spans="1:21" ht="16.5" customHeight="1" x14ac:dyDescent="0.25">
      <c r="A14" s="7"/>
      <c r="B14" s="7"/>
      <c r="C14" s="7"/>
      <c r="D14" s="7" t="s">
        <v>734</v>
      </c>
      <c r="E14" s="7"/>
      <c r="F14" s="7"/>
      <c r="G14" s="7"/>
      <c r="H14" s="7"/>
      <c r="I14" s="7"/>
      <c r="J14" s="7"/>
      <c r="K14" s="7"/>
      <c r="L14" s="9" t="s">
        <v>407</v>
      </c>
      <c r="M14" s="227">
        <v>5.0999999999999996</v>
      </c>
      <c r="N14" s="227">
        <v>7.3</v>
      </c>
      <c r="O14" s="227">
        <v>6.1</v>
      </c>
      <c r="P14" s="227">
        <v>5.3</v>
      </c>
      <c r="Q14" s="227">
        <v>2.5</v>
      </c>
      <c r="R14" s="227">
        <v>8.4</v>
      </c>
      <c r="S14" s="227">
        <v>8.6999999999999993</v>
      </c>
      <c r="T14" s="228">
        <v>10</v>
      </c>
      <c r="U14" s="227">
        <v>5.7</v>
      </c>
    </row>
    <row r="15" spans="1:21" ht="16.5" customHeight="1" x14ac:dyDescent="0.25">
      <c r="A15" s="7"/>
      <c r="B15" s="7"/>
      <c r="C15" s="7"/>
      <c r="D15" s="7" t="s">
        <v>735</v>
      </c>
      <c r="E15" s="7"/>
      <c r="F15" s="7"/>
      <c r="G15" s="7"/>
      <c r="H15" s="7"/>
      <c r="I15" s="7"/>
      <c r="J15" s="7"/>
      <c r="K15" s="7"/>
      <c r="L15" s="9" t="s">
        <v>407</v>
      </c>
      <c r="M15" s="228">
        <v>20.399999999999999</v>
      </c>
      <c r="N15" s="228">
        <v>22.9</v>
      </c>
      <c r="O15" s="228">
        <v>20.399999999999999</v>
      </c>
      <c r="P15" s="228">
        <v>19.399999999999999</v>
      </c>
      <c r="Q15" s="228">
        <v>11.5</v>
      </c>
      <c r="R15" s="228">
        <v>27.2</v>
      </c>
      <c r="S15" s="227">
        <v>8.6999999999999993</v>
      </c>
      <c r="T15" s="228">
        <v>20</v>
      </c>
      <c r="U15" s="228">
        <v>20.3</v>
      </c>
    </row>
    <row r="16" spans="1:21" ht="16.5" customHeight="1" x14ac:dyDescent="0.25">
      <c r="A16" s="7"/>
      <c r="B16" s="7"/>
      <c r="C16" s="7"/>
      <c r="D16" s="7" t="s">
        <v>736</v>
      </c>
      <c r="E16" s="7"/>
      <c r="F16" s="7"/>
      <c r="G16" s="7"/>
      <c r="H16" s="7"/>
      <c r="I16" s="7"/>
      <c r="J16" s="7"/>
      <c r="K16" s="7"/>
      <c r="L16" s="9" t="s">
        <v>407</v>
      </c>
      <c r="M16" s="228">
        <v>45.8</v>
      </c>
      <c r="N16" s="228">
        <v>43.2</v>
      </c>
      <c r="O16" s="228">
        <v>41.6</v>
      </c>
      <c r="P16" s="228">
        <v>33.4</v>
      </c>
      <c r="Q16" s="228">
        <v>34.700000000000003</v>
      </c>
      <c r="R16" s="228">
        <v>43.8</v>
      </c>
      <c r="S16" s="228">
        <v>34.799999999999997</v>
      </c>
      <c r="T16" s="228">
        <v>45</v>
      </c>
      <c r="U16" s="228">
        <v>42.1</v>
      </c>
    </row>
    <row r="17" spans="1:21" ht="16.5" customHeight="1" x14ac:dyDescent="0.25">
      <c r="A17" s="7"/>
      <c r="B17" s="7"/>
      <c r="C17" s="7"/>
      <c r="D17" s="7" t="s">
        <v>737</v>
      </c>
      <c r="E17" s="7"/>
      <c r="F17" s="7"/>
      <c r="G17" s="7"/>
      <c r="H17" s="7"/>
      <c r="I17" s="7"/>
      <c r="J17" s="7"/>
      <c r="K17" s="7"/>
      <c r="L17" s="9" t="s">
        <v>407</v>
      </c>
      <c r="M17" s="228">
        <v>61</v>
      </c>
      <c r="N17" s="228">
        <v>56.8</v>
      </c>
      <c r="O17" s="228">
        <v>57.5</v>
      </c>
      <c r="P17" s="228">
        <v>50.7</v>
      </c>
      <c r="Q17" s="228">
        <v>52.6</v>
      </c>
      <c r="R17" s="228">
        <v>58.3</v>
      </c>
      <c r="S17" s="228">
        <v>47.8</v>
      </c>
      <c r="T17" s="228">
        <v>65</v>
      </c>
      <c r="U17" s="228">
        <v>57.5</v>
      </c>
    </row>
    <row r="18" spans="1:21" ht="16.5" customHeight="1" x14ac:dyDescent="0.25">
      <c r="A18" s="7"/>
      <c r="B18" s="7"/>
      <c r="C18" s="7"/>
      <c r="D18" s="7" t="s">
        <v>740</v>
      </c>
      <c r="E18" s="7"/>
      <c r="F18" s="7"/>
      <c r="G18" s="7"/>
      <c r="H18" s="7"/>
      <c r="I18" s="7"/>
      <c r="J18" s="7"/>
      <c r="K18" s="7"/>
      <c r="L18" s="9" t="s">
        <v>131</v>
      </c>
      <c r="M18" s="221">
        <v>4209</v>
      </c>
      <c r="N18" s="221">
        <v>2550</v>
      </c>
      <c r="O18" s="221">
        <v>2098</v>
      </c>
      <c r="P18" s="221">
        <v>1138</v>
      </c>
      <c r="Q18" s="221">
        <v>1020</v>
      </c>
      <c r="R18" s="223">
        <v>427</v>
      </c>
      <c r="S18" s="225">
        <v>23</v>
      </c>
      <c r="T18" s="225">
        <v>20</v>
      </c>
      <c r="U18" s="229">
        <v>11485</v>
      </c>
    </row>
    <row r="19" spans="1:21" ht="16.5" customHeight="1" x14ac:dyDescent="0.25">
      <c r="A19" s="7"/>
      <c r="B19" s="7"/>
      <c r="C19" s="7" t="s">
        <v>781</v>
      </c>
      <c r="D19" s="7"/>
      <c r="E19" s="7"/>
      <c r="F19" s="7"/>
      <c r="G19" s="7"/>
      <c r="H19" s="7"/>
      <c r="I19" s="7"/>
      <c r="J19" s="7"/>
      <c r="K19" s="7"/>
      <c r="L19" s="9"/>
      <c r="M19" s="10"/>
      <c r="N19" s="10"/>
      <c r="O19" s="10"/>
      <c r="P19" s="10"/>
      <c r="Q19" s="10"/>
      <c r="R19" s="10"/>
      <c r="S19" s="10"/>
      <c r="T19" s="10"/>
      <c r="U19" s="10"/>
    </row>
    <row r="20" spans="1:21" ht="16.5" customHeight="1" x14ac:dyDescent="0.25">
      <c r="A20" s="7"/>
      <c r="B20" s="7"/>
      <c r="C20" s="7"/>
      <c r="D20" s="7" t="s">
        <v>733</v>
      </c>
      <c r="E20" s="7"/>
      <c r="F20" s="7"/>
      <c r="G20" s="7"/>
      <c r="H20" s="7"/>
      <c r="I20" s="7"/>
      <c r="J20" s="7"/>
      <c r="K20" s="7"/>
      <c r="L20" s="9" t="s">
        <v>407</v>
      </c>
      <c r="M20" s="227">
        <v>1</v>
      </c>
      <c r="N20" s="227">
        <v>2.6</v>
      </c>
      <c r="O20" s="227">
        <v>2.4</v>
      </c>
      <c r="P20" s="227">
        <v>1.1000000000000001</v>
      </c>
      <c r="Q20" s="227">
        <v>1.2</v>
      </c>
      <c r="R20" s="227">
        <v>3.8</v>
      </c>
      <c r="S20" s="227" t="s">
        <v>79</v>
      </c>
      <c r="T20" s="227" t="s">
        <v>79</v>
      </c>
      <c r="U20" s="227">
        <v>1.7</v>
      </c>
    </row>
    <row r="21" spans="1:21" ht="16.5" customHeight="1" x14ac:dyDescent="0.25">
      <c r="A21" s="7"/>
      <c r="B21" s="7"/>
      <c r="C21" s="7"/>
      <c r="D21" s="7" t="s">
        <v>734</v>
      </c>
      <c r="E21" s="7"/>
      <c r="F21" s="7"/>
      <c r="G21" s="7"/>
      <c r="H21" s="7"/>
      <c r="I21" s="7"/>
      <c r="J21" s="7"/>
      <c r="K21" s="7"/>
      <c r="L21" s="9" t="s">
        <v>407</v>
      </c>
      <c r="M21" s="227">
        <v>3.8</v>
      </c>
      <c r="N21" s="227">
        <v>8.6999999999999993</v>
      </c>
      <c r="O21" s="227">
        <v>7.5</v>
      </c>
      <c r="P21" s="227">
        <v>4.9000000000000004</v>
      </c>
      <c r="Q21" s="227">
        <v>2.2000000000000002</v>
      </c>
      <c r="R21" s="227">
        <v>7.6</v>
      </c>
      <c r="S21" s="227" t="s">
        <v>79</v>
      </c>
      <c r="T21" s="227" t="s">
        <v>79</v>
      </c>
      <c r="U21" s="227">
        <v>5.7</v>
      </c>
    </row>
    <row r="22" spans="1:21" ht="16.5" customHeight="1" x14ac:dyDescent="0.25">
      <c r="A22" s="7"/>
      <c r="B22" s="7"/>
      <c r="C22" s="7"/>
      <c r="D22" s="7" t="s">
        <v>735</v>
      </c>
      <c r="E22" s="7"/>
      <c r="F22" s="7"/>
      <c r="G22" s="7"/>
      <c r="H22" s="7"/>
      <c r="I22" s="7"/>
      <c r="J22" s="7"/>
      <c r="K22" s="7"/>
      <c r="L22" s="9" t="s">
        <v>407</v>
      </c>
      <c r="M22" s="228">
        <v>18.2</v>
      </c>
      <c r="N22" s="228">
        <v>23.9</v>
      </c>
      <c r="O22" s="228">
        <v>22.6</v>
      </c>
      <c r="P22" s="228">
        <v>20.8</v>
      </c>
      <c r="Q22" s="228">
        <v>14.2</v>
      </c>
      <c r="R22" s="228">
        <v>28</v>
      </c>
      <c r="S22" s="227" t="s">
        <v>79</v>
      </c>
      <c r="T22" s="227">
        <v>7.7</v>
      </c>
      <c r="U22" s="228">
        <v>20.399999999999999</v>
      </c>
    </row>
    <row r="23" spans="1:21" ht="16.5" customHeight="1" x14ac:dyDescent="0.25">
      <c r="A23" s="7"/>
      <c r="B23" s="7"/>
      <c r="C23" s="7"/>
      <c r="D23" s="7" t="s">
        <v>736</v>
      </c>
      <c r="E23" s="7"/>
      <c r="F23" s="7"/>
      <c r="G23" s="7"/>
      <c r="H23" s="7"/>
      <c r="I23" s="7"/>
      <c r="J23" s="7"/>
      <c r="K23" s="7"/>
      <c r="L23" s="9" t="s">
        <v>407</v>
      </c>
      <c r="M23" s="228">
        <v>43.7</v>
      </c>
      <c r="N23" s="228">
        <v>42</v>
      </c>
      <c r="O23" s="228">
        <v>43.2</v>
      </c>
      <c r="P23" s="228">
        <v>39.700000000000003</v>
      </c>
      <c r="Q23" s="228">
        <v>35.9</v>
      </c>
      <c r="R23" s="228">
        <v>43.3</v>
      </c>
      <c r="S23" s="228">
        <v>21.1</v>
      </c>
      <c r="T23" s="228">
        <v>26.9</v>
      </c>
      <c r="U23" s="228">
        <v>42.1</v>
      </c>
    </row>
    <row r="24" spans="1:21" ht="16.5" customHeight="1" x14ac:dyDescent="0.25">
      <c r="A24" s="7"/>
      <c r="B24" s="7"/>
      <c r="C24" s="7"/>
      <c r="D24" s="7" t="s">
        <v>737</v>
      </c>
      <c r="E24" s="7"/>
      <c r="F24" s="7"/>
      <c r="G24" s="7"/>
      <c r="H24" s="7"/>
      <c r="I24" s="7"/>
      <c r="J24" s="7"/>
      <c r="K24" s="7"/>
      <c r="L24" s="9" t="s">
        <v>407</v>
      </c>
      <c r="M24" s="228">
        <v>59.2</v>
      </c>
      <c r="N24" s="228">
        <v>54.9</v>
      </c>
      <c r="O24" s="228">
        <v>58.5</v>
      </c>
      <c r="P24" s="228">
        <v>57.7</v>
      </c>
      <c r="Q24" s="228">
        <v>53.4</v>
      </c>
      <c r="R24" s="228">
        <v>51.6</v>
      </c>
      <c r="S24" s="228">
        <v>36.799999999999997</v>
      </c>
      <c r="T24" s="228">
        <v>76.900000000000006</v>
      </c>
      <c r="U24" s="228">
        <v>57.4</v>
      </c>
    </row>
    <row r="25" spans="1:21" ht="16.5" customHeight="1" x14ac:dyDescent="0.25">
      <c r="A25" s="7"/>
      <c r="B25" s="7"/>
      <c r="C25" s="7"/>
      <c r="D25" s="7" t="s">
        <v>740</v>
      </c>
      <c r="E25" s="7"/>
      <c r="F25" s="7"/>
      <c r="G25" s="7"/>
      <c r="H25" s="7"/>
      <c r="I25" s="7"/>
      <c r="J25" s="7"/>
      <c r="K25" s="7"/>
      <c r="L25" s="9" t="s">
        <v>131</v>
      </c>
      <c r="M25" s="221">
        <v>4064</v>
      </c>
      <c r="N25" s="221">
        <v>2326</v>
      </c>
      <c r="O25" s="221">
        <v>3052</v>
      </c>
      <c r="P25" s="221">
        <v>1218</v>
      </c>
      <c r="Q25" s="221">
        <v>1017</v>
      </c>
      <c r="R25" s="223">
        <v>157</v>
      </c>
      <c r="S25" s="225">
        <v>19</v>
      </c>
      <c r="T25" s="225">
        <v>26</v>
      </c>
      <c r="U25" s="229">
        <v>11879</v>
      </c>
    </row>
    <row r="26" spans="1:21" ht="16.5" customHeight="1" x14ac:dyDescent="0.25">
      <c r="A26" s="7"/>
      <c r="B26" s="7"/>
      <c r="C26" s="7" t="s">
        <v>782</v>
      </c>
      <c r="D26" s="7"/>
      <c r="E26" s="7"/>
      <c r="F26" s="7"/>
      <c r="G26" s="7"/>
      <c r="H26" s="7"/>
      <c r="I26" s="7"/>
      <c r="J26" s="7"/>
      <c r="K26" s="7"/>
      <c r="L26" s="9"/>
      <c r="M26" s="10"/>
      <c r="N26" s="10"/>
      <c r="O26" s="10"/>
      <c r="P26" s="10"/>
      <c r="Q26" s="10"/>
      <c r="R26" s="10"/>
      <c r="S26" s="10"/>
      <c r="T26" s="10"/>
      <c r="U26" s="10"/>
    </row>
    <row r="27" spans="1:21" ht="16.5" customHeight="1" x14ac:dyDescent="0.25">
      <c r="A27" s="7"/>
      <c r="B27" s="7"/>
      <c r="C27" s="7"/>
      <c r="D27" s="7" t="s">
        <v>733</v>
      </c>
      <c r="E27" s="7"/>
      <c r="F27" s="7"/>
      <c r="G27" s="7"/>
      <c r="H27" s="7"/>
      <c r="I27" s="7"/>
      <c r="J27" s="7"/>
      <c r="K27" s="7"/>
      <c r="L27" s="9" t="s">
        <v>407</v>
      </c>
      <c r="M27" s="227">
        <v>1</v>
      </c>
      <c r="N27" s="227">
        <v>2.2999999999999998</v>
      </c>
      <c r="O27" s="227">
        <v>1.5</v>
      </c>
      <c r="P27" s="227">
        <v>0.3</v>
      </c>
      <c r="Q27" s="227">
        <v>0.6</v>
      </c>
      <c r="R27" s="227">
        <v>1.5</v>
      </c>
      <c r="S27" s="227" t="s">
        <v>79</v>
      </c>
      <c r="T27" s="227" t="s">
        <v>79</v>
      </c>
      <c r="U27" s="227">
        <v>1.4</v>
      </c>
    </row>
    <row r="28" spans="1:21" ht="16.5" customHeight="1" x14ac:dyDescent="0.25">
      <c r="A28" s="7"/>
      <c r="B28" s="7"/>
      <c r="C28" s="7"/>
      <c r="D28" s="7" t="s">
        <v>734</v>
      </c>
      <c r="E28" s="7"/>
      <c r="F28" s="7"/>
      <c r="G28" s="7"/>
      <c r="H28" s="7"/>
      <c r="I28" s="7"/>
      <c r="J28" s="7"/>
      <c r="K28" s="7"/>
      <c r="L28" s="9" t="s">
        <v>407</v>
      </c>
      <c r="M28" s="227">
        <v>3.1</v>
      </c>
      <c r="N28" s="227">
        <v>7.5</v>
      </c>
      <c r="O28" s="227">
        <v>6.9</v>
      </c>
      <c r="P28" s="227">
        <v>3.7</v>
      </c>
      <c r="Q28" s="227">
        <v>1.8</v>
      </c>
      <c r="R28" s="227">
        <v>8.6999999999999993</v>
      </c>
      <c r="S28" s="227">
        <v>1.9</v>
      </c>
      <c r="T28" s="227" t="s">
        <v>79</v>
      </c>
      <c r="U28" s="227">
        <v>5.3</v>
      </c>
    </row>
    <row r="29" spans="1:21" ht="16.5" customHeight="1" x14ac:dyDescent="0.25">
      <c r="A29" s="7"/>
      <c r="B29" s="7"/>
      <c r="C29" s="7"/>
      <c r="D29" s="7" t="s">
        <v>735</v>
      </c>
      <c r="E29" s="7"/>
      <c r="F29" s="7"/>
      <c r="G29" s="7"/>
      <c r="H29" s="7"/>
      <c r="I29" s="7"/>
      <c r="J29" s="7"/>
      <c r="K29" s="7"/>
      <c r="L29" s="9" t="s">
        <v>407</v>
      </c>
      <c r="M29" s="228">
        <v>14.8</v>
      </c>
      <c r="N29" s="228">
        <v>21.7</v>
      </c>
      <c r="O29" s="228">
        <v>22.7</v>
      </c>
      <c r="P29" s="228">
        <v>14.8</v>
      </c>
      <c r="Q29" s="227">
        <v>9.1</v>
      </c>
      <c r="R29" s="228">
        <v>28.1</v>
      </c>
      <c r="S29" s="228">
        <v>11.7</v>
      </c>
      <c r="T29" s="227">
        <v>9.1</v>
      </c>
      <c r="U29" s="228">
        <v>18.3</v>
      </c>
    </row>
    <row r="30" spans="1:21" ht="16.5" customHeight="1" x14ac:dyDescent="0.25">
      <c r="A30" s="7"/>
      <c r="B30" s="7"/>
      <c r="C30" s="7"/>
      <c r="D30" s="7" t="s">
        <v>736</v>
      </c>
      <c r="E30" s="7"/>
      <c r="F30" s="7"/>
      <c r="G30" s="7"/>
      <c r="H30" s="7"/>
      <c r="I30" s="7"/>
      <c r="J30" s="7"/>
      <c r="K30" s="7"/>
      <c r="L30" s="9" t="s">
        <v>407</v>
      </c>
      <c r="M30" s="228">
        <v>41.6</v>
      </c>
      <c r="N30" s="228">
        <v>39</v>
      </c>
      <c r="O30" s="228">
        <v>45</v>
      </c>
      <c r="P30" s="228">
        <v>33.299999999999997</v>
      </c>
      <c r="Q30" s="228">
        <v>30</v>
      </c>
      <c r="R30" s="228">
        <v>48.5</v>
      </c>
      <c r="S30" s="228">
        <v>33.1</v>
      </c>
      <c r="T30" s="228">
        <v>27.3</v>
      </c>
      <c r="U30" s="228">
        <v>39.6</v>
      </c>
    </row>
    <row r="31" spans="1:21" ht="16.5" customHeight="1" x14ac:dyDescent="0.25">
      <c r="A31" s="7"/>
      <c r="B31" s="7"/>
      <c r="C31" s="7"/>
      <c r="D31" s="7" t="s">
        <v>737</v>
      </c>
      <c r="E31" s="7"/>
      <c r="F31" s="7"/>
      <c r="G31" s="7"/>
      <c r="H31" s="7"/>
      <c r="I31" s="7"/>
      <c r="J31" s="7"/>
      <c r="K31" s="7"/>
      <c r="L31" s="9" t="s">
        <v>407</v>
      </c>
      <c r="M31" s="228">
        <v>58.3</v>
      </c>
      <c r="N31" s="228">
        <v>54.7</v>
      </c>
      <c r="O31" s="228">
        <v>60.6</v>
      </c>
      <c r="P31" s="228">
        <v>50.5</v>
      </c>
      <c r="Q31" s="228">
        <v>48</v>
      </c>
      <c r="R31" s="228">
        <v>62.2</v>
      </c>
      <c r="S31" s="228">
        <v>50.6</v>
      </c>
      <c r="T31" s="228">
        <v>65.5</v>
      </c>
      <c r="U31" s="228">
        <v>56</v>
      </c>
    </row>
    <row r="32" spans="1:21" ht="16.5" customHeight="1" x14ac:dyDescent="0.25">
      <c r="A32" s="7"/>
      <c r="B32" s="7"/>
      <c r="C32" s="7"/>
      <c r="D32" s="7" t="s">
        <v>740</v>
      </c>
      <c r="E32" s="7"/>
      <c r="F32" s="7"/>
      <c r="G32" s="7"/>
      <c r="H32" s="7"/>
      <c r="I32" s="7"/>
      <c r="J32" s="7"/>
      <c r="K32" s="7"/>
      <c r="L32" s="9" t="s">
        <v>131</v>
      </c>
      <c r="M32" s="221">
        <v>2493</v>
      </c>
      <c r="N32" s="221">
        <v>3054</v>
      </c>
      <c r="O32" s="221">
        <v>2641</v>
      </c>
      <c r="P32" s="221">
        <v>1230</v>
      </c>
      <c r="Q32" s="221">
        <v>1055</v>
      </c>
      <c r="R32" s="223">
        <v>196</v>
      </c>
      <c r="S32" s="223">
        <v>154</v>
      </c>
      <c r="T32" s="225">
        <v>55</v>
      </c>
      <c r="U32" s="229">
        <v>10878</v>
      </c>
    </row>
    <row r="33" spans="1:21" ht="16.5" customHeight="1" x14ac:dyDescent="0.25">
      <c r="A33" s="7"/>
      <c r="B33" s="7"/>
      <c r="C33" s="7" t="s">
        <v>783</v>
      </c>
      <c r="D33" s="7"/>
      <c r="E33" s="7"/>
      <c r="F33" s="7"/>
      <c r="G33" s="7"/>
      <c r="H33" s="7"/>
      <c r="I33" s="7"/>
      <c r="J33" s="7"/>
      <c r="K33" s="7"/>
      <c r="L33" s="9"/>
      <c r="M33" s="10"/>
      <c r="N33" s="10"/>
      <c r="O33" s="10"/>
      <c r="P33" s="10"/>
      <c r="Q33" s="10"/>
      <c r="R33" s="10"/>
      <c r="S33" s="10"/>
      <c r="T33" s="10"/>
      <c r="U33" s="10"/>
    </row>
    <row r="34" spans="1:21" ht="16.5" customHeight="1" x14ac:dyDescent="0.25">
      <c r="A34" s="7"/>
      <c r="B34" s="7"/>
      <c r="C34" s="7"/>
      <c r="D34" s="7" t="s">
        <v>733</v>
      </c>
      <c r="E34" s="7"/>
      <c r="F34" s="7"/>
      <c r="G34" s="7"/>
      <c r="H34" s="7"/>
      <c r="I34" s="7"/>
      <c r="J34" s="7"/>
      <c r="K34" s="7"/>
      <c r="L34" s="9" t="s">
        <v>407</v>
      </c>
      <c r="M34" s="227">
        <v>0.8</v>
      </c>
      <c r="N34" s="227">
        <v>2.4</v>
      </c>
      <c r="O34" s="227">
        <v>0.6</v>
      </c>
      <c r="P34" s="227">
        <v>1.3</v>
      </c>
      <c r="Q34" s="227" t="s">
        <v>79</v>
      </c>
      <c r="R34" s="227">
        <v>0.8</v>
      </c>
      <c r="S34" s="227" t="s">
        <v>79</v>
      </c>
      <c r="T34" s="227" t="s">
        <v>79</v>
      </c>
      <c r="U34" s="227">
        <v>1.3</v>
      </c>
    </row>
    <row r="35" spans="1:21" ht="16.5" customHeight="1" x14ac:dyDescent="0.25">
      <c r="A35" s="7"/>
      <c r="B35" s="7"/>
      <c r="C35" s="7"/>
      <c r="D35" s="7" t="s">
        <v>734</v>
      </c>
      <c r="E35" s="7"/>
      <c r="F35" s="7"/>
      <c r="G35" s="7"/>
      <c r="H35" s="7"/>
      <c r="I35" s="7"/>
      <c r="J35" s="7"/>
      <c r="K35" s="7"/>
      <c r="L35" s="9" t="s">
        <v>407</v>
      </c>
      <c r="M35" s="227">
        <v>2</v>
      </c>
      <c r="N35" s="227">
        <v>8.4</v>
      </c>
      <c r="O35" s="227">
        <v>5.2</v>
      </c>
      <c r="P35" s="227">
        <v>4.7</v>
      </c>
      <c r="Q35" s="227">
        <v>1.7</v>
      </c>
      <c r="R35" s="227">
        <v>4.8</v>
      </c>
      <c r="S35" s="227">
        <v>1.9</v>
      </c>
      <c r="T35" s="227" t="s">
        <v>79</v>
      </c>
      <c r="U35" s="227">
        <v>4.7</v>
      </c>
    </row>
    <row r="36" spans="1:21" ht="16.5" customHeight="1" x14ac:dyDescent="0.25">
      <c r="A36" s="7"/>
      <c r="B36" s="7"/>
      <c r="C36" s="7"/>
      <c r="D36" s="7" t="s">
        <v>735</v>
      </c>
      <c r="E36" s="7"/>
      <c r="F36" s="7"/>
      <c r="G36" s="7"/>
      <c r="H36" s="7"/>
      <c r="I36" s="7"/>
      <c r="J36" s="7"/>
      <c r="K36" s="7"/>
      <c r="L36" s="9" t="s">
        <v>407</v>
      </c>
      <c r="M36" s="228">
        <v>10.5</v>
      </c>
      <c r="N36" s="228">
        <v>22.3</v>
      </c>
      <c r="O36" s="228">
        <v>17.600000000000001</v>
      </c>
      <c r="P36" s="228">
        <v>16.5</v>
      </c>
      <c r="Q36" s="228">
        <v>10.6</v>
      </c>
      <c r="R36" s="228">
        <v>23</v>
      </c>
      <c r="S36" s="228">
        <v>12.2</v>
      </c>
      <c r="T36" s="227">
        <v>7.7</v>
      </c>
      <c r="U36" s="228">
        <v>15.8</v>
      </c>
    </row>
    <row r="37" spans="1:21" ht="16.5" customHeight="1" x14ac:dyDescent="0.25">
      <c r="A37" s="7"/>
      <c r="B37" s="7"/>
      <c r="C37" s="7"/>
      <c r="D37" s="7" t="s">
        <v>736</v>
      </c>
      <c r="E37" s="7"/>
      <c r="F37" s="7"/>
      <c r="G37" s="7"/>
      <c r="H37" s="7"/>
      <c r="I37" s="7"/>
      <c r="J37" s="7"/>
      <c r="K37" s="7"/>
      <c r="L37" s="9" t="s">
        <v>407</v>
      </c>
      <c r="M37" s="228">
        <v>36.799999999999997</v>
      </c>
      <c r="N37" s="228">
        <v>40.299999999999997</v>
      </c>
      <c r="O37" s="228">
        <v>39.4</v>
      </c>
      <c r="P37" s="228">
        <v>33.5</v>
      </c>
      <c r="Q37" s="228">
        <v>36</v>
      </c>
      <c r="R37" s="228">
        <v>39.700000000000003</v>
      </c>
      <c r="S37" s="228">
        <v>31.8</v>
      </c>
      <c r="T37" s="228">
        <v>30.8</v>
      </c>
      <c r="U37" s="228">
        <v>37.5</v>
      </c>
    </row>
    <row r="38" spans="1:21" ht="16.5" customHeight="1" x14ac:dyDescent="0.25">
      <c r="A38" s="7"/>
      <c r="B38" s="7"/>
      <c r="C38" s="7"/>
      <c r="D38" s="7" t="s">
        <v>737</v>
      </c>
      <c r="E38" s="7"/>
      <c r="F38" s="7"/>
      <c r="G38" s="7"/>
      <c r="H38" s="7"/>
      <c r="I38" s="7"/>
      <c r="J38" s="7"/>
      <c r="K38" s="7"/>
      <c r="L38" s="9" t="s">
        <v>407</v>
      </c>
      <c r="M38" s="228">
        <v>54.6</v>
      </c>
      <c r="N38" s="228">
        <v>54.1</v>
      </c>
      <c r="O38" s="228">
        <v>55</v>
      </c>
      <c r="P38" s="228">
        <v>51.3</v>
      </c>
      <c r="Q38" s="228">
        <v>54.3</v>
      </c>
      <c r="R38" s="228">
        <v>53.2</v>
      </c>
      <c r="S38" s="228">
        <v>46.1</v>
      </c>
      <c r="T38" s="228">
        <v>65.400000000000006</v>
      </c>
      <c r="U38" s="228">
        <v>53.7</v>
      </c>
    </row>
    <row r="39" spans="1:21" ht="16.5" customHeight="1" x14ac:dyDescent="0.25">
      <c r="A39" s="14"/>
      <c r="B39" s="14"/>
      <c r="C39" s="14"/>
      <c r="D39" s="14" t="s">
        <v>740</v>
      </c>
      <c r="E39" s="14"/>
      <c r="F39" s="14"/>
      <c r="G39" s="14"/>
      <c r="H39" s="14"/>
      <c r="I39" s="14"/>
      <c r="J39" s="14"/>
      <c r="K39" s="14"/>
      <c r="L39" s="15" t="s">
        <v>131</v>
      </c>
      <c r="M39" s="222">
        <v>4361</v>
      </c>
      <c r="N39" s="222">
        <v>3842</v>
      </c>
      <c r="O39" s="222">
        <v>1547</v>
      </c>
      <c r="P39" s="222">
        <v>1497</v>
      </c>
      <c r="Q39" s="224">
        <v>748</v>
      </c>
      <c r="R39" s="224">
        <v>126</v>
      </c>
      <c r="S39" s="224">
        <v>566</v>
      </c>
      <c r="T39" s="226">
        <v>26</v>
      </c>
      <c r="U39" s="230">
        <v>12713</v>
      </c>
    </row>
    <row r="40" spans="1:21" ht="4.5" customHeight="1" x14ac:dyDescent="0.25">
      <c r="A40" s="25"/>
      <c r="B40" s="25"/>
      <c r="C40" s="2"/>
      <c r="D40" s="2"/>
      <c r="E40" s="2"/>
      <c r="F40" s="2"/>
      <c r="G40" s="2"/>
      <c r="H40" s="2"/>
      <c r="I40" s="2"/>
      <c r="J40" s="2"/>
      <c r="K40" s="2"/>
      <c r="L40" s="2"/>
      <c r="M40" s="2"/>
      <c r="N40" s="2"/>
      <c r="O40" s="2"/>
      <c r="P40" s="2"/>
      <c r="Q40" s="2"/>
      <c r="R40" s="2"/>
      <c r="S40" s="2"/>
      <c r="T40" s="2"/>
      <c r="U40" s="2"/>
    </row>
    <row r="41" spans="1:21" ht="16.5" customHeight="1" x14ac:dyDescent="0.25">
      <c r="A41" s="25"/>
      <c r="B41" s="25"/>
      <c r="C41" s="512" t="s">
        <v>784</v>
      </c>
      <c r="D41" s="512"/>
      <c r="E41" s="512"/>
      <c r="F41" s="512"/>
      <c r="G41" s="512"/>
      <c r="H41" s="512"/>
      <c r="I41" s="512"/>
      <c r="J41" s="512"/>
      <c r="K41" s="512"/>
      <c r="L41" s="512"/>
      <c r="M41" s="512"/>
      <c r="N41" s="512"/>
      <c r="O41" s="512"/>
      <c r="P41" s="512"/>
      <c r="Q41" s="512"/>
      <c r="R41" s="512"/>
      <c r="S41" s="512"/>
      <c r="T41" s="512"/>
      <c r="U41" s="512"/>
    </row>
    <row r="42" spans="1:21" ht="4.5" customHeight="1" x14ac:dyDescent="0.25">
      <c r="A42" s="25"/>
      <c r="B42" s="25"/>
      <c r="C42" s="2"/>
      <c r="D42" s="2"/>
      <c r="E42" s="2"/>
      <c r="F42" s="2"/>
      <c r="G42" s="2"/>
      <c r="H42" s="2"/>
      <c r="I42" s="2"/>
      <c r="J42" s="2"/>
      <c r="K42" s="2"/>
      <c r="L42" s="2"/>
      <c r="M42" s="2"/>
      <c r="N42" s="2"/>
      <c r="O42" s="2"/>
      <c r="P42" s="2"/>
      <c r="Q42" s="2"/>
      <c r="R42" s="2"/>
      <c r="S42" s="2"/>
      <c r="T42" s="2"/>
      <c r="U42" s="2"/>
    </row>
    <row r="43" spans="1:21" ht="55.2" customHeight="1" x14ac:dyDescent="0.25">
      <c r="A43" s="25" t="s">
        <v>102</v>
      </c>
      <c r="B43" s="25"/>
      <c r="C43" s="512" t="s">
        <v>785</v>
      </c>
      <c r="D43" s="512"/>
      <c r="E43" s="512"/>
      <c r="F43" s="512"/>
      <c r="G43" s="512"/>
      <c r="H43" s="512"/>
      <c r="I43" s="512"/>
      <c r="J43" s="512"/>
      <c r="K43" s="512"/>
      <c r="L43" s="512"/>
      <c r="M43" s="512"/>
      <c r="N43" s="512"/>
      <c r="O43" s="512"/>
      <c r="P43" s="512"/>
      <c r="Q43" s="512"/>
      <c r="R43" s="512"/>
      <c r="S43" s="512"/>
      <c r="T43" s="512"/>
      <c r="U43" s="512"/>
    </row>
    <row r="44" spans="1:21" ht="29.4" customHeight="1" x14ac:dyDescent="0.25">
      <c r="A44" s="25" t="s">
        <v>103</v>
      </c>
      <c r="B44" s="25"/>
      <c r="C44" s="512" t="s">
        <v>770</v>
      </c>
      <c r="D44" s="512"/>
      <c r="E44" s="512"/>
      <c r="F44" s="512"/>
      <c r="G44" s="512"/>
      <c r="H44" s="512"/>
      <c r="I44" s="512"/>
      <c r="J44" s="512"/>
      <c r="K44" s="512"/>
      <c r="L44" s="512"/>
      <c r="M44" s="512"/>
      <c r="N44" s="512"/>
      <c r="O44" s="512"/>
      <c r="P44" s="512"/>
      <c r="Q44" s="512"/>
      <c r="R44" s="512"/>
      <c r="S44" s="512"/>
      <c r="T44" s="512"/>
      <c r="U44" s="512"/>
    </row>
    <row r="45" spans="1:21" ht="16.5" customHeight="1" x14ac:dyDescent="0.25">
      <c r="A45" s="25" t="s">
        <v>104</v>
      </c>
      <c r="B45" s="25"/>
      <c r="C45" s="512" t="s">
        <v>772</v>
      </c>
      <c r="D45" s="512"/>
      <c r="E45" s="512"/>
      <c r="F45" s="512"/>
      <c r="G45" s="512"/>
      <c r="H45" s="512"/>
      <c r="I45" s="512"/>
      <c r="J45" s="512"/>
      <c r="K45" s="512"/>
      <c r="L45" s="512"/>
      <c r="M45" s="512"/>
      <c r="N45" s="512"/>
      <c r="O45" s="512"/>
      <c r="P45" s="512"/>
      <c r="Q45" s="512"/>
      <c r="R45" s="512"/>
      <c r="S45" s="512"/>
      <c r="T45" s="512"/>
      <c r="U45" s="512"/>
    </row>
    <row r="46" spans="1:21" ht="16.5" customHeight="1" x14ac:dyDescent="0.25">
      <c r="A46" s="25" t="s">
        <v>105</v>
      </c>
      <c r="B46" s="25"/>
      <c r="C46" s="512" t="s">
        <v>786</v>
      </c>
      <c r="D46" s="512"/>
      <c r="E46" s="512"/>
      <c r="F46" s="512"/>
      <c r="G46" s="512"/>
      <c r="H46" s="512"/>
      <c r="I46" s="512"/>
      <c r="J46" s="512"/>
      <c r="K46" s="512"/>
      <c r="L46" s="512"/>
      <c r="M46" s="512"/>
      <c r="N46" s="512"/>
      <c r="O46" s="512"/>
      <c r="P46" s="512"/>
      <c r="Q46" s="512"/>
      <c r="R46" s="512"/>
      <c r="S46" s="512"/>
      <c r="T46" s="512"/>
      <c r="U46" s="512"/>
    </row>
    <row r="47" spans="1:21" ht="16.5" customHeight="1" x14ac:dyDescent="0.25">
      <c r="A47" s="25" t="s">
        <v>106</v>
      </c>
      <c r="B47" s="25"/>
      <c r="C47" s="512" t="s">
        <v>774</v>
      </c>
      <c r="D47" s="512"/>
      <c r="E47" s="512"/>
      <c r="F47" s="512"/>
      <c r="G47" s="512"/>
      <c r="H47" s="512"/>
      <c r="I47" s="512"/>
      <c r="J47" s="512"/>
      <c r="K47" s="512"/>
      <c r="L47" s="512"/>
      <c r="M47" s="512"/>
      <c r="N47" s="512"/>
      <c r="O47" s="512"/>
      <c r="P47" s="512"/>
      <c r="Q47" s="512"/>
      <c r="R47" s="512"/>
      <c r="S47" s="512"/>
      <c r="T47" s="512"/>
      <c r="U47" s="512"/>
    </row>
    <row r="48" spans="1:21" ht="42.45" customHeight="1" x14ac:dyDescent="0.25">
      <c r="A48" s="25" t="s">
        <v>107</v>
      </c>
      <c r="B48" s="25"/>
      <c r="C48" s="512" t="s">
        <v>775</v>
      </c>
      <c r="D48" s="512"/>
      <c r="E48" s="512"/>
      <c r="F48" s="512"/>
      <c r="G48" s="512"/>
      <c r="H48" s="512"/>
      <c r="I48" s="512"/>
      <c r="J48" s="512"/>
      <c r="K48" s="512"/>
      <c r="L48" s="512"/>
      <c r="M48" s="512"/>
      <c r="N48" s="512"/>
      <c r="O48" s="512"/>
      <c r="P48" s="512"/>
      <c r="Q48" s="512"/>
      <c r="R48" s="512"/>
      <c r="S48" s="512"/>
      <c r="T48" s="512"/>
      <c r="U48" s="512"/>
    </row>
    <row r="49" spans="1:21" ht="55.2" customHeight="1" x14ac:dyDescent="0.25">
      <c r="A49" s="25" t="s">
        <v>205</v>
      </c>
      <c r="B49" s="25"/>
      <c r="C49" s="512" t="s">
        <v>787</v>
      </c>
      <c r="D49" s="512"/>
      <c r="E49" s="512"/>
      <c r="F49" s="512"/>
      <c r="G49" s="512"/>
      <c r="H49" s="512"/>
      <c r="I49" s="512"/>
      <c r="J49" s="512"/>
      <c r="K49" s="512"/>
      <c r="L49" s="512"/>
      <c r="M49" s="512"/>
      <c r="N49" s="512"/>
      <c r="O49" s="512"/>
      <c r="P49" s="512"/>
      <c r="Q49" s="512"/>
      <c r="R49" s="512"/>
      <c r="S49" s="512"/>
      <c r="T49" s="512"/>
      <c r="U49" s="512"/>
    </row>
    <row r="50" spans="1:21" ht="4.5" customHeight="1" x14ac:dyDescent="0.25"/>
    <row r="51" spans="1:21" ht="16.5" customHeight="1" x14ac:dyDescent="0.25">
      <c r="A51" s="26" t="s">
        <v>115</v>
      </c>
      <c r="B51" s="25"/>
      <c r="C51" s="25"/>
      <c r="D51" s="25"/>
      <c r="E51" s="512" t="s">
        <v>788</v>
      </c>
      <c r="F51" s="512"/>
      <c r="G51" s="512"/>
      <c r="H51" s="512"/>
      <c r="I51" s="512"/>
      <c r="J51" s="512"/>
      <c r="K51" s="512"/>
      <c r="L51" s="512"/>
      <c r="M51" s="512"/>
      <c r="N51" s="512"/>
      <c r="O51" s="512"/>
      <c r="P51" s="512"/>
      <c r="Q51" s="512"/>
      <c r="R51" s="512"/>
      <c r="S51" s="512"/>
      <c r="T51" s="512"/>
      <c r="U51" s="512"/>
    </row>
  </sheetData>
  <mergeCells count="10">
    <mergeCell ref="K1:U1"/>
    <mergeCell ref="C41:U41"/>
    <mergeCell ref="C43:U43"/>
    <mergeCell ref="C44:U44"/>
    <mergeCell ref="C45:U45"/>
    <mergeCell ref="C46:U46"/>
    <mergeCell ref="C47:U47"/>
    <mergeCell ref="C48:U48"/>
    <mergeCell ref="C49:U49"/>
    <mergeCell ref="E51:U51"/>
  </mergeCells>
  <pageMargins left="0.7" right="0.7" top="0.75" bottom="0.75" header="0.3" footer="0.3"/>
  <pageSetup paperSize="9" fitToHeight="0" orientation="landscape" horizontalDpi="300" verticalDpi="300"/>
  <headerFooter scaleWithDoc="0" alignWithMargins="0">
    <oddHeader>&amp;C&amp;"Arial"&amp;8TABLE 14A.27</oddHeader>
    <oddFooter>&amp;L&amp;"Arial"&amp;8REPORT ON
GOVERNMENT
SERVICES 2022&amp;R&amp;"Arial"&amp;8AGED CARE
SERVICES
PAGE &amp;B&amp;P&amp;B</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U29"/>
  <sheetViews>
    <sheetView showGridLines="0" workbookViewId="0"/>
  </sheetViews>
  <sheetFormatPr defaultRowHeight="13.2" x14ac:dyDescent="0.25"/>
  <cols>
    <col min="1" max="11" width="1.88671875" customWidth="1"/>
    <col min="12" max="12" width="5.44140625" customWidth="1"/>
    <col min="13" max="21" width="7.5546875" customWidth="1"/>
  </cols>
  <sheetData>
    <row r="1" spans="1:21" ht="33.9" customHeight="1" x14ac:dyDescent="0.25">
      <c r="A1" s="8" t="s">
        <v>789</v>
      </c>
      <c r="B1" s="8"/>
      <c r="C1" s="8"/>
      <c r="D1" s="8"/>
      <c r="E1" s="8"/>
      <c r="F1" s="8"/>
      <c r="G1" s="8"/>
      <c r="H1" s="8"/>
      <c r="I1" s="8"/>
      <c r="J1" s="8"/>
      <c r="K1" s="517" t="s">
        <v>790</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396</v>
      </c>
      <c r="N2" s="13" t="s">
        <v>397</v>
      </c>
      <c r="O2" s="13" t="s">
        <v>398</v>
      </c>
      <c r="P2" s="13" t="s">
        <v>399</v>
      </c>
      <c r="Q2" s="13" t="s">
        <v>400</v>
      </c>
      <c r="R2" s="13" t="s">
        <v>401</v>
      </c>
      <c r="S2" s="13" t="s">
        <v>402</v>
      </c>
      <c r="T2" s="13" t="s">
        <v>403</v>
      </c>
      <c r="U2" s="13" t="s">
        <v>404</v>
      </c>
    </row>
    <row r="3" spans="1:21" ht="16.5" customHeight="1" x14ac:dyDescent="0.25">
      <c r="A3" s="7" t="s">
        <v>768</v>
      </c>
      <c r="B3" s="7"/>
      <c r="C3" s="7"/>
      <c r="D3" s="7"/>
      <c r="E3" s="7"/>
      <c r="F3" s="7"/>
      <c r="G3" s="7"/>
      <c r="H3" s="7"/>
      <c r="I3" s="7"/>
      <c r="J3" s="7"/>
      <c r="K3" s="7"/>
      <c r="L3" s="9"/>
      <c r="M3" s="10"/>
      <c r="N3" s="10"/>
      <c r="O3" s="10"/>
      <c r="P3" s="10"/>
      <c r="Q3" s="10"/>
      <c r="R3" s="10"/>
      <c r="S3" s="10"/>
      <c r="T3" s="10"/>
      <c r="U3" s="10"/>
    </row>
    <row r="4" spans="1:21" ht="16.5" customHeight="1" x14ac:dyDescent="0.25">
      <c r="A4" s="7"/>
      <c r="B4" s="7" t="s">
        <v>128</v>
      </c>
      <c r="C4" s="7"/>
      <c r="D4" s="7"/>
      <c r="E4" s="7"/>
      <c r="F4" s="7"/>
      <c r="G4" s="7"/>
      <c r="H4" s="7"/>
      <c r="I4" s="7"/>
      <c r="J4" s="7"/>
      <c r="K4" s="7"/>
      <c r="L4" s="9"/>
      <c r="M4" s="10"/>
      <c r="N4" s="10"/>
      <c r="O4" s="10"/>
      <c r="P4" s="10"/>
      <c r="Q4" s="10"/>
      <c r="R4" s="10"/>
      <c r="S4" s="10"/>
      <c r="T4" s="10"/>
      <c r="U4" s="10"/>
    </row>
    <row r="5" spans="1:21" ht="16.5" customHeight="1" x14ac:dyDescent="0.25">
      <c r="A5" s="7"/>
      <c r="B5" s="7"/>
      <c r="C5" s="7" t="s">
        <v>791</v>
      </c>
      <c r="D5" s="7"/>
      <c r="E5" s="7"/>
      <c r="F5" s="7"/>
      <c r="G5" s="7"/>
      <c r="H5" s="7"/>
      <c r="I5" s="7"/>
      <c r="J5" s="7"/>
      <c r="K5" s="7"/>
      <c r="L5" s="9"/>
      <c r="M5" s="10"/>
      <c r="N5" s="10"/>
      <c r="O5" s="10"/>
      <c r="P5" s="10"/>
      <c r="Q5" s="10"/>
      <c r="R5" s="10"/>
      <c r="S5" s="10"/>
      <c r="T5" s="10"/>
      <c r="U5" s="10"/>
    </row>
    <row r="6" spans="1:21" ht="16.5" customHeight="1" x14ac:dyDescent="0.25">
      <c r="A6" s="7"/>
      <c r="B6" s="7"/>
      <c r="C6" s="7"/>
      <c r="D6" s="7" t="s">
        <v>733</v>
      </c>
      <c r="E6" s="7"/>
      <c r="F6" s="7"/>
      <c r="G6" s="7"/>
      <c r="H6" s="7"/>
      <c r="I6" s="7"/>
      <c r="J6" s="7"/>
      <c r="K6" s="7"/>
      <c r="L6" s="9" t="s">
        <v>407</v>
      </c>
      <c r="M6" s="237">
        <v>2.9</v>
      </c>
      <c r="N6" s="237">
        <v>4.9000000000000004</v>
      </c>
      <c r="O6" s="237">
        <v>5.0999999999999996</v>
      </c>
      <c r="P6" s="237">
        <v>3.3</v>
      </c>
      <c r="Q6" s="237">
        <v>3.3</v>
      </c>
      <c r="R6" s="237" t="s">
        <v>79</v>
      </c>
      <c r="S6" s="237" t="s">
        <v>79</v>
      </c>
      <c r="T6" s="237" t="s">
        <v>79</v>
      </c>
      <c r="U6" s="237">
        <v>3.5</v>
      </c>
    </row>
    <row r="7" spans="1:21" ht="16.5" customHeight="1" x14ac:dyDescent="0.25">
      <c r="A7" s="7"/>
      <c r="B7" s="7"/>
      <c r="C7" s="7"/>
      <c r="D7" s="7" t="s">
        <v>734</v>
      </c>
      <c r="E7" s="7"/>
      <c r="F7" s="7"/>
      <c r="G7" s="7"/>
      <c r="H7" s="7"/>
      <c r="I7" s="7"/>
      <c r="J7" s="7"/>
      <c r="K7" s="7"/>
      <c r="L7" s="9" t="s">
        <v>407</v>
      </c>
      <c r="M7" s="237">
        <v>7</v>
      </c>
      <c r="N7" s="237">
        <v>7.3</v>
      </c>
      <c r="O7" s="237">
        <v>8.6999999999999993</v>
      </c>
      <c r="P7" s="238">
        <v>10</v>
      </c>
      <c r="Q7" s="238">
        <v>10</v>
      </c>
      <c r="R7" s="238">
        <v>11.8</v>
      </c>
      <c r="S7" s="237" t="s">
        <v>79</v>
      </c>
      <c r="T7" s="237">
        <v>5.4</v>
      </c>
      <c r="U7" s="237">
        <v>8.1</v>
      </c>
    </row>
    <row r="8" spans="1:21" ht="16.5" customHeight="1" x14ac:dyDescent="0.25">
      <c r="A8" s="7"/>
      <c r="B8" s="7"/>
      <c r="C8" s="7"/>
      <c r="D8" s="7" t="s">
        <v>735</v>
      </c>
      <c r="E8" s="7"/>
      <c r="F8" s="7"/>
      <c r="G8" s="7"/>
      <c r="H8" s="7"/>
      <c r="I8" s="7"/>
      <c r="J8" s="7"/>
      <c r="K8" s="7"/>
      <c r="L8" s="9" t="s">
        <v>407</v>
      </c>
      <c r="M8" s="238">
        <v>22.3</v>
      </c>
      <c r="N8" s="238">
        <v>24.4</v>
      </c>
      <c r="O8" s="238">
        <v>26</v>
      </c>
      <c r="P8" s="238">
        <v>22.2</v>
      </c>
      <c r="Q8" s="238">
        <v>20</v>
      </c>
      <c r="R8" s="238">
        <v>41.2</v>
      </c>
      <c r="S8" s="237" t="s">
        <v>79</v>
      </c>
      <c r="T8" s="238">
        <v>21.6</v>
      </c>
      <c r="U8" s="238">
        <v>23.8</v>
      </c>
    </row>
    <row r="9" spans="1:21" ht="16.5" customHeight="1" x14ac:dyDescent="0.25">
      <c r="A9" s="7"/>
      <c r="B9" s="7"/>
      <c r="C9" s="7"/>
      <c r="D9" s="7" t="s">
        <v>736</v>
      </c>
      <c r="E9" s="7"/>
      <c r="F9" s="7"/>
      <c r="G9" s="7"/>
      <c r="H9" s="7"/>
      <c r="I9" s="7"/>
      <c r="J9" s="7"/>
      <c r="K9" s="7"/>
      <c r="L9" s="9" t="s">
        <v>407</v>
      </c>
      <c r="M9" s="238">
        <v>48.3</v>
      </c>
      <c r="N9" s="238">
        <v>56.1</v>
      </c>
      <c r="O9" s="238">
        <v>51.5</v>
      </c>
      <c r="P9" s="238">
        <v>44.4</v>
      </c>
      <c r="Q9" s="238">
        <v>36.700000000000003</v>
      </c>
      <c r="R9" s="238">
        <v>58.8</v>
      </c>
      <c r="S9" s="232">
        <v>100</v>
      </c>
      <c r="T9" s="238">
        <v>48.6</v>
      </c>
      <c r="U9" s="238">
        <v>49.2</v>
      </c>
    </row>
    <row r="10" spans="1:21" ht="16.5" customHeight="1" x14ac:dyDescent="0.25">
      <c r="A10" s="7"/>
      <c r="B10" s="7"/>
      <c r="C10" s="7"/>
      <c r="D10" s="7" t="s">
        <v>737</v>
      </c>
      <c r="E10" s="7"/>
      <c r="F10" s="7"/>
      <c r="G10" s="7"/>
      <c r="H10" s="7"/>
      <c r="I10" s="7"/>
      <c r="J10" s="7"/>
      <c r="K10" s="7"/>
      <c r="L10" s="9" t="s">
        <v>407</v>
      </c>
      <c r="M10" s="238">
        <v>64.900000000000006</v>
      </c>
      <c r="N10" s="238">
        <v>58.5</v>
      </c>
      <c r="O10" s="238">
        <v>65.8</v>
      </c>
      <c r="P10" s="238">
        <v>61.1</v>
      </c>
      <c r="Q10" s="238">
        <v>46.7</v>
      </c>
      <c r="R10" s="238">
        <v>64.7</v>
      </c>
      <c r="S10" s="232">
        <v>100</v>
      </c>
      <c r="T10" s="238">
        <v>70.3</v>
      </c>
      <c r="U10" s="238">
        <v>63.8</v>
      </c>
    </row>
    <row r="11" spans="1:21" ht="16.5" customHeight="1" x14ac:dyDescent="0.25">
      <c r="A11" s="7"/>
      <c r="B11" s="7"/>
      <c r="C11" s="7"/>
      <c r="D11" s="7" t="s">
        <v>740</v>
      </c>
      <c r="E11" s="7"/>
      <c r="F11" s="7"/>
      <c r="G11" s="7"/>
      <c r="H11" s="7"/>
      <c r="I11" s="7"/>
      <c r="J11" s="7"/>
      <c r="K11" s="7"/>
      <c r="L11" s="9" t="s">
        <v>131</v>
      </c>
      <c r="M11" s="235">
        <v>242</v>
      </c>
      <c r="N11" s="234">
        <v>41</v>
      </c>
      <c r="O11" s="235">
        <v>196</v>
      </c>
      <c r="P11" s="234">
        <v>90</v>
      </c>
      <c r="Q11" s="234">
        <v>30</v>
      </c>
      <c r="R11" s="234">
        <v>17</v>
      </c>
      <c r="S11" s="233">
        <v>2</v>
      </c>
      <c r="T11" s="234">
        <v>37</v>
      </c>
      <c r="U11" s="235">
        <v>655</v>
      </c>
    </row>
    <row r="12" spans="1:21" ht="16.5" customHeight="1" x14ac:dyDescent="0.25">
      <c r="A12" s="7"/>
      <c r="B12" s="7"/>
      <c r="C12" s="7" t="s">
        <v>792</v>
      </c>
      <c r="D12" s="7"/>
      <c r="E12" s="7"/>
      <c r="F12" s="7"/>
      <c r="G12" s="7"/>
      <c r="H12" s="7"/>
      <c r="I12" s="7"/>
      <c r="J12" s="7"/>
      <c r="K12" s="7"/>
      <c r="L12" s="9"/>
      <c r="M12" s="10"/>
      <c r="N12" s="10"/>
      <c r="O12" s="10"/>
      <c r="P12" s="10"/>
      <c r="Q12" s="10"/>
      <c r="R12" s="10"/>
      <c r="S12" s="10"/>
      <c r="T12" s="10"/>
      <c r="U12" s="10"/>
    </row>
    <row r="13" spans="1:21" ht="16.5" customHeight="1" x14ac:dyDescent="0.25">
      <c r="A13" s="7"/>
      <c r="B13" s="7"/>
      <c r="C13" s="7"/>
      <c r="D13" s="7" t="s">
        <v>733</v>
      </c>
      <c r="E13" s="7"/>
      <c r="F13" s="7"/>
      <c r="G13" s="7"/>
      <c r="H13" s="7"/>
      <c r="I13" s="7"/>
      <c r="J13" s="7"/>
      <c r="K13" s="7"/>
      <c r="L13" s="9" t="s">
        <v>407</v>
      </c>
      <c r="M13" s="237">
        <v>1.2</v>
      </c>
      <c r="N13" s="237">
        <v>2.5</v>
      </c>
      <c r="O13" s="237">
        <v>1.7</v>
      </c>
      <c r="P13" s="237">
        <v>1</v>
      </c>
      <c r="Q13" s="237">
        <v>0.8</v>
      </c>
      <c r="R13" s="237">
        <v>3</v>
      </c>
      <c r="S13" s="237">
        <v>0.4</v>
      </c>
      <c r="T13" s="237">
        <v>0.9</v>
      </c>
      <c r="U13" s="237">
        <v>1.6</v>
      </c>
    </row>
    <row r="14" spans="1:21" ht="16.5" customHeight="1" x14ac:dyDescent="0.25">
      <c r="A14" s="7"/>
      <c r="B14" s="7"/>
      <c r="C14" s="7"/>
      <c r="D14" s="7" t="s">
        <v>734</v>
      </c>
      <c r="E14" s="7"/>
      <c r="F14" s="7"/>
      <c r="G14" s="7"/>
      <c r="H14" s="7"/>
      <c r="I14" s="7"/>
      <c r="J14" s="7"/>
      <c r="K14" s="7"/>
      <c r="L14" s="9" t="s">
        <v>407</v>
      </c>
      <c r="M14" s="237">
        <v>4</v>
      </c>
      <c r="N14" s="237">
        <v>8.1999999999999993</v>
      </c>
      <c r="O14" s="237">
        <v>6.9</v>
      </c>
      <c r="P14" s="237">
        <v>4.5999999999999996</v>
      </c>
      <c r="Q14" s="237">
        <v>2.2000000000000002</v>
      </c>
      <c r="R14" s="237">
        <v>9.1999999999999993</v>
      </c>
      <c r="S14" s="237">
        <v>2.1</v>
      </c>
      <c r="T14" s="237">
        <v>0.9</v>
      </c>
      <c r="U14" s="237">
        <v>5.6</v>
      </c>
    </row>
    <row r="15" spans="1:21" ht="16.5" customHeight="1" x14ac:dyDescent="0.25">
      <c r="A15" s="7"/>
      <c r="B15" s="7"/>
      <c r="C15" s="7"/>
      <c r="D15" s="7" t="s">
        <v>735</v>
      </c>
      <c r="E15" s="7"/>
      <c r="F15" s="7"/>
      <c r="G15" s="7"/>
      <c r="H15" s="7"/>
      <c r="I15" s="7"/>
      <c r="J15" s="7"/>
      <c r="K15" s="7"/>
      <c r="L15" s="9" t="s">
        <v>407</v>
      </c>
      <c r="M15" s="238">
        <v>16.8</v>
      </c>
      <c r="N15" s="238">
        <v>22.9</v>
      </c>
      <c r="O15" s="238">
        <v>21.6</v>
      </c>
      <c r="P15" s="238">
        <v>18</v>
      </c>
      <c r="Q15" s="238">
        <v>11.3</v>
      </c>
      <c r="R15" s="238">
        <v>27.5</v>
      </c>
      <c r="S15" s="238">
        <v>11.7</v>
      </c>
      <c r="T15" s="237">
        <v>9.3000000000000007</v>
      </c>
      <c r="U15" s="238">
        <v>19.100000000000001</v>
      </c>
    </row>
    <row r="16" spans="1:21" ht="16.5" customHeight="1" x14ac:dyDescent="0.25">
      <c r="A16" s="7"/>
      <c r="B16" s="7"/>
      <c r="C16" s="7"/>
      <c r="D16" s="7" t="s">
        <v>736</v>
      </c>
      <c r="E16" s="7"/>
      <c r="F16" s="7"/>
      <c r="G16" s="7"/>
      <c r="H16" s="7"/>
      <c r="I16" s="7"/>
      <c r="J16" s="7"/>
      <c r="K16" s="7"/>
      <c r="L16" s="9" t="s">
        <v>407</v>
      </c>
      <c r="M16" s="238">
        <v>43.2</v>
      </c>
      <c r="N16" s="238">
        <v>41.2</v>
      </c>
      <c r="O16" s="238">
        <v>43.3</v>
      </c>
      <c r="P16" s="238">
        <v>35.200000000000003</v>
      </c>
      <c r="Q16" s="238">
        <v>34</v>
      </c>
      <c r="R16" s="238">
        <v>43.8</v>
      </c>
      <c r="S16" s="238">
        <v>31.8</v>
      </c>
      <c r="T16" s="238">
        <v>29.9</v>
      </c>
      <c r="U16" s="238">
        <v>41</v>
      </c>
    </row>
    <row r="17" spans="1:21" ht="16.5" customHeight="1" x14ac:dyDescent="0.25">
      <c r="A17" s="7"/>
      <c r="B17" s="7"/>
      <c r="C17" s="7"/>
      <c r="D17" s="7" t="s">
        <v>737</v>
      </c>
      <c r="E17" s="7"/>
      <c r="F17" s="7"/>
      <c r="G17" s="7"/>
      <c r="H17" s="7"/>
      <c r="I17" s="7"/>
      <c r="J17" s="7"/>
      <c r="K17" s="7"/>
      <c r="L17" s="9" t="s">
        <v>407</v>
      </c>
      <c r="M17" s="238">
        <v>59.3</v>
      </c>
      <c r="N17" s="238">
        <v>55.5</v>
      </c>
      <c r="O17" s="238">
        <v>59.2</v>
      </c>
      <c r="P17" s="238">
        <v>52.8</v>
      </c>
      <c r="Q17" s="238">
        <v>52.6</v>
      </c>
      <c r="R17" s="238">
        <v>57.8</v>
      </c>
      <c r="S17" s="238">
        <v>47.2</v>
      </c>
      <c r="T17" s="238">
        <v>70.099999999999994</v>
      </c>
      <c r="U17" s="238">
        <v>56.9</v>
      </c>
    </row>
    <row r="18" spans="1:21" ht="16.5" customHeight="1" x14ac:dyDescent="0.25">
      <c r="A18" s="14"/>
      <c r="B18" s="14"/>
      <c r="C18" s="14"/>
      <c r="D18" s="14" t="s">
        <v>740</v>
      </c>
      <c r="E18" s="14"/>
      <c r="F18" s="14"/>
      <c r="G18" s="14"/>
      <c r="H18" s="14"/>
      <c r="I18" s="14"/>
      <c r="J18" s="14"/>
      <c r="K18" s="14"/>
      <c r="L18" s="15" t="s">
        <v>131</v>
      </c>
      <c r="M18" s="239">
        <v>18374</v>
      </c>
      <c r="N18" s="239">
        <v>14093</v>
      </c>
      <c r="O18" s="239">
        <v>11844</v>
      </c>
      <c r="P18" s="231">
        <v>5482</v>
      </c>
      <c r="Q18" s="231">
        <v>5141</v>
      </c>
      <c r="R18" s="231">
        <v>1621</v>
      </c>
      <c r="S18" s="236">
        <v>776</v>
      </c>
      <c r="T18" s="236">
        <v>107</v>
      </c>
      <c r="U18" s="239">
        <v>57438</v>
      </c>
    </row>
    <row r="19" spans="1:21" ht="4.5" customHeight="1" x14ac:dyDescent="0.25">
      <c r="A19" s="25"/>
      <c r="B19" s="25"/>
      <c r="C19" s="2"/>
      <c r="D19" s="2"/>
      <c r="E19" s="2"/>
      <c r="F19" s="2"/>
      <c r="G19" s="2"/>
      <c r="H19" s="2"/>
      <c r="I19" s="2"/>
      <c r="J19" s="2"/>
      <c r="K19" s="2"/>
      <c r="L19" s="2"/>
      <c r="M19" s="2"/>
      <c r="N19" s="2"/>
      <c r="O19" s="2"/>
      <c r="P19" s="2"/>
      <c r="Q19" s="2"/>
      <c r="R19" s="2"/>
      <c r="S19" s="2"/>
      <c r="T19" s="2"/>
      <c r="U19" s="2"/>
    </row>
    <row r="20" spans="1:21" ht="16.5" customHeight="1" x14ac:dyDescent="0.25">
      <c r="A20" s="25"/>
      <c r="B20" s="25"/>
      <c r="C20" s="512" t="s">
        <v>793</v>
      </c>
      <c r="D20" s="512"/>
      <c r="E20" s="512"/>
      <c r="F20" s="512"/>
      <c r="G20" s="512"/>
      <c r="H20" s="512"/>
      <c r="I20" s="512"/>
      <c r="J20" s="512"/>
      <c r="K20" s="512"/>
      <c r="L20" s="512"/>
      <c r="M20" s="512"/>
      <c r="N20" s="512"/>
      <c r="O20" s="512"/>
      <c r="P20" s="512"/>
      <c r="Q20" s="512"/>
      <c r="R20" s="512"/>
      <c r="S20" s="512"/>
      <c r="T20" s="512"/>
      <c r="U20" s="512"/>
    </row>
    <row r="21" spans="1:21" ht="4.5" customHeight="1" x14ac:dyDescent="0.25">
      <c r="A21" s="25"/>
      <c r="B21" s="25"/>
      <c r="C21" s="2"/>
      <c r="D21" s="2"/>
      <c r="E21" s="2"/>
      <c r="F21" s="2"/>
      <c r="G21" s="2"/>
      <c r="H21" s="2"/>
      <c r="I21" s="2"/>
      <c r="J21" s="2"/>
      <c r="K21" s="2"/>
      <c r="L21" s="2"/>
      <c r="M21" s="2"/>
      <c r="N21" s="2"/>
      <c r="O21" s="2"/>
      <c r="P21" s="2"/>
      <c r="Q21" s="2"/>
      <c r="R21" s="2"/>
      <c r="S21" s="2"/>
      <c r="T21" s="2"/>
      <c r="U21" s="2"/>
    </row>
    <row r="22" spans="1:21" ht="29.4" customHeight="1" x14ac:dyDescent="0.25">
      <c r="A22" s="25" t="s">
        <v>102</v>
      </c>
      <c r="B22" s="25"/>
      <c r="C22" s="512" t="s">
        <v>770</v>
      </c>
      <c r="D22" s="512"/>
      <c r="E22" s="512"/>
      <c r="F22" s="512"/>
      <c r="G22" s="512"/>
      <c r="H22" s="512"/>
      <c r="I22" s="512"/>
      <c r="J22" s="512"/>
      <c r="K22" s="512"/>
      <c r="L22" s="512"/>
      <c r="M22" s="512"/>
      <c r="N22" s="512"/>
      <c r="O22" s="512"/>
      <c r="P22" s="512"/>
      <c r="Q22" s="512"/>
      <c r="R22" s="512"/>
      <c r="S22" s="512"/>
      <c r="T22" s="512"/>
      <c r="U22" s="512"/>
    </row>
    <row r="23" spans="1:21" ht="16.5" customHeight="1" x14ac:dyDescent="0.25">
      <c r="A23" s="25" t="s">
        <v>103</v>
      </c>
      <c r="B23" s="25"/>
      <c r="C23" s="512" t="s">
        <v>794</v>
      </c>
      <c r="D23" s="512"/>
      <c r="E23" s="512"/>
      <c r="F23" s="512"/>
      <c r="G23" s="512"/>
      <c r="H23" s="512"/>
      <c r="I23" s="512"/>
      <c r="J23" s="512"/>
      <c r="K23" s="512"/>
      <c r="L23" s="512"/>
      <c r="M23" s="512"/>
      <c r="N23" s="512"/>
      <c r="O23" s="512"/>
      <c r="P23" s="512"/>
      <c r="Q23" s="512"/>
      <c r="R23" s="512"/>
      <c r="S23" s="512"/>
      <c r="T23" s="512"/>
      <c r="U23" s="512"/>
    </row>
    <row r="24" spans="1:21" ht="16.5" customHeight="1" x14ac:dyDescent="0.25">
      <c r="A24" s="25" t="s">
        <v>104</v>
      </c>
      <c r="B24" s="25"/>
      <c r="C24" s="512" t="s">
        <v>772</v>
      </c>
      <c r="D24" s="512"/>
      <c r="E24" s="512"/>
      <c r="F24" s="512"/>
      <c r="G24" s="512"/>
      <c r="H24" s="512"/>
      <c r="I24" s="512"/>
      <c r="J24" s="512"/>
      <c r="K24" s="512"/>
      <c r="L24" s="512"/>
      <c r="M24" s="512"/>
      <c r="N24" s="512"/>
      <c r="O24" s="512"/>
      <c r="P24" s="512"/>
      <c r="Q24" s="512"/>
      <c r="R24" s="512"/>
      <c r="S24" s="512"/>
      <c r="T24" s="512"/>
      <c r="U24" s="512"/>
    </row>
    <row r="25" spans="1:21" ht="16.5" customHeight="1" x14ac:dyDescent="0.25">
      <c r="A25" s="25" t="s">
        <v>105</v>
      </c>
      <c r="B25" s="25"/>
      <c r="C25" s="512" t="s">
        <v>795</v>
      </c>
      <c r="D25" s="512"/>
      <c r="E25" s="512"/>
      <c r="F25" s="512"/>
      <c r="G25" s="512"/>
      <c r="H25" s="512"/>
      <c r="I25" s="512"/>
      <c r="J25" s="512"/>
      <c r="K25" s="512"/>
      <c r="L25" s="512"/>
      <c r="M25" s="512"/>
      <c r="N25" s="512"/>
      <c r="O25" s="512"/>
      <c r="P25" s="512"/>
      <c r="Q25" s="512"/>
      <c r="R25" s="512"/>
      <c r="S25" s="512"/>
      <c r="T25" s="512"/>
      <c r="U25" s="512"/>
    </row>
    <row r="26" spans="1:21" ht="16.5" customHeight="1" x14ac:dyDescent="0.25">
      <c r="A26" s="25" t="s">
        <v>106</v>
      </c>
      <c r="B26" s="25"/>
      <c r="C26" s="512" t="s">
        <v>774</v>
      </c>
      <c r="D26" s="512"/>
      <c r="E26" s="512"/>
      <c r="F26" s="512"/>
      <c r="G26" s="512"/>
      <c r="H26" s="512"/>
      <c r="I26" s="512"/>
      <c r="J26" s="512"/>
      <c r="K26" s="512"/>
      <c r="L26" s="512"/>
      <c r="M26" s="512"/>
      <c r="N26" s="512"/>
      <c r="O26" s="512"/>
      <c r="P26" s="512"/>
      <c r="Q26" s="512"/>
      <c r="R26" s="512"/>
      <c r="S26" s="512"/>
      <c r="T26" s="512"/>
      <c r="U26" s="512"/>
    </row>
    <row r="27" spans="1:21" ht="42.45" customHeight="1" x14ac:dyDescent="0.25">
      <c r="A27" s="25" t="s">
        <v>107</v>
      </c>
      <c r="B27" s="25"/>
      <c r="C27" s="512" t="s">
        <v>775</v>
      </c>
      <c r="D27" s="512"/>
      <c r="E27" s="512"/>
      <c r="F27" s="512"/>
      <c r="G27" s="512"/>
      <c r="H27" s="512"/>
      <c r="I27" s="512"/>
      <c r="J27" s="512"/>
      <c r="K27" s="512"/>
      <c r="L27" s="512"/>
      <c r="M27" s="512"/>
      <c r="N27" s="512"/>
      <c r="O27" s="512"/>
      <c r="P27" s="512"/>
      <c r="Q27" s="512"/>
      <c r="R27" s="512"/>
      <c r="S27" s="512"/>
      <c r="T27" s="512"/>
      <c r="U27" s="512"/>
    </row>
    <row r="28" spans="1:21" ht="4.5" customHeight="1" x14ac:dyDescent="0.25"/>
    <row r="29" spans="1:21" ht="16.5" customHeight="1" x14ac:dyDescent="0.25">
      <c r="A29" s="26" t="s">
        <v>115</v>
      </c>
      <c r="B29" s="25"/>
      <c r="C29" s="25"/>
      <c r="D29" s="25"/>
      <c r="E29" s="512" t="s">
        <v>796</v>
      </c>
      <c r="F29" s="512"/>
      <c r="G29" s="512"/>
      <c r="H29" s="512"/>
      <c r="I29" s="512"/>
      <c r="J29" s="512"/>
      <c r="K29" s="512"/>
      <c r="L29" s="512"/>
      <c r="M29" s="512"/>
      <c r="N29" s="512"/>
      <c r="O29" s="512"/>
      <c r="P29" s="512"/>
      <c r="Q29" s="512"/>
      <c r="R29" s="512"/>
      <c r="S29" s="512"/>
      <c r="T29" s="512"/>
      <c r="U29" s="512"/>
    </row>
  </sheetData>
  <mergeCells count="9">
    <mergeCell ref="C25:U25"/>
    <mergeCell ref="C26:U26"/>
    <mergeCell ref="C27:U27"/>
    <mergeCell ref="E29:U29"/>
    <mergeCell ref="K1:U1"/>
    <mergeCell ref="C20:U20"/>
    <mergeCell ref="C22:U22"/>
    <mergeCell ref="C23:U23"/>
    <mergeCell ref="C24:U24"/>
  </mergeCells>
  <pageMargins left="0.7" right="0.7" top="0.75" bottom="0.75" header="0.3" footer="0.3"/>
  <pageSetup paperSize="9" fitToHeight="0" orientation="landscape" horizontalDpi="300" verticalDpi="300"/>
  <headerFooter scaleWithDoc="0" alignWithMargins="0">
    <oddHeader>&amp;C&amp;"Arial"&amp;8TABLE 14A.28</oddHeader>
    <oddFooter>&amp;L&amp;"Arial"&amp;8REPORT ON
GOVERNMENT
SERVICES 2022&amp;R&amp;"Arial"&amp;8AGED CARE
SERVICES
PAGE &amp;B&amp;P&amp;B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63"/>
  <sheetViews>
    <sheetView showGridLines="0" workbookViewId="0"/>
  </sheetViews>
  <sheetFormatPr defaultRowHeight="13.2" x14ac:dyDescent="0.25"/>
  <cols>
    <col min="1" max="10" width="1.88671875" customWidth="1"/>
    <col min="11" max="11" width="22.109375" customWidth="1"/>
    <col min="12" max="12" width="5.44140625" customWidth="1"/>
    <col min="13" max="21" width="8.5546875" customWidth="1"/>
  </cols>
  <sheetData>
    <row r="1" spans="1:21" ht="17.399999999999999" customHeight="1" x14ac:dyDescent="0.25">
      <c r="A1" s="8" t="s">
        <v>117</v>
      </c>
      <c r="B1" s="8"/>
      <c r="C1" s="8"/>
      <c r="D1" s="8"/>
      <c r="E1" s="8"/>
      <c r="F1" s="8"/>
      <c r="G1" s="8"/>
      <c r="H1" s="8"/>
      <c r="I1" s="8"/>
      <c r="J1" s="8"/>
      <c r="K1" s="517" t="s">
        <v>118</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119</v>
      </c>
      <c r="N2" s="13" t="s">
        <v>120</v>
      </c>
      <c r="O2" s="13" t="s">
        <v>121</v>
      </c>
      <c r="P2" s="13" t="s">
        <v>122</v>
      </c>
      <c r="Q2" s="13" t="s">
        <v>123</v>
      </c>
      <c r="R2" s="13" t="s">
        <v>124</v>
      </c>
      <c r="S2" s="13" t="s">
        <v>125</v>
      </c>
      <c r="T2" s="13" t="s">
        <v>126</v>
      </c>
      <c r="U2" s="13" t="s">
        <v>127</v>
      </c>
    </row>
    <row r="3" spans="1:21" ht="16.5" customHeight="1" x14ac:dyDescent="0.25">
      <c r="A3" s="7" t="s">
        <v>128</v>
      </c>
      <c r="B3" s="7"/>
      <c r="C3" s="7"/>
      <c r="D3" s="7"/>
      <c r="E3" s="7"/>
      <c r="F3" s="7"/>
      <c r="G3" s="7"/>
      <c r="H3" s="7"/>
      <c r="I3" s="7"/>
      <c r="J3" s="7"/>
      <c r="K3" s="7"/>
      <c r="L3" s="9"/>
      <c r="M3" s="10"/>
      <c r="N3" s="10"/>
      <c r="O3" s="10"/>
      <c r="P3" s="10"/>
      <c r="Q3" s="10"/>
      <c r="R3" s="10"/>
      <c r="S3" s="10"/>
      <c r="T3" s="10"/>
      <c r="U3" s="10"/>
    </row>
    <row r="4" spans="1:21" ht="16.5" customHeight="1" x14ac:dyDescent="0.25">
      <c r="A4" s="7"/>
      <c r="B4" s="7" t="s">
        <v>129</v>
      </c>
      <c r="C4" s="7"/>
      <c r="D4" s="7"/>
      <c r="E4" s="7"/>
      <c r="F4" s="7"/>
      <c r="G4" s="7"/>
      <c r="H4" s="7"/>
      <c r="I4" s="7"/>
      <c r="J4" s="7"/>
      <c r="K4" s="7"/>
      <c r="L4" s="9"/>
      <c r="M4" s="10"/>
      <c r="N4" s="10"/>
      <c r="O4" s="10"/>
      <c r="P4" s="10"/>
      <c r="Q4" s="10"/>
      <c r="R4" s="10"/>
      <c r="S4" s="10"/>
      <c r="T4" s="10"/>
      <c r="U4" s="10"/>
    </row>
    <row r="5" spans="1:21" ht="16.5" customHeight="1" x14ac:dyDescent="0.25">
      <c r="A5" s="7"/>
      <c r="B5" s="7"/>
      <c r="C5" s="7" t="s">
        <v>130</v>
      </c>
      <c r="D5" s="7"/>
      <c r="E5" s="7"/>
      <c r="F5" s="7"/>
      <c r="G5" s="7"/>
      <c r="H5" s="7"/>
      <c r="I5" s="7"/>
      <c r="J5" s="7"/>
      <c r="K5" s="7"/>
      <c r="L5" s="9" t="s">
        <v>131</v>
      </c>
      <c r="M5" s="32">
        <v>79676</v>
      </c>
      <c r="N5" s="32">
        <v>63249</v>
      </c>
      <c r="O5" s="32">
        <v>47747</v>
      </c>
      <c r="P5" s="32">
        <v>21576</v>
      </c>
      <c r="Q5" s="32">
        <v>21424</v>
      </c>
      <c r="R5" s="30">
        <v>6121</v>
      </c>
      <c r="S5" s="30">
        <v>3079</v>
      </c>
      <c r="T5" s="29">
        <v>642</v>
      </c>
      <c r="U5" s="31">
        <v>243117</v>
      </c>
    </row>
    <row r="6" spans="1:21" ht="16.5" customHeight="1" x14ac:dyDescent="0.25">
      <c r="A6" s="7"/>
      <c r="B6" s="7"/>
      <c r="C6" s="7" t="s">
        <v>132</v>
      </c>
      <c r="D6" s="7"/>
      <c r="E6" s="7"/>
      <c r="F6" s="7"/>
      <c r="G6" s="7"/>
      <c r="H6" s="7"/>
      <c r="I6" s="7"/>
      <c r="J6" s="7"/>
      <c r="K6" s="7"/>
      <c r="L6" s="9" t="s">
        <v>131</v>
      </c>
      <c r="M6" s="32">
        <v>25452</v>
      </c>
      <c r="N6" s="32">
        <v>15566</v>
      </c>
      <c r="O6" s="32">
        <v>12898</v>
      </c>
      <c r="P6" s="30">
        <v>3649</v>
      </c>
      <c r="Q6" s="30">
        <v>8053</v>
      </c>
      <c r="R6" s="30">
        <v>1535</v>
      </c>
      <c r="S6" s="29">
        <v>602</v>
      </c>
      <c r="T6" s="29">
        <v>207</v>
      </c>
      <c r="U6" s="32">
        <v>67775</v>
      </c>
    </row>
    <row r="7" spans="1:21" ht="16.5" customHeight="1" x14ac:dyDescent="0.25">
      <c r="A7" s="7"/>
      <c r="B7" s="7"/>
      <c r="C7" s="7" t="s">
        <v>133</v>
      </c>
      <c r="D7" s="7"/>
      <c r="E7" s="7"/>
      <c r="F7" s="7"/>
      <c r="G7" s="7"/>
      <c r="H7" s="7"/>
      <c r="I7" s="7"/>
      <c r="J7" s="7"/>
      <c r="K7" s="7"/>
      <c r="L7" s="9" t="s">
        <v>131</v>
      </c>
      <c r="M7" s="32">
        <v>46870</v>
      </c>
      <c r="N7" s="32">
        <v>35967</v>
      </c>
      <c r="O7" s="32">
        <v>23027</v>
      </c>
      <c r="P7" s="30">
        <v>7410</v>
      </c>
      <c r="Q7" s="30">
        <v>8860</v>
      </c>
      <c r="R7" s="30">
        <v>2877</v>
      </c>
      <c r="S7" s="30">
        <v>1427</v>
      </c>
      <c r="T7" s="29">
        <v>465</v>
      </c>
      <c r="U7" s="31">
        <v>125597</v>
      </c>
    </row>
    <row r="8" spans="1:21" ht="16.5" customHeight="1" x14ac:dyDescent="0.25">
      <c r="A8" s="7"/>
      <c r="B8" s="7"/>
      <c r="C8" s="7" t="s">
        <v>134</v>
      </c>
      <c r="D8" s="7"/>
      <c r="E8" s="7"/>
      <c r="F8" s="7"/>
      <c r="G8" s="7"/>
      <c r="H8" s="7"/>
      <c r="I8" s="7"/>
      <c r="J8" s="7"/>
      <c r="K8" s="7"/>
      <c r="L8" s="9" t="s">
        <v>131</v>
      </c>
      <c r="M8" s="32">
        <v>34017</v>
      </c>
      <c r="N8" s="32">
        <v>29090</v>
      </c>
      <c r="O8" s="32">
        <v>22324</v>
      </c>
      <c r="P8" s="32">
        <v>12423</v>
      </c>
      <c r="Q8" s="30">
        <v>9658</v>
      </c>
      <c r="R8" s="30">
        <v>2773</v>
      </c>
      <c r="S8" s="30">
        <v>1581</v>
      </c>
      <c r="T8" s="29">
        <v>583</v>
      </c>
      <c r="U8" s="31">
        <v>110957</v>
      </c>
    </row>
    <row r="9" spans="1:21" ht="16.5" customHeight="1" x14ac:dyDescent="0.25">
      <c r="A9" s="7"/>
      <c r="B9" s="7"/>
      <c r="C9" s="7" t="s">
        <v>135</v>
      </c>
      <c r="D9" s="7"/>
      <c r="E9" s="7"/>
      <c r="F9" s="7"/>
      <c r="G9" s="7"/>
      <c r="H9" s="7"/>
      <c r="I9" s="7"/>
      <c r="J9" s="7"/>
      <c r="K9" s="7"/>
      <c r="L9" s="9" t="s">
        <v>131</v>
      </c>
      <c r="M9" s="30">
        <v>7638</v>
      </c>
      <c r="N9" s="30">
        <v>5528</v>
      </c>
      <c r="O9" s="30">
        <v>4587</v>
      </c>
      <c r="P9" s="30">
        <v>2512</v>
      </c>
      <c r="Q9" s="30">
        <v>2406</v>
      </c>
      <c r="R9" s="29">
        <v>614</v>
      </c>
      <c r="S9" s="29">
        <v>335</v>
      </c>
      <c r="T9" s="29">
        <v>196</v>
      </c>
      <c r="U9" s="32">
        <v>23802</v>
      </c>
    </row>
    <row r="10" spans="1:21" ht="16.5" customHeight="1" x14ac:dyDescent="0.25">
      <c r="A10" s="7"/>
      <c r="B10" s="7"/>
      <c r="C10" s="7" t="s">
        <v>136</v>
      </c>
      <c r="D10" s="7"/>
      <c r="E10" s="7"/>
      <c r="F10" s="7"/>
      <c r="G10" s="7"/>
      <c r="H10" s="7"/>
      <c r="I10" s="7"/>
      <c r="J10" s="7"/>
      <c r="K10" s="7"/>
      <c r="L10" s="9" t="s">
        <v>131</v>
      </c>
      <c r="M10" s="31">
        <v>228581</v>
      </c>
      <c r="N10" s="31">
        <v>224789</v>
      </c>
      <c r="O10" s="31">
        <v>192120</v>
      </c>
      <c r="P10" s="32">
        <v>60861</v>
      </c>
      <c r="Q10" s="32">
        <v>79935</v>
      </c>
      <c r="R10" s="32">
        <v>24678</v>
      </c>
      <c r="S10" s="30">
        <v>9820</v>
      </c>
      <c r="T10" s="30">
        <v>4598</v>
      </c>
      <c r="U10" s="31">
        <v>825383</v>
      </c>
    </row>
    <row r="11" spans="1:21" ht="16.5" customHeight="1" x14ac:dyDescent="0.25">
      <c r="A11" s="7"/>
      <c r="B11" s="7" t="s">
        <v>137</v>
      </c>
      <c r="C11" s="7"/>
      <c r="D11" s="7"/>
      <c r="E11" s="7"/>
      <c r="F11" s="7"/>
      <c r="G11" s="7"/>
      <c r="H11" s="7"/>
      <c r="I11" s="7"/>
      <c r="J11" s="7"/>
      <c r="K11" s="7"/>
      <c r="L11" s="9"/>
      <c r="M11" s="10"/>
      <c r="N11" s="10"/>
      <c r="O11" s="10"/>
      <c r="P11" s="10"/>
      <c r="Q11" s="10"/>
      <c r="R11" s="10"/>
      <c r="S11" s="10"/>
      <c r="T11" s="10"/>
      <c r="U11" s="10"/>
    </row>
    <row r="12" spans="1:21" ht="16.5" customHeight="1" x14ac:dyDescent="0.25">
      <c r="A12" s="7"/>
      <c r="B12" s="7"/>
      <c r="C12" s="7" t="s">
        <v>129</v>
      </c>
      <c r="D12" s="7"/>
      <c r="E12" s="7"/>
      <c r="F12" s="7"/>
      <c r="G12" s="7"/>
      <c r="H12" s="7"/>
      <c r="I12" s="7"/>
      <c r="J12" s="7"/>
      <c r="K12" s="7"/>
      <c r="L12" s="9"/>
      <c r="M12" s="10"/>
      <c r="N12" s="10"/>
      <c r="O12" s="10"/>
      <c r="P12" s="10"/>
      <c r="Q12" s="10"/>
      <c r="R12" s="10"/>
      <c r="S12" s="10"/>
      <c r="T12" s="10"/>
      <c r="U12" s="10"/>
    </row>
    <row r="13" spans="1:21" ht="16.5" customHeight="1" x14ac:dyDescent="0.25">
      <c r="A13" s="7"/>
      <c r="B13" s="7"/>
      <c r="C13" s="7"/>
      <c r="D13" s="7" t="s">
        <v>130</v>
      </c>
      <c r="E13" s="7"/>
      <c r="F13" s="7"/>
      <c r="G13" s="7"/>
      <c r="H13" s="7"/>
      <c r="I13" s="7"/>
      <c r="J13" s="7"/>
      <c r="K13" s="7"/>
      <c r="L13" s="9" t="s">
        <v>131</v>
      </c>
      <c r="M13" s="32">
        <v>78201</v>
      </c>
      <c r="N13" s="32">
        <v>61876</v>
      </c>
      <c r="O13" s="32">
        <v>46937</v>
      </c>
      <c r="P13" s="32">
        <v>21267</v>
      </c>
      <c r="Q13" s="32">
        <v>21107</v>
      </c>
      <c r="R13" s="30">
        <v>6009</v>
      </c>
      <c r="S13" s="30">
        <v>3063</v>
      </c>
      <c r="T13" s="29">
        <v>635</v>
      </c>
      <c r="U13" s="31">
        <v>238702</v>
      </c>
    </row>
    <row r="14" spans="1:21" ht="16.5" customHeight="1" x14ac:dyDescent="0.25">
      <c r="A14" s="7"/>
      <c r="B14" s="7"/>
      <c r="C14" s="7"/>
      <c r="D14" s="7" t="s">
        <v>132</v>
      </c>
      <c r="E14" s="7"/>
      <c r="F14" s="7"/>
      <c r="G14" s="7"/>
      <c r="H14" s="7"/>
      <c r="I14" s="7"/>
      <c r="J14" s="7"/>
      <c r="K14" s="7"/>
      <c r="L14" s="9" t="s">
        <v>131</v>
      </c>
      <c r="M14" s="32">
        <v>25207</v>
      </c>
      <c r="N14" s="32">
        <v>15438</v>
      </c>
      <c r="O14" s="32">
        <v>12774</v>
      </c>
      <c r="P14" s="30">
        <v>3613</v>
      </c>
      <c r="Q14" s="30">
        <v>7964</v>
      </c>
      <c r="R14" s="30">
        <v>1522</v>
      </c>
      <c r="S14" s="29">
        <v>601</v>
      </c>
      <c r="T14" s="29">
        <v>207</v>
      </c>
      <c r="U14" s="32">
        <v>67140</v>
      </c>
    </row>
    <row r="15" spans="1:21" ht="16.5" customHeight="1" x14ac:dyDescent="0.25">
      <c r="A15" s="7"/>
      <c r="B15" s="7"/>
      <c r="C15" s="7"/>
      <c r="D15" s="7" t="s">
        <v>133</v>
      </c>
      <c r="E15" s="7"/>
      <c r="F15" s="7"/>
      <c r="G15" s="7"/>
      <c r="H15" s="7"/>
      <c r="I15" s="7"/>
      <c r="J15" s="7"/>
      <c r="K15" s="7"/>
      <c r="L15" s="9" t="s">
        <v>131</v>
      </c>
      <c r="M15" s="32">
        <v>46370</v>
      </c>
      <c r="N15" s="32">
        <v>35736</v>
      </c>
      <c r="O15" s="32">
        <v>22904</v>
      </c>
      <c r="P15" s="30">
        <v>7346</v>
      </c>
      <c r="Q15" s="30">
        <v>8801</v>
      </c>
      <c r="R15" s="30">
        <v>2858</v>
      </c>
      <c r="S15" s="30">
        <v>1412</v>
      </c>
      <c r="T15" s="29">
        <v>438</v>
      </c>
      <c r="U15" s="31">
        <v>124575</v>
      </c>
    </row>
    <row r="16" spans="1:21" ht="16.5" customHeight="1" x14ac:dyDescent="0.25">
      <c r="A16" s="7"/>
      <c r="B16" s="7"/>
      <c r="C16" s="7"/>
      <c r="D16" s="7" t="s">
        <v>134</v>
      </c>
      <c r="E16" s="7"/>
      <c r="F16" s="7"/>
      <c r="G16" s="7"/>
      <c r="H16" s="7"/>
      <c r="I16" s="7"/>
      <c r="J16" s="7"/>
      <c r="K16" s="7"/>
      <c r="L16" s="9" t="s">
        <v>131</v>
      </c>
      <c r="M16" s="32">
        <v>33652</v>
      </c>
      <c r="N16" s="32">
        <v>28798</v>
      </c>
      <c r="O16" s="32">
        <v>22050</v>
      </c>
      <c r="P16" s="32">
        <v>12266</v>
      </c>
      <c r="Q16" s="30">
        <v>9593</v>
      </c>
      <c r="R16" s="30">
        <v>2741</v>
      </c>
      <c r="S16" s="30">
        <v>1574</v>
      </c>
      <c r="T16" s="29">
        <v>568</v>
      </c>
      <c r="U16" s="31">
        <v>109772</v>
      </c>
    </row>
    <row r="17" spans="1:21" ht="16.5" customHeight="1" x14ac:dyDescent="0.25">
      <c r="A17" s="7"/>
      <c r="B17" s="7"/>
      <c r="C17" s="7"/>
      <c r="D17" s="7" t="s">
        <v>138</v>
      </c>
      <c r="E17" s="7"/>
      <c r="F17" s="7"/>
      <c r="G17" s="7"/>
      <c r="H17" s="7"/>
      <c r="I17" s="7"/>
      <c r="J17" s="7"/>
      <c r="K17" s="7"/>
      <c r="L17" s="9" t="s">
        <v>131</v>
      </c>
      <c r="M17" s="32">
        <v>80022</v>
      </c>
      <c r="N17" s="32">
        <v>64534</v>
      </c>
      <c r="O17" s="32">
        <v>44954</v>
      </c>
      <c r="P17" s="32">
        <v>19612</v>
      </c>
      <c r="Q17" s="32">
        <v>18394</v>
      </c>
      <c r="R17" s="30">
        <v>5599</v>
      </c>
      <c r="S17" s="30">
        <v>2986</v>
      </c>
      <c r="T17" s="30">
        <v>1006</v>
      </c>
      <c r="U17" s="31">
        <v>210309</v>
      </c>
    </row>
    <row r="18" spans="1:21" ht="16.5" customHeight="1" x14ac:dyDescent="0.25">
      <c r="A18" s="7"/>
      <c r="B18" s="7"/>
      <c r="C18" s="7"/>
      <c r="D18" s="7" t="s">
        <v>135</v>
      </c>
      <c r="E18" s="7"/>
      <c r="F18" s="7"/>
      <c r="G18" s="7"/>
      <c r="H18" s="7"/>
      <c r="I18" s="7"/>
      <c r="J18" s="7"/>
      <c r="K18" s="7"/>
      <c r="L18" s="9" t="s">
        <v>131</v>
      </c>
      <c r="M18" s="30">
        <v>7569</v>
      </c>
      <c r="N18" s="30">
        <v>5422</v>
      </c>
      <c r="O18" s="30">
        <v>4489</v>
      </c>
      <c r="P18" s="30">
        <v>2492</v>
      </c>
      <c r="Q18" s="30">
        <v>2400</v>
      </c>
      <c r="R18" s="29">
        <v>609</v>
      </c>
      <c r="S18" s="29">
        <v>334</v>
      </c>
      <c r="T18" s="29">
        <v>185</v>
      </c>
      <c r="U18" s="32">
        <v>23486</v>
      </c>
    </row>
    <row r="19" spans="1:21" ht="16.5" customHeight="1" x14ac:dyDescent="0.25">
      <c r="A19" s="7"/>
      <c r="B19" s="7"/>
      <c r="C19" s="7"/>
      <c r="D19" s="7" t="s">
        <v>136</v>
      </c>
      <c r="E19" s="7"/>
      <c r="F19" s="7"/>
      <c r="G19" s="7"/>
      <c r="H19" s="7"/>
      <c r="I19" s="7"/>
      <c r="J19" s="7"/>
      <c r="K19" s="7"/>
      <c r="L19" s="9" t="s">
        <v>131</v>
      </c>
      <c r="M19" s="31">
        <v>225975</v>
      </c>
      <c r="N19" s="31">
        <v>221451</v>
      </c>
      <c r="O19" s="31">
        <v>190733</v>
      </c>
      <c r="P19" s="32">
        <v>60635</v>
      </c>
      <c r="Q19" s="32">
        <v>79315</v>
      </c>
      <c r="R19" s="32">
        <v>24515</v>
      </c>
      <c r="S19" s="30">
        <v>9734</v>
      </c>
      <c r="T19" s="30">
        <v>4434</v>
      </c>
      <c r="U19" s="31">
        <v>816793</v>
      </c>
    </row>
    <row r="20" spans="1:21" ht="16.5" customHeight="1" x14ac:dyDescent="0.25">
      <c r="A20" s="7"/>
      <c r="B20" s="7"/>
      <c r="C20" s="7" t="s">
        <v>139</v>
      </c>
      <c r="D20" s="7"/>
      <c r="E20" s="7"/>
      <c r="F20" s="7"/>
      <c r="G20" s="7"/>
      <c r="H20" s="7"/>
      <c r="I20" s="7"/>
      <c r="J20" s="7"/>
      <c r="K20" s="7"/>
      <c r="L20" s="9"/>
      <c r="M20" s="10"/>
      <c r="N20" s="10"/>
      <c r="O20" s="10"/>
      <c r="P20" s="10"/>
      <c r="Q20" s="10"/>
      <c r="R20" s="10"/>
      <c r="S20" s="10"/>
      <c r="T20" s="10"/>
      <c r="U20" s="10"/>
    </row>
    <row r="21" spans="1:21" ht="16.5" customHeight="1" x14ac:dyDescent="0.25">
      <c r="A21" s="7"/>
      <c r="B21" s="7"/>
      <c r="C21" s="7"/>
      <c r="D21" s="7" t="s">
        <v>130</v>
      </c>
      <c r="E21" s="7"/>
      <c r="F21" s="7"/>
      <c r="G21" s="7"/>
      <c r="H21" s="7"/>
      <c r="I21" s="7"/>
      <c r="J21" s="7"/>
      <c r="K21" s="7"/>
      <c r="L21" s="9" t="s">
        <v>140</v>
      </c>
      <c r="M21" s="34">
        <v>54.7</v>
      </c>
      <c r="N21" s="34">
        <v>56.9</v>
      </c>
      <c r="O21" s="34">
        <v>53.5</v>
      </c>
      <c r="P21" s="34">
        <v>49.9</v>
      </c>
      <c r="Q21" s="34">
        <v>60.5</v>
      </c>
      <c r="R21" s="34">
        <v>51.4</v>
      </c>
      <c r="S21" s="34">
        <v>50.9</v>
      </c>
      <c r="T21" s="34">
        <v>20.5</v>
      </c>
      <c r="U21" s="34">
        <v>54.5</v>
      </c>
    </row>
    <row r="22" spans="1:21" ht="16.5" customHeight="1" x14ac:dyDescent="0.25">
      <c r="A22" s="7"/>
      <c r="B22" s="7"/>
      <c r="C22" s="7"/>
      <c r="D22" s="7" t="s">
        <v>132</v>
      </c>
      <c r="E22" s="7"/>
      <c r="F22" s="7"/>
      <c r="G22" s="7"/>
      <c r="H22" s="7"/>
      <c r="I22" s="7"/>
      <c r="J22" s="7"/>
      <c r="K22" s="7"/>
      <c r="L22" s="9" t="s">
        <v>140</v>
      </c>
      <c r="M22" s="34">
        <v>17.600000000000001</v>
      </c>
      <c r="N22" s="34">
        <v>14.2</v>
      </c>
      <c r="O22" s="34">
        <v>14.6</v>
      </c>
      <c r="P22" s="33">
        <v>8.5</v>
      </c>
      <c r="Q22" s="34">
        <v>22.8</v>
      </c>
      <c r="R22" s="34">
        <v>13</v>
      </c>
      <c r="S22" s="34">
        <v>10</v>
      </c>
      <c r="T22" s="33">
        <v>6.7</v>
      </c>
      <c r="U22" s="34">
        <v>15.3</v>
      </c>
    </row>
    <row r="23" spans="1:21" ht="16.5" customHeight="1" x14ac:dyDescent="0.25">
      <c r="A23" s="7"/>
      <c r="B23" s="7"/>
      <c r="C23" s="7"/>
      <c r="D23" s="7" t="s">
        <v>133</v>
      </c>
      <c r="E23" s="7"/>
      <c r="F23" s="7"/>
      <c r="G23" s="7"/>
      <c r="H23" s="7"/>
      <c r="I23" s="7"/>
      <c r="J23" s="7"/>
      <c r="K23" s="7"/>
      <c r="L23" s="9" t="s">
        <v>140</v>
      </c>
      <c r="M23" s="34">
        <v>32.4</v>
      </c>
      <c r="N23" s="34">
        <v>32.9</v>
      </c>
      <c r="O23" s="34">
        <v>26.1</v>
      </c>
      <c r="P23" s="34">
        <v>17.2</v>
      </c>
      <c r="Q23" s="34">
        <v>25.2</v>
      </c>
      <c r="R23" s="34">
        <v>24.4</v>
      </c>
      <c r="S23" s="34">
        <v>23.5</v>
      </c>
      <c r="T23" s="34">
        <v>14.1</v>
      </c>
      <c r="U23" s="34">
        <v>28.5</v>
      </c>
    </row>
    <row r="24" spans="1:21" ht="16.5" customHeight="1" x14ac:dyDescent="0.25">
      <c r="A24" s="7"/>
      <c r="B24" s="7"/>
      <c r="C24" s="7"/>
      <c r="D24" s="7" t="s">
        <v>134</v>
      </c>
      <c r="E24" s="7"/>
      <c r="F24" s="7"/>
      <c r="G24" s="7"/>
      <c r="H24" s="7"/>
      <c r="I24" s="7"/>
      <c r="J24" s="7"/>
      <c r="K24" s="7"/>
      <c r="L24" s="9" t="s">
        <v>140</v>
      </c>
      <c r="M24" s="34">
        <v>23.5</v>
      </c>
      <c r="N24" s="34">
        <v>26.5</v>
      </c>
      <c r="O24" s="34">
        <v>25.1</v>
      </c>
      <c r="P24" s="34">
        <v>28.8</v>
      </c>
      <c r="Q24" s="34">
        <v>27.5</v>
      </c>
      <c r="R24" s="34">
        <v>23.4</v>
      </c>
      <c r="S24" s="34">
        <v>26.2</v>
      </c>
      <c r="T24" s="34">
        <v>18.3</v>
      </c>
      <c r="U24" s="34">
        <v>25.1</v>
      </c>
    </row>
    <row r="25" spans="1:21" ht="16.5" customHeight="1" x14ac:dyDescent="0.25">
      <c r="A25" s="7"/>
      <c r="B25" s="7"/>
      <c r="C25" s="7"/>
      <c r="D25" s="7" t="s">
        <v>138</v>
      </c>
      <c r="E25" s="7"/>
      <c r="F25" s="7"/>
      <c r="G25" s="7"/>
      <c r="H25" s="7"/>
      <c r="I25" s="7"/>
      <c r="J25" s="7"/>
      <c r="K25" s="7"/>
      <c r="L25" s="9" t="s">
        <v>140</v>
      </c>
      <c r="M25" s="34">
        <v>55.9</v>
      </c>
      <c r="N25" s="34">
        <v>59.4</v>
      </c>
      <c r="O25" s="34">
        <v>51.3</v>
      </c>
      <c r="P25" s="34">
        <v>46</v>
      </c>
      <c r="Q25" s="34">
        <v>52.7</v>
      </c>
      <c r="R25" s="34">
        <v>47.9</v>
      </c>
      <c r="S25" s="34">
        <v>49.7</v>
      </c>
      <c r="T25" s="34">
        <v>32.4</v>
      </c>
      <c r="U25" s="34">
        <v>48</v>
      </c>
    </row>
    <row r="26" spans="1:21" ht="16.5" customHeight="1" x14ac:dyDescent="0.25">
      <c r="A26" s="7"/>
      <c r="B26" s="7"/>
      <c r="C26" s="7"/>
      <c r="D26" s="7" t="s">
        <v>135</v>
      </c>
      <c r="E26" s="7"/>
      <c r="F26" s="7"/>
      <c r="G26" s="7"/>
      <c r="H26" s="7"/>
      <c r="I26" s="7"/>
      <c r="J26" s="7"/>
      <c r="K26" s="7"/>
      <c r="L26" s="9" t="s">
        <v>140</v>
      </c>
      <c r="M26" s="33">
        <v>5.3</v>
      </c>
      <c r="N26" s="33">
        <v>5</v>
      </c>
      <c r="O26" s="33">
        <v>5.0999999999999996</v>
      </c>
      <c r="P26" s="33">
        <v>5.8</v>
      </c>
      <c r="Q26" s="33">
        <v>6.9</v>
      </c>
      <c r="R26" s="33">
        <v>5.2</v>
      </c>
      <c r="S26" s="33">
        <v>5.6</v>
      </c>
      <c r="T26" s="33">
        <v>6</v>
      </c>
      <c r="U26" s="33">
        <v>5.4</v>
      </c>
    </row>
    <row r="27" spans="1:21" ht="16.5" customHeight="1" x14ac:dyDescent="0.25">
      <c r="A27" s="7"/>
      <c r="B27" s="7"/>
      <c r="C27" s="7"/>
      <c r="D27" s="7" t="s">
        <v>136</v>
      </c>
      <c r="E27" s="7"/>
      <c r="F27" s="7"/>
      <c r="G27" s="7"/>
      <c r="H27" s="7"/>
      <c r="I27" s="7"/>
      <c r="J27" s="7"/>
      <c r="K27" s="7"/>
      <c r="L27" s="9" t="s">
        <v>140</v>
      </c>
      <c r="M27" s="35">
        <v>158</v>
      </c>
      <c r="N27" s="35">
        <v>203.7</v>
      </c>
      <c r="O27" s="35">
        <v>217.5</v>
      </c>
      <c r="P27" s="35">
        <v>142.19999999999999</v>
      </c>
      <c r="Q27" s="35">
        <v>227.4</v>
      </c>
      <c r="R27" s="35">
        <v>209.6</v>
      </c>
      <c r="S27" s="35">
        <v>161.9</v>
      </c>
      <c r="T27" s="35">
        <v>142.9</v>
      </c>
      <c r="U27" s="35">
        <v>186.6</v>
      </c>
    </row>
    <row r="28" spans="1:21" ht="16.5" customHeight="1" x14ac:dyDescent="0.25">
      <c r="A28" s="7"/>
      <c r="B28" s="7" t="s">
        <v>129</v>
      </c>
      <c r="C28" s="7"/>
      <c r="D28" s="7"/>
      <c r="E28" s="7"/>
      <c r="F28" s="7"/>
      <c r="G28" s="7"/>
      <c r="H28" s="7"/>
      <c r="I28" s="7"/>
      <c r="J28" s="7"/>
      <c r="K28" s="7"/>
      <c r="L28" s="9"/>
      <c r="M28" s="10"/>
      <c r="N28" s="10"/>
      <c r="O28" s="10"/>
      <c r="P28" s="10"/>
      <c r="Q28" s="10"/>
      <c r="R28" s="10"/>
      <c r="S28" s="10"/>
      <c r="T28" s="10"/>
      <c r="U28" s="10"/>
    </row>
    <row r="29" spans="1:21" ht="16.5" customHeight="1" x14ac:dyDescent="0.25">
      <c r="A29" s="7"/>
      <c r="B29" s="7"/>
      <c r="C29" s="7" t="s">
        <v>130</v>
      </c>
      <c r="D29" s="7"/>
      <c r="E29" s="7"/>
      <c r="F29" s="7"/>
      <c r="G29" s="7"/>
      <c r="H29" s="7"/>
      <c r="I29" s="7"/>
      <c r="J29" s="7"/>
      <c r="K29" s="7"/>
      <c r="L29" s="9"/>
      <c r="M29" s="10"/>
      <c r="N29" s="10"/>
      <c r="O29" s="10"/>
      <c r="P29" s="10"/>
      <c r="Q29" s="10"/>
      <c r="R29" s="10"/>
      <c r="S29" s="10"/>
      <c r="T29" s="10"/>
      <c r="U29" s="10"/>
    </row>
    <row r="30" spans="1:21" ht="16.5" customHeight="1" x14ac:dyDescent="0.25">
      <c r="A30" s="7"/>
      <c r="B30" s="7"/>
      <c r="C30" s="7"/>
      <c r="D30" s="7" t="s">
        <v>141</v>
      </c>
      <c r="E30" s="7"/>
      <c r="F30" s="7"/>
      <c r="G30" s="7"/>
      <c r="H30" s="7"/>
      <c r="I30" s="7"/>
      <c r="J30" s="7"/>
      <c r="K30" s="7"/>
      <c r="L30" s="9"/>
      <c r="M30" s="10"/>
      <c r="N30" s="10"/>
      <c r="O30" s="10"/>
      <c r="P30" s="10"/>
      <c r="Q30" s="10"/>
      <c r="R30" s="10"/>
      <c r="S30" s="10"/>
      <c r="T30" s="10"/>
      <c r="U30" s="10"/>
    </row>
    <row r="31" spans="1:21" ht="29.4" customHeight="1" x14ac:dyDescent="0.25">
      <c r="A31" s="7"/>
      <c r="B31" s="7"/>
      <c r="C31" s="7"/>
      <c r="D31" s="7"/>
      <c r="E31" s="519" t="s">
        <v>142</v>
      </c>
      <c r="F31" s="519"/>
      <c r="G31" s="519"/>
      <c r="H31" s="519"/>
      <c r="I31" s="519"/>
      <c r="J31" s="519"/>
      <c r="K31" s="519"/>
      <c r="L31" s="9" t="s">
        <v>131</v>
      </c>
      <c r="M31" s="29">
        <v>128</v>
      </c>
      <c r="N31" s="28">
        <v>31</v>
      </c>
      <c r="O31" s="29">
        <v>150</v>
      </c>
      <c r="P31" s="28">
        <v>94</v>
      </c>
      <c r="Q31" s="28">
        <v>21</v>
      </c>
      <c r="R31" s="27">
        <v>3</v>
      </c>
      <c r="S31" s="27">
        <v>2</v>
      </c>
      <c r="T31" s="28">
        <v>38</v>
      </c>
      <c r="U31" s="29">
        <v>465</v>
      </c>
    </row>
    <row r="32" spans="1:21" ht="16.5" customHeight="1" x14ac:dyDescent="0.25">
      <c r="A32" s="7"/>
      <c r="B32" s="7"/>
      <c r="C32" s="7"/>
      <c r="D32" s="7"/>
      <c r="E32" s="7" t="s">
        <v>143</v>
      </c>
      <c r="F32" s="7"/>
      <c r="G32" s="7"/>
      <c r="H32" s="7"/>
      <c r="I32" s="7"/>
      <c r="J32" s="7"/>
      <c r="K32" s="7"/>
      <c r="L32" s="9" t="s">
        <v>131</v>
      </c>
      <c r="M32" s="30">
        <v>2524</v>
      </c>
      <c r="N32" s="30">
        <v>1936</v>
      </c>
      <c r="O32" s="30">
        <v>1644</v>
      </c>
      <c r="P32" s="29">
        <v>656</v>
      </c>
      <c r="Q32" s="29">
        <v>597</v>
      </c>
      <c r="R32" s="29">
        <v>218</v>
      </c>
      <c r="S32" s="28">
        <v>72</v>
      </c>
      <c r="T32" s="28">
        <v>46</v>
      </c>
      <c r="U32" s="30">
        <v>7672</v>
      </c>
    </row>
    <row r="33" spans="1:21" ht="16.5" customHeight="1" x14ac:dyDescent="0.25">
      <c r="A33" s="7"/>
      <c r="B33" s="7"/>
      <c r="C33" s="7"/>
      <c r="D33" s="7"/>
      <c r="E33" s="7" t="s">
        <v>144</v>
      </c>
      <c r="F33" s="7"/>
      <c r="G33" s="7"/>
      <c r="H33" s="7"/>
      <c r="I33" s="7"/>
      <c r="J33" s="7"/>
      <c r="K33" s="7"/>
      <c r="L33" s="9" t="s">
        <v>131</v>
      </c>
      <c r="M33" s="30">
        <v>5219</v>
      </c>
      <c r="N33" s="30">
        <v>4040</v>
      </c>
      <c r="O33" s="30">
        <v>3502</v>
      </c>
      <c r="P33" s="30">
        <v>1367</v>
      </c>
      <c r="Q33" s="30">
        <v>1308</v>
      </c>
      <c r="R33" s="29">
        <v>415</v>
      </c>
      <c r="S33" s="29">
        <v>220</v>
      </c>
      <c r="T33" s="28">
        <v>88</v>
      </c>
      <c r="U33" s="32">
        <v>16119</v>
      </c>
    </row>
    <row r="34" spans="1:21" ht="16.5" customHeight="1" x14ac:dyDescent="0.25">
      <c r="A34" s="7"/>
      <c r="B34" s="7"/>
      <c r="C34" s="7"/>
      <c r="D34" s="7"/>
      <c r="E34" s="7" t="s">
        <v>145</v>
      </c>
      <c r="F34" s="7"/>
      <c r="G34" s="7"/>
      <c r="H34" s="7"/>
      <c r="I34" s="7"/>
      <c r="J34" s="7"/>
      <c r="K34" s="7"/>
      <c r="L34" s="9" t="s">
        <v>131</v>
      </c>
      <c r="M34" s="30">
        <v>8335</v>
      </c>
      <c r="N34" s="30">
        <v>6145</v>
      </c>
      <c r="O34" s="30">
        <v>5654</v>
      </c>
      <c r="P34" s="30">
        <v>2279</v>
      </c>
      <c r="Q34" s="30">
        <v>2143</v>
      </c>
      <c r="R34" s="29">
        <v>680</v>
      </c>
      <c r="S34" s="29">
        <v>331</v>
      </c>
      <c r="T34" s="28">
        <v>94</v>
      </c>
      <c r="U34" s="32">
        <v>25599</v>
      </c>
    </row>
    <row r="35" spans="1:21" ht="16.5" customHeight="1" x14ac:dyDescent="0.25">
      <c r="A35" s="7"/>
      <c r="B35" s="7"/>
      <c r="C35" s="7"/>
      <c r="D35" s="7"/>
      <c r="E35" s="7" t="s">
        <v>146</v>
      </c>
      <c r="F35" s="7"/>
      <c r="G35" s="7"/>
      <c r="H35" s="7"/>
      <c r="I35" s="7"/>
      <c r="J35" s="7"/>
      <c r="K35" s="7"/>
      <c r="L35" s="9" t="s">
        <v>131</v>
      </c>
      <c r="M35" s="32">
        <v>13531</v>
      </c>
      <c r="N35" s="32">
        <v>10560</v>
      </c>
      <c r="O35" s="30">
        <v>8591</v>
      </c>
      <c r="P35" s="30">
        <v>3801</v>
      </c>
      <c r="Q35" s="30">
        <v>3489</v>
      </c>
      <c r="R35" s="30">
        <v>1112</v>
      </c>
      <c r="S35" s="29">
        <v>546</v>
      </c>
      <c r="T35" s="29">
        <v>122</v>
      </c>
      <c r="U35" s="32">
        <v>41678</v>
      </c>
    </row>
    <row r="36" spans="1:21" ht="16.5" customHeight="1" x14ac:dyDescent="0.25">
      <c r="A36" s="7"/>
      <c r="B36" s="7"/>
      <c r="C36" s="7"/>
      <c r="D36" s="7"/>
      <c r="E36" s="7" t="s">
        <v>147</v>
      </c>
      <c r="F36" s="7"/>
      <c r="G36" s="7"/>
      <c r="H36" s="7"/>
      <c r="I36" s="7"/>
      <c r="J36" s="7"/>
      <c r="K36" s="7"/>
      <c r="L36" s="9" t="s">
        <v>131</v>
      </c>
      <c r="M36" s="32">
        <v>18485</v>
      </c>
      <c r="N36" s="32">
        <v>15285</v>
      </c>
      <c r="O36" s="32">
        <v>11138</v>
      </c>
      <c r="P36" s="30">
        <v>5125</v>
      </c>
      <c r="Q36" s="30">
        <v>4967</v>
      </c>
      <c r="R36" s="30">
        <v>1468</v>
      </c>
      <c r="S36" s="29">
        <v>759</v>
      </c>
      <c r="T36" s="29">
        <v>112</v>
      </c>
      <c r="U36" s="32">
        <v>57246</v>
      </c>
    </row>
    <row r="37" spans="1:21" ht="16.5" customHeight="1" x14ac:dyDescent="0.25">
      <c r="A37" s="7"/>
      <c r="B37" s="7"/>
      <c r="C37" s="7"/>
      <c r="D37" s="7"/>
      <c r="E37" s="7" t="s">
        <v>148</v>
      </c>
      <c r="F37" s="7"/>
      <c r="G37" s="7"/>
      <c r="H37" s="7"/>
      <c r="I37" s="7"/>
      <c r="J37" s="7"/>
      <c r="K37" s="7"/>
      <c r="L37" s="9" t="s">
        <v>131</v>
      </c>
      <c r="M37" s="32">
        <v>29979</v>
      </c>
      <c r="N37" s="32">
        <v>23879</v>
      </c>
      <c r="O37" s="32">
        <v>16258</v>
      </c>
      <c r="P37" s="30">
        <v>7945</v>
      </c>
      <c r="Q37" s="30">
        <v>8582</v>
      </c>
      <c r="R37" s="30">
        <v>2113</v>
      </c>
      <c r="S37" s="30">
        <v>1133</v>
      </c>
      <c r="T37" s="29">
        <v>135</v>
      </c>
      <c r="U37" s="32">
        <v>89923</v>
      </c>
    </row>
    <row r="38" spans="1:21" ht="16.5" customHeight="1" x14ac:dyDescent="0.25">
      <c r="A38" s="7"/>
      <c r="B38" s="7"/>
      <c r="C38" s="7"/>
      <c r="D38" s="7" t="s">
        <v>149</v>
      </c>
      <c r="E38" s="7"/>
      <c r="F38" s="7"/>
      <c r="G38" s="7"/>
      <c r="H38" s="7"/>
      <c r="I38" s="7"/>
      <c r="J38" s="7"/>
      <c r="K38" s="7"/>
      <c r="L38" s="9"/>
      <c r="M38" s="10"/>
      <c r="N38" s="10"/>
      <c r="O38" s="10"/>
      <c r="P38" s="10"/>
      <c r="Q38" s="10"/>
      <c r="R38" s="10"/>
      <c r="S38" s="10"/>
      <c r="T38" s="10"/>
      <c r="U38" s="10"/>
    </row>
    <row r="39" spans="1:21" ht="16.5" customHeight="1" x14ac:dyDescent="0.25">
      <c r="A39" s="7"/>
      <c r="B39" s="7"/>
      <c r="C39" s="7"/>
      <c r="D39" s="7"/>
      <c r="E39" s="7" t="s">
        <v>150</v>
      </c>
      <c r="F39" s="7"/>
      <c r="G39" s="7"/>
      <c r="H39" s="7"/>
      <c r="I39" s="7"/>
      <c r="J39" s="7"/>
      <c r="K39" s="7"/>
      <c r="L39" s="9" t="s">
        <v>131</v>
      </c>
      <c r="M39" s="29">
        <v>806</v>
      </c>
      <c r="N39" s="29">
        <v>184</v>
      </c>
      <c r="O39" s="29">
        <v>765</v>
      </c>
      <c r="P39" s="29">
        <v>371</v>
      </c>
      <c r="Q39" s="29">
        <v>108</v>
      </c>
      <c r="R39" s="28">
        <v>58</v>
      </c>
      <c r="S39" s="28">
        <v>11</v>
      </c>
      <c r="T39" s="29">
        <v>208</v>
      </c>
      <c r="U39" s="30">
        <v>2504</v>
      </c>
    </row>
    <row r="40" spans="1:21" ht="16.5" customHeight="1" x14ac:dyDescent="0.25">
      <c r="A40" s="7"/>
      <c r="B40" s="7"/>
      <c r="C40" s="7"/>
      <c r="D40" s="7"/>
      <c r="E40" s="7" t="s">
        <v>151</v>
      </c>
      <c r="F40" s="7"/>
      <c r="G40" s="7"/>
      <c r="H40" s="7"/>
      <c r="I40" s="7"/>
      <c r="J40" s="7"/>
      <c r="K40" s="7"/>
      <c r="L40" s="9" t="s">
        <v>131</v>
      </c>
      <c r="M40" s="32">
        <v>77308</v>
      </c>
      <c r="N40" s="32">
        <v>61672</v>
      </c>
      <c r="O40" s="32">
        <v>46140</v>
      </c>
      <c r="P40" s="32">
        <v>20886</v>
      </c>
      <c r="Q40" s="32">
        <v>20987</v>
      </c>
      <c r="R40" s="30">
        <v>5951</v>
      </c>
      <c r="S40" s="30">
        <v>3052</v>
      </c>
      <c r="T40" s="29">
        <v>427</v>
      </c>
      <c r="U40" s="31">
        <v>236038</v>
      </c>
    </row>
    <row r="41" spans="1:21" ht="16.5" customHeight="1" x14ac:dyDescent="0.25">
      <c r="A41" s="7"/>
      <c r="B41" s="7"/>
      <c r="C41" s="7"/>
      <c r="D41" s="7"/>
      <c r="E41" s="7" t="s">
        <v>152</v>
      </c>
      <c r="F41" s="7"/>
      <c r="G41" s="7"/>
      <c r="H41" s="7"/>
      <c r="I41" s="7"/>
      <c r="J41" s="7"/>
      <c r="K41" s="7"/>
      <c r="L41" s="9" t="s">
        <v>131</v>
      </c>
      <c r="M41" s="28">
        <v>87</v>
      </c>
      <c r="N41" s="28">
        <v>20</v>
      </c>
      <c r="O41" s="28">
        <v>32</v>
      </c>
      <c r="P41" s="28">
        <v>10</v>
      </c>
      <c r="Q41" s="28">
        <v>12</v>
      </c>
      <c r="R41" s="27" t="s">
        <v>79</v>
      </c>
      <c r="S41" s="27" t="s">
        <v>79</v>
      </c>
      <c r="T41" s="27" t="s">
        <v>79</v>
      </c>
      <c r="U41" s="29">
        <v>160</v>
      </c>
    </row>
    <row r="42" spans="1:21" ht="16.5" customHeight="1" x14ac:dyDescent="0.25">
      <c r="A42" s="7"/>
      <c r="B42" s="7"/>
      <c r="C42" s="7" t="s">
        <v>132</v>
      </c>
      <c r="D42" s="7"/>
      <c r="E42" s="7"/>
      <c r="F42" s="7"/>
      <c r="G42" s="7"/>
      <c r="H42" s="7"/>
      <c r="I42" s="7"/>
      <c r="J42" s="7"/>
      <c r="K42" s="7"/>
      <c r="L42" s="9"/>
      <c r="M42" s="10"/>
      <c r="N42" s="10"/>
      <c r="O42" s="10"/>
      <c r="P42" s="10"/>
      <c r="Q42" s="10"/>
      <c r="R42" s="10"/>
      <c r="S42" s="10"/>
      <c r="T42" s="10"/>
      <c r="U42" s="10"/>
    </row>
    <row r="43" spans="1:21" ht="16.5" customHeight="1" x14ac:dyDescent="0.25">
      <c r="A43" s="7"/>
      <c r="B43" s="7"/>
      <c r="C43" s="7"/>
      <c r="D43" s="7" t="s">
        <v>141</v>
      </c>
      <c r="E43" s="7"/>
      <c r="F43" s="7"/>
      <c r="G43" s="7"/>
      <c r="H43" s="7"/>
      <c r="I43" s="7"/>
      <c r="J43" s="7"/>
      <c r="K43" s="7"/>
      <c r="L43" s="9"/>
      <c r="M43" s="10"/>
      <c r="N43" s="10"/>
      <c r="O43" s="10"/>
      <c r="P43" s="10"/>
      <c r="Q43" s="10"/>
      <c r="R43" s="10"/>
      <c r="S43" s="10"/>
      <c r="T43" s="10"/>
      <c r="U43" s="10"/>
    </row>
    <row r="44" spans="1:21" ht="29.4" customHeight="1" x14ac:dyDescent="0.25">
      <c r="A44" s="7"/>
      <c r="B44" s="7"/>
      <c r="C44" s="7"/>
      <c r="D44" s="7"/>
      <c r="E44" s="519" t="s">
        <v>142</v>
      </c>
      <c r="F44" s="519"/>
      <c r="G44" s="519"/>
      <c r="H44" s="519"/>
      <c r="I44" s="519"/>
      <c r="J44" s="519"/>
      <c r="K44" s="519"/>
      <c r="L44" s="9" t="s">
        <v>131</v>
      </c>
      <c r="M44" s="28">
        <v>53</v>
      </c>
      <c r="N44" s="28">
        <v>11</v>
      </c>
      <c r="O44" s="28">
        <v>42</v>
      </c>
      <c r="P44" s="28">
        <v>22</v>
      </c>
      <c r="Q44" s="28">
        <v>12</v>
      </c>
      <c r="R44" s="27">
        <v>3</v>
      </c>
      <c r="S44" s="27" t="s">
        <v>79</v>
      </c>
      <c r="T44" s="28">
        <v>15</v>
      </c>
      <c r="U44" s="29">
        <v>158</v>
      </c>
    </row>
    <row r="45" spans="1:21" ht="16.5" customHeight="1" x14ac:dyDescent="0.25">
      <c r="A45" s="7"/>
      <c r="B45" s="7"/>
      <c r="C45" s="7"/>
      <c r="D45" s="7"/>
      <c r="E45" s="7" t="s">
        <v>143</v>
      </c>
      <c r="F45" s="7"/>
      <c r="G45" s="7"/>
      <c r="H45" s="7"/>
      <c r="I45" s="7"/>
      <c r="J45" s="7"/>
      <c r="K45" s="7"/>
      <c r="L45" s="9" t="s">
        <v>131</v>
      </c>
      <c r="M45" s="29">
        <v>911</v>
      </c>
      <c r="N45" s="29">
        <v>497</v>
      </c>
      <c r="O45" s="29">
        <v>511</v>
      </c>
      <c r="P45" s="29">
        <v>145</v>
      </c>
      <c r="Q45" s="29">
        <v>298</v>
      </c>
      <c r="R45" s="28">
        <v>70</v>
      </c>
      <c r="S45" s="28">
        <v>15</v>
      </c>
      <c r="T45" s="28">
        <v>17</v>
      </c>
      <c r="U45" s="30">
        <v>2454</v>
      </c>
    </row>
    <row r="46" spans="1:21" ht="16.5" customHeight="1" x14ac:dyDescent="0.25">
      <c r="A46" s="7"/>
      <c r="B46" s="7"/>
      <c r="C46" s="7"/>
      <c r="D46" s="7"/>
      <c r="E46" s="7" t="s">
        <v>144</v>
      </c>
      <c r="F46" s="7"/>
      <c r="G46" s="7"/>
      <c r="H46" s="7"/>
      <c r="I46" s="7"/>
      <c r="J46" s="7"/>
      <c r="K46" s="7"/>
      <c r="L46" s="9" t="s">
        <v>131</v>
      </c>
      <c r="M46" s="30">
        <v>1981</v>
      </c>
      <c r="N46" s="30">
        <v>1097</v>
      </c>
      <c r="O46" s="30">
        <v>1138</v>
      </c>
      <c r="P46" s="29">
        <v>264</v>
      </c>
      <c r="Q46" s="29">
        <v>648</v>
      </c>
      <c r="R46" s="29">
        <v>122</v>
      </c>
      <c r="S46" s="28">
        <v>47</v>
      </c>
      <c r="T46" s="28">
        <v>25</v>
      </c>
      <c r="U46" s="30">
        <v>5301</v>
      </c>
    </row>
    <row r="47" spans="1:21" ht="16.5" customHeight="1" x14ac:dyDescent="0.25">
      <c r="A47" s="7"/>
      <c r="B47" s="7"/>
      <c r="C47" s="7"/>
      <c r="D47" s="7"/>
      <c r="E47" s="7" t="s">
        <v>145</v>
      </c>
      <c r="F47" s="7"/>
      <c r="G47" s="7"/>
      <c r="H47" s="7"/>
      <c r="I47" s="7"/>
      <c r="J47" s="7"/>
      <c r="K47" s="7"/>
      <c r="L47" s="9" t="s">
        <v>131</v>
      </c>
      <c r="M47" s="30">
        <v>3305</v>
      </c>
      <c r="N47" s="30">
        <v>1877</v>
      </c>
      <c r="O47" s="30">
        <v>1823</v>
      </c>
      <c r="P47" s="29">
        <v>494</v>
      </c>
      <c r="Q47" s="30">
        <v>1018</v>
      </c>
      <c r="R47" s="29">
        <v>190</v>
      </c>
      <c r="S47" s="28">
        <v>89</v>
      </c>
      <c r="T47" s="28">
        <v>42</v>
      </c>
      <c r="U47" s="30">
        <v>8809</v>
      </c>
    </row>
    <row r="48" spans="1:21" ht="16.5" customHeight="1" x14ac:dyDescent="0.25">
      <c r="A48" s="7"/>
      <c r="B48" s="7"/>
      <c r="C48" s="7"/>
      <c r="D48" s="7"/>
      <c r="E48" s="7" t="s">
        <v>146</v>
      </c>
      <c r="F48" s="7"/>
      <c r="G48" s="7"/>
      <c r="H48" s="7"/>
      <c r="I48" s="7"/>
      <c r="J48" s="7"/>
      <c r="K48" s="7"/>
      <c r="L48" s="9" t="s">
        <v>131</v>
      </c>
      <c r="M48" s="30">
        <v>5138</v>
      </c>
      <c r="N48" s="30">
        <v>3126</v>
      </c>
      <c r="O48" s="30">
        <v>2635</v>
      </c>
      <c r="P48" s="29">
        <v>760</v>
      </c>
      <c r="Q48" s="30">
        <v>1584</v>
      </c>
      <c r="R48" s="29">
        <v>302</v>
      </c>
      <c r="S48" s="29">
        <v>117</v>
      </c>
      <c r="T48" s="28">
        <v>47</v>
      </c>
      <c r="U48" s="32">
        <v>13674</v>
      </c>
    </row>
    <row r="49" spans="1:21" ht="16.5" customHeight="1" x14ac:dyDescent="0.25">
      <c r="A49" s="7"/>
      <c r="B49" s="7"/>
      <c r="C49" s="7"/>
      <c r="D49" s="7"/>
      <c r="E49" s="7" t="s">
        <v>147</v>
      </c>
      <c r="F49" s="7"/>
      <c r="G49" s="7"/>
      <c r="H49" s="7"/>
      <c r="I49" s="7"/>
      <c r="J49" s="7"/>
      <c r="K49" s="7"/>
      <c r="L49" s="9" t="s">
        <v>131</v>
      </c>
      <c r="M49" s="30">
        <v>6342</v>
      </c>
      <c r="N49" s="30">
        <v>4182</v>
      </c>
      <c r="O49" s="30">
        <v>3249</v>
      </c>
      <c r="P49" s="29">
        <v>869</v>
      </c>
      <c r="Q49" s="30">
        <v>1963</v>
      </c>
      <c r="R49" s="29">
        <v>410</v>
      </c>
      <c r="S49" s="29">
        <v>148</v>
      </c>
      <c r="T49" s="28">
        <v>26</v>
      </c>
      <c r="U49" s="32">
        <v>17154</v>
      </c>
    </row>
    <row r="50" spans="1:21" ht="16.5" customHeight="1" x14ac:dyDescent="0.25">
      <c r="A50" s="7"/>
      <c r="B50" s="7"/>
      <c r="C50" s="7"/>
      <c r="D50" s="7"/>
      <c r="E50" s="7" t="s">
        <v>148</v>
      </c>
      <c r="F50" s="7"/>
      <c r="G50" s="7"/>
      <c r="H50" s="7"/>
      <c r="I50" s="7"/>
      <c r="J50" s="7"/>
      <c r="K50" s="7"/>
      <c r="L50" s="9" t="s">
        <v>131</v>
      </c>
      <c r="M50" s="30">
        <v>7477</v>
      </c>
      <c r="N50" s="30">
        <v>4648</v>
      </c>
      <c r="O50" s="30">
        <v>3376</v>
      </c>
      <c r="P50" s="30">
        <v>1059</v>
      </c>
      <c r="Q50" s="30">
        <v>2441</v>
      </c>
      <c r="R50" s="29">
        <v>425</v>
      </c>
      <c r="S50" s="29">
        <v>185</v>
      </c>
      <c r="T50" s="28">
        <v>35</v>
      </c>
      <c r="U50" s="32">
        <v>19590</v>
      </c>
    </row>
    <row r="51" spans="1:21" ht="16.5" customHeight="1" x14ac:dyDescent="0.25">
      <c r="A51" s="7"/>
      <c r="B51" s="7"/>
      <c r="C51" s="7"/>
      <c r="D51" s="7" t="s">
        <v>149</v>
      </c>
      <c r="E51" s="7"/>
      <c r="F51" s="7"/>
      <c r="G51" s="7"/>
      <c r="H51" s="7"/>
      <c r="I51" s="7"/>
      <c r="J51" s="7"/>
      <c r="K51" s="7"/>
      <c r="L51" s="9"/>
      <c r="M51" s="10"/>
      <c r="N51" s="10"/>
      <c r="O51" s="10"/>
      <c r="P51" s="10"/>
      <c r="Q51" s="10"/>
      <c r="R51" s="10"/>
      <c r="S51" s="10"/>
      <c r="T51" s="10"/>
      <c r="U51" s="10"/>
    </row>
    <row r="52" spans="1:21" ht="16.5" customHeight="1" x14ac:dyDescent="0.25">
      <c r="A52" s="7"/>
      <c r="B52" s="7"/>
      <c r="C52" s="7"/>
      <c r="D52" s="7"/>
      <c r="E52" s="7" t="s">
        <v>150</v>
      </c>
      <c r="F52" s="7"/>
      <c r="G52" s="7"/>
      <c r="H52" s="7"/>
      <c r="I52" s="7"/>
      <c r="J52" s="7"/>
      <c r="K52" s="7"/>
      <c r="L52" s="9" t="s">
        <v>131</v>
      </c>
      <c r="M52" s="29">
        <v>327</v>
      </c>
      <c r="N52" s="28">
        <v>63</v>
      </c>
      <c r="O52" s="29">
        <v>208</v>
      </c>
      <c r="P52" s="28">
        <v>97</v>
      </c>
      <c r="Q52" s="28">
        <v>60</v>
      </c>
      <c r="R52" s="28">
        <v>20</v>
      </c>
      <c r="S52" s="27">
        <v>2</v>
      </c>
      <c r="T52" s="28">
        <v>91</v>
      </c>
      <c r="U52" s="29">
        <v>868</v>
      </c>
    </row>
    <row r="53" spans="1:21" ht="16.5" customHeight="1" x14ac:dyDescent="0.25">
      <c r="A53" s="7"/>
      <c r="B53" s="7"/>
      <c r="C53" s="7"/>
      <c r="D53" s="7"/>
      <c r="E53" s="7" t="s">
        <v>151</v>
      </c>
      <c r="F53" s="7"/>
      <c r="G53" s="7"/>
      <c r="H53" s="7"/>
      <c r="I53" s="7"/>
      <c r="J53" s="7"/>
      <c r="K53" s="7"/>
      <c r="L53" s="9" t="s">
        <v>131</v>
      </c>
      <c r="M53" s="32">
        <v>24880</v>
      </c>
      <c r="N53" s="32">
        <v>15375</v>
      </c>
      <c r="O53" s="32">
        <v>12566</v>
      </c>
      <c r="P53" s="30">
        <v>3516</v>
      </c>
      <c r="Q53" s="30">
        <v>7904</v>
      </c>
      <c r="R53" s="30">
        <v>1502</v>
      </c>
      <c r="S53" s="29">
        <v>599</v>
      </c>
      <c r="T53" s="29">
        <v>116</v>
      </c>
      <c r="U53" s="32">
        <v>66272</v>
      </c>
    </row>
    <row r="54" spans="1:21" ht="16.5" customHeight="1" x14ac:dyDescent="0.25">
      <c r="A54" s="7"/>
      <c r="B54" s="7"/>
      <c r="C54" s="7"/>
      <c r="D54" s="7"/>
      <c r="E54" s="7" t="s">
        <v>152</v>
      </c>
      <c r="F54" s="7"/>
      <c r="G54" s="7"/>
      <c r="H54" s="7"/>
      <c r="I54" s="7"/>
      <c r="J54" s="7"/>
      <c r="K54" s="7"/>
      <c r="L54" s="9" t="s">
        <v>131</v>
      </c>
      <c r="M54" s="27" t="s">
        <v>79</v>
      </c>
      <c r="N54" s="27" t="s">
        <v>79</v>
      </c>
      <c r="O54" s="27" t="s">
        <v>79</v>
      </c>
      <c r="P54" s="27" t="s">
        <v>79</v>
      </c>
      <c r="Q54" s="27" t="s">
        <v>79</v>
      </c>
      <c r="R54" s="27" t="s">
        <v>79</v>
      </c>
      <c r="S54" s="27" t="s">
        <v>79</v>
      </c>
      <c r="T54" s="27" t="s">
        <v>79</v>
      </c>
      <c r="U54" s="27" t="s">
        <v>79</v>
      </c>
    </row>
    <row r="55" spans="1:21" ht="16.5" customHeight="1" x14ac:dyDescent="0.25">
      <c r="A55" s="7"/>
      <c r="B55" s="7"/>
      <c r="C55" s="7" t="s">
        <v>153</v>
      </c>
      <c r="D55" s="7"/>
      <c r="E55" s="7"/>
      <c r="F55" s="7"/>
      <c r="G55" s="7"/>
      <c r="H55" s="7"/>
      <c r="I55" s="7"/>
      <c r="J55" s="7"/>
      <c r="K55" s="7"/>
      <c r="L55" s="9"/>
      <c r="M55" s="10"/>
      <c r="N55" s="10"/>
      <c r="O55" s="10"/>
      <c r="P55" s="10"/>
      <c r="Q55" s="10"/>
      <c r="R55" s="10"/>
      <c r="S55" s="10"/>
      <c r="T55" s="10"/>
      <c r="U55" s="10"/>
    </row>
    <row r="56" spans="1:21" ht="16.5" customHeight="1" x14ac:dyDescent="0.25">
      <c r="A56" s="7"/>
      <c r="B56" s="7"/>
      <c r="C56" s="7"/>
      <c r="D56" s="7" t="s">
        <v>141</v>
      </c>
      <c r="E56" s="7"/>
      <c r="F56" s="7"/>
      <c r="G56" s="7"/>
      <c r="H56" s="7"/>
      <c r="I56" s="7"/>
      <c r="J56" s="7"/>
      <c r="K56" s="7"/>
      <c r="L56" s="9"/>
      <c r="M56" s="10"/>
      <c r="N56" s="10"/>
      <c r="O56" s="10"/>
      <c r="P56" s="10"/>
      <c r="Q56" s="10"/>
      <c r="R56" s="10"/>
      <c r="S56" s="10"/>
      <c r="T56" s="10"/>
      <c r="U56" s="10"/>
    </row>
    <row r="57" spans="1:21" ht="29.4" customHeight="1" x14ac:dyDescent="0.25">
      <c r="A57" s="7"/>
      <c r="B57" s="7"/>
      <c r="C57" s="7"/>
      <c r="D57" s="7"/>
      <c r="E57" s="519" t="s">
        <v>142</v>
      </c>
      <c r="F57" s="519"/>
      <c r="G57" s="519"/>
      <c r="H57" s="519"/>
      <c r="I57" s="519"/>
      <c r="J57" s="519"/>
      <c r="K57" s="519"/>
      <c r="L57" s="9" t="s">
        <v>131</v>
      </c>
      <c r="M57" s="29">
        <v>504</v>
      </c>
      <c r="N57" s="29">
        <v>270</v>
      </c>
      <c r="O57" s="29">
        <v>216</v>
      </c>
      <c r="P57" s="28">
        <v>71</v>
      </c>
      <c r="Q57" s="28">
        <v>82</v>
      </c>
      <c r="R57" s="28">
        <v>22</v>
      </c>
      <c r="S57" s="28">
        <v>15</v>
      </c>
      <c r="T57" s="28">
        <v>58</v>
      </c>
      <c r="U57" s="30">
        <v>1160</v>
      </c>
    </row>
    <row r="58" spans="1:21" ht="16.5" customHeight="1" x14ac:dyDescent="0.25">
      <c r="A58" s="7"/>
      <c r="B58" s="7"/>
      <c r="C58" s="7"/>
      <c r="D58" s="7"/>
      <c r="E58" s="7" t="s">
        <v>143</v>
      </c>
      <c r="F58" s="7"/>
      <c r="G58" s="7"/>
      <c r="H58" s="7"/>
      <c r="I58" s="7"/>
      <c r="J58" s="7"/>
      <c r="K58" s="7"/>
      <c r="L58" s="9" t="s">
        <v>131</v>
      </c>
      <c r="M58" s="30">
        <v>4371</v>
      </c>
      <c r="N58" s="30">
        <v>3996</v>
      </c>
      <c r="O58" s="30">
        <v>2904</v>
      </c>
      <c r="P58" s="30">
        <v>1035</v>
      </c>
      <c r="Q58" s="29">
        <v>894</v>
      </c>
      <c r="R58" s="29">
        <v>431</v>
      </c>
      <c r="S58" s="29">
        <v>114</v>
      </c>
      <c r="T58" s="29">
        <v>151</v>
      </c>
      <c r="U58" s="32">
        <v>12185</v>
      </c>
    </row>
    <row r="59" spans="1:21" ht="16.5" customHeight="1" x14ac:dyDescent="0.25">
      <c r="A59" s="7"/>
      <c r="B59" s="7"/>
      <c r="C59" s="7"/>
      <c r="D59" s="7"/>
      <c r="E59" s="7" t="s">
        <v>144</v>
      </c>
      <c r="F59" s="7"/>
      <c r="G59" s="7"/>
      <c r="H59" s="7"/>
      <c r="I59" s="7"/>
      <c r="J59" s="7"/>
      <c r="K59" s="7"/>
      <c r="L59" s="9" t="s">
        <v>131</v>
      </c>
      <c r="M59" s="30">
        <v>9701</v>
      </c>
      <c r="N59" s="30">
        <v>9284</v>
      </c>
      <c r="O59" s="30">
        <v>6285</v>
      </c>
      <c r="P59" s="30">
        <v>2286</v>
      </c>
      <c r="Q59" s="30">
        <v>2179</v>
      </c>
      <c r="R59" s="29">
        <v>784</v>
      </c>
      <c r="S59" s="29">
        <v>371</v>
      </c>
      <c r="T59" s="29">
        <v>203</v>
      </c>
      <c r="U59" s="32">
        <v>27644</v>
      </c>
    </row>
    <row r="60" spans="1:21" ht="16.5" customHeight="1" x14ac:dyDescent="0.25">
      <c r="A60" s="7"/>
      <c r="B60" s="7"/>
      <c r="C60" s="7"/>
      <c r="D60" s="7"/>
      <c r="E60" s="7" t="s">
        <v>145</v>
      </c>
      <c r="F60" s="7"/>
      <c r="G60" s="7"/>
      <c r="H60" s="7"/>
      <c r="I60" s="7"/>
      <c r="J60" s="7"/>
      <c r="K60" s="7"/>
      <c r="L60" s="9" t="s">
        <v>131</v>
      </c>
      <c r="M60" s="32">
        <v>14518</v>
      </c>
      <c r="N60" s="32">
        <v>13014</v>
      </c>
      <c r="O60" s="30">
        <v>8738</v>
      </c>
      <c r="P60" s="30">
        <v>3386</v>
      </c>
      <c r="Q60" s="30">
        <v>3264</v>
      </c>
      <c r="R60" s="30">
        <v>1069</v>
      </c>
      <c r="S60" s="29">
        <v>605</v>
      </c>
      <c r="T60" s="29">
        <v>204</v>
      </c>
      <c r="U60" s="32">
        <v>39914</v>
      </c>
    </row>
    <row r="61" spans="1:21" ht="16.5" customHeight="1" x14ac:dyDescent="0.25">
      <c r="A61" s="7"/>
      <c r="B61" s="7"/>
      <c r="C61" s="7"/>
      <c r="D61" s="7"/>
      <c r="E61" s="7" t="s">
        <v>146</v>
      </c>
      <c r="F61" s="7"/>
      <c r="G61" s="7"/>
      <c r="H61" s="7"/>
      <c r="I61" s="7"/>
      <c r="J61" s="7"/>
      <c r="K61" s="7"/>
      <c r="L61" s="9" t="s">
        <v>131</v>
      </c>
      <c r="M61" s="32">
        <v>20875</v>
      </c>
      <c r="N61" s="32">
        <v>17280</v>
      </c>
      <c r="O61" s="32">
        <v>11199</v>
      </c>
      <c r="P61" s="30">
        <v>4857</v>
      </c>
      <c r="Q61" s="30">
        <v>4665</v>
      </c>
      <c r="R61" s="30">
        <v>1487</v>
      </c>
      <c r="S61" s="29">
        <v>768</v>
      </c>
      <c r="T61" s="29">
        <v>221</v>
      </c>
      <c r="U61" s="32">
        <v>54547</v>
      </c>
    </row>
    <row r="62" spans="1:21" ht="16.5" customHeight="1" x14ac:dyDescent="0.25">
      <c r="A62" s="7"/>
      <c r="B62" s="7"/>
      <c r="C62" s="7"/>
      <c r="D62" s="7"/>
      <c r="E62" s="7" t="s">
        <v>147</v>
      </c>
      <c r="F62" s="7"/>
      <c r="G62" s="7"/>
      <c r="H62" s="7"/>
      <c r="I62" s="7"/>
      <c r="J62" s="7"/>
      <c r="K62" s="7"/>
      <c r="L62" s="9" t="s">
        <v>131</v>
      </c>
      <c r="M62" s="32">
        <v>21358</v>
      </c>
      <c r="N62" s="32">
        <v>16473</v>
      </c>
      <c r="O62" s="32">
        <v>11172</v>
      </c>
      <c r="P62" s="30">
        <v>5173</v>
      </c>
      <c r="Q62" s="30">
        <v>4919</v>
      </c>
      <c r="R62" s="30">
        <v>1421</v>
      </c>
      <c r="S62" s="29">
        <v>758</v>
      </c>
      <c r="T62" s="29">
        <v>153</v>
      </c>
      <c r="U62" s="32">
        <v>54475</v>
      </c>
    </row>
    <row r="63" spans="1:21" ht="16.5" customHeight="1" x14ac:dyDescent="0.25">
      <c r="A63" s="7"/>
      <c r="B63" s="7"/>
      <c r="C63" s="7"/>
      <c r="D63" s="7"/>
      <c r="E63" s="7" t="s">
        <v>148</v>
      </c>
      <c r="F63" s="7"/>
      <c r="G63" s="7"/>
      <c r="H63" s="7"/>
      <c r="I63" s="7"/>
      <c r="J63" s="7"/>
      <c r="K63" s="7"/>
      <c r="L63" s="9" t="s">
        <v>131</v>
      </c>
      <c r="M63" s="32">
        <v>16905</v>
      </c>
      <c r="N63" s="32">
        <v>11467</v>
      </c>
      <c r="O63" s="30">
        <v>8786</v>
      </c>
      <c r="P63" s="30">
        <v>4428</v>
      </c>
      <c r="Q63" s="30">
        <v>4179</v>
      </c>
      <c r="R63" s="29">
        <v>975</v>
      </c>
      <c r="S63" s="29">
        <v>660</v>
      </c>
      <c r="T63" s="29">
        <v>106</v>
      </c>
      <c r="U63" s="32">
        <v>42037</v>
      </c>
    </row>
    <row r="64" spans="1:21" ht="16.5" customHeight="1" x14ac:dyDescent="0.25">
      <c r="A64" s="7"/>
      <c r="B64" s="7"/>
      <c r="C64" s="7"/>
      <c r="D64" s="7" t="s">
        <v>149</v>
      </c>
      <c r="E64" s="7"/>
      <c r="F64" s="7"/>
      <c r="G64" s="7"/>
      <c r="H64" s="7"/>
      <c r="I64" s="7"/>
      <c r="J64" s="7"/>
      <c r="K64" s="7"/>
      <c r="L64" s="9"/>
      <c r="M64" s="10"/>
      <c r="N64" s="10"/>
      <c r="O64" s="10"/>
      <c r="P64" s="10"/>
      <c r="Q64" s="10"/>
      <c r="R64" s="10"/>
      <c r="S64" s="10"/>
      <c r="T64" s="10"/>
      <c r="U64" s="10"/>
    </row>
    <row r="65" spans="1:21" ht="16.5" customHeight="1" x14ac:dyDescent="0.25">
      <c r="A65" s="7"/>
      <c r="B65" s="7"/>
      <c r="C65" s="7"/>
      <c r="D65" s="7"/>
      <c r="E65" s="7" t="s">
        <v>150</v>
      </c>
      <c r="F65" s="7"/>
      <c r="G65" s="7"/>
      <c r="H65" s="7"/>
      <c r="I65" s="7"/>
      <c r="J65" s="7"/>
      <c r="K65" s="7"/>
      <c r="L65" s="9" t="s">
        <v>131</v>
      </c>
      <c r="M65" s="30">
        <v>1778</v>
      </c>
      <c r="N65" s="29">
        <v>739</v>
      </c>
      <c r="O65" s="29">
        <v>838</v>
      </c>
      <c r="P65" s="29">
        <v>288</v>
      </c>
      <c r="Q65" s="29">
        <v>244</v>
      </c>
      <c r="R65" s="29">
        <v>111</v>
      </c>
      <c r="S65" s="28">
        <v>63</v>
      </c>
      <c r="T65" s="29">
        <v>269</v>
      </c>
      <c r="U65" s="30">
        <v>4282</v>
      </c>
    </row>
    <row r="66" spans="1:21" ht="16.5" customHeight="1" x14ac:dyDescent="0.25">
      <c r="A66" s="7"/>
      <c r="B66" s="7"/>
      <c r="C66" s="7"/>
      <c r="D66" s="7"/>
      <c r="E66" s="7" t="s">
        <v>151</v>
      </c>
      <c r="F66" s="7"/>
      <c r="G66" s="7"/>
      <c r="H66" s="7"/>
      <c r="I66" s="7"/>
      <c r="J66" s="7"/>
      <c r="K66" s="7"/>
      <c r="L66" s="9" t="s">
        <v>131</v>
      </c>
      <c r="M66" s="32">
        <v>39916</v>
      </c>
      <c r="N66" s="32">
        <v>33125</v>
      </c>
      <c r="O66" s="32">
        <v>23925</v>
      </c>
      <c r="P66" s="32">
        <v>10187</v>
      </c>
      <c r="Q66" s="30">
        <v>9371</v>
      </c>
      <c r="R66" s="30">
        <v>2774</v>
      </c>
      <c r="S66" s="30">
        <v>1618</v>
      </c>
      <c r="T66" s="29">
        <v>319</v>
      </c>
      <c r="U66" s="31">
        <v>119517</v>
      </c>
    </row>
    <row r="67" spans="1:21" ht="16.5" customHeight="1" x14ac:dyDescent="0.25">
      <c r="A67" s="7"/>
      <c r="B67" s="7"/>
      <c r="C67" s="7"/>
      <c r="D67" s="7"/>
      <c r="E67" s="7" t="s">
        <v>152</v>
      </c>
      <c r="F67" s="7"/>
      <c r="G67" s="7"/>
      <c r="H67" s="7"/>
      <c r="I67" s="7"/>
      <c r="J67" s="7"/>
      <c r="K67" s="7"/>
      <c r="L67" s="9" t="s">
        <v>131</v>
      </c>
      <c r="M67" s="32">
        <v>30216</v>
      </c>
      <c r="N67" s="32">
        <v>24718</v>
      </c>
      <c r="O67" s="32">
        <v>15335</v>
      </c>
      <c r="P67" s="30">
        <v>6949</v>
      </c>
      <c r="Q67" s="30">
        <v>6862</v>
      </c>
      <c r="R67" s="30">
        <v>2122</v>
      </c>
      <c r="S67" s="29">
        <v>999</v>
      </c>
      <c r="T67" s="29">
        <v>314</v>
      </c>
      <c r="U67" s="32">
        <v>86510</v>
      </c>
    </row>
    <row r="68" spans="1:21" ht="16.5" customHeight="1" x14ac:dyDescent="0.25">
      <c r="A68" s="7"/>
      <c r="B68" s="7"/>
      <c r="C68" s="7" t="s">
        <v>135</v>
      </c>
      <c r="D68" s="7"/>
      <c r="E68" s="7"/>
      <c r="F68" s="7"/>
      <c r="G68" s="7"/>
      <c r="H68" s="7"/>
      <c r="I68" s="7"/>
      <c r="J68" s="7"/>
      <c r="K68" s="7"/>
      <c r="L68" s="9"/>
      <c r="M68" s="10"/>
      <c r="N68" s="10"/>
      <c r="O68" s="10"/>
      <c r="P68" s="10"/>
      <c r="Q68" s="10"/>
      <c r="R68" s="10"/>
      <c r="S68" s="10"/>
      <c r="T68" s="10"/>
      <c r="U68" s="10"/>
    </row>
    <row r="69" spans="1:21" ht="16.5" customHeight="1" x14ac:dyDescent="0.25">
      <c r="A69" s="7"/>
      <c r="B69" s="7"/>
      <c r="C69" s="7"/>
      <c r="D69" s="7" t="s">
        <v>154</v>
      </c>
      <c r="E69" s="7"/>
      <c r="F69" s="7"/>
      <c r="G69" s="7"/>
      <c r="H69" s="7"/>
      <c r="I69" s="7"/>
      <c r="J69" s="7"/>
      <c r="K69" s="7"/>
      <c r="L69" s="9"/>
      <c r="M69" s="10"/>
      <c r="N69" s="10"/>
      <c r="O69" s="10"/>
      <c r="P69" s="10"/>
      <c r="Q69" s="10"/>
      <c r="R69" s="10"/>
      <c r="S69" s="10"/>
      <c r="T69" s="10"/>
      <c r="U69" s="10"/>
    </row>
    <row r="70" spans="1:21" ht="29.4" customHeight="1" x14ac:dyDescent="0.25">
      <c r="A70" s="7"/>
      <c r="B70" s="7"/>
      <c r="C70" s="7"/>
      <c r="D70" s="7"/>
      <c r="E70" s="519" t="s">
        <v>142</v>
      </c>
      <c r="F70" s="519"/>
      <c r="G70" s="519"/>
      <c r="H70" s="519"/>
      <c r="I70" s="519"/>
      <c r="J70" s="519"/>
      <c r="K70" s="519"/>
      <c r="L70" s="9" t="s">
        <v>131</v>
      </c>
      <c r="M70" s="28">
        <v>12</v>
      </c>
      <c r="N70" s="27">
        <v>2</v>
      </c>
      <c r="O70" s="27">
        <v>7</v>
      </c>
      <c r="P70" s="27">
        <v>5</v>
      </c>
      <c r="Q70" s="27">
        <v>1</v>
      </c>
      <c r="R70" s="27">
        <v>1</v>
      </c>
      <c r="S70" s="27" t="s">
        <v>79</v>
      </c>
      <c r="T70" s="27">
        <v>1</v>
      </c>
      <c r="U70" s="28">
        <v>29</v>
      </c>
    </row>
    <row r="71" spans="1:21" ht="16.5" customHeight="1" x14ac:dyDescent="0.25">
      <c r="A71" s="7"/>
      <c r="B71" s="7"/>
      <c r="C71" s="7"/>
      <c r="D71" s="7"/>
      <c r="E71" s="7" t="s">
        <v>143</v>
      </c>
      <c r="F71" s="7"/>
      <c r="G71" s="7"/>
      <c r="H71" s="7"/>
      <c r="I71" s="7"/>
      <c r="J71" s="7"/>
      <c r="K71" s="7"/>
      <c r="L71" s="9" t="s">
        <v>131</v>
      </c>
      <c r="M71" s="29">
        <v>535</v>
      </c>
      <c r="N71" s="29">
        <v>350</v>
      </c>
      <c r="O71" s="29">
        <v>369</v>
      </c>
      <c r="P71" s="29">
        <v>145</v>
      </c>
      <c r="Q71" s="29">
        <v>138</v>
      </c>
      <c r="R71" s="28">
        <v>49</v>
      </c>
      <c r="S71" s="28">
        <v>16</v>
      </c>
      <c r="T71" s="28">
        <v>21</v>
      </c>
      <c r="U71" s="30">
        <v>1621</v>
      </c>
    </row>
    <row r="72" spans="1:21" ht="16.5" customHeight="1" x14ac:dyDescent="0.25">
      <c r="A72" s="7"/>
      <c r="B72" s="7"/>
      <c r="C72" s="7"/>
      <c r="D72" s="7"/>
      <c r="E72" s="7" t="s">
        <v>144</v>
      </c>
      <c r="F72" s="7"/>
      <c r="G72" s="7"/>
      <c r="H72" s="7"/>
      <c r="I72" s="7"/>
      <c r="J72" s="7"/>
      <c r="K72" s="7"/>
      <c r="L72" s="9" t="s">
        <v>131</v>
      </c>
      <c r="M72" s="29">
        <v>964</v>
      </c>
      <c r="N72" s="29">
        <v>674</v>
      </c>
      <c r="O72" s="29">
        <v>704</v>
      </c>
      <c r="P72" s="29">
        <v>263</v>
      </c>
      <c r="Q72" s="29">
        <v>294</v>
      </c>
      <c r="R72" s="28">
        <v>90</v>
      </c>
      <c r="S72" s="28">
        <v>42</v>
      </c>
      <c r="T72" s="28">
        <v>48</v>
      </c>
      <c r="U72" s="30">
        <v>3077</v>
      </c>
    </row>
    <row r="73" spans="1:21" ht="16.5" customHeight="1" x14ac:dyDescent="0.25">
      <c r="A73" s="7"/>
      <c r="B73" s="7"/>
      <c r="C73" s="7"/>
      <c r="D73" s="7"/>
      <c r="E73" s="7" t="s">
        <v>145</v>
      </c>
      <c r="F73" s="7"/>
      <c r="G73" s="7"/>
      <c r="H73" s="7"/>
      <c r="I73" s="7"/>
      <c r="J73" s="7"/>
      <c r="K73" s="7"/>
      <c r="L73" s="9" t="s">
        <v>131</v>
      </c>
      <c r="M73" s="30">
        <v>1356</v>
      </c>
      <c r="N73" s="29">
        <v>847</v>
      </c>
      <c r="O73" s="29">
        <v>943</v>
      </c>
      <c r="P73" s="29">
        <v>364</v>
      </c>
      <c r="Q73" s="29">
        <v>403</v>
      </c>
      <c r="R73" s="29">
        <v>109</v>
      </c>
      <c r="S73" s="28">
        <v>62</v>
      </c>
      <c r="T73" s="28">
        <v>38</v>
      </c>
      <c r="U73" s="30">
        <v>4119</v>
      </c>
    </row>
    <row r="74" spans="1:21" ht="16.5" customHeight="1" x14ac:dyDescent="0.25">
      <c r="A74" s="7"/>
      <c r="B74" s="7"/>
      <c r="C74" s="7"/>
      <c r="D74" s="7"/>
      <c r="E74" s="7" t="s">
        <v>146</v>
      </c>
      <c r="F74" s="7"/>
      <c r="G74" s="7"/>
      <c r="H74" s="7"/>
      <c r="I74" s="7"/>
      <c r="J74" s="7"/>
      <c r="K74" s="7"/>
      <c r="L74" s="9" t="s">
        <v>131</v>
      </c>
      <c r="M74" s="30">
        <v>1841</v>
      </c>
      <c r="N74" s="30">
        <v>1212</v>
      </c>
      <c r="O74" s="30">
        <v>1043</v>
      </c>
      <c r="P74" s="29">
        <v>529</v>
      </c>
      <c r="Q74" s="29">
        <v>525</v>
      </c>
      <c r="R74" s="29">
        <v>146</v>
      </c>
      <c r="S74" s="28">
        <v>77</v>
      </c>
      <c r="T74" s="28">
        <v>34</v>
      </c>
      <c r="U74" s="30">
        <v>5404</v>
      </c>
    </row>
    <row r="75" spans="1:21" ht="16.5" customHeight="1" x14ac:dyDescent="0.25">
      <c r="A75" s="7"/>
      <c r="B75" s="7"/>
      <c r="C75" s="7"/>
      <c r="D75" s="7"/>
      <c r="E75" s="7" t="s">
        <v>147</v>
      </c>
      <c r="F75" s="7"/>
      <c r="G75" s="7"/>
      <c r="H75" s="7"/>
      <c r="I75" s="7"/>
      <c r="J75" s="7"/>
      <c r="K75" s="7"/>
      <c r="L75" s="9" t="s">
        <v>131</v>
      </c>
      <c r="M75" s="30">
        <v>1703</v>
      </c>
      <c r="N75" s="30">
        <v>1254</v>
      </c>
      <c r="O75" s="29">
        <v>843</v>
      </c>
      <c r="P75" s="29">
        <v>611</v>
      </c>
      <c r="Q75" s="29">
        <v>534</v>
      </c>
      <c r="R75" s="29">
        <v>131</v>
      </c>
      <c r="S75" s="28">
        <v>81</v>
      </c>
      <c r="T75" s="28">
        <v>30</v>
      </c>
      <c r="U75" s="30">
        <v>5185</v>
      </c>
    </row>
    <row r="76" spans="1:21" ht="16.5" customHeight="1" x14ac:dyDescent="0.25">
      <c r="A76" s="7"/>
      <c r="B76" s="7"/>
      <c r="C76" s="7"/>
      <c r="D76" s="7"/>
      <c r="E76" s="7" t="s">
        <v>148</v>
      </c>
      <c r="F76" s="7"/>
      <c r="G76" s="7"/>
      <c r="H76" s="7"/>
      <c r="I76" s="7"/>
      <c r="J76" s="7"/>
      <c r="K76" s="7"/>
      <c r="L76" s="9" t="s">
        <v>131</v>
      </c>
      <c r="M76" s="30">
        <v>1158</v>
      </c>
      <c r="N76" s="30">
        <v>1083</v>
      </c>
      <c r="O76" s="29">
        <v>580</v>
      </c>
      <c r="P76" s="29">
        <v>575</v>
      </c>
      <c r="Q76" s="29">
        <v>505</v>
      </c>
      <c r="R76" s="28">
        <v>83</v>
      </c>
      <c r="S76" s="28">
        <v>56</v>
      </c>
      <c r="T76" s="28">
        <v>13</v>
      </c>
      <c r="U76" s="30">
        <v>4051</v>
      </c>
    </row>
    <row r="77" spans="1:21" ht="16.5" customHeight="1" x14ac:dyDescent="0.25">
      <c r="A77" s="7"/>
      <c r="B77" s="7"/>
      <c r="C77" s="7"/>
      <c r="D77" s="7" t="s">
        <v>155</v>
      </c>
      <c r="E77" s="7"/>
      <c r="F77" s="7"/>
      <c r="G77" s="7"/>
      <c r="H77" s="7"/>
      <c r="I77" s="7"/>
      <c r="J77" s="7"/>
      <c r="K77" s="7"/>
      <c r="L77" s="9"/>
      <c r="M77" s="10"/>
      <c r="N77" s="10"/>
      <c r="O77" s="10"/>
      <c r="P77" s="10"/>
      <c r="Q77" s="10"/>
      <c r="R77" s="10"/>
      <c r="S77" s="10"/>
      <c r="T77" s="10"/>
      <c r="U77" s="10"/>
    </row>
    <row r="78" spans="1:21" ht="16.5" customHeight="1" x14ac:dyDescent="0.25">
      <c r="A78" s="7"/>
      <c r="B78" s="7"/>
      <c r="C78" s="7"/>
      <c r="D78" s="7"/>
      <c r="E78" s="7" t="s">
        <v>150</v>
      </c>
      <c r="F78" s="7"/>
      <c r="G78" s="7"/>
      <c r="H78" s="7"/>
      <c r="I78" s="7"/>
      <c r="J78" s="7"/>
      <c r="K78" s="7"/>
      <c r="L78" s="9" t="s">
        <v>131</v>
      </c>
      <c r="M78" s="28">
        <v>44</v>
      </c>
      <c r="N78" s="27">
        <v>5</v>
      </c>
      <c r="O78" s="28">
        <v>23</v>
      </c>
      <c r="P78" s="28">
        <v>15</v>
      </c>
      <c r="Q78" s="27">
        <v>4</v>
      </c>
      <c r="R78" s="27">
        <v>6</v>
      </c>
      <c r="S78" s="27">
        <v>2</v>
      </c>
      <c r="T78" s="27">
        <v>8</v>
      </c>
      <c r="U78" s="29">
        <v>107</v>
      </c>
    </row>
    <row r="79" spans="1:21" ht="16.5" customHeight="1" x14ac:dyDescent="0.25">
      <c r="A79" s="7"/>
      <c r="B79" s="7"/>
      <c r="C79" s="7"/>
      <c r="D79" s="7"/>
      <c r="E79" s="7" t="s">
        <v>151</v>
      </c>
      <c r="F79" s="7"/>
      <c r="G79" s="7"/>
      <c r="H79" s="7"/>
      <c r="I79" s="7"/>
      <c r="J79" s="7"/>
      <c r="K79" s="7"/>
      <c r="L79" s="9" t="s">
        <v>131</v>
      </c>
      <c r="M79" s="30">
        <v>2762</v>
      </c>
      <c r="N79" s="30">
        <v>2342</v>
      </c>
      <c r="O79" s="30">
        <v>1469</v>
      </c>
      <c r="P79" s="30">
        <v>1144</v>
      </c>
      <c r="Q79" s="30">
        <v>1030</v>
      </c>
      <c r="R79" s="29">
        <v>217</v>
      </c>
      <c r="S79" s="29">
        <v>152</v>
      </c>
      <c r="T79" s="28">
        <v>52</v>
      </c>
      <c r="U79" s="30">
        <v>9160</v>
      </c>
    </row>
    <row r="80" spans="1:21" ht="16.5" customHeight="1" x14ac:dyDescent="0.25">
      <c r="A80" s="7"/>
      <c r="B80" s="7"/>
      <c r="C80" s="7"/>
      <c r="D80" s="7"/>
      <c r="E80" s="7" t="s">
        <v>152</v>
      </c>
      <c r="F80" s="7"/>
      <c r="G80" s="7"/>
      <c r="H80" s="7"/>
      <c r="I80" s="7"/>
      <c r="J80" s="7"/>
      <c r="K80" s="7"/>
      <c r="L80" s="9" t="s">
        <v>131</v>
      </c>
      <c r="M80" s="30">
        <v>4763</v>
      </c>
      <c r="N80" s="30">
        <v>3075</v>
      </c>
      <c r="O80" s="30">
        <v>2997</v>
      </c>
      <c r="P80" s="30">
        <v>1333</v>
      </c>
      <c r="Q80" s="30">
        <v>1366</v>
      </c>
      <c r="R80" s="29">
        <v>386</v>
      </c>
      <c r="S80" s="29">
        <v>180</v>
      </c>
      <c r="T80" s="29">
        <v>125</v>
      </c>
      <c r="U80" s="32">
        <v>14219</v>
      </c>
    </row>
    <row r="81" spans="1:21" ht="16.5" customHeight="1" x14ac:dyDescent="0.25">
      <c r="A81" s="7"/>
      <c r="B81" s="7"/>
      <c r="C81" s="7" t="s">
        <v>136</v>
      </c>
      <c r="D81" s="7"/>
      <c r="E81" s="7"/>
      <c r="F81" s="7"/>
      <c r="G81" s="7"/>
      <c r="H81" s="7"/>
      <c r="I81" s="7"/>
      <c r="J81" s="7"/>
      <c r="K81" s="7"/>
      <c r="L81" s="9"/>
      <c r="M81" s="10"/>
      <c r="N81" s="10"/>
      <c r="O81" s="10"/>
      <c r="P81" s="10"/>
      <c r="Q81" s="10"/>
      <c r="R81" s="10"/>
      <c r="S81" s="10"/>
      <c r="T81" s="10"/>
      <c r="U81" s="10"/>
    </row>
    <row r="82" spans="1:21" ht="16.5" customHeight="1" x14ac:dyDescent="0.25">
      <c r="A82" s="7"/>
      <c r="B82" s="7"/>
      <c r="C82" s="7"/>
      <c r="D82" s="7" t="s">
        <v>154</v>
      </c>
      <c r="E82" s="7"/>
      <c r="F82" s="7"/>
      <c r="G82" s="7"/>
      <c r="H82" s="7"/>
      <c r="I82" s="7"/>
      <c r="J82" s="7"/>
      <c r="K82" s="7"/>
      <c r="L82" s="9"/>
      <c r="M82" s="10"/>
      <c r="N82" s="10"/>
      <c r="O82" s="10"/>
      <c r="P82" s="10"/>
      <c r="Q82" s="10"/>
      <c r="R82" s="10"/>
      <c r="S82" s="10"/>
      <c r="T82" s="10"/>
      <c r="U82" s="10"/>
    </row>
    <row r="83" spans="1:21" ht="29.4" customHeight="1" x14ac:dyDescent="0.25">
      <c r="A83" s="7"/>
      <c r="B83" s="7"/>
      <c r="C83" s="7"/>
      <c r="D83" s="7"/>
      <c r="E83" s="519" t="s">
        <v>142</v>
      </c>
      <c r="F83" s="519"/>
      <c r="G83" s="519"/>
      <c r="H83" s="519"/>
      <c r="I83" s="519"/>
      <c r="J83" s="519"/>
      <c r="K83" s="519"/>
      <c r="L83" s="9" t="s">
        <v>131</v>
      </c>
      <c r="M83" s="30">
        <v>2640</v>
      </c>
      <c r="N83" s="30">
        <v>1167</v>
      </c>
      <c r="O83" s="30">
        <v>2639</v>
      </c>
      <c r="P83" s="29">
        <v>525</v>
      </c>
      <c r="Q83" s="29">
        <v>722</v>
      </c>
      <c r="R83" s="29">
        <v>251</v>
      </c>
      <c r="S83" s="28">
        <v>38</v>
      </c>
      <c r="T83" s="29">
        <v>739</v>
      </c>
      <c r="U83" s="30">
        <v>8721</v>
      </c>
    </row>
    <row r="84" spans="1:21" ht="16.5" customHeight="1" x14ac:dyDescent="0.25">
      <c r="A84" s="7"/>
      <c r="B84" s="7"/>
      <c r="C84" s="7"/>
      <c r="D84" s="7"/>
      <c r="E84" s="7" t="s">
        <v>143</v>
      </c>
      <c r="F84" s="7"/>
      <c r="G84" s="7"/>
      <c r="H84" s="7"/>
      <c r="I84" s="7"/>
      <c r="J84" s="7"/>
      <c r="K84" s="7"/>
      <c r="L84" s="9" t="s">
        <v>131</v>
      </c>
      <c r="M84" s="32">
        <v>16991</v>
      </c>
      <c r="N84" s="32">
        <v>21624</v>
      </c>
      <c r="O84" s="32">
        <v>15867</v>
      </c>
      <c r="P84" s="30">
        <v>4285</v>
      </c>
      <c r="Q84" s="30">
        <v>6519</v>
      </c>
      <c r="R84" s="30">
        <v>2395</v>
      </c>
      <c r="S84" s="29">
        <v>761</v>
      </c>
      <c r="T84" s="29">
        <v>639</v>
      </c>
      <c r="U84" s="32">
        <v>69081</v>
      </c>
    </row>
    <row r="85" spans="1:21" ht="16.5" customHeight="1" x14ac:dyDescent="0.25">
      <c r="A85" s="7"/>
      <c r="B85" s="7"/>
      <c r="C85" s="7"/>
      <c r="D85" s="7"/>
      <c r="E85" s="7" t="s">
        <v>144</v>
      </c>
      <c r="F85" s="7"/>
      <c r="G85" s="7"/>
      <c r="H85" s="7"/>
      <c r="I85" s="7"/>
      <c r="J85" s="7"/>
      <c r="K85" s="7"/>
      <c r="L85" s="9" t="s">
        <v>131</v>
      </c>
      <c r="M85" s="32">
        <v>35022</v>
      </c>
      <c r="N85" s="32">
        <v>38801</v>
      </c>
      <c r="O85" s="32">
        <v>33788</v>
      </c>
      <c r="P85" s="30">
        <v>8680</v>
      </c>
      <c r="Q85" s="32">
        <v>13389</v>
      </c>
      <c r="R85" s="30">
        <v>4157</v>
      </c>
      <c r="S85" s="30">
        <v>1672</v>
      </c>
      <c r="T85" s="29">
        <v>928</v>
      </c>
      <c r="U85" s="31">
        <v>136437</v>
      </c>
    </row>
    <row r="86" spans="1:21" ht="16.5" customHeight="1" x14ac:dyDescent="0.25">
      <c r="A86" s="7"/>
      <c r="B86" s="7"/>
      <c r="C86" s="7"/>
      <c r="D86" s="7"/>
      <c r="E86" s="7" t="s">
        <v>145</v>
      </c>
      <c r="F86" s="7"/>
      <c r="G86" s="7"/>
      <c r="H86" s="7"/>
      <c r="I86" s="7"/>
      <c r="J86" s="7"/>
      <c r="K86" s="7"/>
      <c r="L86" s="9" t="s">
        <v>131</v>
      </c>
      <c r="M86" s="32">
        <v>45726</v>
      </c>
      <c r="N86" s="32">
        <v>45609</v>
      </c>
      <c r="O86" s="32">
        <v>43302</v>
      </c>
      <c r="P86" s="32">
        <v>11758</v>
      </c>
      <c r="Q86" s="32">
        <v>16582</v>
      </c>
      <c r="R86" s="30">
        <v>5163</v>
      </c>
      <c r="S86" s="30">
        <v>2042</v>
      </c>
      <c r="T86" s="29">
        <v>787</v>
      </c>
      <c r="U86" s="31">
        <v>170969</v>
      </c>
    </row>
    <row r="87" spans="1:21" ht="16.5" customHeight="1" x14ac:dyDescent="0.25">
      <c r="A87" s="7"/>
      <c r="B87" s="7"/>
      <c r="C87" s="7"/>
      <c r="D87" s="7"/>
      <c r="E87" s="7" t="s">
        <v>146</v>
      </c>
      <c r="F87" s="7"/>
      <c r="G87" s="7"/>
      <c r="H87" s="7"/>
      <c r="I87" s="7"/>
      <c r="J87" s="7"/>
      <c r="K87" s="7"/>
      <c r="L87" s="9" t="s">
        <v>131</v>
      </c>
      <c r="M87" s="32">
        <v>52522</v>
      </c>
      <c r="N87" s="32">
        <v>49441</v>
      </c>
      <c r="O87" s="32">
        <v>43886</v>
      </c>
      <c r="P87" s="32">
        <v>14976</v>
      </c>
      <c r="Q87" s="32">
        <v>18223</v>
      </c>
      <c r="R87" s="30">
        <v>5638</v>
      </c>
      <c r="S87" s="30">
        <v>2253</v>
      </c>
      <c r="T87" s="29">
        <v>736</v>
      </c>
      <c r="U87" s="31">
        <v>187675</v>
      </c>
    </row>
    <row r="88" spans="1:21" ht="16.5" customHeight="1" x14ac:dyDescent="0.25">
      <c r="A88" s="7"/>
      <c r="B88" s="7"/>
      <c r="C88" s="7"/>
      <c r="D88" s="7"/>
      <c r="E88" s="7" t="s">
        <v>147</v>
      </c>
      <c r="F88" s="7"/>
      <c r="G88" s="7"/>
      <c r="H88" s="7"/>
      <c r="I88" s="7"/>
      <c r="J88" s="7"/>
      <c r="K88" s="7"/>
      <c r="L88" s="9" t="s">
        <v>131</v>
      </c>
      <c r="M88" s="32">
        <v>43133</v>
      </c>
      <c r="N88" s="32">
        <v>38639</v>
      </c>
      <c r="O88" s="32">
        <v>31540</v>
      </c>
      <c r="P88" s="32">
        <v>12365</v>
      </c>
      <c r="Q88" s="32">
        <v>14121</v>
      </c>
      <c r="R88" s="30">
        <v>4244</v>
      </c>
      <c r="S88" s="30">
        <v>1781</v>
      </c>
      <c r="T88" s="29">
        <v>389</v>
      </c>
      <c r="U88" s="31">
        <v>146213</v>
      </c>
    </row>
    <row r="89" spans="1:21" ht="16.5" customHeight="1" x14ac:dyDescent="0.25">
      <c r="A89" s="7"/>
      <c r="B89" s="7"/>
      <c r="C89" s="7"/>
      <c r="D89" s="7"/>
      <c r="E89" s="7" t="s">
        <v>148</v>
      </c>
      <c r="F89" s="7"/>
      <c r="G89" s="7"/>
      <c r="H89" s="7"/>
      <c r="I89" s="7"/>
      <c r="J89" s="7"/>
      <c r="K89" s="7"/>
      <c r="L89" s="9" t="s">
        <v>131</v>
      </c>
      <c r="M89" s="32">
        <v>29941</v>
      </c>
      <c r="N89" s="32">
        <v>26170</v>
      </c>
      <c r="O89" s="32">
        <v>19711</v>
      </c>
      <c r="P89" s="30">
        <v>8046</v>
      </c>
      <c r="Q89" s="30">
        <v>9759</v>
      </c>
      <c r="R89" s="30">
        <v>2667</v>
      </c>
      <c r="S89" s="30">
        <v>1187</v>
      </c>
      <c r="T89" s="29">
        <v>216</v>
      </c>
      <c r="U89" s="32">
        <v>97697</v>
      </c>
    </row>
    <row r="90" spans="1:21" ht="16.5" customHeight="1" x14ac:dyDescent="0.25">
      <c r="A90" s="7"/>
      <c r="B90" s="7"/>
      <c r="C90" s="7"/>
      <c r="D90" s="7" t="s">
        <v>155</v>
      </c>
      <c r="E90" s="7"/>
      <c r="F90" s="7"/>
      <c r="G90" s="7"/>
      <c r="H90" s="7"/>
      <c r="I90" s="7"/>
      <c r="J90" s="7"/>
      <c r="K90" s="7"/>
      <c r="L90" s="9"/>
      <c r="M90" s="10"/>
      <c r="N90" s="10"/>
      <c r="O90" s="10"/>
      <c r="P90" s="10"/>
      <c r="Q90" s="10"/>
      <c r="R90" s="10"/>
      <c r="S90" s="10"/>
      <c r="T90" s="10"/>
      <c r="U90" s="10"/>
    </row>
    <row r="91" spans="1:21" ht="16.5" customHeight="1" x14ac:dyDescent="0.25">
      <c r="A91" s="7"/>
      <c r="B91" s="7"/>
      <c r="C91" s="7"/>
      <c r="D91" s="7"/>
      <c r="E91" s="7" t="s">
        <v>150</v>
      </c>
      <c r="F91" s="7"/>
      <c r="G91" s="7"/>
      <c r="H91" s="7"/>
      <c r="I91" s="7"/>
      <c r="J91" s="7"/>
      <c r="K91" s="7"/>
      <c r="L91" s="9" t="s">
        <v>131</v>
      </c>
      <c r="M91" s="30">
        <v>7192</v>
      </c>
      <c r="N91" s="30">
        <v>2640</v>
      </c>
      <c r="O91" s="30">
        <v>6629</v>
      </c>
      <c r="P91" s="30">
        <v>1462</v>
      </c>
      <c r="Q91" s="30">
        <v>1725</v>
      </c>
      <c r="R91" s="29">
        <v>716</v>
      </c>
      <c r="S91" s="29">
        <v>109</v>
      </c>
      <c r="T91" s="30">
        <v>1738</v>
      </c>
      <c r="U91" s="32">
        <v>22211</v>
      </c>
    </row>
    <row r="92" spans="1:21" ht="16.5" customHeight="1" x14ac:dyDescent="0.25">
      <c r="A92" s="7"/>
      <c r="B92" s="7"/>
      <c r="C92" s="7"/>
      <c r="D92" s="7"/>
      <c r="E92" s="7" t="s">
        <v>151</v>
      </c>
      <c r="F92" s="7"/>
      <c r="G92" s="7"/>
      <c r="H92" s="7"/>
      <c r="I92" s="7"/>
      <c r="J92" s="7"/>
      <c r="K92" s="7"/>
      <c r="L92" s="9" t="s">
        <v>131</v>
      </c>
      <c r="M92" s="31">
        <v>218672</v>
      </c>
      <c r="N92" s="31">
        <v>218792</v>
      </c>
      <c r="O92" s="31">
        <v>184084</v>
      </c>
      <c r="P92" s="32">
        <v>59173</v>
      </c>
      <c r="Q92" s="32">
        <v>77563</v>
      </c>
      <c r="R92" s="32">
        <v>23747</v>
      </c>
      <c r="S92" s="30">
        <v>9625</v>
      </c>
      <c r="T92" s="30">
        <v>2695</v>
      </c>
      <c r="U92" s="31">
        <v>794352</v>
      </c>
    </row>
    <row r="93" spans="1:21" ht="16.5" customHeight="1" x14ac:dyDescent="0.25">
      <c r="A93" s="7"/>
      <c r="B93" s="7"/>
      <c r="C93" s="7"/>
      <c r="D93" s="7"/>
      <c r="E93" s="7" t="s">
        <v>152</v>
      </c>
      <c r="F93" s="7"/>
      <c r="G93" s="7"/>
      <c r="H93" s="7"/>
      <c r="I93" s="7"/>
      <c r="J93" s="7"/>
      <c r="K93" s="7"/>
      <c r="L93" s="9" t="s">
        <v>131</v>
      </c>
      <c r="M93" s="30">
        <v>8421</v>
      </c>
      <c r="N93" s="32">
        <v>13097</v>
      </c>
      <c r="O93" s="30">
        <v>7796</v>
      </c>
      <c r="P93" s="30">
        <v>2172</v>
      </c>
      <c r="Q93" s="30">
        <v>3177</v>
      </c>
      <c r="R93" s="29">
        <v>936</v>
      </c>
      <c r="S93" s="29">
        <v>335</v>
      </c>
      <c r="T93" s="28">
        <v>86</v>
      </c>
      <c r="U93" s="32">
        <v>36020</v>
      </c>
    </row>
    <row r="94" spans="1:21" ht="16.5" customHeight="1" x14ac:dyDescent="0.25">
      <c r="A94" s="7"/>
      <c r="B94" s="7" t="s">
        <v>139</v>
      </c>
      <c r="C94" s="7"/>
      <c r="D94" s="7"/>
      <c r="E94" s="7"/>
      <c r="F94" s="7"/>
      <c r="G94" s="7"/>
      <c r="H94" s="7"/>
      <c r="I94" s="7"/>
      <c r="J94" s="7"/>
      <c r="K94" s="7"/>
      <c r="L94" s="9"/>
      <c r="M94" s="10"/>
      <c r="N94" s="10"/>
      <c r="O94" s="10"/>
      <c r="P94" s="10"/>
      <c r="Q94" s="10"/>
      <c r="R94" s="10"/>
      <c r="S94" s="10"/>
      <c r="T94" s="10"/>
      <c r="U94" s="10"/>
    </row>
    <row r="95" spans="1:21" ht="16.5" customHeight="1" x14ac:dyDescent="0.25">
      <c r="A95" s="7"/>
      <c r="B95" s="7"/>
      <c r="C95" s="7" t="s">
        <v>130</v>
      </c>
      <c r="D95" s="7"/>
      <c r="E95" s="7"/>
      <c r="F95" s="7"/>
      <c r="G95" s="7"/>
      <c r="H95" s="7"/>
      <c r="I95" s="7"/>
      <c r="J95" s="7"/>
      <c r="K95" s="7"/>
      <c r="L95" s="9"/>
      <c r="M95" s="10"/>
      <c r="N95" s="10"/>
      <c r="O95" s="10"/>
      <c r="P95" s="10"/>
      <c r="Q95" s="10"/>
      <c r="R95" s="10"/>
      <c r="S95" s="10"/>
      <c r="T95" s="10"/>
      <c r="U95" s="10"/>
    </row>
    <row r="96" spans="1:21" ht="16.5" customHeight="1" x14ac:dyDescent="0.25">
      <c r="A96" s="7"/>
      <c r="B96" s="7"/>
      <c r="C96" s="7"/>
      <c r="D96" s="7" t="s">
        <v>141</v>
      </c>
      <c r="E96" s="7"/>
      <c r="F96" s="7"/>
      <c r="G96" s="7"/>
      <c r="H96" s="7"/>
      <c r="I96" s="7"/>
      <c r="J96" s="7"/>
      <c r="K96" s="7"/>
      <c r="L96" s="9"/>
      <c r="M96" s="10"/>
      <c r="N96" s="10"/>
      <c r="O96" s="10"/>
      <c r="P96" s="10"/>
      <c r="Q96" s="10"/>
      <c r="R96" s="10"/>
      <c r="S96" s="10"/>
      <c r="T96" s="10"/>
      <c r="U96" s="10"/>
    </row>
    <row r="97" spans="1:21" ht="29.4" customHeight="1" x14ac:dyDescent="0.25">
      <c r="A97" s="7"/>
      <c r="B97" s="7"/>
      <c r="C97" s="7"/>
      <c r="D97" s="7"/>
      <c r="E97" s="519" t="s">
        <v>142</v>
      </c>
      <c r="F97" s="519"/>
      <c r="G97" s="519"/>
      <c r="H97" s="519"/>
      <c r="I97" s="519"/>
      <c r="J97" s="519"/>
      <c r="K97" s="519"/>
      <c r="L97" s="9" t="s">
        <v>140</v>
      </c>
      <c r="M97" s="33">
        <v>3.6</v>
      </c>
      <c r="N97" s="33">
        <v>4</v>
      </c>
      <c r="O97" s="33">
        <v>5.2</v>
      </c>
      <c r="P97" s="33">
        <v>7.1</v>
      </c>
      <c r="Q97" s="33">
        <v>3.8</v>
      </c>
      <c r="R97" s="33">
        <v>0.7</v>
      </c>
      <c r="S97" s="33">
        <v>1.9</v>
      </c>
      <c r="T97" s="33">
        <v>3.7</v>
      </c>
      <c r="U97" s="33">
        <v>4.4000000000000004</v>
      </c>
    </row>
    <row r="98" spans="1:21" ht="16.5" customHeight="1" x14ac:dyDescent="0.25">
      <c r="A98" s="7"/>
      <c r="B98" s="7"/>
      <c r="C98" s="7"/>
      <c r="D98" s="7"/>
      <c r="E98" s="7" t="s">
        <v>143</v>
      </c>
      <c r="F98" s="7"/>
      <c r="G98" s="7"/>
      <c r="H98" s="7"/>
      <c r="I98" s="7"/>
      <c r="J98" s="7"/>
      <c r="K98" s="7"/>
      <c r="L98" s="9" t="s">
        <v>140</v>
      </c>
      <c r="M98" s="33">
        <v>6.2</v>
      </c>
      <c r="N98" s="33">
        <v>6.1</v>
      </c>
      <c r="O98" s="33">
        <v>6.5</v>
      </c>
      <c r="P98" s="33">
        <v>5.2</v>
      </c>
      <c r="Q98" s="33">
        <v>6.1</v>
      </c>
      <c r="R98" s="33">
        <v>6.4</v>
      </c>
      <c r="S98" s="33">
        <v>4.0999999999999996</v>
      </c>
      <c r="T98" s="33">
        <v>5.4</v>
      </c>
      <c r="U98" s="33">
        <v>6.1</v>
      </c>
    </row>
    <row r="99" spans="1:21" ht="16.5" customHeight="1" x14ac:dyDescent="0.25">
      <c r="A99" s="7"/>
      <c r="B99" s="7"/>
      <c r="C99" s="7"/>
      <c r="D99" s="7"/>
      <c r="E99" s="7" t="s">
        <v>144</v>
      </c>
      <c r="F99" s="7"/>
      <c r="G99" s="7"/>
      <c r="H99" s="7"/>
      <c r="I99" s="7"/>
      <c r="J99" s="7"/>
      <c r="K99" s="7"/>
      <c r="L99" s="9" t="s">
        <v>140</v>
      </c>
      <c r="M99" s="34">
        <v>14.4</v>
      </c>
      <c r="N99" s="34">
        <v>14.4</v>
      </c>
      <c r="O99" s="34">
        <v>15.2</v>
      </c>
      <c r="P99" s="34">
        <v>12.4</v>
      </c>
      <c r="Q99" s="34">
        <v>14.5</v>
      </c>
      <c r="R99" s="34">
        <v>13.5</v>
      </c>
      <c r="S99" s="34">
        <v>13.7</v>
      </c>
      <c r="T99" s="34">
        <v>15</v>
      </c>
      <c r="U99" s="34">
        <v>14.3</v>
      </c>
    </row>
    <row r="100" spans="1:21" ht="16.5" customHeight="1" x14ac:dyDescent="0.25">
      <c r="A100" s="7"/>
      <c r="B100" s="7"/>
      <c r="C100" s="7"/>
      <c r="D100" s="7"/>
      <c r="E100" s="7" t="s">
        <v>145</v>
      </c>
      <c r="F100" s="7"/>
      <c r="G100" s="7"/>
      <c r="H100" s="7"/>
      <c r="I100" s="7"/>
      <c r="J100" s="7"/>
      <c r="K100" s="7"/>
      <c r="L100" s="9" t="s">
        <v>140</v>
      </c>
      <c r="M100" s="34">
        <v>31.6</v>
      </c>
      <c r="N100" s="34">
        <v>30.5</v>
      </c>
      <c r="O100" s="34">
        <v>34.6</v>
      </c>
      <c r="P100" s="34">
        <v>30.1</v>
      </c>
      <c r="Q100" s="34">
        <v>32.9</v>
      </c>
      <c r="R100" s="34">
        <v>31.8</v>
      </c>
      <c r="S100" s="34">
        <v>29.9</v>
      </c>
      <c r="T100" s="34">
        <v>27.7</v>
      </c>
      <c r="U100" s="34">
        <v>31.8</v>
      </c>
    </row>
    <row r="101" spans="1:21" ht="16.5" customHeight="1" x14ac:dyDescent="0.25">
      <c r="A101" s="7"/>
      <c r="B101" s="7"/>
      <c r="C101" s="7"/>
      <c r="D101" s="7"/>
      <c r="E101" s="7" t="s">
        <v>146</v>
      </c>
      <c r="F101" s="7"/>
      <c r="G101" s="7"/>
      <c r="H101" s="7"/>
      <c r="I101" s="7"/>
      <c r="J101" s="7"/>
      <c r="K101" s="7"/>
      <c r="L101" s="9" t="s">
        <v>140</v>
      </c>
      <c r="M101" s="34">
        <v>75.400000000000006</v>
      </c>
      <c r="N101" s="34">
        <v>75.900000000000006</v>
      </c>
      <c r="O101" s="34">
        <v>82.5</v>
      </c>
      <c r="P101" s="34">
        <v>73.8</v>
      </c>
      <c r="Q101" s="34">
        <v>79</v>
      </c>
      <c r="R101" s="34">
        <v>79.3</v>
      </c>
      <c r="S101" s="34">
        <v>75.8</v>
      </c>
      <c r="T101" s="34">
        <v>66.3</v>
      </c>
      <c r="U101" s="34">
        <v>77</v>
      </c>
    </row>
    <row r="102" spans="1:21" ht="16.5" customHeight="1" x14ac:dyDescent="0.25">
      <c r="A102" s="7"/>
      <c r="B102" s="7"/>
      <c r="C102" s="7"/>
      <c r="D102" s="7"/>
      <c r="E102" s="7" t="s">
        <v>147</v>
      </c>
      <c r="F102" s="7"/>
      <c r="G102" s="7"/>
      <c r="H102" s="7"/>
      <c r="I102" s="7"/>
      <c r="J102" s="7"/>
      <c r="K102" s="7"/>
      <c r="L102" s="9" t="s">
        <v>140</v>
      </c>
      <c r="M102" s="35">
        <v>172.4</v>
      </c>
      <c r="N102" s="35">
        <v>183.5</v>
      </c>
      <c r="O102" s="35">
        <v>191.5</v>
      </c>
      <c r="P102" s="35">
        <v>172.6</v>
      </c>
      <c r="Q102" s="35">
        <v>184.4</v>
      </c>
      <c r="R102" s="35">
        <v>185.4</v>
      </c>
      <c r="S102" s="35">
        <v>177.7</v>
      </c>
      <c r="T102" s="35">
        <v>138</v>
      </c>
      <c r="U102" s="35">
        <v>179.9</v>
      </c>
    </row>
    <row r="103" spans="1:21" ht="16.5" customHeight="1" x14ac:dyDescent="0.25">
      <c r="A103" s="7"/>
      <c r="B103" s="7"/>
      <c r="C103" s="7"/>
      <c r="D103" s="7"/>
      <c r="E103" s="7" t="s">
        <v>148</v>
      </c>
      <c r="F103" s="7"/>
      <c r="G103" s="7"/>
      <c r="H103" s="7"/>
      <c r="I103" s="7"/>
      <c r="J103" s="7"/>
      <c r="K103" s="7"/>
      <c r="L103" s="9" t="s">
        <v>140</v>
      </c>
      <c r="M103" s="35">
        <v>415.6</v>
      </c>
      <c r="N103" s="35">
        <v>427.1</v>
      </c>
      <c r="O103" s="35">
        <v>431.1</v>
      </c>
      <c r="P103" s="35">
        <v>429.1</v>
      </c>
      <c r="Q103" s="35">
        <v>454.3</v>
      </c>
      <c r="R103" s="35">
        <v>449.7</v>
      </c>
      <c r="S103" s="35">
        <v>424.1</v>
      </c>
      <c r="T103" s="35">
        <v>310.89999999999998</v>
      </c>
      <c r="U103" s="35">
        <v>426.2</v>
      </c>
    </row>
    <row r="104" spans="1:21" ht="16.5" customHeight="1" x14ac:dyDescent="0.25">
      <c r="A104" s="7"/>
      <c r="B104" s="7"/>
      <c r="C104" s="7"/>
      <c r="D104" s="7" t="s">
        <v>149</v>
      </c>
      <c r="E104" s="7"/>
      <c r="F104" s="7"/>
      <c r="G104" s="7"/>
      <c r="H104" s="7"/>
      <c r="I104" s="7"/>
      <c r="J104" s="7"/>
      <c r="K104" s="7"/>
      <c r="L104" s="9"/>
      <c r="M104" s="10"/>
      <c r="N104" s="10"/>
      <c r="O104" s="10"/>
      <c r="P104" s="10"/>
      <c r="Q104" s="10"/>
      <c r="R104" s="10"/>
      <c r="S104" s="10"/>
      <c r="T104" s="10"/>
      <c r="U104" s="10"/>
    </row>
    <row r="105" spans="1:21" ht="29.4" customHeight="1" x14ac:dyDescent="0.25">
      <c r="A105" s="7"/>
      <c r="B105" s="7"/>
      <c r="C105" s="7"/>
      <c r="D105" s="7"/>
      <c r="E105" s="519" t="s">
        <v>156</v>
      </c>
      <c r="F105" s="519"/>
      <c r="G105" s="519"/>
      <c r="H105" s="519"/>
      <c r="I105" s="519"/>
      <c r="J105" s="519"/>
      <c r="K105" s="519"/>
      <c r="L105" s="9" t="s">
        <v>140</v>
      </c>
      <c r="M105" s="34">
        <v>15.3</v>
      </c>
      <c r="N105" s="34">
        <v>16.3</v>
      </c>
      <c r="O105" s="34">
        <v>18.5</v>
      </c>
      <c r="P105" s="34">
        <v>19.899999999999999</v>
      </c>
      <c r="Q105" s="34">
        <v>13.7</v>
      </c>
      <c r="R105" s="33">
        <v>9.3000000000000007</v>
      </c>
      <c r="S105" s="33">
        <v>7.7</v>
      </c>
      <c r="T105" s="34">
        <v>15</v>
      </c>
      <c r="U105" s="34">
        <v>16.3</v>
      </c>
    </row>
    <row r="106" spans="1:21" ht="16.5" customHeight="1" x14ac:dyDescent="0.25">
      <c r="A106" s="7"/>
      <c r="B106" s="7"/>
      <c r="C106" s="7"/>
      <c r="D106" s="7"/>
      <c r="E106" s="7" t="s">
        <v>157</v>
      </c>
      <c r="F106" s="7"/>
      <c r="G106" s="7"/>
      <c r="H106" s="7"/>
      <c r="I106" s="7"/>
      <c r="J106" s="7"/>
      <c r="K106" s="7"/>
      <c r="L106" s="9" t="s">
        <v>140</v>
      </c>
      <c r="M106" s="34">
        <v>56.1</v>
      </c>
      <c r="N106" s="34">
        <v>57.3</v>
      </c>
      <c r="O106" s="34">
        <v>55.2</v>
      </c>
      <c r="P106" s="34">
        <v>51.2</v>
      </c>
      <c r="Q106" s="34">
        <v>61.6</v>
      </c>
      <c r="R106" s="34">
        <v>53.8</v>
      </c>
      <c r="S106" s="34">
        <v>52</v>
      </c>
      <c r="T106" s="34">
        <v>24.9</v>
      </c>
      <c r="U106" s="34">
        <v>55.9</v>
      </c>
    </row>
    <row r="107" spans="1:21" ht="16.5" customHeight="1" x14ac:dyDescent="0.25">
      <c r="A107" s="7"/>
      <c r="B107" s="7"/>
      <c r="C107" s="7" t="s">
        <v>132</v>
      </c>
      <c r="D107" s="7"/>
      <c r="E107" s="7"/>
      <c r="F107" s="7"/>
      <c r="G107" s="7"/>
      <c r="H107" s="7"/>
      <c r="I107" s="7"/>
      <c r="J107" s="7"/>
      <c r="K107" s="7"/>
      <c r="L107" s="9"/>
      <c r="M107" s="10"/>
      <c r="N107" s="10"/>
      <c r="O107" s="10"/>
      <c r="P107" s="10"/>
      <c r="Q107" s="10"/>
      <c r="R107" s="10"/>
      <c r="S107" s="10"/>
      <c r="T107" s="10"/>
      <c r="U107" s="10"/>
    </row>
    <row r="108" spans="1:21" ht="16.5" customHeight="1" x14ac:dyDescent="0.25">
      <c r="A108" s="7"/>
      <c r="B108" s="7"/>
      <c r="C108" s="7"/>
      <c r="D108" s="7" t="s">
        <v>141</v>
      </c>
      <c r="E108" s="7"/>
      <c r="F108" s="7"/>
      <c r="G108" s="7"/>
      <c r="H108" s="7"/>
      <c r="I108" s="7"/>
      <c r="J108" s="7"/>
      <c r="K108" s="7"/>
      <c r="L108" s="9"/>
      <c r="M108" s="10"/>
      <c r="N108" s="10"/>
      <c r="O108" s="10"/>
      <c r="P108" s="10"/>
      <c r="Q108" s="10"/>
      <c r="R108" s="10"/>
      <c r="S108" s="10"/>
      <c r="T108" s="10"/>
      <c r="U108" s="10"/>
    </row>
    <row r="109" spans="1:21" ht="29.4" customHeight="1" x14ac:dyDescent="0.25">
      <c r="A109" s="7"/>
      <c r="B109" s="7"/>
      <c r="C109" s="7"/>
      <c r="D109" s="7"/>
      <c r="E109" s="519" t="s">
        <v>142</v>
      </c>
      <c r="F109" s="519"/>
      <c r="G109" s="519"/>
      <c r="H109" s="519"/>
      <c r="I109" s="519"/>
      <c r="J109" s="519"/>
      <c r="K109" s="519"/>
      <c r="L109" s="9" t="s">
        <v>140</v>
      </c>
      <c r="M109" s="33">
        <v>1.5</v>
      </c>
      <c r="N109" s="33">
        <v>1.4</v>
      </c>
      <c r="O109" s="33">
        <v>1.5</v>
      </c>
      <c r="P109" s="33">
        <v>1.7</v>
      </c>
      <c r="Q109" s="33">
        <v>2.2000000000000002</v>
      </c>
      <c r="R109" s="33">
        <v>0.7</v>
      </c>
      <c r="S109" s="33" t="s">
        <v>79</v>
      </c>
      <c r="T109" s="33">
        <v>1.5</v>
      </c>
      <c r="U109" s="33">
        <v>1.5</v>
      </c>
    </row>
    <row r="110" spans="1:21" ht="16.5" customHeight="1" x14ac:dyDescent="0.25">
      <c r="A110" s="7"/>
      <c r="B110" s="7"/>
      <c r="C110" s="7"/>
      <c r="D110" s="7"/>
      <c r="E110" s="7" t="s">
        <v>143</v>
      </c>
      <c r="F110" s="7"/>
      <c r="G110" s="7"/>
      <c r="H110" s="7"/>
      <c r="I110" s="7"/>
      <c r="J110" s="7"/>
      <c r="K110" s="7"/>
      <c r="L110" s="9" t="s">
        <v>140</v>
      </c>
      <c r="M110" s="33">
        <v>2.2000000000000002</v>
      </c>
      <c r="N110" s="33">
        <v>1.6</v>
      </c>
      <c r="O110" s="33">
        <v>2</v>
      </c>
      <c r="P110" s="33">
        <v>1.1000000000000001</v>
      </c>
      <c r="Q110" s="33">
        <v>3</v>
      </c>
      <c r="R110" s="33">
        <v>2.1</v>
      </c>
      <c r="S110" s="33">
        <v>0.8</v>
      </c>
      <c r="T110" s="33">
        <v>2</v>
      </c>
      <c r="U110" s="33">
        <v>1.9</v>
      </c>
    </row>
    <row r="111" spans="1:21" ht="16.5" customHeight="1" x14ac:dyDescent="0.25">
      <c r="A111" s="7"/>
      <c r="B111" s="7"/>
      <c r="C111" s="7"/>
      <c r="D111" s="7"/>
      <c r="E111" s="7" t="s">
        <v>144</v>
      </c>
      <c r="F111" s="7"/>
      <c r="G111" s="7"/>
      <c r="H111" s="7"/>
      <c r="I111" s="7"/>
      <c r="J111" s="7"/>
      <c r="K111" s="7"/>
      <c r="L111" s="9" t="s">
        <v>140</v>
      </c>
      <c r="M111" s="33">
        <v>5.5</v>
      </c>
      <c r="N111" s="33">
        <v>3.9</v>
      </c>
      <c r="O111" s="33">
        <v>4.9000000000000004</v>
      </c>
      <c r="P111" s="33">
        <v>2.4</v>
      </c>
      <c r="Q111" s="33">
        <v>7.2</v>
      </c>
      <c r="R111" s="33">
        <v>4</v>
      </c>
      <c r="S111" s="33">
        <v>2.9</v>
      </c>
      <c r="T111" s="33">
        <v>4.3</v>
      </c>
      <c r="U111" s="33">
        <v>4.7</v>
      </c>
    </row>
    <row r="112" spans="1:21" ht="16.5" customHeight="1" x14ac:dyDescent="0.25">
      <c r="A112" s="7"/>
      <c r="B112" s="7"/>
      <c r="C112" s="7"/>
      <c r="D112" s="7"/>
      <c r="E112" s="7" t="s">
        <v>145</v>
      </c>
      <c r="F112" s="7"/>
      <c r="G112" s="7"/>
      <c r="H112" s="7"/>
      <c r="I112" s="7"/>
      <c r="J112" s="7"/>
      <c r="K112" s="7"/>
      <c r="L112" s="9" t="s">
        <v>140</v>
      </c>
      <c r="M112" s="34">
        <v>12.5</v>
      </c>
      <c r="N112" s="33">
        <v>9.3000000000000007</v>
      </c>
      <c r="O112" s="34">
        <v>11.2</v>
      </c>
      <c r="P112" s="33">
        <v>6.5</v>
      </c>
      <c r="Q112" s="34">
        <v>15.6</v>
      </c>
      <c r="R112" s="33">
        <v>8.9</v>
      </c>
      <c r="S112" s="33">
        <v>8</v>
      </c>
      <c r="T112" s="34">
        <v>12.4</v>
      </c>
      <c r="U112" s="34">
        <v>10.9</v>
      </c>
    </row>
    <row r="113" spans="1:21" ht="16.5" customHeight="1" x14ac:dyDescent="0.25">
      <c r="A113" s="7"/>
      <c r="B113" s="7"/>
      <c r="C113" s="7"/>
      <c r="D113" s="7"/>
      <c r="E113" s="7" t="s">
        <v>146</v>
      </c>
      <c r="F113" s="7"/>
      <c r="G113" s="7"/>
      <c r="H113" s="7"/>
      <c r="I113" s="7"/>
      <c r="J113" s="7"/>
      <c r="K113" s="7"/>
      <c r="L113" s="9" t="s">
        <v>140</v>
      </c>
      <c r="M113" s="34">
        <v>28.6</v>
      </c>
      <c r="N113" s="34">
        <v>22.5</v>
      </c>
      <c r="O113" s="34">
        <v>25.3</v>
      </c>
      <c r="P113" s="34">
        <v>14.8</v>
      </c>
      <c r="Q113" s="34">
        <v>35.9</v>
      </c>
      <c r="R113" s="34">
        <v>21.5</v>
      </c>
      <c r="S113" s="34">
        <v>16.2</v>
      </c>
      <c r="T113" s="34">
        <v>25.5</v>
      </c>
      <c r="U113" s="34">
        <v>25.3</v>
      </c>
    </row>
    <row r="114" spans="1:21" ht="16.5" customHeight="1" x14ac:dyDescent="0.25">
      <c r="A114" s="7"/>
      <c r="B114" s="7"/>
      <c r="C114" s="7"/>
      <c r="D114" s="7"/>
      <c r="E114" s="7" t="s">
        <v>147</v>
      </c>
      <c r="F114" s="7"/>
      <c r="G114" s="7"/>
      <c r="H114" s="7"/>
      <c r="I114" s="7"/>
      <c r="J114" s="7"/>
      <c r="K114" s="7"/>
      <c r="L114" s="9" t="s">
        <v>140</v>
      </c>
      <c r="M114" s="34">
        <v>59.1</v>
      </c>
      <c r="N114" s="34">
        <v>50.2</v>
      </c>
      <c r="O114" s="34">
        <v>55.9</v>
      </c>
      <c r="P114" s="34">
        <v>29.3</v>
      </c>
      <c r="Q114" s="34">
        <v>72.900000000000006</v>
      </c>
      <c r="R114" s="34">
        <v>51.8</v>
      </c>
      <c r="S114" s="34">
        <v>34.700000000000003</v>
      </c>
      <c r="T114" s="34">
        <v>32</v>
      </c>
      <c r="U114" s="34">
        <v>53.9</v>
      </c>
    </row>
    <row r="115" spans="1:21" ht="16.5" customHeight="1" x14ac:dyDescent="0.25">
      <c r="A115" s="7"/>
      <c r="B115" s="7"/>
      <c r="C115" s="7"/>
      <c r="D115" s="7"/>
      <c r="E115" s="7" t="s">
        <v>148</v>
      </c>
      <c r="F115" s="7"/>
      <c r="G115" s="7"/>
      <c r="H115" s="7"/>
      <c r="I115" s="7"/>
      <c r="J115" s="7"/>
      <c r="K115" s="7"/>
      <c r="L115" s="9" t="s">
        <v>140</v>
      </c>
      <c r="M115" s="35">
        <v>103.6</v>
      </c>
      <c r="N115" s="34">
        <v>83.1</v>
      </c>
      <c r="O115" s="34">
        <v>89.5</v>
      </c>
      <c r="P115" s="34">
        <v>57.2</v>
      </c>
      <c r="Q115" s="35">
        <v>129.19999999999999</v>
      </c>
      <c r="R115" s="34">
        <v>90.4</v>
      </c>
      <c r="S115" s="34">
        <v>69.3</v>
      </c>
      <c r="T115" s="34">
        <v>80.599999999999994</v>
      </c>
      <c r="U115" s="34">
        <v>92.8</v>
      </c>
    </row>
    <row r="116" spans="1:21" ht="16.5" customHeight="1" x14ac:dyDescent="0.25">
      <c r="A116" s="7"/>
      <c r="B116" s="7"/>
      <c r="C116" s="7"/>
      <c r="D116" s="7" t="s">
        <v>149</v>
      </c>
      <c r="E116" s="7"/>
      <c r="F116" s="7"/>
      <c r="G116" s="7"/>
      <c r="H116" s="7"/>
      <c r="I116" s="7"/>
      <c r="J116" s="7"/>
      <c r="K116" s="7"/>
      <c r="L116" s="9"/>
      <c r="M116" s="10"/>
      <c r="N116" s="10"/>
      <c r="O116" s="10"/>
      <c r="P116" s="10"/>
      <c r="Q116" s="10"/>
      <c r="R116" s="10"/>
      <c r="S116" s="10"/>
      <c r="T116" s="10"/>
      <c r="U116" s="10"/>
    </row>
    <row r="117" spans="1:21" ht="29.4" customHeight="1" x14ac:dyDescent="0.25">
      <c r="A117" s="7"/>
      <c r="B117" s="7"/>
      <c r="C117" s="7"/>
      <c r="D117" s="7"/>
      <c r="E117" s="519" t="s">
        <v>156</v>
      </c>
      <c r="F117" s="519"/>
      <c r="G117" s="519"/>
      <c r="H117" s="519"/>
      <c r="I117" s="519"/>
      <c r="J117" s="519"/>
      <c r="K117" s="519"/>
      <c r="L117" s="9" t="s">
        <v>140</v>
      </c>
      <c r="M117" s="33">
        <v>6.2</v>
      </c>
      <c r="N117" s="33">
        <v>5.6</v>
      </c>
      <c r="O117" s="33">
        <v>5</v>
      </c>
      <c r="P117" s="33">
        <v>5.2</v>
      </c>
      <c r="Q117" s="33">
        <v>7.6</v>
      </c>
      <c r="R117" s="33">
        <v>3.2</v>
      </c>
      <c r="S117" s="33">
        <v>1.4</v>
      </c>
      <c r="T117" s="33">
        <v>6.5</v>
      </c>
      <c r="U117" s="33">
        <v>5.7</v>
      </c>
    </row>
    <row r="118" spans="1:21" ht="16.5" customHeight="1" x14ac:dyDescent="0.25">
      <c r="A118" s="7"/>
      <c r="B118" s="7"/>
      <c r="C118" s="7"/>
      <c r="D118" s="7"/>
      <c r="E118" s="7" t="s">
        <v>157</v>
      </c>
      <c r="F118" s="7"/>
      <c r="G118" s="7"/>
      <c r="H118" s="7"/>
      <c r="I118" s="7"/>
      <c r="J118" s="7"/>
      <c r="K118" s="7"/>
      <c r="L118" s="9" t="s">
        <v>140</v>
      </c>
      <c r="M118" s="34">
        <v>18.100000000000001</v>
      </c>
      <c r="N118" s="34">
        <v>14.3</v>
      </c>
      <c r="O118" s="34">
        <v>15</v>
      </c>
      <c r="P118" s="33">
        <v>8.6</v>
      </c>
      <c r="Q118" s="34">
        <v>23.2</v>
      </c>
      <c r="R118" s="34">
        <v>13.6</v>
      </c>
      <c r="S118" s="34">
        <v>10.199999999999999</v>
      </c>
      <c r="T118" s="33">
        <v>6.8</v>
      </c>
      <c r="U118" s="34">
        <v>15.7</v>
      </c>
    </row>
    <row r="119" spans="1:21" ht="16.5" customHeight="1" x14ac:dyDescent="0.25">
      <c r="A119" s="7"/>
      <c r="B119" s="7"/>
      <c r="C119" s="7" t="s">
        <v>153</v>
      </c>
      <c r="D119" s="7"/>
      <c r="E119" s="7"/>
      <c r="F119" s="7"/>
      <c r="G119" s="7"/>
      <c r="H119" s="7"/>
      <c r="I119" s="7"/>
      <c r="J119" s="7"/>
      <c r="K119" s="7"/>
      <c r="L119" s="9"/>
      <c r="M119" s="10"/>
      <c r="N119" s="10"/>
      <c r="O119" s="10"/>
      <c r="P119" s="10"/>
      <c r="Q119" s="10"/>
      <c r="R119" s="10"/>
      <c r="S119" s="10"/>
      <c r="T119" s="10"/>
      <c r="U119" s="10"/>
    </row>
    <row r="120" spans="1:21" ht="16.5" customHeight="1" x14ac:dyDescent="0.25">
      <c r="A120" s="7"/>
      <c r="B120" s="7"/>
      <c r="C120" s="7"/>
      <c r="D120" s="7" t="s">
        <v>141</v>
      </c>
      <c r="E120" s="7"/>
      <c r="F120" s="7"/>
      <c r="G120" s="7"/>
      <c r="H120" s="7"/>
      <c r="I120" s="7"/>
      <c r="J120" s="7"/>
      <c r="K120" s="7"/>
      <c r="L120" s="9"/>
      <c r="M120" s="10"/>
      <c r="N120" s="10"/>
      <c r="O120" s="10"/>
      <c r="P120" s="10"/>
      <c r="Q120" s="10"/>
      <c r="R120" s="10"/>
      <c r="S120" s="10"/>
      <c r="T120" s="10"/>
      <c r="U120" s="10"/>
    </row>
    <row r="121" spans="1:21" ht="29.4" customHeight="1" x14ac:dyDescent="0.25">
      <c r="A121" s="7"/>
      <c r="B121" s="7"/>
      <c r="C121" s="7"/>
      <c r="D121" s="7"/>
      <c r="E121" s="519" t="s">
        <v>142</v>
      </c>
      <c r="F121" s="519"/>
      <c r="G121" s="519"/>
      <c r="H121" s="519"/>
      <c r="I121" s="519"/>
      <c r="J121" s="519"/>
      <c r="K121" s="519"/>
      <c r="L121" s="9" t="s">
        <v>140</v>
      </c>
      <c r="M121" s="34">
        <v>14.2</v>
      </c>
      <c r="N121" s="34">
        <v>35.200000000000003</v>
      </c>
      <c r="O121" s="33">
        <v>7.5</v>
      </c>
      <c r="P121" s="33">
        <v>5.4</v>
      </c>
      <c r="Q121" s="34">
        <v>14.7</v>
      </c>
      <c r="R121" s="33">
        <v>5.3</v>
      </c>
      <c r="S121" s="34">
        <v>13.9</v>
      </c>
      <c r="T121" s="33">
        <v>5.7</v>
      </c>
      <c r="U121" s="34">
        <v>10.9</v>
      </c>
    </row>
    <row r="122" spans="1:21" ht="16.5" customHeight="1" x14ac:dyDescent="0.25">
      <c r="A122" s="7"/>
      <c r="B122" s="7"/>
      <c r="C122" s="7"/>
      <c r="D122" s="7"/>
      <c r="E122" s="7" t="s">
        <v>143</v>
      </c>
      <c r="F122" s="7"/>
      <c r="G122" s="7"/>
      <c r="H122" s="7"/>
      <c r="I122" s="7"/>
      <c r="J122" s="7"/>
      <c r="K122" s="7"/>
      <c r="L122" s="9" t="s">
        <v>140</v>
      </c>
      <c r="M122" s="34">
        <v>10.7</v>
      </c>
      <c r="N122" s="34">
        <v>12.6</v>
      </c>
      <c r="O122" s="34">
        <v>11.4</v>
      </c>
      <c r="P122" s="33">
        <v>8.1</v>
      </c>
      <c r="Q122" s="33">
        <v>9.1</v>
      </c>
      <c r="R122" s="34">
        <v>12.7</v>
      </c>
      <c r="S122" s="33">
        <v>6.4</v>
      </c>
      <c r="T122" s="34">
        <v>17.600000000000001</v>
      </c>
      <c r="U122" s="33">
        <v>9.6</v>
      </c>
    </row>
    <row r="123" spans="1:21" ht="16.5" customHeight="1" x14ac:dyDescent="0.25">
      <c r="A123" s="7"/>
      <c r="B123" s="7"/>
      <c r="C123" s="7"/>
      <c r="D123" s="7"/>
      <c r="E123" s="7" t="s">
        <v>144</v>
      </c>
      <c r="F123" s="7"/>
      <c r="G123" s="7"/>
      <c r="H123" s="7"/>
      <c r="I123" s="7"/>
      <c r="J123" s="7"/>
      <c r="K123" s="7"/>
      <c r="L123" s="9" t="s">
        <v>140</v>
      </c>
      <c r="M123" s="34">
        <v>26.7</v>
      </c>
      <c r="N123" s="34">
        <v>33</v>
      </c>
      <c r="O123" s="34">
        <v>27.3</v>
      </c>
      <c r="P123" s="34">
        <v>20.7</v>
      </c>
      <c r="Q123" s="34">
        <v>24.1</v>
      </c>
      <c r="R123" s="34">
        <v>25.5</v>
      </c>
      <c r="S123" s="34">
        <v>23.1</v>
      </c>
      <c r="T123" s="34">
        <v>34.700000000000003</v>
      </c>
      <c r="U123" s="34">
        <v>24.5</v>
      </c>
    </row>
    <row r="124" spans="1:21" ht="16.5" customHeight="1" x14ac:dyDescent="0.25">
      <c r="A124" s="7"/>
      <c r="B124" s="7"/>
      <c r="C124" s="7"/>
      <c r="D124" s="7"/>
      <c r="E124" s="7" t="s">
        <v>145</v>
      </c>
      <c r="F124" s="7"/>
      <c r="G124" s="7"/>
      <c r="H124" s="7"/>
      <c r="I124" s="7"/>
      <c r="J124" s="7"/>
      <c r="K124" s="7"/>
      <c r="L124" s="9" t="s">
        <v>140</v>
      </c>
      <c r="M124" s="34">
        <v>55.1</v>
      </c>
      <c r="N124" s="34">
        <v>64.5</v>
      </c>
      <c r="O124" s="34">
        <v>53.5</v>
      </c>
      <c r="P124" s="34">
        <v>44.7</v>
      </c>
      <c r="Q124" s="34">
        <v>50.2</v>
      </c>
      <c r="R124" s="34">
        <v>49.9</v>
      </c>
      <c r="S124" s="34">
        <v>54.6</v>
      </c>
      <c r="T124" s="34">
        <v>60.2</v>
      </c>
      <c r="U124" s="34">
        <v>49.6</v>
      </c>
    </row>
    <row r="125" spans="1:21" ht="16.5" customHeight="1" x14ac:dyDescent="0.25">
      <c r="A125" s="7"/>
      <c r="B125" s="7"/>
      <c r="C125" s="7"/>
      <c r="D125" s="7"/>
      <c r="E125" s="7" t="s">
        <v>146</v>
      </c>
      <c r="F125" s="7"/>
      <c r="G125" s="7"/>
      <c r="H125" s="7"/>
      <c r="I125" s="7"/>
      <c r="J125" s="7"/>
      <c r="K125" s="7"/>
      <c r="L125" s="9" t="s">
        <v>140</v>
      </c>
      <c r="M125" s="35">
        <v>116.4</v>
      </c>
      <c r="N125" s="35">
        <v>124.2</v>
      </c>
      <c r="O125" s="35">
        <v>107.5</v>
      </c>
      <c r="P125" s="34">
        <v>94.3</v>
      </c>
      <c r="Q125" s="35">
        <v>105.6</v>
      </c>
      <c r="R125" s="35">
        <v>106</v>
      </c>
      <c r="S125" s="35">
        <v>106.6</v>
      </c>
      <c r="T125" s="35">
        <v>120</v>
      </c>
      <c r="U125" s="35">
        <v>100.7</v>
      </c>
    </row>
    <row r="126" spans="1:21" ht="16.5" customHeight="1" x14ac:dyDescent="0.25">
      <c r="A126" s="7"/>
      <c r="B126" s="7"/>
      <c r="C126" s="7"/>
      <c r="D126" s="7"/>
      <c r="E126" s="7" t="s">
        <v>147</v>
      </c>
      <c r="F126" s="7"/>
      <c r="G126" s="7"/>
      <c r="H126" s="7"/>
      <c r="I126" s="7"/>
      <c r="J126" s="7"/>
      <c r="K126" s="7"/>
      <c r="L126" s="9" t="s">
        <v>140</v>
      </c>
      <c r="M126" s="35">
        <v>199.2</v>
      </c>
      <c r="N126" s="35">
        <v>197.8</v>
      </c>
      <c r="O126" s="35">
        <v>192.1</v>
      </c>
      <c r="P126" s="35">
        <v>174.2</v>
      </c>
      <c r="Q126" s="35">
        <v>182.6</v>
      </c>
      <c r="R126" s="35">
        <v>179.5</v>
      </c>
      <c r="S126" s="35">
        <v>177.5</v>
      </c>
      <c r="T126" s="35">
        <v>188.5</v>
      </c>
      <c r="U126" s="35">
        <v>171.1</v>
      </c>
    </row>
    <row r="127" spans="1:21" ht="16.5" customHeight="1" x14ac:dyDescent="0.25">
      <c r="A127" s="7"/>
      <c r="B127" s="7"/>
      <c r="C127" s="7"/>
      <c r="D127" s="7"/>
      <c r="E127" s="7" t="s">
        <v>148</v>
      </c>
      <c r="F127" s="7"/>
      <c r="G127" s="7"/>
      <c r="H127" s="7"/>
      <c r="I127" s="7"/>
      <c r="J127" s="7"/>
      <c r="K127" s="7"/>
      <c r="L127" s="9" t="s">
        <v>140</v>
      </c>
      <c r="M127" s="35">
        <v>234.3</v>
      </c>
      <c r="N127" s="35">
        <v>205.1</v>
      </c>
      <c r="O127" s="35">
        <v>233</v>
      </c>
      <c r="P127" s="35">
        <v>239.1</v>
      </c>
      <c r="Q127" s="35">
        <v>221.2</v>
      </c>
      <c r="R127" s="35">
        <v>207.5</v>
      </c>
      <c r="S127" s="35">
        <v>247.1</v>
      </c>
      <c r="T127" s="35">
        <v>244.1</v>
      </c>
      <c r="U127" s="35">
        <v>199.2</v>
      </c>
    </row>
    <row r="128" spans="1:21" ht="16.5" customHeight="1" x14ac:dyDescent="0.25">
      <c r="A128" s="7"/>
      <c r="B128" s="7"/>
      <c r="C128" s="7"/>
      <c r="D128" s="7" t="s">
        <v>149</v>
      </c>
      <c r="E128" s="7"/>
      <c r="F128" s="7"/>
      <c r="G128" s="7"/>
      <c r="H128" s="7"/>
      <c r="I128" s="7"/>
      <c r="J128" s="7"/>
      <c r="K128" s="7"/>
      <c r="L128" s="9"/>
      <c r="M128" s="10"/>
      <c r="N128" s="10"/>
      <c r="O128" s="10"/>
      <c r="P128" s="10"/>
      <c r="Q128" s="10"/>
      <c r="R128" s="10"/>
      <c r="S128" s="10"/>
      <c r="T128" s="10"/>
      <c r="U128" s="10"/>
    </row>
    <row r="129" spans="1:21" ht="29.4" customHeight="1" x14ac:dyDescent="0.25">
      <c r="A129" s="7"/>
      <c r="B129" s="7"/>
      <c r="C129" s="7"/>
      <c r="D129" s="7"/>
      <c r="E129" s="519" t="s">
        <v>156</v>
      </c>
      <c r="F129" s="519"/>
      <c r="G129" s="519"/>
      <c r="H129" s="519"/>
      <c r="I129" s="519"/>
      <c r="J129" s="519"/>
      <c r="K129" s="519"/>
      <c r="L129" s="9" t="s">
        <v>140</v>
      </c>
      <c r="M129" s="34">
        <v>33.799999999999997</v>
      </c>
      <c r="N129" s="34">
        <v>65.400000000000006</v>
      </c>
      <c r="O129" s="34">
        <v>20.3</v>
      </c>
      <c r="P129" s="34">
        <v>15.5</v>
      </c>
      <c r="Q129" s="34">
        <v>31</v>
      </c>
      <c r="R129" s="34">
        <v>17.7</v>
      </c>
      <c r="S129" s="34">
        <v>43.9</v>
      </c>
      <c r="T129" s="34">
        <v>19.3</v>
      </c>
      <c r="U129" s="34">
        <v>27.9</v>
      </c>
    </row>
    <row r="130" spans="1:21" ht="16.5" customHeight="1" x14ac:dyDescent="0.25">
      <c r="A130" s="7"/>
      <c r="B130" s="7"/>
      <c r="C130" s="7"/>
      <c r="D130" s="7"/>
      <c r="E130" s="7" t="s">
        <v>157</v>
      </c>
      <c r="F130" s="7"/>
      <c r="G130" s="7"/>
      <c r="H130" s="7"/>
      <c r="I130" s="7"/>
      <c r="J130" s="7"/>
      <c r="K130" s="7"/>
      <c r="L130" s="9" t="s">
        <v>140</v>
      </c>
      <c r="M130" s="34">
        <v>29</v>
      </c>
      <c r="N130" s="34">
        <v>30.8</v>
      </c>
      <c r="O130" s="34">
        <v>28.6</v>
      </c>
      <c r="P130" s="34">
        <v>25</v>
      </c>
      <c r="Q130" s="34">
        <v>27.5</v>
      </c>
      <c r="R130" s="34">
        <v>25.1</v>
      </c>
      <c r="S130" s="34">
        <v>27.6</v>
      </c>
      <c r="T130" s="34">
        <v>18.600000000000001</v>
      </c>
      <c r="U130" s="34">
        <v>28.3</v>
      </c>
    </row>
    <row r="131" spans="1:21" ht="16.5" customHeight="1" x14ac:dyDescent="0.25">
      <c r="A131" s="7"/>
      <c r="B131" s="7"/>
      <c r="C131" s="7" t="s">
        <v>135</v>
      </c>
      <c r="D131" s="7"/>
      <c r="E131" s="7"/>
      <c r="F131" s="7"/>
      <c r="G131" s="7"/>
      <c r="H131" s="7"/>
      <c r="I131" s="7"/>
      <c r="J131" s="7"/>
      <c r="K131" s="7"/>
      <c r="L131" s="9"/>
      <c r="M131" s="10"/>
      <c r="N131" s="10"/>
      <c r="O131" s="10"/>
      <c r="P131" s="10"/>
      <c r="Q131" s="10"/>
      <c r="R131" s="10"/>
      <c r="S131" s="10"/>
      <c r="T131" s="10"/>
      <c r="U131" s="10"/>
    </row>
    <row r="132" spans="1:21" ht="16.5" customHeight="1" x14ac:dyDescent="0.25">
      <c r="A132" s="7"/>
      <c r="B132" s="7"/>
      <c r="C132" s="7"/>
      <c r="D132" s="7" t="s">
        <v>154</v>
      </c>
      <c r="E132" s="7"/>
      <c r="F132" s="7"/>
      <c r="G132" s="7"/>
      <c r="H132" s="7"/>
      <c r="I132" s="7"/>
      <c r="J132" s="7"/>
      <c r="K132" s="7"/>
      <c r="L132" s="9"/>
      <c r="M132" s="10"/>
      <c r="N132" s="10"/>
      <c r="O132" s="10"/>
      <c r="P132" s="10"/>
      <c r="Q132" s="10"/>
      <c r="R132" s="10"/>
      <c r="S132" s="10"/>
      <c r="T132" s="10"/>
      <c r="U132" s="10"/>
    </row>
    <row r="133" spans="1:21" ht="29.4" customHeight="1" x14ac:dyDescent="0.25">
      <c r="A133" s="7"/>
      <c r="B133" s="7"/>
      <c r="C133" s="7"/>
      <c r="D133" s="7"/>
      <c r="E133" s="519" t="s">
        <v>142</v>
      </c>
      <c r="F133" s="519"/>
      <c r="G133" s="519"/>
      <c r="H133" s="519"/>
      <c r="I133" s="519"/>
      <c r="J133" s="519"/>
      <c r="K133" s="519"/>
      <c r="L133" s="9" t="s">
        <v>140</v>
      </c>
      <c r="M133" s="33">
        <v>0.3</v>
      </c>
      <c r="N133" s="33">
        <v>0.3</v>
      </c>
      <c r="O133" s="33">
        <v>0.2</v>
      </c>
      <c r="P133" s="33">
        <v>0.4</v>
      </c>
      <c r="Q133" s="33">
        <v>0.2</v>
      </c>
      <c r="R133" s="33">
        <v>0.2</v>
      </c>
      <c r="S133" s="33" t="s">
        <v>79</v>
      </c>
      <c r="T133" s="33">
        <v>0.1</v>
      </c>
      <c r="U133" s="33">
        <v>0.3</v>
      </c>
    </row>
    <row r="134" spans="1:21" ht="16.5" customHeight="1" x14ac:dyDescent="0.25">
      <c r="A134" s="7"/>
      <c r="B134" s="7"/>
      <c r="C134" s="7"/>
      <c r="D134" s="7"/>
      <c r="E134" s="7" t="s">
        <v>143</v>
      </c>
      <c r="F134" s="7"/>
      <c r="G134" s="7"/>
      <c r="H134" s="7"/>
      <c r="I134" s="7"/>
      <c r="J134" s="7"/>
      <c r="K134" s="7"/>
      <c r="L134" s="9" t="s">
        <v>140</v>
      </c>
      <c r="M134" s="33">
        <v>1.3</v>
      </c>
      <c r="N134" s="33">
        <v>1.1000000000000001</v>
      </c>
      <c r="O134" s="33">
        <v>1.4</v>
      </c>
      <c r="P134" s="33">
        <v>1.1000000000000001</v>
      </c>
      <c r="Q134" s="33">
        <v>1.4</v>
      </c>
      <c r="R134" s="33">
        <v>1.4</v>
      </c>
      <c r="S134" s="33">
        <v>0.9</v>
      </c>
      <c r="T134" s="33">
        <v>2.5</v>
      </c>
      <c r="U134" s="33">
        <v>1.3</v>
      </c>
    </row>
    <row r="135" spans="1:21" ht="16.5" customHeight="1" x14ac:dyDescent="0.25">
      <c r="A135" s="7"/>
      <c r="B135" s="7"/>
      <c r="C135" s="7"/>
      <c r="D135" s="7"/>
      <c r="E135" s="7" t="s">
        <v>144</v>
      </c>
      <c r="F135" s="7"/>
      <c r="G135" s="7"/>
      <c r="H135" s="7"/>
      <c r="I135" s="7"/>
      <c r="J135" s="7"/>
      <c r="K135" s="7"/>
      <c r="L135" s="9" t="s">
        <v>140</v>
      </c>
      <c r="M135" s="33">
        <v>2.7</v>
      </c>
      <c r="N135" s="33">
        <v>2.4</v>
      </c>
      <c r="O135" s="33">
        <v>3.1</v>
      </c>
      <c r="P135" s="33">
        <v>2.4</v>
      </c>
      <c r="Q135" s="33">
        <v>3.3</v>
      </c>
      <c r="R135" s="33">
        <v>2.9</v>
      </c>
      <c r="S135" s="33">
        <v>2.6</v>
      </c>
      <c r="T135" s="33">
        <v>8.1999999999999993</v>
      </c>
      <c r="U135" s="33">
        <v>2.7</v>
      </c>
    </row>
    <row r="136" spans="1:21" ht="16.5" customHeight="1" x14ac:dyDescent="0.25">
      <c r="A136" s="7"/>
      <c r="B136" s="7"/>
      <c r="C136" s="7"/>
      <c r="D136" s="7"/>
      <c r="E136" s="7" t="s">
        <v>145</v>
      </c>
      <c r="F136" s="7"/>
      <c r="G136" s="7"/>
      <c r="H136" s="7"/>
      <c r="I136" s="7"/>
      <c r="J136" s="7"/>
      <c r="K136" s="7"/>
      <c r="L136" s="9" t="s">
        <v>140</v>
      </c>
      <c r="M136" s="33">
        <v>5.0999999999999996</v>
      </c>
      <c r="N136" s="33">
        <v>4.2</v>
      </c>
      <c r="O136" s="33">
        <v>5.8</v>
      </c>
      <c r="P136" s="33">
        <v>4.8</v>
      </c>
      <c r="Q136" s="33">
        <v>6.2</v>
      </c>
      <c r="R136" s="33">
        <v>5.0999999999999996</v>
      </c>
      <c r="S136" s="33">
        <v>5.6</v>
      </c>
      <c r="T136" s="34">
        <v>11.2</v>
      </c>
      <c r="U136" s="33">
        <v>5.0999999999999996</v>
      </c>
    </row>
    <row r="137" spans="1:21" ht="16.5" customHeight="1" x14ac:dyDescent="0.25">
      <c r="A137" s="7"/>
      <c r="B137" s="7"/>
      <c r="C137" s="7"/>
      <c r="D137" s="7"/>
      <c r="E137" s="7" t="s">
        <v>146</v>
      </c>
      <c r="F137" s="7"/>
      <c r="G137" s="7"/>
      <c r="H137" s="7"/>
      <c r="I137" s="7"/>
      <c r="J137" s="7"/>
      <c r="K137" s="7"/>
      <c r="L137" s="9" t="s">
        <v>140</v>
      </c>
      <c r="M137" s="34">
        <v>10.3</v>
      </c>
      <c r="N137" s="33">
        <v>8.6999999999999993</v>
      </c>
      <c r="O137" s="34">
        <v>10</v>
      </c>
      <c r="P137" s="34">
        <v>10.3</v>
      </c>
      <c r="Q137" s="34">
        <v>11.9</v>
      </c>
      <c r="R137" s="34">
        <v>10.4</v>
      </c>
      <c r="S137" s="34">
        <v>10.7</v>
      </c>
      <c r="T137" s="34">
        <v>18.5</v>
      </c>
      <c r="U137" s="34">
        <v>10</v>
      </c>
    </row>
    <row r="138" spans="1:21" ht="16.5" customHeight="1" x14ac:dyDescent="0.25">
      <c r="A138" s="7"/>
      <c r="B138" s="7"/>
      <c r="C138" s="7"/>
      <c r="D138" s="7"/>
      <c r="E138" s="7" t="s">
        <v>147</v>
      </c>
      <c r="F138" s="7"/>
      <c r="G138" s="7"/>
      <c r="H138" s="7"/>
      <c r="I138" s="7"/>
      <c r="J138" s="7"/>
      <c r="K138" s="7"/>
      <c r="L138" s="9" t="s">
        <v>140</v>
      </c>
      <c r="M138" s="34">
        <v>15.9</v>
      </c>
      <c r="N138" s="34">
        <v>15.1</v>
      </c>
      <c r="O138" s="34">
        <v>14.5</v>
      </c>
      <c r="P138" s="34">
        <v>20.6</v>
      </c>
      <c r="Q138" s="34">
        <v>19.8</v>
      </c>
      <c r="R138" s="34">
        <v>16.5</v>
      </c>
      <c r="S138" s="34">
        <v>19</v>
      </c>
      <c r="T138" s="34">
        <v>37</v>
      </c>
      <c r="U138" s="34">
        <v>16.3</v>
      </c>
    </row>
    <row r="139" spans="1:21" ht="16.5" customHeight="1" x14ac:dyDescent="0.25">
      <c r="A139" s="7"/>
      <c r="B139" s="7"/>
      <c r="C139" s="7"/>
      <c r="D139" s="7"/>
      <c r="E139" s="7" t="s">
        <v>148</v>
      </c>
      <c r="F139" s="7"/>
      <c r="G139" s="7"/>
      <c r="H139" s="7"/>
      <c r="I139" s="7"/>
      <c r="J139" s="7"/>
      <c r="K139" s="7"/>
      <c r="L139" s="9" t="s">
        <v>140</v>
      </c>
      <c r="M139" s="34">
        <v>16.100000000000001</v>
      </c>
      <c r="N139" s="34">
        <v>19.399999999999999</v>
      </c>
      <c r="O139" s="34">
        <v>15.4</v>
      </c>
      <c r="P139" s="34">
        <v>31.1</v>
      </c>
      <c r="Q139" s="34">
        <v>26.7</v>
      </c>
      <c r="R139" s="34">
        <v>17.7</v>
      </c>
      <c r="S139" s="34">
        <v>21</v>
      </c>
      <c r="T139" s="34">
        <v>29.9</v>
      </c>
      <c r="U139" s="34">
        <v>19.2</v>
      </c>
    </row>
    <row r="140" spans="1:21" ht="16.5" customHeight="1" x14ac:dyDescent="0.25">
      <c r="A140" s="7"/>
      <c r="B140" s="7"/>
      <c r="C140" s="7"/>
      <c r="D140" s="7" t="s">
        <v>155</v>
      </c>
      <c r="E140" s="7"/>
      <c r="F140" s="7"/>
      <c r="G140" s="7"/>
      <c r="H140" s="7"/>
      <c r="I140" s="7"/>
      <c r="J140" s="7"/>
      <c r="K140" s="7"/>
      <c r="L140" s="9"/>
      <c r="M140" s="10"/>
      <c r="N140" s="10"/>
      <c r="O140" s="10"/>
      <c r="P140" s="10"/>
      <c r="Q140" s="10"/>
      <c r="R140" s="10"/>
      <c r="S140" s="10"/>
      <c r="T140" s="10"/>
      <c r="U140" s="10"/>
    </row>
    <row r="141" spans="1:21" ht="29.4" customHeight="1" x14ac:dyDescent="0.25">
      <c r="A141" s="7"/>
      <c r="B141" s="7"/>
      <c r="C141" s="7"/>
      <c r="D141" s="7"/>
      <c r="E141" s="519" t="s">
        <v>156</v>
      </c>
      <c r="F141" s="519"/>
      <c r="G141" s="519"/>
      <c r="H141" s="519"/>
      <c r="I141" s="519"/>
      <c r="J141" s="519"/>
      <c r="K141" s="519"/>
      <c r="L141" s="9" t="s">
        <v>140</v>
      </c>
      <c r="M141" s="33">
        <v>0.8</v>
      </c>
      <c r="N141" s="33">
        <v>0.4</v>
      </c>
      <c r="O141" s="33">
        <v>0.6</v>
      </c>
      <c r="P141" s="33">
        <v>0.8</v>
      </c>
      <c r="Q141" s="33">
        <v>0.5</v>
      </c>
      <c r="R141" s="33">
        <v>1</v>
      </c>
      <c r="S141" s="33">
        <v>1.4</v>
      </c>
      <c r="T141" s="33">
        <v>0.6</v>
      </c>
      <c r="U141" s="33">
        <v>0.7</v>
      </c>
    </row>
    <row r="142" spans="1:21" ht="16.5" customHeight="1" x14ac:dyDescent="0.25">
      <c r="A142" s="7"/>
      <c r="B142" s="7"/>
      <c r="C142" s="7"/>
      <c r="D142" s="7"/>
      <c r="E142" s="7" t="s">
        <v>157</v>
      </c>
      <c r="F142" s="7"/>
      <c r="G142" s="7"/>
      <c r="H142" s="7"/>
      <c r="I142" s="7"/>
      <c r="J142" s="7"/>
      <c r="K142" s="7"/>
      <c r="L142" s="9" t="s">
        <v>140</v>
      </c>
      <c r="M142" s="33">
        <v>2</v>
      </c>
      <c r="N142" s="33">
        <v>2.2000000000000002</v>
      </c>
      <c r="O142" s="33">
        <v>1.8</v>
      </c>
      <c r="P142" s="33">
        <v>2.8</v>
      </c>
      <c r="Q142" s="33">
        <v>3</v>
      </c>
      <c r="R142" s="33">
        <v>2</v>
      </c>
      <c r="S142" s="33">
        <v>2.6</v>
      </c>
      <c r="T142" s="33">
        <v>3</v>
      </c>
      <c r="U142" s="33">
        <v>2.2000000000000002</v>
      </c>
    </row>
    <row r="143" spans="1:21" ht="16.5" customHeight="1" x14ac:dyDescent="0.25">
      <c r="A143" s="7"/>
      <c r="B143" s="7"/>
      <c r="C143" s="7" t="s">
        <v>136</v>
      </c>
      <c r="D143" s="7"/>
      <c r="E143" s="7"/>
      <c r="F143" s="7"/>
      <c r="G143" s="7"/>
      <c r="H143" s="7"/>
      <c r="I143" s="7"/>
      <c r="J143" s="7"/>
      <c r="K143" s="7"/>
      <c r="L143" s="9"/>
      <c r="M143" s="10"/>
      <c r="N143" s="10"/>
      <c r="O143" s="10"/>
      <c r="P143" s="10"/>
      <c r="Q143" s="10"/>
      <c r="R143" s="10"/>
      <c r="S143" s="10"/>
      <c r="T143" s="10"/>
      <c r="U143" s="10"/>
    </row>
    <row r="144" spans="1:21" ht="16.5" customHeight="1" x14ac:dyDescent="0.25">
      <c r="A144" s="7"/>
      <c r="B144" s="7"/>
      <c r="C144" s="7"/>
      <c r="D144" s="7" t="s">
        <v>154</v>
      </c>
      <c r="E144" s="7"/>
      <c r="F144" s="7"/>
      <c r="G144" s="7"/>
      <c r="H144" s="7"/>
      <c r="I144" s="7"/>
      <c r="J144" s="7"/>
      <c r="K144" s="7"/>
      <c r="L144" s="9"/>
      <c r="M144" s="10"/>
      <c r="N144" s="10"/>
      <c r="O144" s="10"/>
      <c r="P144" s="10"/>
      <c r="Q144" s="10"/>
      <c r="R144" s="10"/>
      <c r="S144" s="10"/>
      <c r="T144" s="10"/>
      <c r="U144" s="10"/>
    </row>
    <row r="145" spans="1:21" ht="29.4" customHeight="1" x14ac:dyDescent="0.25">
      <c r="A145" s="7"/>
      <c r="B145" s="7"/>
      <c r="C145" s="7"/>
      <c r="D145" s="7"/>
      <c r="E145" s="519" t="s">
        <v>142</v>
      </c>
      <c r="F145" s="519"/>
      <c r="G145" s="519"/>
      <c r="H145" s="519"/>
      <c r="I145" s="519"/>
      <c r="J145" s="519"/>
      <c r="K145" s="519"/>
      <c r="L145" s="9" t="s">
        <v>140</v>
      </c>
      <c r="M145" s="34">
        <v>74.2</v>
      </c>
      <c r="N145" s="35">
        <v>152.1</v>
      </c>
      <c r="O145" s="34">
        <v>91.6</v>
      </c>
      <c r="P145" s="34">
        <v>39.6</v>
      </c>
      <c r="Q145" s="35">
        <v>129.69999999999999</v>
      </c>
      <c r="R145" s="34">
        <v>60.4</v>
      </c>
      <c r="S145" s="34">
        <v>35.299999999999997</v>
      </c>
      <c r="T145" s="34">
        <v>72.900000000000006</v>
      </c>
      <c r="U145" s="34">
        <v>82</v>
      </c>
    </row>
    <row r="146" spans="1:21" ht="16.5" customHeight="1" x14ac:dyDescent="0.25">
      <c r="A146" s="7"/>
      <c r="B146" s="7"/>
      <c r="C146" s="7"/>
      <c r="D146" s="7"/>
      <c r="E146" s="7" t="s">
        <v>143</v>
      </c>
      <c r="F146" s="7"/>
      <c r="G146" s="7"/>
      <c r="H146" s="7"/>
      <c r="I146" s="7"/>
      <c r="J146" s="7"/>
      <c r="K146" s="7"/>
      <c r="L146" s="9" t="s">
        <v>140</v>
      </c>
      <c r="M146" s="34">
        <v>41.5</v>
      </c>
      <c r="N146" s="34">
        <v>68</v>
      </c>
      <c r="O146" s="34">
        <v>62.3</v>
      </c>
      <c r="P146" s="34">
        <v>33.700000000000003</v>
      </c>
      <c r="Q146" s="34">
        <v>66.599999999999994</v>
      </c>
      <c r="R146" s="34">
        <v>70.5</v>
      </c>
      <c r="S146" s="34">
        <v>42.8</v>
      </c>
      <c r="T146" s="34">
        <v>74.599999999999994</v>
      </c>
      <c r="U146" s="34">
        <v>54.5</v>
      </c>
    </row>
    <row r="147" spans="1:21" ht="16.5" customHeight="1" x14ac:dyDescent="0.25">
      <c r="A147" s="7"/>
      <c r="B147" s="7"/>
      <c r="C147" s="7"/>
      <c r="D147" s="7"/>
      <c r="E147" s="7" t="s">
        <v>144</v>
      </c>
      <c r="F147" s="7"/>
      <c r="G147" s="7"/>
      <c r="H147" s="7"/>
      <c r="I147" s="7"/>
      <c r="J147" s="7"/>
      <c r="K147" s="7"/>
      <c r="L147" s="9" t="s">
        <v>140</v>
      </c>
      <c r="M147" s="34">
        <v>96.5</v>
      </c>
      <c r="N147" s="35">
        <v>137.9</v>
      </c>
      <c r="O147" s="35">
        <v>146.9</v>
      </c>
      <c r="P147" s="34">
        <v>78.5</v>
      </c>
      <c r="Q147" s="35">
        <v>148.30000000000001</v>
      </c>
      <c r="R147" s="35">
        <v>135.1</v>
      </c>
      <c r="S147" s="35">
        <v>104.1</v>
      </c>
      <c r="T147" s="35">
        <v>158.6</v>
      </c>
      <c r="U147" s="35">
        <v>121</v>
      </c>
    </row>
    <row r="148" spans="1:21" ht="16.5" customHeight="1" x14ac:dyDescent="0.25">
      <c r="A148" s="7"/>
      <c r="B148" s="7"/>
      <c r="C148" s="7"/>
      <c r="D148" s="7"/>
      <c r="E148" s="7" t="s">
        <v>145</v>
      </c>
      <c r="F148" s="7"/>
      <c r="G148" s="7"/>
      <c r="H148" s="7"/>
      <c r="I148" s="7"/>
      <c r="J148" s="7"/>
      <c r="K148" s="7"/>
      <c r="L148" s="9" t="s">
        <v>140</v>
      </c>
      <c r="M148" s="35">
        <v>173.5</v>
      </c>
      <c r="N148" s="35">
        <v>226.1</v>
      </c>
      <c r="O148" s="35">
        <v>265.39999999999998</v>
      </c>
      <c r="P148" s="35">
        <v>155.19999999999999</v>
      </c>
      <c r="Q148" s="35">
        <v>254.8</v>
      </c>
      <c r="R148" s="35">
        <v>241.2</v>
      </c>
      <c r="S148" s="35">
        <v>184.2</v>
      </c>
      <c r="T148" s="35">
        <v>232.3</v>
      </c>
      <c r="U148" s="35">
        <v>212.3</v>
      </c>
    </row>
    <row r="149" spans="1:21" ht="16.5" customHeight="1" x14ac:dyDescent="0.25">
      <c r="A149" s="7"/>
      <c r="B149" s="7"/>
      <c r="C149" s="7"/>
      <c r="D149" s="7"/>
      <c r="E149" s="7" t="s">
        <v>146</v>
      </c>
      <c r="F149" s="7"/>
      <c r="G149" s="7"/>
      <c r="H149" s="7"/>
      <c r="I149" s="7"/>
      <c r="J149" s="7"/>
      <c r="K149" s="7"/>
      <c r="L149" s="9" t="s">
        <v>140</v>
      </c>
      <c r="M149" s="35">
        <v>292.8</v>
      </c>
      <c r="N149" s="35">
        <v>355.3</v>
      </c>
      <c r="O149" s="35">
        <v>421.3</v>
      </c>
      <c r="P149" s="35">
        <v>290.7</v>
      </c>
      <c r="Q149" s="35">
        <v>412.5</v>
      </c>
      <c r="R149" s="35">
        <v>401.9</v>
      </c>
      <c r="S149" s="35">
        <v>312.7</v>
      </c>
      <c r="T149" s="35">
        <v>399.8</v>
      </c>
      <c r="U149" s="35">
        <v>346.6</v>
      </c>
    </row>
    <row r="150" spans="1:21" ht="16.5" customHeight="1" x14ac:dyDescent="0.25">
      <c r="A150" s="7"/>
      <c r="B150" s="7"/>
      <c r="C150" s="7"/>
      <c r="D150" s="7"/>
      <c r="E150" s="7" t="s">
        <v>147</v>
      </c>
      <c r="F150" s="7"/>
      <c r="G150" s="7"/>
      <c r="H150" s="7"/>
      <c r="I150" s="7"/>
      <c r="J150" s="7"/>
      <c r="K150" s="7"/>
      <c r="L150" s="9" t="s">
        <v>140</v>
      </c>
      <c r="M150" s="35">
        <v>402.2</v>
      </c>
      <c r="N150" s="35">
        <v>463.9</v>
      </c>
      <c r="O150" s="35">
        <v>542.4</v>
      </c>
      <c r="P150" s="35">
        <v>416.5</v>
      </c>
      <c r="Q150" s="35">
        <v>524.29999999999995</v>
      </c>
      <c r="R150" s="35">
        <v>536.1</v>
      </c>
      <c r="S150" s="35">
        <v>417</v>
      </c>
      <c r="T150" s="35">
        <v>479.2</v>
      </c>
      <c r="U150" s="35">
        <v>459.4</v>
      </c>
    </row>
    <row r="151" spans="1:21" ht="16.5" customHeight="1" x14ac:dyDescent="0.25">
      <c r="A151" s="7"/>
      <c r="B151" s="7"/>
      <c r="C151" s="7"/>
      <c r="D151" s="7"/>
      <c r="E151" s="7" t="s">
        <v>148</v>
      </c>
      <c r="F151" s="7"/>
      <c r="G151" s="7"/>
      <c r="H151" s="7"/>
      <c r="I151" s="7"/>
      <c r="J151" s="7"/>
      <c r="K151" s="7"/>
      <c r="L151" s="9" t="s">
        <v>140</v>
      </c>
      <c r="M151" s="35">
        <v>415</v>
      </c>
      <c r="N151" s="35">
        <v>468.1</v>
      </c>
      <c r="O151" s="35">
        <v>522.70000000000005</v>
      </c>
      <c r="P151" s="35">
        <v>434.5</v>
      </c>
      <c r="Q151" s="35">
        <v>516.6</v>
      </c>
      <c r="R151" s="35">
        <v>567.6</v>
      </c>
      <c r="S151" s="35">
        <v>444.4</v>
      </c>
      <c r="T151" s="35">
        <v>497.5</v>
      </c>
      <c r="U151" s="35">
        <v>463</v>
      </c>
    </row>
    <row r="152" spans="1:21" ht="16.5" customHeight="1" x14ac:dyDescent="0.25">
      <c r="A152" s="7"/>
      <c r="B152" s="7"/>
      <c r="C152" s="7"/>
      <c r="D152" s="7" t="s">
        <v>155</v>
      </c>
      <c r="E152" s="7"/>
      <c r="F152" s="7"/>
      <c r="G152" s="7"/>
      <c r="H152" s="7"/>
      <c r="I152" s="7"/>
      <c r="J152" s="7"/>
      <c r="K152" s="7"/>
      <c r="L152" s="9"/>
      <c r="M152" s="10"/>
      <c r="N152" s="10"/>
      <c r="O152" s="10"/>
      <c r="P152" s="10"/>
      <c r="Q152" s="10"/>
      <c r="R152" s="10"/>
      <c r="S152" s="10"/>
      <c r="T152" s="10"/>
      <c r="U152" s="10"/>
    </row>
    <row r="153" spans="1:21" ht="29.4" customHeight="1" x14ac:dyDescent="0.25">
      <c r="A153" s="7"/>
      <c r="B153" s="7"/>
      <c r="C153" s="7"/>
      <c r="D153" s="7"/>
      <c r="E153" s="519" t="s">
        <v>156</v>
      </c>
      <c r="F153" s="519"/>
      <c r="G153" s="519"/>
      <c r="H153" s="519"/>
      <c r="I153" s="519"/>
      <c r="J153" s="519"/>
      <c r="K153" s="519"/>
      <c r="L153" s="9" t="s">
        <v>140</v>
      </c>
      <c r="M153" s="35">
        <v>136.6</v>
      </c>
      <c r="N153" s="35">
        <v>233.5</v>
      </c>
      <c r="O153" s="35">
        <v>160.19999999999999</v>
      </c>
      <c r="P153" s="34">
        <v>78.599999999999994</v>
      </c>
      <c r="Q153" s="35">
        <v>219.1</v>
      </c>
      <c r="R153" s="35">
        <v>114.4</v>
      </c>
      <c r="S153" s="34">
        <v>75.900000000000006</v>
      </c>
      <c r="T153" s="35">
        <v>124.9</v>
      </c>
      <c r="U153" s="35">
        <v>144.69999999999999</v>
      </c>
    </row>
    <row r="154" spans="1:21" ht="16.5" customHeight="1" x14ac:dyDescent="0.25">
      <c r="A154" s="14"/>
      <c r="B154" s="14"/>
      <c r="C154" s="14"/>
      <c r="D154" s="14"/>
      <c r="E154" s="14" t="s">
        <v>157</v>
      </c>
      <c r="F154" s="14"/>
      <c r="G154" s="14"/>
      <c r="H154" s="14"/>
      <c r="I154" s="14"/>
      <c r="J154" s="14"/>
      <c r="K154" s="14"/>
      <c r="L154" s="15" t="s">
        <v>140</v>
      </c>
      <c r="M154" s="36">
        <v>158.69999999999999</v>
      </c>
      <c r="N154" s="36">
        <v>203.4</v>
      </c>
      <c r="O154" s="36">
        <v>220.3</v>
      </c>
      <c r="P154" s="36">
        <v>145.1</v>
      </c>
      <c r="Q154" s="36">
        <v>227.5</v>
      </c>
      <c r="R154" s="36">
        <v>214.5</v>
      </c>
      <c r="S154" s="36">
        <v>164</v>
      </c>
      <c r="T154" s="36">
        <v>157.4</v>
      </c>
      <c r="U154" s="36">
        <v>188</v>
      </c>
    </row>
    <row r="155" spans="1:21" ht="4.5" customHeight="1" x14ac:dyDescent="0.25">
      <c r="A155" s="25"/>
      <c r="B155" s="25"/>
      <c r="C155" s="2"/>
      <c r="D155" s="2"/>
      <c r="E155" s="2"/>
      <c r="F155" s="2"/>
      <c r="G155" s="2"/>
      <c r="H155" s="2"/>
      <c r="I155" s="2"/>
      <c r="J155" s="2"/>
      <c r="K155" s="2"/>
      <c r="L155" s="2"/>
      <c r="M155" s="2"/>
      <c r="N155" s="2"/>
      <c r="O155" s="2"/>
      <c r="P155" s="2"/>
      <c r="Q155" s="2"/>
      <c r="R155" s="2"/>
      <c r="S155" s="2"/>
      <c r="T155" s="2"/>
      <c r="U155" s="2"/>
    </row>
    <row r="156" spans="1:21" ht="16.5" customHeight="1" x14ac:dyDescent="0.25">
      <c r="A156" s="25"/>
      <c r="B156" s="25"/>
      <c r="C156" s="512" t="s">
        <v>158</v>
      </c>
      <c r="D156" s="512"/>
      <c r="E156" s="512"/>
      <c r="F156" s="512"/>
      <c r="G156" s="512"/>
      <c r="H156" s="512"/>
      <c r="I156" s="512"/>
      <c r="J156" s="512"/>
      <c r="K156" s="512"/>
      <c r="L156" s="512"/>
      <c r="M156" s="512"/>
      <c r="N156" s="512"/>
      <c r="O156" s="512"/>
      <c r="P156" s="512"/>
      <c r="Q156" s="512"/>
      <c r="R156" s="512"/>
      <c r="S156" s="512"/>
      <c r="T156" s="512"/>
      <c r="U156" s="512"/>
    </row>
    <row r="157" spans="1:21" ht="4.5" customHeight="1" x14ac:dyDescent="0.25">
      <c r="A157" s="25"/>
      <c r="B157" s="25"/>
      <c r="C157" s="2"/>
      <c r="D157" s="2"/>
      <c r="E157" s="2"/>
      <c r="F157" s="2"/>
      <c r="G157" s="2"/>
      <c r="H157" s="2"/>
      <c r="I157" s="2"/>
      <c r="J157" s="2"/>
      <c r="K157" s="2"/>
      <c r="L157" s="2"/>
      <c r="M157" s="2"/>
      <c r="N157" s="2"/>
      <c r="O157" s="2"/>
      <c r="P157" s="2"/>
      <c r="Q157" s="2"/>
      <c r="R157" s="2"/>
      <c r="S157" s="2"/>
      <c r="T157" s="2"/>
      <c r="U157" s="2"/>
    </row>
    <row r="158" spans="1:21" ht="42.45" customHeight="1" x14ac:dyDescent="0.25">
      <c r="A158" s="25" t="s">
        <v>102</v>
      </c>
      <c r="B158" s="25"/>
      <c r="C158" s="512" t="s">
        <v>159</v>
      </c>
      <c r="D158" s="512"/>
      <c r="E158" s="512"/>
      <c r="F158" s="512"/>
      <c r="G158" s="512"/>
      <c r="H158" s="512"/>
      <c r="I158" s="512"/>
      <c r="J158" s="512"/>
      <c r="K158" s="512"/>
      <c r="L158" s="512"/>
      <c r="M158" s="512"/>
      <c r="N158" s="512"/>
      <c r="O158" s="512"/>
      <c r="P158" s="512"/>
      <c r="Q158" s="512"/>
      <c r="R158" s="512"/>
      <c r="S158" s="512"/>
      <c r="T158" s="512"/>
      <c r="U158" s="512"/>
    </row>
    <row r="159" spans="1:21" ht="29.4" customHeight="1" x14ac:dyDescent="0.25">
      <c r="A159" s="25" t="s">
        <v>103</v>
      </c>
      <c r="B159" s="25"/>
      <c r="C159" s="512" t="s">
        <v>160</v>
      </c>
      <c r="D159" s="512"/>
      <c r="E159" s="512"/>
      <c r="F159" s="512"/>
      <c r="G159" s="512"/>
      <c r="H159" s="512"/>
      <c r="I159" s="512"/>
      <c r="J159" s="512"/>
      <c r="K159" s="512"/>
      <c r="L159" s="512"/>
      <c r="M159" s="512"/>
      <c r="N159" s="512"/>
      <c r="O159" s="512"/>
      <c r="P159" s="512"/>
      <c r="Q159" s="512"/>
      <c r="R159" s="512"/>
      <c r="S159" s="512"/>
      <c r="T159" s="512"/>
      <c r="U159" s="512"/>
    </row>
    <row r="160" spans="1:21" ht="16.5" customHeight="1" x14ac:dyDescent="0.25">
      <c r="A160" s="25" t="s">
        <v>104</v>
      </c>
      <c r="B160" s="25"/>
      <c r="C160" s="512" t="s">
        <v>161</v>
      </c>
      <c r="D160" s="512"/>
      <c r="E160" s="512"/>
      <c r="F160" s="512"/>
      <c r="G160" s="512"/>
      <c r="H160" s="512"/>
      <c r="I160" s="512"/>
      <c r="J160" s="512"/>
      <c r="K160" s="512"/>
      <c r="L160" s="512"/>
      <c r="M160" s="512"/>
      <c r="N160" s="512"/>
      <c r="O160" s="512"/>
      <c r="P160" s="512"/>
      <c r="Q160" s="512"/>
      <c r="R160" s="512"/>
      <c r="S160" s="512"/>
      <c r="T160" s="512"/>
      <c r="U160" s="512"/>
    </row>
    <row r="161" spans="1:21" ht="42.45" customHeight="1" x14ac:dyDescent="0.25">
      <c r="A161" s="25" t="s">
        <v>105</v>
      </c>
      <c r="B161" s="25"/>
      <c r="C161" s="512" t="s">
        <v>162</v>
      </c>
      <c r="D161" s="512"/>
      <c r="E161" s="512"/>
      <c r="F161" s="512"/>
      <c r="G161" s="512"/>
      <c r="H161" s="512"/>
      <c r="I161" s="512"/>
      <c r="J161" s="512"/>
      <c r="K161" s="512"/>
      <c r="L161" s="512"/>
      <c r="M161" s="512"/>
      <c r="N161" s="512"/>
      <c r="O161" s="512"/>
      <c r="P161" s="512"/>
      <c r="Q161" s="512"/>
      <c r="R161" s="512"/>
      <c r="S161" s="512"/>
      <c r="T161" s="512"/>
      <c r="U161" s="512"/>
    </row>
    <row r="162" spans="1:21" ht="4.5" customHeight="1" x14ac:dyDescent="0.25"/>
    <row r="163" spans="1:21" ht="55.2" customHeight="1" x14ac:dyDescent="0.25">
      <c r="A163" s="26" t="s">
        <v>115</v>
      </c>
      <c r="B163" s="25"/>
      <c r="C163" s="25"/>
      <c r="D163" s="25"/>
      <c r="E163" s="512" t="s">
        <v>163</v>
      </c>
      <c r="F163" s="512"/>
      <c r="G163" s="512"/>
      <c r="H163" s="512"/>
      <c r="I163" s="512"/>
      <c r="J163" s="512"/>
      <c r="K163" s="512"/>
      <c r="L163" s="512"/>
      <c r="M163" s="512"/>
      <c r="N163" s="512"/>
      <c r="O163" s="512"/>
      <c r="P163" s="512"/>
      <c r="Q163" s="512"/>
      <c r="R163" s="512"/>
      <c r="S163" s="512"/>
      <c r="T163" s="512"/>
      <c r="U163" s="512"/>
    </row>
  </sheetData>
  <mergeCells count="22">
    <mergeCell ref="E121:K121"/>
    <mergeCell ref="E31:K31"/>
    <mergeCell ref="E44:K44"/>
    <mergeCell ref="E57:K57"/>
    <mergeCell ref="E70:K70"/>
    <mergeCell ref="E83:K83"/>
    <mergeCell ref="C161:U161"/>
    <mergeCell ref="E163:U163"/>
    <mergeCell ref="K1:U1"/>
    <mergeCell ref="C156:U156"/>
    <mergeCell ref="C158:U158"/>
    <mergeCell ref="C159:U159"/>
    <mergeCell ref="C160:U160"/>
    <mergeCell ref="E129:K129"/>
    <mergeCell ref="E133:K133"/>
    <mergeCell ref="E141:K141"/>
    <mergeCell ref="E145:K145"/>
    <mergeCell ref="E153:K153"/>
    <mergeCell ref="E97:K97"/>
    <mergeCell ref="E105:K105"/>
    <mergeCell ref="E109:K109"/>
    <mergeCell ref="E117:K117"/>
  </mergeCells>
  <pageMargins left="0.7" right="0.7" top="0.75" bottom="0.75" header="0.3" footer="0.3"/>
  <pageSetup paperSize="9" fitToHeight="0" orientation="landscape" horizontalDpi="300" verticalDpi="300"/>
  <headerFooter scaleWithDoc="0" alignWithMargins="0">
    <oddHeader>&amp;C&amp;"Arial"&amp;8TABLE 14A.2</oddHeader>
    <oddFooter>&amp;L&amp;"Arial"&amp;8REPORT ON
GOVERNMENT
SERVICES 2022&amp;R&amp;"Arial"&amp;8AGED CARE
SERVICES
PAGE &amp;B&amp;P&amp;B</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U132"/>
  <sheetViews>
    <sheetView showGridLines="0" workbookViewId="0"/>
  </sheetViews>
  <sheetFormatPr defaultRowHeight="13.2" x14ac:dyDescent="0.25"/>
  <cols>
    <col min="1" max="10" width="1.88671875" customWidth="1"/>
    <col min="11" max="11" width="7.5546875" customWidth="1"/>
    <col min="12" max="12" width="5.44140625" customWidth="1"/>
    <col min="13" max="20" width="7.5546875" customWidth="1"/>
    <col min="21" max="21" width="8.5546875" customWidth="1"/>
  </cols>
  <sheetData>
    <row r="1" spans="1:21" ht="33.9" customHeight="1" x14ac:dyDescent="0.25">
      <c r="A1" s="8" t="s">
        <v>797</v>
      </c>
      <c r="B1" s="8"/>
      <c r="C1" s="8"/>
      <c r="D1" s="8"/>
      <c r="E1" s="8"/>
      <c r="F1" s="8"/>
      <c r="G1" s="8"/>
      <c r="H1" s="8"/>
      <c r="I1" s="8"/>
      <c r="J1" s="8"/>
      <c r="K1" s="517" t="s">
        <v>798</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799</v>
      </c>
      <c r="N2" s="13" t="s">
        <v>800</v>
      </c>
      <c r="O2" s="13" t="s">
        <v>801</v>
      </c>
      <c r="P2" s="13" t="s">
        <v>802</v>
      </c>
      <c r="Q2" s="13" t="s">
        <v>803</v>
      </c>
      <c r="R2" s="13" t="s">
        <v>804</v>
      </c>
      <c r="S2" s="13" t="s">
        <v>805</v>
      </c>
      <c r="T2" s="13" t="s">
        <v>806</v>
      </c>
      <c r="U2" s="13" t="s">
        <v>807</v>
      </c>
    </row>
    <row r="3" spans="1:21" ht="16.5" customHeight="1" x14ac:dyDescent="0.25">
      <c r="A3" s="7" t="s">
        <v>128</v>
      </c>
      <c r="B3" s="7"/>
      <c r="C3" s="7"/>
      <c r="D3" s="7"/>
      <c r="E3" s="7"/>
      <c r="F3" s="7"/>
      <c r="G3" s="7"/>
      <c r="H3" s="7"/>
      <c r="I3" s="7"/>
      <c r="J3" s="7"/>
      <c r="K3" s="7"/>
      <c r="L3" s="9"/>
      <c r="M3" s="10"/>
      <c r="N3" s="10"/>
      <c r="O3" s="10"/>
      <c r="P3" s="10"/>
      <c r="Q3" s="10"/>
      <c r="R3" s="10"/>
      <c r="S3" s="10"/>
      <c r="T3" s="10"/>
      <c r="U3" s="10"/>
    </row>
    <row r="4" spans="1:21" ht="16.5" customHeight="1" x14ac:dyDescent="0.25">
      <c r="A4" s="7"/>
      <c r="B4" s="7" t="s">
        <v>547</v>
      </c>
      <c r="C4" s="7"/>
      <c r="D4" s="7"/>
      <c r="E4" s="7"/>
      <c r="F4" s="7"/>
      <c r="G4" s="7"/>
      <c r="H4" s="7"/>
      <c r="I4" s="7"/>
      <c r="J4" s="7"/>
      <c r="K4" s="7"/>
      <c r="L4" s="9"/>
      <c r="M4" s="10"/>
      <c r="N4" s="10"/>
      <c r="O4" s="10"/>
      <c r="P4" s="10"/>
      <c r="Q4" s="10"/>
      <c r="R4" s="10"/>
      <c r="S4" s="10"/>
      <c r="T4" s="10"/>
      <c r="U4" s="10"/>
    </row>
    <row r="5" spans="1:21" ht="16.5" customHeight="1" x14ac:dyDescent="0.25">
      <c r="A5" s="7"/>
      <c r="B5" s="7"/>
      <c r="C5" s="7" t="s">
        <v>808</v>
      </c>
      <c r="D5" s="7"/>
      <c r="E5" s="7"/>
      <c r="F5" s="7"/>
      <c r="G5" s="7"/>
      <c r="H5" s="7"/>
      <c r="I5" s="7"/>
      <c r="J5" s="7"/>
      <c r="K5" s="7"/>
      <c r="L5" s="9" t="s">
        <v>407</v>
      </c>
      <c r="M5" s="247">
        <v>72.099999999999994</v>
      </c>
      <c r="N5" s="247">
        <v>78.400000000000006</v>
      </c>
      <c r="O5" s="247">
        <v>48.4</v>
      </c>
      <c r="P5" s="247">
        <v>66.099999999999994</v>
      </c>
      <c r="Q5" s="247">
        <v>69.3</v>
      </c>
      <c r="R5" s="247">
        <v>76.400000000000006</v>
      </c>
      <c r="S5" s="246" t="s">
        <v>79</v>
      </c>
      <c r="T5" s="247">
        <v>89.5</v>
      </c>
      <c r="U5" s="247">
        <v>74.099999999999994</v>
      </c>
    </row>
    <row r="6" spans="1:21" ht="16.5" customHeight="1" x14ac:dyDescent="0.25">
      <c r="A6" s="7"/>
      <c r="B6" s="7"/>
      <c r="C6" s="7" t="s">
        <v>809</v>
      </c>
      <c r="D6" s="7"/>
      <c r="E6" s="7"/>
      <c r="F6" s="7"/>
      <c r="G6" s="7"/>
      <c r="H6" s="7"/>
      <c r="I6" s="7"/>
      <c r="J6" s="7"/>
      <c r="K6" s="7"/>
      <c r="L6" s="9" t="s">
        <v>407</v>
      </c>
      <c r="M6" s="246">
        <v>5.3</v>
      </c>
      <c r="N6" s="246">
        <v>4.4000000000000004</v>
      </c>
      <c r="O6" s="246">
        <v>3.5</v>
      </c>
      <c r="P6" s="246">
        <v>3.3</v>
      </c>
      <c r="Q6" s="246">
        <v>8.6</v>
      </c>
      <c r="R6" s="246">
        <v>5.0999999999999996</v>
      </c>
      <c r="S6" s="246" t="s">
        <v>79</v>
      </c>
      <c r="T6" s="246">
        <v>5.3</v>
      </c>
      <c r="U6" s="246">
        <v>5.6</v>
      </c>
    </row>
    <row r="7" spans="1:21" ht="16.5" customHeight="1" x14ac:dyDescent="0.25">
      <c r="A7" s="7"/>
      <c r="B7" s="7"/>
      <c r="C7" s="7" t="s">
        <v>810</v>
      </c>
      <c r="D7" s="7"/>
      <c r="E7" s="7"/>
      <c r="F7" s="7"/>
      <c r="G7" s="7"/>
      <c r="H7" s="7"/>
      <c r="I7" s="7"/>
      <c r="J7" s="7"/>
      <c r="K7" s="7"/>
      <c r="L7" s="9" t="s">
        <v>407</v>
      </c>
      <c r="M7" s="247">
        <v>77.400000000000006</v>
      </c>
      <c r="N7" s="247">
        <v>82.7</v>
      </c>
      <c r="O7" s="247">
        <v>51.9</v>
      </c>
      <c r="P7" s="247">
        <v>69.400000000000006</v>
      </c>
      <c r="Q7" s="247">
        <v>77.900000000000006</v>
      </c>
      <c r="R7" s="247">
        <v>81.400000000000006</v>
      </c>
      <c r="S7" s="246" t="s">
        <v>79</v>
      </c>
      <c r="T7" s="247">
        <v>94.7</v>
      </c>
      <c r="U7" s="247">
        <v>79.8</v>
      </c>
    </row>
    <row r="8" spans="1:21" ht="16.5" customHeight="1" x14ac:dyDescent="0.25">
      <c r="A8" s="7"/>
      <c r="B8" s="7" t="s">
        <v>523</v>
      </c>
      <c r="C8" s="7"/>
      <c r="D8" s="7"/>
      <c r="E8" s="7"/>
      <c r="F8" s="7"/>
      <c r="G8" s="7"/>
      <c r="H8" s="7"/>
      <c r="I8" s="7"/>
      <c r="J8" s="7"/>
      <c r="K8" s="7"/>
      <c r="L8" s="9"/>
      <c r="M8" s="10"/>
      <c r="N8" s="10"/>
      <c r="O8" s="10"/>
      <c r="P8" s="10"/>
      <c r="Q8" s="10"/>
      <c r="R8" s="10"/>
      <c r="S8" s="10"/>
      <c r="T8" s="10"/>
      <c r="U8" s="10"/>
    </row>
    <row r="9" spans="1:21" ht="16.5" customHeight="1" x14ac:dyDescent="0.25">
      <c r="A9" s="7"/>
      <c r="B9" s="7"/>
      <c r="C9" s="7" t="s">
        <v>811</v>
      </c>
      <c r="D9" s="7"/>
      <c r="E9" s="7"/>
      <c r="F9" s="7"/>
      <c r="G9" s="7"/>
      <c r="H9" s="7"/>
      <c r="I9" s="7"/>
      <c r="J9" s="7"/>
      <c r="K9" s="7"/>
      <c r="L9" s="9" t="s">
        <v>407</v>
      </c>
      <c r="M9" s="247">
        <v>22.4</v>
      </c>
      <c r="N9" s="247">
        <v>17.600000000000001</v>
      </c>
      <c r="O9" s="247">
        <v>47.4</v>
      </c>
      <c r="P9" s="247">
        <v>30.2</v>
      </c>
      <c r="Q9" s="247">
        <v>22.2</v>
      </c>
      <c r="R9" s="247">
        <v>19.3</v>
      </c>
      <c r="S9" s="247">
        <v>80</v>
      </c>
      <c r="T9" s="246" t="s">
        <v>79</v>
      </c>
      <c r="U9" s="247">
        <v>20.399999999999999</v>
      </c>
    </row>
    <row r="10" spans="1:21" ht="29.4" customHeight="1" x14ac:dyDescent="0.25">
      <c r="A10" s="7"/>
      <c r="B10" s="519" t="s">
        <v>812</v>
      </c>
      <c r="C10" s="519"/>
      <c r="D10" s="519"/>
      <c r="E10" s="519"/>
      <c r="F10" s="519"/>
      <c r="G10" s="519"/>
      <c r="H10" s="519"/>
      <c r="I10" s="519"/>
      <c r="J10" s="519"/>
      <c r="K10" s="519"/>
      <c r="L10" s="9" t="s">
        <v>407</v>
      </c>
      <c r="M10" s="246">
        <v>0.1</v>
      </c>
      <c r="N10" s="246">
        <v>0.1</v>
      </c>
      <c r="O10" s="246">
        <v>0.2</v>
      </c>
      <c r="P10" s="246" t="s">
        <v>79</v>
      </c>
      <c r="Q10" s="246">
        <v>0.2</v>
      </c>
      <c r="R10" s="246">
        <v>0.1</v>
      </c>
      <c r="S10" s="246" t="s">
        <v>79</v>
      </c>
      <c r="T10" s="246" t="s">
        <v>79</v>
      </c>
      <c r="U10" s="246">
        <v>0.1</v>
      </c>
    </row>
    <row r="11" spans="1:21" ht="16.5" customHeight="1" x14ac:dyDescent="0.25">
      <c r="A11" s="7"/>
      <c r="B11" s="7" t="s">
        <v>813</v>
      </c>
      <c r="C11" s="7"/>
      <c r="D11" s="7"/>
      <c r="E11" s="7"/>
      <c r="F11" s="7"/>
      <c r="G11" s="7"/>
      <c r="H11" s="7"/>
      <c r="I11" s="7"/>
      <c r="J11" s="7"/>
      <c r="K11" s="7"/>
      <c r="L11" s="9" t="s">
        <v>131</v>
      </c>
      <c r="M11" s="240">
        <v>61590</v>
      </c>
      <c r="N11" s="240">
        <v>45795</v>
      </c>
      <c r="O11" s="240">
        <v>32831</v>
      </c>
      <c r="P11" s="240">
        <v>16435</v>
      </c>
      <c r="Q11" s="240">
        <v>16419</v>
      </c>
      <c r="R11" s="242">
        <v>4515</v>
      </c>
      <c r="S11" s="242">
        <v>2107</v>
      </c>
      <c r="T11" s="242">
        <v>1145</v>
      </c>
      <c r="U11" s="248">
        <v>180824</v>
      </c>
    </row>
    <row r="12" spans="1:21" ht="16.5" customHeight="1" x14ac:dyDescent="0.25">
      <c r="A12" s="7" t="s">
        <v>250</v>
      </c>
      <c r="B12" s="7"/>
      <c r="C12" s="7"/>
      <c r="D12" s="7"/>
      <c r="E12" s="7"/>
      <c r="F12" s="7"/>
      <c r="G12" s="7"/>
      <c r="H12" s="7"/>
      <c r="I12" s="7"/>
      <c r="J12" s="7"/>
      <c r="K12" s="7"/>
      <c r="L12" s="9"/>
      <c r="M12" s="10"/>
      <c r="N12" s="10"/>
      <c r="O12" s="10"/>
      <c r="P12" s="10"/>
      <c r="Q12" s="10"/>
      <c r="R12" s="10"/>
      <c r="S12" s="10"/>
      <c r="T12" s="10"/>
      <c r="U12" s="10"/>
    </row>
    <row r="13" spans="1:21" ht="16.5" customHeight="1" x14ac:dyDescent="0.25">
      <c r="A13" s="7"/>
      <c r="B13" s="7" t="s">
        <v>547</v>
      </c>
      <c r="C13" s="7"/>
      <c r="D13" s="7"/>
      <c r="E13" s="7"/>
      <c r="F13" s="7"/>
      <c r="G13" s="7"/>
      <c r="H13" s="7"/>
      <c r="I13" s="7"/>
      <c r="J13" s="7"/>
      <c r="K13" s="7"/>
      <c r="L13" s="9"/>
      <c r="M13" s="10"/>
      <c r="N13" s="10"/>
      <c r="O13" s="10"/>
      <c r="P13" s="10"/>
      <c r="Q13" s="10"/>
      <c r="R13" s="10"/>
      <c r="S13" s="10"/>
      <c r="T13" s="10"/>
      <c r="U13" s="10"/>
    </row>
    <row r="14" spans="1:21" ht="16.5" customHeight="1" x14ac:dyDescent="0.25">
      <c r="A14" s="7"/>
      <c r="B14" s="7"/>
      <c r="C14" s="7" t="s">
        <v>808</v>
      </c>
      <c r="D14" s="7"/>
      <c r="E14" s="7"/>
      <c r="F14" s="7"/>
      <c r="G14" s="7"/>
      <c r="H14" s="7"/>
      <c r="I14" s="7"/>
      <c r="J14" s="7"/>
      <c r="K14" s="7"/>
      <c r="L14" s="9" t="s">
        <v>407</v>
      </c>
      <c r="M14" s="247">
        <v>72.099999999999994</v>
      </c>
      <c r="N14" s="247">
        <v>76.5</v>
      </c>
      <c r="O14" s="247">
        <v>44.5</v>
      </c>
      <c r="P14" s="247">
        <v>41.3</v>
      </c>
      <c r="Q14" s="247">
        <v>68.7</v>
      </c>
      <c r="R14" s="247">
        <v>77.599999999999994</v>
      </c>
      <c r="S14" s="247">
        <v>43.5</v>
      </c>
      <c r="T14" s="247">
        <v>84.4</v>
      </c>
      <c r="U14" s="247">
        <v>72.7</v>
      </c>
    </row>
    <row r="15" spans="1:21" ht="16.5" customHeight="1" x14ac:dyDescent="0.25">
      <c r="A15" s="7"/>
      <c r="B15" s="7"/>
      <c r="C15" s="7" t="s">
        <v>809</v>
      </c>
      <c r="D15" s="7"/>
      <c r="E15" s="7"/>
      <c r="F15" s="7"/>
      <c r="G15" s="7"/>
      <c r="H15" s="7"/>
      <c r="I15" s="7"/>
      <c r="J15" s="7"/>
      <c r="K15" s="7"/>
      <c r="L15" s="9" t="s">
        <v>407</v>
      </c>
      <c r="M15" s="246">
        <v>4.5</v>
      </c>
      <c r="N15" s="246">
        <v>4.7</v>
      </c>
      <c r="O15" s="246">
        <v>4.5</v>
      </c>
      <c r="P15" s="246">
        <v>5.3</v>
      </c>
      <c r="Q15" s="246">
        <v>8.6999999999999993</v>
      </c>
      <c r="R15" s="246">
        <v>5.6</v>
      </c>
      <c r="S15" s="246">
        <v>4.3</v>
      </c>
      <c r="T15" s="246">
        <v>4.4000000000000004</v>
      </c>
      <c r="U15" s="246">
        <v>5.7</v>
      </c>
    </row>
    <row r="16" spans="1:21" ht="16.5" customHeight="1" x14ac:dyDescent="0.25">
      <c r="A16" s="7"/>
      <c r="B16" s="7"/>
      <c r="C16" s="7" t="s">
        <v>810</v>
      </c>
      <c r="D16" s="7"/>
      <c r="E16" s="7"/>
      <c r="F16" s="7"/>
      <c r="G16" s="7"/>
      <c r="H16" s="7"/>
      <c r="I16" s="7"/>
      <c r="J16" s="7"/>
      <c r="K16" s="7"/>
      <c r="L16" s="9" t="s">
        <v>407</v>
      </c>
      <c r="M16" s="247">
        <v>76.599999999999994</v>
      </c>
      <c r="N16" s="247">
        <v>81.2</v>
      </c>
      <c r="O16" s="247">
        <v>49</v>
      </c>
      <c r="P16" s="247">
        <v>46.6</v>
      </c>
      <c r="Q16" s="247">
        <v>77.400000000000006</v>
      </c>
      <c r="R16" s="247">
        <v>83.2</v>
      </c>
      <c r="S16" s="247">
        <v>47.8</v>
      </c>
      <c r="T16" s="247">
        <v>88.9</v>
      </c>
      <c r="U16" s="247">
        <v>78.5</v>
      </c>
    </row>
    <row r="17" spans="1:21" ht="16.5" customHeight="1" x14ac:dyDescent="0.25">
      <c r="A17" s="7"/>
      <c r="B17" s="7" t="s">
        <v>523</v>
      </c>
      <c r="C17" s="7"/>
      <c r="D17" s="7"/>
      <c r="E17" s="7"/>
      <c r="F17" s="7"/>
      <c r="G17" s="7"/>
      <c r="H17" s="7"/>
      <c r="I17" s="7"/>
      <c r="J17" s="7"/>
      <c r="K17" s="7"/>
      <c r="L17" s="9"/>
      <c r="M17" s="10"/>
      <c r="N17" s="10"/>
      <c r="O17" s="10"/>
      <c r="P17" s="10"/>
      <c r="Q17" s="10"/>
      <c r="R17" s="10"/>
      <c r="S17" s="10"/>
      <c r="T17" s="10"/>
      <c r="U17" s="10"/>
    </row>
    <row r="18" spans="1:21" ht="16.5" customHeight="1" x14ac:dyDescent="0.25">
      <c r="A18" s="7"/>
      <c r="B18" s="7"/>
      <c r="C18" s="7" t="s">
        <v>811</v>
      </c>
      <c r="D18" s="7"/>
      <c r="E18" s="7"/>
      <c r="F18" s="7"/>
      <c r="G18" s="7"/>
      <c r="H18" s="7"/>
      <c r="I18" s="7"/>
      <c r="J18" s="7"/>
      <c r="K18" s="7"/>
      <c r="L18" s="9" t="s">
        <v>407</v>
      </c>
      <c r="M18" s="247">
        <v>23.5</v>
      </c>
      <c r="N18" s="247">
        <v>18.899999999999999</v>
      </c>
      <c r="O18" s="247">
        <v>49.2</v>
      </c>
      <c r="P18" s="247">
        <v>50</v>
      </c>
      <c r="Q18" s="247">
        <v>22.5</v>
      </c>
      <c r="R18" s="247">
        <v>16.899999999999999</v>
      </c>
      <c r="S18" s="247">
        <v>52.2</v>
      </c>
      <c r="T18" s="247">
        <v>13.3</v>
      </c>
      <c r="U18" s="247">
        <v>21.5</v>
      </c>
    </row>
    <row r="19" spans="1:21" ht="29.4" customHeight="1" x14ac:dyDescent="0.25">
      <c r="A19" s="7"/>
      <c r="B19" s="519" t="s">
        <v>812</v>
      </c>
      <c r="C19" s="519"/>
      <c r="D19" s="519"/>
      <c r="E19" s="519"/>
      <c r="F19" s="519"/>
      <c r="G19" s="519"/>
      <c r="H19" s="519"/>
      <c r="I19" s="519"/>
      <c r="J19" s="519"/>
      <c r="K19" s="519"/>
      <c r="L19" s="9" t="s">
        <v>407</v>
      </c>
      <c r="M19" s="246">
        <v>0.1</v>
      </c>
      <c r="N19" s="246">
        <v>0.1</v>
      </c>
      <c r="O19" s="246">
        <v>0.1</v>
      </c>
      <c r="P19" s="246" t="s">
        <v>79</v>
      </c>
      <c r="Q19" s="246">
        <v>0.2</v>
      </c>
      <c r="R19" s="246" t="s">
        <v>79</v>
      </c>
      <c r="S19" s="246" t="s">
        <v>79</v>
      </c>
      <c r="T19" s="246" t="s">
        <v>79</v>
      </c>
      <c r="U19" s="246">
        <v>0.1</v>
      </c>
    </row>
    <row r="20" spans="1:21" ht="16.5" customHeight="1" x14ac:dyDescent="0.25">
      <c r="A20" s="7"/>
      <c r="B20" s="7" t="s">
        <v>814</v>
      </c>
      <c r="C20" s="7"/>
      <c r="D20" s="7"/>
      <c r="E20" s="7"/>
      <c r="F20" s="7"/>
      <c r="G20" s="7"/>
      <c r="H20" s="7"/>
      <c r="I20" s="7"/>
      <c r="J20" s="7"/>
      <c r="K20" s="7"/>
      <c r="L20" s="9" t="s">
        <v>407</v>
      </c>
      <c r="M20" s="246">
        <v>0.3</v>
      </c>
      <c r="N20" s="246">
        <v>0.2</v>
      </c>
      <c r="O20" s="246">
        <v>2.2000000000000002</v>
      </c>
      <c r="P20" s="246">
        <v>3.4</v>
      </c>
      <c r="Q20" s="246">
        <v>0.1</v>
      </c>
      <c r="R20" s="246">
        <v>0.2</v>
      </c>
      <c r="S20" s="246" t="s">
        <v>79</v>
      </c>
      <c r="T20" s="246" t="s">
        <v>79</v>
      </c>
      <c r="U20" s="246">
        <v>0.2</v>
      </c>
    </row>
    <row r="21" spans="1:21" ht="16.5" customHeight="1" x14ac:dyDescent="0.25">
      <c r="A21" s="7"/>
      <c r="B21" s="7" t="s">
        <v>813</v>
      </c>
      <c r="C21" s="7"/>
      <c r="D21" s="7"/>
      <c r="E21" s="7"/>
      <c r="F21" s="7"/>
      <c r="G21" s="7"/>
      <c r="H21" s="7"/>
      <c r="I21" s="7"/>
      <c r="J21" s="7"/>
      <c r="K21" s="7"/>
      <c r="L21" s="9" t="s">
        <v>131</v>
      </c>
      <c r="M21" s="240">
        <v>61937</v>
      </c>
      <c r="N21" s="240">
        <v>48751</v>
      </c>
      <c r="O21" s="240">
        <v>31408</v>
      </c>
      <c r="P21" s="240">
        <v>16603</v>
      </c>
      <c r="Q21" s="240">
        <v>16437</v>
      </c>
      <c r="R21" s="242">
        <v>4598</v>
      </c>
      <c r="S21" s="242">
        <v>1733</v>
      </c>
      <c r="T21" s="242">
        <v>1023</v>
      </c>
      <c r="U21" s="248">
        <v>182469</v>
      </c>
    </row>
    <row r="22" spans="1:21" ht="16.5" customHeight="1" x14ac:dyDescent="0.25">
      <c r="A22" s="7" t="s">
        <v>245</v>
      </c>
      <c r="B22" s="7"/>
      <c r="C22" s="7"/>
      <c r="D22" s="7"/>
      <c r="E22" s="7"/>
      <c r="F22" s="7"/>
      <c r="G22" s="7"/>
      <c r="H22" s="7"/>
      <c r="I22" s="7"/>
      <c r="J22" s="7"/>
      <c r="K22" s="7"/>
      <c r="L22" s="9"/>
      <c r="M22" s="10"/>
      <c r="N22" s="10"/>
      <c r="O22" s="10"/>
      <c r="P22" s="10"/>
      <c r="Q22" s="10"/>
      <c r="R22" s="10"/>
      <c r="S22" s="10"/>
      <c r="T22" s="10"/>
      <c r="U22" s="10"/>
    </row>
    <row r="23" spans="1:21" ht="16.5" customHeight="1" x14ac:dyDescent="0.25">
      <c r="A23" s="7"/>
      <c r="B23" s="7" t="s">
        <v>547</v>
      </c>
      <c r="C23" s="7"/>
      <c r="D23" s="7"/>
      <c r="E23" s="7"/>
      <c r="F23" s="7"/>
      <c r="G23" s="7"/>
      <c r="H23" s="7"/>
      <c r="I23" s="7"/>
      <c r="J23" s="7"/>
      <c r="K23" s="7"/>
      <c r="L23" s="9"/>
      <c r="M23" s="10"/>
      <c r="N23" s="10"/>
      <c r="O23" s="10"/>
      <c r="P23" s="10"/>
      <c r="Q23" s="10"/>
      <c r="R23" s="10"/>
      <c r="S23" s="10"/>
      <c r="T23" s="10"/>
      <c r="U23" s="10"/>
    </row>
    <row r="24" spans="1:21" ht="16.5" customHeight="1" x14ac:dyDescent="0.25">
      <c r="A24" s="7"/>
      <c r="B24" s="7"/>
      <c r="C24" s="7" t="s">
        <v>808</v>
      </c>
      <c r="D24" s="7"/>
      <c r="E24" s="7"/>
      <c r="F24" s="7"/>
      <c r="G24" s="7"/>
      <c r="H24" s="7"/>
      <c r="I24" s="7"/>
      <c r="J24" s="7"/>
      <c r="K24" s="7"/>
      <c r="L24" s="9" t="s">
        <v>407</v>
      </c>
      <c r="M24" s="247">
        <v>68.7</v>
      </c>
      <c r="N24" s="247">
        <v>73.2</v>
      </c>
      <c r="O24" s="247">
        <v>57</v>
      </c>
      <c r="P24" s="247">
        <v>40.299999999999997</v>
      </c>
      <c r="Q24" s="247">
        <v>63.8</v>
      </c>
      <c r="R24" s="247">
        <v>78.2</v>
      </c>
      <c r="S24" s="247">
        <v>48</v>
      </c>
      <c r="T24" s="247">
        <v>80.7</v>
      </c>
      <c r="U24" s="247">
        <v>69.2</v>
      </c>
    </row>
    <row r="25" spans="1:21" ht="16.5" customHeight="1" x14ac:dyDescent="0.25">
      <c r="A25" s="7"/>
      <c r="B25" s="7"/>
      <c r="C25" s="7" t="s">
        <v>809</v>
      </c>
      <c r="D25" s="7"/>
      <c r="E25" s="7"/>
      <c r="F25" s="7"/>
      <c r="G25" s="7"/>
      <c r="H25" s="7"/>
      <c r="I25" s="7"/>
      <c r="J25" s="7"/>
      <c r="K25" s="7"/>
      <c r="L25" s="9" t="s">
        <v>407</v>
      </c>
      <c r="M25" s="246">
        <v>5.5</v>
      </c>
      <c r="N25" s="246">
        <v>5.6</v>
      </c>
      <c r="O25" s="246">
        <v>9.6</v>
      </c>
      <c r="P25" s="246">
        <v>4.5999999999999996</v>
      </c>
      <c r="Q25" s="246">
        <v>9.8000000000000007</v>
      </c>
      <c r="R25" s="246">
        <v>6.4</v>
      </c>
      <c r="S25" s="246">
        <v>4</v>
      </c>
      <c r="T25" s="246">
        <v>1.8</v>
      </c>
      <c r="U25" s="246">
        <v>6.7</v>
      </c>
    </row>
    <row r="26" spans="1:21" ht="16.5" customHeight="1" x14ac:dyDescent="0.25">
      <c r="A26" s="7"/>
      <c r="B26" s="7"/>
      <c r="C26" s="7" t="s">
        <v>810</v>
      </c>
      <c r="D26" s="7"/>
      <c r="E26" s="7"/>
      <c r="F26" s="7"/>
      <c r="G26" s="7"/>
      <c r="H26" s="7"/>
      <c r="I26" s="7"/>
      <c r="J26" s="7"/>
      <c r="K26" s="7"/>
      <c r="L26" s="9" t="s">
        <v>407</v>
      </c>
      <c r="M26" s="247">
        <v>74.3</v>
      </c>
      <c r="N26" s="247">
        <v>78.8</v>
      </c>
      <c r="O26" s="247">
        <v>66.599999999999994</v>
      </c>
      <c r="P26" s="247">
        <v>44.9</v>
      </c>
      <c r="Q26" s="247">
        <v>73.599999999999994</v>
      </c>
      <c r="R26" s="247">
        <v>84.6</v>
      </c>
      <c r="S26" s="247">
        <v>52</v>
      </c>
      <c r="T26" s="247">
        <v>82.5</v>
      </c>
      <c r="U26" s="247">
        <v>76</v>
      </c>
    </row>
    <row r="27" spans="1:21" ht="16.5" customHeight="1" x14ac:dyDescent="0.25">
      <c r="A27" s="7"/>
      <c r="B27" s="7" t="s">
        <v>523</v>
      </c>
      <c r="C27" s="7"/>
      <c r="D27" s="7"/>
      <c r="E27" s="7"/>
      <c r="F27" s="7"/>
      <c r="G27" s="7"/>
      <c r="H27" s="7"/>
      <c r="I27" s="7"/>
      <c r="J27" s="7"/>
      <c r="K27" s="7"/>
      <c r="L27" s="9"/>
      <c r="M27" s="10"/>
      <c r="N27" s="10"/>
      <c r="O27" s="10"/>
      <c r="P27" s="10"/>
      <c r="Q27" s="10"/>
      <c r="R27" s="10"/>
      <c r="S27" s="10"/>
      <c r="T27" s="10"/>
      <c r="U27" s="10"/>
    </row>
    <row r="28" spans="1:21" ht="16.5" customHeight="1" x14ac:dyDescent="0.25">
      <c r="A28" s="7"/>
      <c r="B28" s="7"/>
      <c r="C28" s="7" t="s">
        <v>811</v>
      </c>
      <c r="D28" s="7"/>
      <c r="E28" s="7"/>
      <c r="F28" s="7"/>
      <c r="G28" s="7"/>
      <c r="H28" s="7"/>
      <c r="I28" s="7"/>
      <c r="J28" s="7"/>
      <c r="K28" s="7"/>
      <c r="L28" s="9" t="s">
        <v>407</v>
      </c>
      <c r="M28" s="247">
        <v>27.1</v>
      </c>
      <c r="N28" s="247">
        <v>23.7</v>
      </c>
      <c r="O28" s="247">
        <v>34.6</v>
      </c>
      <c r="P28" s="247">
        <v>55.6</v>
      </c>
      <c r="Q28" s="247">
        <v>28</v>
      </c>
      <c r="R28" s="247">
        <v>16.3</v>
      </c>
      <c r="S28" s="247">
        <v>48</v>
      </c>
      <c r="T28" s="247">
        <v>17.5</v>
      </c>
      <c r="U28" s="247">
        <v>26</v>
      </c>
    </row>
    <row r="29" spans="1:21" ht="29.4" customHeight="1" x14ac:dyDescent="0.25">
      <c r="A29" s="7"/>
      <c r="B29" s="519" t="s">
        <v>812</v>
      </c>
      <c r="C29" s="519"/>
      <c r="D29" s="519"/>
      <c r="E29" s="519"/>
      <c r="F29" s="519"/>
      <c r="G29" s="519"/>
      <c r="H29" s="519"/>
      <c r="I29" s="519"/>
      <c r="J29" s="519"/>
      <c r="K29" s="519"/>
      <c r="L29" s="9" t="s">
        <v>407</v>
      </c>
      <c r="M29" s="246">
        <v>0.1</v>
      </c>
      <c r="N29" s="246" t="s">
        <v>79</v>
      </c>
      <c r="O29" s="246" t="s">
        <v>79</v>
      </c>
      <c r="P29" s="246">
        <v>0.2</v>
      </c>
      <c r="Q29" s="246">
        <v>0.2</v>
      </c>
      <c r="R29" s="246">
        <v>0.3</v>
      </c>
      <c r="S29" s="246" t="s">
        <v>79</v>
      </c>
      <c r="T29" s="246" t="s">
        <v>79</v>
      </c>
      <c r="U29" s="246">
        <v>0.1</v>
      </c>
    </row>
    <row r="30" spans="1:21" ht="16.5" customHeight="1" x14ac:dyDescent="0.25">
      <c r="A30" s="7"/>
      <c r="B30" s="7" t="s">
        <v>814</v>
      </c>
      <c r="C30" s="7"/>
      <c r="D30" s="7"/>
      <c r="E30" s="7"/>
      <c r="F30" s="7"/>
      <c r="G30" s="7"/>
      <c r="H30" s="7"/>
      <c r="I30" s="7"/>
      <c r="J30" s="7"/>
      <c r="K30" s="7"/>
      <c r="L30" s="9" t="s">
        <v>407</v>
      </c>
      <c r="M30" s="246">
        <v>0.3</v>
      </c>
      <c r="N30" s="246">
        <v>0.2</v>
      </c>
      <c r="O30" s="246">
        <v>1.4</v>
      </c>
      <c r="P30" s="246">
        <v>4.8</v>
      </c>
      <c r="Q30" s="246">
        <v>0.1</v>
      </c>
      <c r="R30" s="246">
        <v>0.1</v>
      </c>
      <c r="S30" s="246" t="s">
        <v>79</v>
      </c>
      <c r="T30" s="246" t="s">
        <v>79</v>
      </c>
      <c r="U30" s="246">
        <v>0.3</v>
      </c>
    </row>
    <row r="31" spans="1:21" ht="16.5" customHeight="1" x14ac:dyDescent="0.25">
      <c r="A31" s="7"/>
      <c r="B31" s="7" t="s">
        <v>813</v>
      </c>
      <c r="C31" s="7"/>
      <c r="D31" s="7"/>
      <c r="E31" s="7"/>
      <c r="F31" s="7"/>
      <c r="G31" s="7"/>
      <c r="H31" s="7"/>
      <c r="I31" s="7"/>
      <c r="J31" s="7"/>
      <c r="K31" s="7"/>
      <c r="L31" s="9" t="s">
        <v>131</v>
      </c>
      <c r="M31" s="240">
        <v>54738</v>
      </c>
      <c r="N31" s="240">
        <v>44817</v>
      </c>
      <c r="O31" s="240">
        <v>29008</v>
      </c>
      <c r="P31" s="240">
        <v>13721</v>
      </c>
      <c r="Q31" s="240">
        <v>14055</v>
      </c>
      <c r="R31" s="242">
        <v>4345</v>
      </c>
      <c r="S31" s="242">
        <v>1691</v>
      </c>
      <c r="T31" s="244">
        <v>801</v>
      </c>
      <c r="U31" s="248">
        <v>163047</v>
      </c>
    </row>
    <row r="32" spans="1:21" ht="16.5" customHeight="1" x14ac:dyDescent="0.25">
      <c r="A32" s="7" t="s">
        <v>246</v>
      </c>
      <c r="B32" s="7"/>
      <c r="C32" s="7"/>
      <c r="D32" s="7"/>
      <c r="E32" s="7"/>
      <c r="F32" s="7"/>
      <c r="G32" s="7"/>
      <c r="H32" s="7"/>
      <c r="I32" s="7"/>
      <c r="J32" s="7"/>
      <c r="K32" s="7"/>
      <c r="L32" s="9"/>
      <c r="M32" s="10"/>
      <c r="N32" s="10"/>
      <c r="O32" s="10"/>
      <c r="P32" s="10"/>
      <c r="Q32" s="10"/>
      <c r="R32" s="10"/>
      <c r="S32" s="10"/>
      <c r="T32" s="10"/>
      <c r="U32" s="10"/>
    </row>
    <row r="33" spans="1:21" ht="16.5" customHeight="1" x14ac:dyDescent="0.25">
      <c r="A33" s="7"/>
      <c r="B33" s="7" t="s">
        <v>547</v>
      </c>
      <c r="C33" s="7"/>
      <c r="D33" s="7"/>
      <c r="E33" s="7"/>
      <c r="F33" s="7"/>
      <c r="G33" s="7"/>
      <c r="H33" s="7"/>
      <c r="I33" s="7"/>
      <c r="J33" s="7"/>
      <c r="K33" s="7"/>
      <c r="L33" s="9"/>
      <c r="M33" s="10"/>
      <c r="N33" s="10"/>
      <c r="O33" s="10"/>
      <c r="P33" s="10"/>
      <c r="Q33" s="10"/>
      <c r="R33" s="10"/>
      <c r="S33" s="10"/>
      <c r="T33" s="10"/>
      <c r="U33" s="10"/>
    </row>
    <row r="34" spans="1:21" ht="16.5" customHeight="1" x14ac:dyDescent="0.25">
      <c r="A34" s="7"/>
      <c r="B34" s="7"/>
      <c r="C34" s="7" t="s">
        <v>808</v>
      </c>
      <c r="D34" s="7"/>
      <c r="E34" s="7"/>
      <c r="F34" s="7"/>
      <c r="G34" s="7"/>
      <c r="H34" s="7"/>
      <c r="I34" s="7"/>
      <c r="J34" s="7"/>
      <c r="K34" s="7"/>
      <c r="L34" s="9" t="s">
        <v>407</v>
      </c>
      <c r="M34" s="247">
        <v>67.7</v>
      </c>
      <c r="N34" s="247">
        <v>71.400000000000006</v>
      </c>
      <c r="O34" s="247">
        <v>53.6</v>
      </c>
      <c r="P34" s="247">
        <v>47.6</v>
      </c>
      <c r="Q34" s="247">
        <v>59.3</v>
      </c>
      <c r="R34" s="247">
        <v>73.900000000000006</v>
      </c>
      <c r="S34" s="247">
        <v>61</v>
      </c>
      <c r="T34" s="247">
        <v>73.400000000000006</v>
      </c>
      <c r="U34" s="247">
        <v>66.900000000000006</v>
      </c>
    </row>
    <row r="35" spans="1:21" ht="16.5" customHeight="1" x14ac:dyDescent="0.25">
      <c r="A35" s="7"/>
      <c r="B35" s="7"/>
      <c r="C35" s="7" t="s">
        <v>809</v>
      </c>
      <c r="D35" s="7"/>
      <c r="E35" s="7"/>
      <c r="F35" s="7"/>
      <c r="G35" s="7"/>
      <c r="H35" s="7"/>
      <c r="I35" s="7"/>
      <c r="J35" s="7"/>
      <c r="K35" s="7"/>
      <c r="L35" s="9" t="s">
        <v>407</v>
      </c>
      <c r="M35" s="246">
        <v>4.5999999999999996</v>
      </c>
      <c r="N35" s="246">
        <v>5.9</v>
      </c>
      <c r="O35" s="246">
        <v>7.9</v>
      </c>
      <c r="P35" s="246">
        <v>3.8</v>
      </c>
      <c r="Q35" s="246">
        <v>8.1999999999999993</v>
      </c>
      <c r="R35" s="246">
        <v>4.9000000000000004</v>
      </c>
      <c r="S35" s="246">
        <v>2</v>
      </c>
      <c r="T35" s="246">
        <v>2.5</v>
      </c>
      <c r="U35" s="246">
        <v>6.1</v>
      </c>
    </row>
    <row r="36" spans="1:21" ht="16.5" customHeight="1" x14ac:dyDescent="0.25">
      <c r="A36" s="7"/>
      <c r="B36" s="7"/>
      <c r="C36" s="7" t="s">
        <v>810</v>
      </c>
      <c r="D36" s="7"/>
      <c r="E36" s="7"/>
      <c r="F36" s="7"/>
      <c r="G36" s="7"/>
      <c r="H36" s="7"/>
      <c r="I36" s="7"/>
      <c r="J36" s="7"/>
      <c r="K36" s="7"/>
      <c r="L36" s="9" t="s">
        <v>407</v>
      </c>
      <c r="M36" s="247">
        <v>72.3</v>
      </c>
      <c r="N36" s="247">
        <v>77.3</v>
      </c>
      <c r="O36" s="247">
        <v>61.5</v>
      </c>
      <c r="P36" s="247">
        <v>51.4</v>
      </c>
      <c r="Q36" s="247">
        <v>67.400000000000006</v>
      </c>
      <c r="R36" s="247">
        <v>78.8</v>
      </c>
      <c r="S36" s="247">
        <v>63</v>
      </c>
      <c r="T36" s="247">
        <v>75.900000000000006</v>
      </c>
      <c r="U36" s="247">
        <v>72.900000000000006</v>
      </c>
    </row>
    <row r="37" spans="1:21" ht="16.5" customHeight="1" x14ac:dyDescent="0.25">
      <c r="A37" s="7"/>
      <c r="B37" s="7" t="s">
        <v>523</v>
      </c>
      <c r="C37" s="7"/>
      <c r="D37" s="7"/>
      <c r="E37" s="7"/>
      <c r="F37" s="7"/>
      <c r="G37" s="7"/>
      <c r="H37" s="7"/>
      <c r="I37" s="7"/>
      <c r="J37" s="7"/>
      <c r="K37" s="7"/>
      <c r="L37" s="9"/>
      <c r="M37" s="10"/>
      <c r="N37" s="10"/>
      <c r="O37" s="10"/>
      <c r="P37" s="10"/>
      <c r="Q37" s="10"/>
      <c r="R37" s="10"/>
      <c r="S37" s="10"/>
      <c r="T37" s="10"/>
      <c r="U37" s="10"/>
    </row>
    <row r="38" spans="1:21" ht="16.5" customHeight="1" x14ac:dyDescent="0.25">
      <c r="A38" s="7"/>
      <c r="B38" s="7"/>
      <c r="C38" s="7" t="s">
        <v>811</v>
      </c>
      <c r="D38" s="7"/>
      <c r="E38" s="7"/>
      <c r="F38" s="7"/>
      <c r="G38" s="7"/>
      <c r="H38" s="7"/>
      <c r="I38" s="7"/>
      <c r="J38" s="7"/>
      <c r="K38" s="7"/>
      <c r="L38" s="9" t="s">
        <v>407</v>
      </c>
      <c r="M38" s="247">
        <v>27.6</v>
      </c>
      <c r="N38" s="247">
        <v>23.1</v>
      </c>
      <c r="O38" s="247">
        <v>37.200000000000003</v>
      </c>
      <c r="P38" s="247">
        <v>45.6</v>
      </c>
      <c r="Q38" s="247">
        <v>32.700000000000003</v>
      </c>
      <c r="R38" s="247">
        <v>21</v>
      </c>
      <c r="S38" s="247">
        <v>37</v>
      </c>
      <c r="T38" s="247">
        <v>24.1</v>
      </c>
      <c r="U38" s="247">
        <v>27.1</v>
      </c>
    </row>
    <row r="39" spans="1:21" ht="29.4" customHeight="1" x14ac:dyDescent="0.25">
      <c r="A39" s="7"/>
      <c r="B39" s="519" t="s">
        <v>812</v>
      </c>
      <c r="C39" s="519"/>
      <c r="D39" s="519"/>
      <c r="E39" s="519"/>
      <c r="F39" s="519"/>
      <c r="G39" s="519"/>
      <c r="H39" s="519"/>
      <c r="I39" s="519"/>
      <c r="J39" s="519"/>
      <c r="K39" s="519"/>
      <c r="L39" s="9" t="s">
        <v>407</v>
      </c>
      <c r="M39" s="246">
        <v>0.1</v>
      </c>
      <c r="N39" s="246">
        <v>0.1</v>
      </c>
      <c r="O39" s="246">
        <v>0.1</v>
      </c>
      <c r="P39" s="246">
        <v>0.3</v>
      </c>
      <c r="Q39" s="246">
        <v>0.1</v>
      </c>
      <c r="R39" s="246">
        <v>0.2</v>
      </c>
      <c r="S39" s="246" t="s">
        <v>79</v>
      </c>
      <c r="T39" s="246">
        <v>1.3</v>
      </c>
      <c r="U39" s="246">
        <v>0.1</v>
      </c>
    </row>
    <row r="40" spans="1:21" ht="16.5" customHeight="1" x14ac:dyDescent="0.25">
      <c r="A40" s="7"/>
      <c r="B40" s="7" t="s">
        <v>814</v>
      </c>
      <c r="C40" s="7"/>
      <c r="D40" s="7"/>
      <c r="E40" s="7"/>
      <c r="F40" s="7"/>
      <c r="G40" s="7"/>
      <c r="H40" s="7"/>
      <c r="I40" s="7"/>
      <c r="J40" s="7"/>
      <c r="K40" s="7"/>
      <c r="L40" s="9" t="s">
        <v>407</v>
      </c>
      <c r="M40" s="246">
        <v>0.5</v>
      </c>
      <c r="N40" s="246">
        <v>0.2</v>
      </c>
      <c r="O40" s="246">
        <v>1.6</v>
      </c>
      <c r="P40" s="246">
        <v>3.1</v>
      </c>
      <c r="Q40" s="246">
        <v>0.2</v>
      </c>
      <c r="R40" s="246">
        <v>0.4</v>
      </c>
      <c r="S40" s="246">
        <v>1</v>
      </c>
      <c r="T40" s="246" t="s">
        <v>79</v>
      </c>
      <c r="U40" s="246">
        <v>0.4</v>
      </c>
    </row>
    <row r="41" spans="1:21" ht="16.5" customHeight="1" x14ac:dyDescent="0.25">
      <c r="A41" s="7"/>
      <c r="B41" s="7" t="s">
        <v>813</v>
      </c>
      <c r="C41" s="7"/>
      <c r="D41" s="7"/>
      <c r="E41" s="7"/>
      <c r="F41" s="7"/>
      <c r="G41" s="7"/>
      <c r="H41" s="7"/>
      <c r="I41" s="7"/>
      <c r="J41" s="7"/>
      <c r="K41" s="7"/>
      <c r="L41" s="9" t="s">
        <v>131</v>
      </c>
      <c r="M41" s="240">
        <v>59994</v>
      </c>
      <c r="N41" s="240">
        <v>51076</v>
      </c>
      <c r="O41" s="240">
        <v>34077</v>
      </c>
      <c r="P41" s="240">
        <v>15552</v>
      </c>
      <c r="Q41" s="240">
        <v>14520</v>
      </c>
      <c r="R41" s="242">
        <v>4655</v>
      </c>
      <c r="S41" s="242">
        <v>1809</v>
      </c>
      <c r="T41" s="244">
        <v>926</v>
      </c>
      <c r="U41" s="248">
        <v>182583</v>
      </c>
    </row>
    <row r="42" spans="1:21" ht="16.5" customHeight="1" x14ac:dyDescent="0.25">
      <c r="A42" s="7" t="s">
        <v>247</v>
      </c>
      <c r="B42" s="7"/>
      <c r="C42" s="7"/>
      <c r="D42" s="7"/>
      <c r="E42" s="7"/>
      <c r="F42" s="7"/>
      <c r="G42" s="7"/>
      <c r="H42" s="7"/>
      <c r="I42" s="7"/>
      <c r="J42" s="7"/>
      <c r="K42" s="7"/>
      <c r="L42" s="9"/>
      <c r="M42" s="10"/>
      <c r="N42" s="10"/>
      <c r="O42" s="10"/>
      <c r="P42" s="10"/>
      <c r="Q42" s="10"/>
      <c r="R42" s="10"/>
      <c r="S42" s="10"/>
      <c r="T42" s="10"/>
      <c r="U42" s="10"/>
    </row>
    <row r="43" spans="1:21" ht="16.5" customHeight="1" x14ac:dyDescent="0.25">
      <c r="A43" s="7"/>
      <c r="B43" s="7" t="s">
        <v>547</v>
      </c>
      <c r="C43" s="7"/>
      <c r="D43" s="7"/>
      <c r="E43" s="7"/>
      <c r="F43" s="7"/>
      <c r="G43" s="7"/>
      <c r="H43" s="7"/>
      <c r="I43" s="7"/>
      <c r="J43" s="7"/>
      <c r="K43" s="7"/>
      <c r="L43" s="9"/>
      <c r="M43" s="10"/>
      <c r="N43" s="10"/>
      <c r="O43" s="10"/>
      <c r="P43" s="10"/>
      <c r="Q43" s="10"/>
      <c r="R43" s="10"/>
      <c r="S43" s="10"/>
      <c r="T43" s="10"/>
      <c r="U43" s="10"/>
    </row>
    <row r="44" spans="1:21" ht="16.5" customHeight="1" x14ac:dyDescent="0.25">
      <c r="A44" s="7"/>
      <c r="B44" s="7"/>
      <c r="C44" s="7" t="s">
        <v>808</v>
      </c>
      <c r="D44" s="7"/>
      <c r="E44" s="7"/>
      <c r="F44" s="7"/>
      <c r="G44" s="7"/>
      <c r="H44" s="7"/>
      <c r="I44" s="7"/>
      <c r="J44" s="7"/>
      <c r="K44" s="7"/>
      <c r="L44" s="9" t="s">
        <v>407</v>
      </c>
      <c r="M44" s="247">
        <v>61.2</v>
      </c>
      <c r="N44" s="247">
        <v>66.5</v>
      </c>
      <c r="O44" s="247">
        <v>48.6</v>
      </c>
      <c r="P44" s="247">
        <v>48.3</v>
      </c>
      <c r="Q44" s="247">
        <v>58.2</v>
      </c>
      <c r="R44" s="247">
        <v>66.400000000000006</v>
      </c>
      <c r="S44" s="247">
        <v>72.7</v>
      </c>
      <c r="T44" s="247">
        <v>81</v>
      </c>
      <c r="U44" s="247">
        <v>62.3</v>
      </c>
    </row>
    <row r="45" spans="1:21" ht="16.5" customHeight="1" x14ac:dyDescent="0.25">
      <c r="A45" s="7"/>
      <c r="B45" s="7"/>
      <c r="C45" s="7" t="s">
        <v>809</v>
      </c>
      <c r="D45" s="7"/>
      <c r="E45" s="7"/>
      <c r="F45" s="7"/>
      <c r="G45" s="7"/>
      <c r="H45" s="7"/>
      <c r="I45" s="7"/>
      <c r="J45" s="7"/>
      <c r="K45" s="7"/>
      <c r="L45" s="9" t="s">
        <v>407</v>
      </c>
      <c r="M45" s="246">
        <v>6.5</v>
      </c>
      <c r="N45" s="246">
        <v>6.6</v>
      </c>
      <c r="O45" s="246">
        <v>8.8000000000000007</v>
      </c>
      <c r="P45" s="246">
        <v>3.5</v>
      </c>
      <c r="Q45" s="246">
        <v>7.5</v>
      </c>
      <c r="R45" s="246">
        <v>4.5999999999999996</v>
      </c>
      <c r="S45" s="247">
        <v>10.8</v>
      </c>
      <c r="T45" s="246">
        <v>3</v>
      </c>
      <c r="U45" s="246">
        <v>6.7</v>
      </c>
    </row>
    <row r="46" spans="1:21" ht="16.5" customHeight="1" x14ac:dyDescent="0.25">
      <c r="A46" s="7"/>
      <c r="B46" s="7"/>
      <c r="C46" s="7" t="s">
        <v>810</v>
      </c>
      <c r="D46" s="7"/>
      <c r="E46" s="7"/>
      <c r="F46" s="7"/>
      <c r="G46" s="7"/>
      <c r="H46" s="7"/>
      <c r="I46" s="7"/>
      <c r="J46" s="7"/>
      <c r="K46" s="7"/>
      <c r="L46" s="9" t="s">
        <v>407</v>
      </c>
      <c r="M46" s="247">
        <v>67.7</v>
      </c>
      <c r="N46" s="247">
        <v>73.099999999999994</v>
      </c>
      <c r="O46" s="247">
        <v>57.5</v>
      </c>
      <c r="P46" s="247">
        <v>51.9</v>
      </c>
      <c r="Q46" s="247">
        <v>65.7</v>
      </c>
      <c r="R46" s="247">
        <v>71</v>
      </c>
      <c r="S46" s="247">
        <v>83.5</v>
      </c>
      <c r="T46" s="247">
        <v>84</v>
      </c>
      <c r="U46" s="247">
        <v>69</v>
      </c>
    </row>
    <row r="47" spans="1:21" ht="16.5" customHeight="1" x14ac:dyDescent="0.25">
      <c r="A47" s="7"/>
      <c r="B47" s="7" t="s">
        <v>523</v>
      </c>
      <c r="C47" s="7"/>
      <c r="D47" s="7"/>
      <c r="E47" s="7"/>
      <c r="F47" s="7"/>
      <c r="G47" s="7"/>
      <c r="H47" s="7"/>
      <c r="I47" s="7"/>
      <c r="J47" s="7"/>
      <c r="K47" s="7"/>
      <c r="L47" s="9"/>
      <c r="M47" s="10"/>
      <c r="N47" s="10"/>
      <c r="O47" s="10"/>
      <c r="P47" s="10"/>
      <c r="Q47" s="10"/>
      <c r="R47" s="10"/>
      <c r="S47" s="10"/>
      <c r="T47" s="10"/>
      <c r="U47" s="10"/>
    </row>
    <row r="48" spans="1:21" ht="16.5" customHeight="1" x14ac:dyDescent="0.25">
      <c r="A48" s="7"/>
      <c r="B48" s="7"/>
      <c r="C48" s="7" t="s">
        <v>811</v>
      </c>
      <c r="D48" s="7"/>
      <c r="E48" s="7"/>
      <c r="F48" s="7"/>
      <c r="G48" s="7"/>
      <c r="H48" s="7"/>
      <c r="I48" s="7"/>
      <c r="J48" s="7"/>
      <c r="K48" s="7"/>
      <c r="L48" s="9" t="s">
        <v>407</v>
      </c>
      <c r="M48" s="247">
        <v>32.5</v>
      </c>
      <c r="N48" s="247">
        <v>27.9</v>
      </c>
      <c r="O48" s="247">
        <v>41.9</v>
      </c>
      <c r="P48" s="247">
        <v>45.6</v>
      </c>
      <c r="Q48" s="247">
        <v>34.5</v>
      </c>
      <c r="R48" s="247">
        <v>29</v>
      </c>
      <c r="S48" s="247">
        <v>16.5</v>
      </c>
      <c r="T48" s="247">
        <v>15.7</v>
      </c>
      <c r="U48" s="247">
        <v>31.4</v>
      </c>
    </row>
    <row r="49" spans="1:21" ht="29.4" customHeight="1" x14ac:dyDescent="0.25">
      <c r="A49" s="7"/>
      <c r="B49" s="519" t="s">
        <v>812</v>
      </c>
      <c r="C49" s="519"/>
      <c r="D49" s="519"/>
      <c r="E49" s="519"/>
      <c r="F49" s="519"/>
      <c r="G49" s="519"/>
      <c r="H49" s="519"/>
      <c r="I49" s="519"/>
      <c r="J49" s="519"/>
      <c r="K49" s="519"/>
      <c r="L49" s="9" t="s">
        <v>407</v>
      </c>
      <c r="M49" s="246">
        <v>0.1</v>
      </c>
      <c r="N49" s="246">
        <v>0.2</v>
      </c>
      <c r="O49" s="246">
        <v>0.1</v>
      </c>
      <c r="P49" s="246">
        <v>0.7</v>
      </c>
      <c r="Q49" s="246">
        <v>0.1</v>
      </c>
      <c r="R49" s="246">
        <v>0.1</v>
      </c>
      <c r="S49" s="246" t="s">
        <v>79</v>
      </c>
      <c r="T49" s="246">
        <v>0.4</v>
      </c>
      <c r="U49" s="246">
        <v>0.2</v>
      </c>
    </row>
    <row r="50" spans="1:21" ht="16.5" customHeight="1" x14ac:dyDescent="0.25">
      <c r="A50" s="7"/>
      <c r="B50" s="7" t="s">
        <v>814</v>
      </c>
      <c r="C50" s="7"/>
      <c r="D50" s="7"/>
      <c r="E50" s="7"/>
      <c r="F50" s="7"/>
      <c r="G50" s="7"/>
      <c r="H50" s="7"/>
      <c r="I50" s="7"/>
      <c r="J50" s="7"/>
      <c r="K50" s="7"/>
      <c r="L50" s="9" t="s">
        <v>407</v>
      </c>
      <c r="M50" s="246">
        <v>0.4</v>
      </c>
      <c r="N50" s="246">
        <v>0.3</v>
      </c>
      <c r="O50" s="246">
        <v>1.1000000000000001</v>
      </c>
      <c r="P50" s="246">
        <v>2.7</v>
      </c>
      <c r="Q50" s="246">
        <v>0.2</v>
      </c>
      <c r="R50" s="246">
        <v>0.5</v>
      </c>
      <c r="S50" s="246" t="s">
        <v>79</v>
      </c>
      <c r="T50" s="246">
        <v>0.7</v>
      </c>
      <c r="U50" s="246">
        <v>0.4</v>
      </c>
    </row>
    <row r="51" spans="1:21" ht="16.5" customHeight="1" x14ac:dyDescent="0.25">
      <c r="A51" s="7"/>
      <c r="B51" s="7" t="s">
        <v>813</v>
      </c>
      <c r="C51" s="7"/>
      <c r="D51" s="7"/>
      <c r="E51" s="7"/>
      <c r="F51" s="7"/>
      <c r="G51" s="7"/>
      <c r="H51" s="7"/>
      <c r="I51" s="7"/>
      <c r="J51" s="7"/>
      <c r="K51" s="7"/>
      <c r="L51" s="9" t="s">
        <v>131</v>
      </c>
      <c r="M51" s="240">
        <v>52148</v>
      </c>
      <c r="N51" s="240">
        <v>44017</v>
      </c>
      <c r="O51" s="240">
        <v>27389</v>
      </c>
      <c r="P51" s="240">
        <v>14063</v>
      </c>
      <c r="Q51" s="240">
        <v>12689</v>
      </c>
      <c r="R51" s="242">
        <v>3919</v>
      </c>
      <c r="S51" s="242">
        <v>1935</v>
      </c>
      <c r="T51" s="244">
        <v>846</v>
      </c>
      <c r="U51" s="248">
        <v>156948</v>
      </c>
    </row>
    <row r="52" spans="1:21" ht="16.5" customHeight="1" x14ac:dyDescent="0.25">
      <c r="A52" s="7" t="s">
        <v>248</v>
      </c>
      <c r="B52" s="7"/>
      <c r="C52" s="7"/>
      <c r="D52" s="7"/>
      <c r="E52" s="7"/>
      <c r="F52" s="7"/>
      <c r="G52" s="7"/>
      <c r="H52" s="7"/>
      <c r="I52" s="7"/>
      <c r="J52" s="7"/>
      <c r="K52" s="7"/>
      <c r="L52" s="9"/>
      <c r="M52" s="10"/>
      <c r="N52" s="10"/>
      <c r="O52" s="10"/>
      <c r="P52" s="10"/>
      <c r="Q52" s="10"/>
      <c r="R52" s="10"/>
      <c r="S52" s="10"/>
      <c r="T52" s="10"/>
      <c r="U52" s="10"/>
    </row>
    <row r="53" spans="1:21" ht="16.5" customHeight="1" x14ac:dyDescent="0.25">
      <c r="A53" s="7"/>
      <c r="B53" s="7" t="s">
        <v>547</v>
      </c>
      <c r="C53" s="7"/>
      <c r="D53" s="7"/>
      <c r="E53" s="7"/>
      <c r="F53" s="7"/>
      <c r="G53" s="7"/>
      <c r="H53" s="7"/>
      <c r="I53" s="7"/>
      <c r="J53" s="7"/>
      <c r="K53" s="7"/>
      <c r="L53" s="9"/>
      <c r="M53" s="10"/>
      <c r="N53" s="10"/>
      <c r="O53" s="10"/>
      <c r="P53" s="10"/>
      <c r="Q53" s="10"/>
      <c r="R53" s="10"/>
      <c r="S53" s="10"/>
      <c r="T53" s="10"/>
      <c r="U53" s="10"/>
    </row>
    <row r="54" spans="1:21" ht="16.5" customHeight="1" x14ac:dyDescent="0.25">
      <c r="A54" s="7"/>
      <c r="B54" s="7"/>
      <c r="C54" s="7" t="s">
        <v>808</v>
      </c>
      <c r="D54" s="7"/>
      <c r="E54" s="7"/>
      <c r="F54" s="7"/>
      <c r="G54" s="7"/>
      <c r="H54" s="7"/>
      <c r="I54" s="7"/>
      <c r="J54" s="7"/>
      <c r="K54" s="7"/>
      <c r="L54" s="9" t="s">
        <v>407</v>
      </c>
      <c r="M54" s="247">
        <v>48</v>
      </c>
      <c r="N54" s="247">
        <v>56.2</v>
      </c>
      <c r="O54" s="247">
        <v>34.299999999999997</v>
      </c>
      <c r="P54" s="247">
        <v>42.8</v>
      </c>
      <c r="Q54" s="247">
        <v>43.4</v>
      </c>
      <c r="R54" s="247">
        <v>56.9</v>
      </c>
      <c r="S54" s="247">
        <v>57.3</v>
      </c>
      <c r="T54" s="247">
        <v>62.5</v>
      </c>
      <c r="U54" s="247">
        <v>47.7</v>
      </c>
    </row>
    <row r="55" spans="1:21" ht="16.5" customHeight="1" x14ac:dyDescent="0.25">
      <c r="A55" s="7"/>
      <c r="B55" s="7"/>
      <c r="C55" s="7" t="s">
        <v>809</v>
      </c>
      <c r="D55" s="7"/>
      <c r="E55" s="7"/>
      <c r="F55" s="7"/>
      <c r="G55" s="7"/>
      <c r="H55" s="7"/>
      <c r="I55" s="7"/>
      <c r="J55" s="7"/>
      <c r="K55" s="7"/>
      <c r="L55" s="9" t="s">
        <v>407</v>
      </c>
      <c r="M55" s="246">
        <v>4.4000000000000004</v>
      </c>
      <c r="N55" s="246">
        <v>5.2</v>
      </c>
      <c r="O55" s="246">
        <v>5.4</v>
      </c>
      <c r="P55" s="246">
        <v>3.7</v>
      </c>
      <c r="Q55" s="246">
        <v>5.7</v>
      </c>
      <c r="R55" s="246">
        <v>3.6</v>
      </c>
      <c r="S55" s="246">
        <v>5.8</v>
      </c>
      <c r="T55" s="246">
        <v>7.9</v>
      </c>
      <c r="U55" s="246">
        <v>4.9000000000000004</v>
      </c>
    </row>
    <row r="56" spans="1:21" ht="16.5" customHeight="1" x14ac:dyDescent="0.25">
      <c r="A56" s="7"/>
      <c r="B56" s="7"/>
      <c r="C56" s="7" t="s">
        <v>810</v>
      </c>
      <c r="D56" s="7"/>
      <c r="E56" s="7"/>
      <c r="F56" s="7"/>
      <c r="G56" s="7"/>
      <c r="H56" s="7"/>
      <c r="I56" s="7"/>
      <c r="J56" s="7"/>
      <c r="K56" s="7"/>
      <c r="L56" s="9" t="s">
        <v>407</v>
      </c>
      <c r="M56" s="247">
        <v>52.4</v>
      </c>
      <c r="N56" s="247">
        <v>61.4</v>
      </c>
      <c r="O56" s="247">
        <v>39.700000000000003</v>
      </c>
      <c r="P56" s="247">
        <v>46.5</v>
      </c>
      <c r="Q56" s="247">
        <v>49.1</v>
      </c>
      <c r="R56" s="247">
        <v>60.5</v>
      </c>
      <c r="S56" s="247">
        <v>63.1</v>
      </c>
      <c r="T56" s="247">
        <v>70.400000000000006</v>
      </c>
      <c r="U56" s="247">
        <v>52.6</v>
      </c>
    </row>
    <row r="57" spans="1:21" ht="16.5" customHeight="1" x14ac:dyDescent="0.25">
      <c r="A57" s="7"/>
      <c r="B57" s="7" t="s">
        <v>523</v>
      </c>
      <c r="C57" s="7"/>
      <c r="D57" s="7"/>
      <c r="E57" s="7"/>
      <c r="F57" s="7"/>
      <c r="G57" s="7"/>
      <c r="H57" s="7"/>
      <c r="I57" s="7"/>
      <c r="J57" s="7"/>
      <c r="K57" s="7"/>
      <c r="L57" s="9"/>
      <c r="M57" s="10"/>
      <c r="N57" s="10"/>
      <c r="O57" s="10"/>
      <c r="P57" s="10"/>
      <c r="Q57" s="10"/>
      <c r="R57" s="10"/>
      <c r="S57" s="10"/>
      <c r="T57" s="10"/>
      <c r="U57" s="10"/>
    </row>
    <row r="58" spans="1:21" ht="16.5" customHeight="1" x14ac:dyDescent="0.25">
      <c r="A58" s="7"/>
      <c r="B58" s="7"/>
      <c r="C58" s="7" t="s">
        <v>811</v>
      </c>
      <c r="D58" s="7"/>
      <c r="E58" s="7"/>
      <c r="F58" s="7"/>
      <c r="G58" s="7"/>
      <c r="H58" s="7"/>
      <c r="I58" s="7"/>
      <c r="J58" s="7"/>
      <c r="K58" s="7"/>
      <c r="L58" s="9" t="s">
        <v>407</v>
      </c>
      <c r="M58" s="247">
        <v>32.299999999999997</v>
      </c>
      <c r="N58" s="247">
        <v>20.9</v>
      </c>
      <c r="O58" s="247">
        <v>31.7</v>
      </c>
      <c r="P58" s="247">
        <v>29.5</v>
      </c>
      <c r="Q58" s="247">
        <v>30.2</v>
      </c>
      <c r="R58" s="247">
        <v>19.600000000000001</v>
      </c>
      <c r="S58" s="247">
        <v>12.5</v>
      </c>
      <c r="T58" s="247">
        <v>18.100000000000001</v>
      </c>
      <c r="U58" s="247">
        <v>27.7</v>
      </c>
    </row>
    <row r="59" spans="1:21" ht="29.4" customHeight="1" x14ac:dyDescent="0.25">
      <c r="A59" s="7"/>
      <c r="B59" s="519" t="s">
        <v>812</v>
      </c>
      <c r="C59" s="519"/>
      <c r="D59" s="519"/>
      <c r="E59" s="519"/>
      <c r="F59" s="519"/>
      <c r="G59" s="519"/>
      <c r="H59" s="519"/>
      <c r="I59" s="519"/>
      <c r="J59" s="519"/>
      <c r="K59" s="519"/>
      <c r="L59" s="9" t="s">
        <v>407</v>
      </c>
      <c r="M59" s="246">
        <v>0.2</v>
      </c>
      <c r="N59" s="246">
        <v>1.4</v>
      </c>
      <c r="O59" s="246">
        <v>0.2</v>
      </c>
      <c r="P59" s="246">
        <v>0.2</v>
      </c>
      <c r="Q59" s="246">
        <v>0.7</v>
      </c>
      <c r="R59" s="246">
        <v>0.1</v>
      </c>
      <c r="S59" s="246">
        <v>0.1</v>
      </c>
      <c r="T59" s="246">
        <v>0.8</v>
      </c>
      <c r="U59" s="246">
        <v>0.6</v>
      </c>
    </row>
    <row r="60" spans="1:21" ht="16.5" customHeight="1" x14ac:dyDescent="0.25">
      <c r="A60" s="7"/>
      <c r="B60" s="7" t="s">
        <v>814</v>
      </c>
      <c r="C60" s="7"/>
      <c r="D60" s="7"/>
      <c r="E60" s="7"/>
      <c r="F60" s="7"/>
      <c r="G60" s="7"/>
      <c r="H60" s="7"/>
      <c r="I60" s="7"/>
      <c r="J60" s="7"/>
      <c r="K60" s="7"/>
      <c r="L60" s="9" t="s">
        <v>407</v>
      </c>
      <c r="M60" s="247">
        <v>15.1</v>
      </c>
      <c r="N60" s="247">
        <v>16.399999999999999</v>
      </c>
      <c r="O60" s="247">
        <v>28.3</v>
      </c>
      <c r="P60" s="247">
        <v>23.8</v>
      </c>
      <c r="Q60" s="247">
        <v>20</v>
      </c>
      <c r="R60" s="247">
        <v>19.600000000000001</v>
      </c>
      <c r="S60" s="247">
        <v>24.3</v>
      </c>
      <c r="T60" s="247">
        <v>10.8</v>
      </c>
      <c r="U60" s="247">
        <v>19.100000000000001</v>
      </c>
    </row>
    <row r="61" spans="1:21" ht="16.5" customHeight="1" x14ac:dyDescent="0.25">
      <c r="A61" s="7"/>
      <c r="B61" s="7" t="s">
        <v>813</v>
      </c>
      <c r="C61" s="7"/>
      <c r="D61" s="7"/>
      <c r="E61" s="7"/>
      <c r="F61" s="7"/>
      <c r="G61" s="7"/>
      <c r="H61" s="7"/>
      <c r="I61" s="7"/>
      <c r="J61" s="7"/>
      <c r="K61" s="7"/>
      <c r="L61" s="9" t="s">
        <v>131</v>
      </c>
      <c r="M61" s="240">
        <v>60383</v>
      </c>
      <c r="N61" s="240">
        <v>54681</v>
      </c>
      <c r="O61" s="240">
        <v>36077</v>
      </c>
      <c r="P61" s="240">
        <v>18980</v>
      </c>
      <c r="Q61" s="240">
        <v>15762</v>
      </c>
      <c r="R61" s="242">
        <v>4916</v>
      </c>
      <c r="S61" s="242">
        <v>2284</v>
      </c>
      <c r="T61" s="244">
        <v>880</v>
      </c>
      <c r="U61" s="248">
        <v>193963</v>
      </c>
    </row>
    <row r="62" spans="1:21" ht="16.5" customHeight="1" x14ac:dyDescent="0.25">
      <c r="A62" s="7" t="s">
        <v>249</v>
      </c>
      <c r="B62" s="7"/>
      <c r="C62" s="7"/>
      <c r="D62" s="7"/>
      <c r="E62" s="7"/>
      <c r="F62" s="7"/>
      <c r="G62" s="7"/>
      <c r="H62" s="7"/>
      <c r="I62" s="7"/>
      <c r="J62" s="7"/>
      <c r="K62" s="7"/>
      <c r="L62" s="9"/>
      <c r="M62" s="10"/>
      <c r="N62" s="10"/>
      <c r="O62" s="10"/>
      <c r="P62" s="10"/>
      <c r="Q62" s="10"/>
      <c r="R62" s="10"/>
      <c r="S62" s="10"/>
      <c r="T62" s="10"/>
      <c r="U62" s="10"/>
    </row>
    <row r="63" spans="1:21" ht="16.5" customHeight="1" x14ac:dyDescent="0.25">
      <c r="A63" s="7"/>
      <c r="B63" s="7" t="s">
        <v>547</v>
      </c>
      <c r="C63" s="7"/>
      <c r="D63" s="7"/>
      <c r="E63" s="7"/>
      <c r="F63" s="7"/>
      <c r="G63" s="7"/>
      <c r="H63" s="7"/>
      <c r="I63" s="7"/>
      <c r="J63" s="7"/>
      <c r="K63" s="7"/>
      <c r="L63" s="9"/>
      <c r="M63" s="10"/>
      <c r="N63" s="10"/>
      <c r="O63" s="10"/>
      <c r="P63" s="10"/>
      <c r="Q63" s="10"/>
      <c r="R63" s="10"/>
      <c r="S63" s="10"/>
      <c r="T63" s="10"/>
      <c r="U63" s="10"/>
    </row>
    <row r="64" spans="1:21" ht="16.5" customHeight="1" x14ac:dyDescent="0.25">
      <c r="A64" s="7"/>
      <c r="B64" s="7"/>
      <c r="C64" s="7" t="s">
        <v>808</v>
      </c>
      <c r="D64" s="7"/>
      <c r="E64" s="7"/>
      <c r="F64" s="7"/>
      <c r="G64" s="7"/>
      <c r="H64" s="7"/>
      <c r="I64" s="7"/>
      <c r="J64" s="7"/>
      <c r="K64" s="7"/>
      <c r="L64" s="9" t="s">
        <v>407</v>
      </c>
      <c r="M64" s="247">
        <v>50.1</v>
      </c>
      <c r="N64" s="247">
        <v>61.4</v>
      </c>
      <c r="O64" s="247">
        <v>39.200000000000003</v>
      </c>
      <c r="P64" s="247">
        <v>48.6</v>
      </c>
      <c r="Q64" s="247">
        <v>38.200000000000003</v>
      </c>
      <c r="R64" s="247">
        <v>64.2</v>
      </c>
      <c r="S64" s="247">
        <v>68.5</v>
      </c>
      <c r="T64" s="247">
        <v>68.599999999999994</v>
      </c>
      <c r="U64" s="247">
        <v>50.6</v>
      </c>
    </row>
    <row r="65" spans="1:21" ht="16.5" customHeight="1" x14ac:dyDescent="0.25">
      <c r="A65" s="7"/>
      <c r="B65" s="7"/>
      <c r="C65" s="7" t="s">
        <v>809</v>
      </c>
      <c r="D65" s="7"/>
      <c r="E65" s="7"/>
      <c r="F65" s="7"/>
      <c r="G65" s="7"/>
      <c r="H65" s="7"/>
      <c r="I65" s="7"/>
      <c r="J65" s="7"/>
      <c r="K65" s="7"/>
      <c r="L65" s="9" t="s">
        <v>407</v>
      </c>
      <c r="M65" s="246">
        <v>4.5</v>
      </c>
      <c r="N65" s="246">
        <v>5.5</v>
      </c>
      <c r="O65" s="246">
        <v>6.3</v>
      </c>
      <c r="P65" s="246">
        <v>4.5</v>
      </c>
      <c r="Q65" s="246">
        <v>5.0999999999999996</v>
      </c>
      <c r="R65" s="246">
        <v>4.0999999999999996</v>
      </c>
      <c r="S65" s="246">
        <v>6</v>
      </c>
      <c r="T65" s="246">
        <v>6.8</v>
      </c>
      <c r="U65" s="246">
        <v>5.2</v>
      </c>
    </row>
    <row r="66" spans="1:21" ht="16.5" customHeight="1" x14ac:dyDescent="0.25">
      <c r="A66" s="7"/>
      <c r="B66" s="7"/>
      <c r="C66" s="7" t="s">
        <v>810</v>
      </c>
      <c r="D66" s="7"/>
      <c r="E66" s="7"/>
      <c r="F66" s="7"/>
      <c r="G66" s="7"/>
      <c r="H66" s="7"/>
      <c r="I66" s="7"/>
      <c r="J66" s="7"/>
      <c r="K66" s="7"/>
      <c r="L66" s="9" t="s">
        <v>407</v>
      </c>
      <c r="M66" s="247">
        <v>54.6</v>
      </c>
      <c r="N66" s="247">
        <v>66.900000000000006</v>
      </c>
      <c r="O66" s="247">
        <v>45.5</v>
      </c>
      <c r="P66" s="247">
        <v>53.1</v>
      </c>
      <c r="Q66" s="247">
        <v>43.3</v>
      </c>
      <c r="R66" s="247">
        <v>68.3</v>
      </c>
      <c r="S66" s="247">
        <v>74.5</v>
      </c>
      <c r="T66" s="247">
        <v>75.400000000000006</v>
      </c>
      <c r="U66" s="247">
        <v>55.8</v>
      </c>
    </row>
    <row r="67" spans="1:21" ht="16.5" customHeight="1" x14ac:dyDescent="0.25">
      <c r="A67" s="7"/>
      <c r="B67" s="7" t="s">
        <v>523</v>
      </c>
      <c r="C67" s="7"/>
      <c r="D67" s="7"/>
      <c r="E67" s="7"/>
      <c r="F67" s="7"/>
      <c r="G67" s="7"/>
      <c r="H67" s="7"/>
      <c r="I67" s="7"/>
      <c r="J67" s="7"/>
      <c r="K67" s="7"/>
      <c r="L67" s="9"/>
      <c r="M67" s="10"/>
      <c r="N67" s="10"/>
      <c r="O67" s="10"/>
      <c r="P67" s="10"/>
      <c r="Q67" s="10"/>
      <c r="R67" s="10"/>
      <c r="S67" s="10"/>
      <c r="T67" s="10"/>
      <c r="U67" s="10"/>
    </row>
    <row r="68" spans="1:21" ht="16.5" customHeight="1" x14ac:dyDescent="0.25">
      <c r="A68" s="7"/>
      <c r="B68" s="7"/>
      <c r="C68" s="7" t="s">
        <v>811</v>
      </c>
      <c r="D68" s="7"/>
      <c r="E68" s="7"/>
      <c r="F68" s="7"/>
      <c r="G68" s="7"/>
      <c r="H68" s="7"/>
      <c r="I68" s="7"/>
      <c r="J68" s="7"/>
      <c r="K68" s="7"/>
      <c r="L68" s="9" t="s">
        <v>407</v>
      </c>
      <c r="M68" s="247">
        <v>36.799999999999997</v>
      </c>
      <c r="N68" s="247">
        <v>24.1</v>
      </c>
      <c r="O68" s="247">
        <v>36.4</v>
      </c>
      <c r="P68" s="247">
        <v>32.4</v>
      </c>
      <c r="Q68" s="247">
        <v>35.9</v>
      </c>
      <c r="R68" s="247">
        <v>22.3</v>
      </c>
      <c r="S68" s="247">
        <v>13.9</v>
      </c>
      <c r="T68" s="247">
        <v>17.5</v>
      </c>
      <c r="U68" s="247">
        <v>32.1</v>
      </c>
    </row>
    <row r="69" spans="1:21" ht="29.4" customHeight="1" x14ac:dyDescent="0.25">
      <c r="A69" s="7"/>
      <c r="B69" s="519" t="s">
        <v>812</v>
      </c>
      <c r="C69" s="519"/>
      <c r="D69" s="519"/>
      <c r="E69" s="519"/>
      <c r="F69" s="519"/>
      <c r="G69" s="519"/>
      <c r="H69" s="519"/>
      <c r="I69" s="519"/>
      <c r="J69" s="519"/>
      <c r="K69" s="519"/>
      <c r="L69" s="9" t="s">
        <v>407</v>
      </c>
      <c r="M69" s="246">
        <v>0.3</v>
      </c>
      <c r="N69" s="246">
        <v>1.4</v>
      </c>
      <c r="O69" s="246">
        <v>0.3</v>
      </c>
      <c r="P69" s="246">
        <v>0.1</v>
      </c>
      <c r="Q69" s="246">
        <v>2.8</v>
      </c>
      <c r="R69" s="246">
        <v>0.2</v>
      </c>
      <c r="S69" s="246">
        <v>0.1</v>
      </c>
      <c r="T69" s="246">
        <v>1.5</v>
      </c>
      <c r="U69" s="246">
        <v>0.8</v>
      </c>
    </row>
    <row r="70" spans="1:21" ht="16.5" customHeight="1" x14ac:dyDescent="0.25">
      <c r="A70" s="7"/>
      <c r="B70" s="7" t="s">
        <v>814</v>
      </c>
      <c r="C70" s="7"/>
      <c r="D70" s="7"/>
      <c r="E70" s="7"/>
      <c r="F70" s="7"/>
      <c r="G70" s="7"/>
      <c r="H70" s="7"/>
      <c r="I70" s="7"/>
      <c r="J70" s="7"/>
      <c r="K70" s="7"/>
      <c r="L70" s="9" t="s">
        <v>407</v>
      </c>
      <c r="M70" s="246">
        <v>8.1999999999999993</v>
      </c>
      <c r="N70" s="246">
        <v>7.6</v>
      </c>
      <c r="O70" s="247">
        <v>17.7</v>
      </c>
      <c r="P70" s="247">
        <v>14.3</v>
      </c>
      <c r="Q70" s="247">
        <v>18</v>
      </c>
      <c r="R70" s="246">
        <v>9.1999999999999993</v>
      </c>
      <c r="S70" s="247">
        <v>11.4</v>
      </c>
      <c r="T70" s="246">
        <v>5.6</v>
      </c>
      <c r="U70" s="247">
        <v>11.5</v>
      </c>
    </row>
    <row r="71" spans="1:21" ht="16.5" customHeight="1" x14ac:dyDescent="0.25">
      <c r="A71" s="7"/>
      <c r="B71" s="7" t="s">
        <v>813</v>
      </c>
      <c r="C71" s="7"/>
      <c r="D71" s="7"/>
      <c r="E71" s="7"/>
      <c r="F71" s="7"/>
      <c r="G71" s="7"/>
      <c r="H71" s="7"/>
      <c r="I71" s="7"/>
      <c r="J71" s="7"/>
      <c r="K71" s="7"/>
      <c r="L71" s="9" t="s">
        <v>131</v>
      </c>
      <c r="M71" s="240">
        <v>58975</v>
      </c>
      <c r="N71" s="240">
        <v>50851</v>
      </c>
      <c r="O71" s="240">
        <v>37803</v>
      </c>
      <c r="P71" s="240">
        <v>17916</v>
      </c>
      <c r="Q71" s="240">
        <v>14938</v>
      </c>
      <c r="R71" s="242">
        <v>5016</v>
      </c>
      <c r="S71" s="242">
        <v>2193</v>
      </c>
      <c r="T71" s="244">
        <v>916</v>
      </c>
      <c r="U71" s="248">
        <v>188608</v>
      </c>
    </row>
    <row r="72" spans="1:21" ht="16.5" customHeight="1" x14ac:dyDescent="0.25">
      <c r="A72" s="7" t="s">
        <v>315</v>
      </c>
      <c r="B72" s="7"/>
      <c r="C72" s="7"/>
      <c r="D72" s="7"/>
      <c r="E72" s="7"/>
      <c r="F72" s="7"/>
      <c r="G72" s="7"/>
      <c r="H72" s="7"/>
      <c r="I72" s="7"/>
      <c r="J72" s="7"/>
      <c r="K72" s="7"/>
      <c r="L72" s="9"/>
      <c r="M72" s="10"/>
      <c r="N72" s="10"/>
      <c r="O72" s="10"/>
      <c r="P72" s="10"/>
      <c r="Q72" s="10"/>
      <c r="R72" s="10"/>
      <c r="S72" s="10"/>
      <c r="T72" s="10"/>
      <c r="U72" s="10"/>
    </row>
    <row r="73" spans="1:21" ht="16.5" customHeight="1" x14ac:dyDescent="0.25">
      <c r="A73" s="7"/>
      <c r="B73" s="7" t="s">
        <v>547</v>
      </c>
      <c r="C73" s="7"/>
      <c r="D73" s="7"/>
      <c r="E73" s="7"/>
      <c r="F73" s="7"/>
      <c r="G73" s="7"/>
      <c r="H73" s="7"/>
      <c r="I73" s="7"/>
      <c r="J73" s="7"/>
      <c r="K73" s="7"/>
      <c r="L73" s="9"/>
      <c r="M73" s="10"/>
      <c r="N73" s="10"/>
      <c r="O73" s="10"/>
      <c r="P73" s="10"/>
      <c r="Q73" s="10"/>
      <c r="R73" s="10"/>
      <c r="S73" s="10"/>
      <c r="T73" s="10"/>
      <c r="U73" s="10"/>
    </row>
    <row r="74" spans="1:21" ht="16.5" customHeight="1" x14ac:dyDescent="0.25">
      <c r="A74" s="7"/>
      <c r="B74" s="7"/>
      <c r="C74" s="7" t="s">
        <v>808</v>
      </c>
      <c r="D74" s="7"/>
      <c r="E74" s="7"/>
      <c r="F74" s="7"/>
      <c r="G74" s="7"/>
      <c r="H74" s="7"/>
      <c r="I74" s="7"/>
      <c r="J74" s="7"/>
      <c r="K74" s="7"/>
      <c r="L74" s="9" t="s">
        <v>407</v>
      </c>
      <c r="M74" s="247">
        <v>47.6</v>
      </c>
      <c r="N74" s="247">
        <v>57.2</v>
      </c>
      <c r="O74" s="247">
        <v>36.6</v>
      </c>
      <c r="P74" s="247">
        <v>46</v>
      </c>
      <c r="Q74" s="247">
        <v>36.700000000000003</v>
      </c>
      <c r="R74" s="247">
        <v>60.2</v>
      </c>
      <c r="S74" s="247">
        <v>63.1</v>
      </c>
      <c r="T74" s="247">
        <v>71.2</v>
      </c>
      <c r="U74" s="247">
        <v>48.1</v>
      </c>
    </row>
    <row r="75" spans="1:21" ht="16.5" customHeight="1" x14ac:dyDescent="0.25">
      <c r="A75" s="7"/>
      <c r="B75" s="7"/>
      <c r="C75" s="7" t="s">
        <v>809</v>
      </c>
      <c r="D75" s="7"/>
      <c r="E75" s="7"/>
      <c r="F75" s="7"/>
      <c r="G75" s="7"/>
      <c r="H75" s="7"/>
      <c r="I75" s="7"/>
      <c r="J75" s="7"/>
      <c r="K75" s="7"/>
      <c r="L75" s="9" t="s">
        <v>407</v>
      </c>
      <c r="M75" s="246">
        <v>3.8</v>
      </c>
      <c r="N75" s="246">
        <v>4.9000000000000004</v>
      </c>
      <c r="O75" s="246">
        <v>5.7</v>
      </c>
      <c r="P75" s="246">
        <v>4.7</v>
      </c>
      <c r="Q75" s="246">
        <v>4.3</v>
      </c>
      <c r="R75" s="246">
        <v>4</v>
      </c>
      <c r="S75" s="246">
        <v>4.7</v>
      </c>
      <c r="T75" s="246">
        <v>3.1</v>
      </c>
      <c r="U75" s="246">
        <v>4.5999999999999996</v>
      </c>
    </row>
    <row r="76" spans="1:21" ht="16.5" customHeight="1" x14ac:dyDescent="0.25">
      <c r="A76" s="7"/>
      <c r="B76" s="7"/>
      <c r="C76" s="7" t="s">
        <v>810</v>
      </c>
      <c r="D76" s="7"/>
      <c r="E76" s="7"/>
      <c r="F76" s="7"/>
      <c r="G76" s="7"/>
      <c r="H76" s="7"/>
      <c r="I76" s="7"/>
      <c r="J76" s="7"/>
      <c r="K76" s="7"/>
      <c r="L76" s="9" t="s">
        <v>407</v>
      </c>
      <c r="M76" s="247">
        <v>51.4</v>
      </c>
      <c r="N76" s="247">
        <v>62.2</v>
      </c>
      <c r="O76" s="247">
        <v>42.3</v>
      </c>
      <c r="P76" s="247">
        <v>50.7</v>
      </c>
      <c r="Q76" s="247">
        <v>40.9</v>
      </c>
      <c r="R76" s="247">
        <v>64.2</v>
      </c>
      <c r="S76" s="247">
        <v>67.8</v>
      </c>
      <c r="T76" s="247">
        <v>74.3</v>
      </c>
      <c r="U76" s="247">
        <v>52.7</v>
      </c>
    </row>
    <row r="77" spans="1:21" ht="16.5" customHeight="1" x14ac:dyDescent="0.25">
      <c r="A77" s="7"/>
      <c r="B77" s="7" t="s">
        <v>523</v>
      </c>
      <c r="C77" s="7"/>
      <c r="D77" s="7"/>
      <c r="E77" s="7"/>
      <c r="F77" s="7"/>
      <c r="G77" s="7"/>
      <c r="H77" s="7"/>
      <c r="I77" s="7"/>
      <c r="J77" s="7"/>
      <c r="K77" s="7"/>
      <c r="L77" s="9"/>
      <c r="M77" s="10"/>
      <c r="N77" s="10"/>
      <c r="O77" s="10"/>
      <c r="P77" s="10"/>
      <c r="Q77" s="10"/>
      <c r="R77" s="10"/>
      <c r="S77" s="10"/>
      <c r="T77" s="10"/>
      <c r="U77" s="10"/>
    </row>
    <row r="78" spans="1:21" ht="16.5" customHeight="1" x14ac:dyDescent="0.25">
      <c r="A78" s="7"/>
      <c r="B78" s="7"/>
      <c r="C78" s="7" t="s">
        <v>811</v>
      </c>
      <c r="D78" s="7"/>
      <c r="E78" s="7"/>
      <c r="F78" s="7"/>
      <c r="G78" s="7"/>
      <c r="H78" s="7"/>
      <c r="I78" s="7"/>
      <c r="J78" s="7"/>
      <c r="K78" s="7"/>
      <c r="L78" s="9" t="s">
        <v>407</v>
      </c>
      <c r="M78" s="247">
        <v>40.5</v>
      </c>
      <c r="N78" s="247">
        <v>28.4</v>
      </c>
      <c r="O78" s="247">
        <v>41.5</v>
      </c>
      <c r="P78" s="247">
        <v>36.799999999999997</v>
      </c>
      <c r="Q78" s="247">
        <v>46.6</v>
      </c>
      <c r="R78" s="247">
        <v>27.7</v>
      </c>
      <c r="S78" s="247">
        <v>15.1</v>
      </c>
      <c r="T78" s="247">
        <v>16.899999999999999</v>
      </c>
      <c r="U78" s="247">
        <v>36.6</v>
      </c>
    </row>
    <row r="79" spans="1:21" ht="29.4" customHeight="1" x14ac:dyDescent="0.25">
      <c r="A79" s="7"/>
      <c r="B79" s="519" t="s">
        <v>812</v>
      </c>
      <c r="C79" s="519"/>
      <c r="D79" s="519"/>
      <c r="E79" s="519"/>
      <c r="F79" s="519"/>
      <c r="G79" s="519"/>
      <c r="H79" s="519"/>
      <c r="I79" s="519"/>
      <c r="J79" s="519"/>
      <c r="K79" s="519"/>
      <c r="L79" s="9" t="s">
        <v>407</v>
      </c>
      <c r="M79" s="246">
        <v>0.3</v>
      </c>
      <c r="N79" s="246">
        <v>1.3</v>
      </c>
      <c r="O79" s="246">
        <v>0.2</v>
      </c>
      <c r="P79" s="246">
        <v>0.2</v>
      </c>
      <c r="Q79" s="246">
        <v>3.9</v>
      </c>
      <c r="R79" s="246">
        <v>0.1</v>
      </c>
      <c r="S79" s="246">
        <v>0.4</v>
      </c>
      <c r="T79" s="246">
        <v>1.7</v>
      </c>
      <c r="U79" s="246">
        <v>0.8</v>
      </c>
    </row>
    <row r="80" spans="1:21" ht="16.5" customHeight="1" x14ac:dyDescent="0.25">
      <c r="A80" s="7"/>
      <c r="B80" s="7" t="s">
        <v>814</v>
      </c>
      <c r="C80" s="7"/>
      <c r="D80" s="7"/>
      <c r="E80" s="7"/>
      <c r="F80" s="7"/>
      <c r="G80" s="7"/>
      <c r="H80" s="7"/>
      <c r="I80" s="7"/>
      <c r="J80" s="7"/>
      <c r="K80" s="7"/>
      <c r="L80" s="9" t="s">
        <v>407</v>
      </c>
      <c r="M80" s="246">
        <v>7.7</v>
      </c>
      <c r="N80" s="246">
        <v>8.1999999999999993</v>
      </c>
      <c r="O80" s="247">
        <v>16</v>
      </c>
      <c r="P80" s="247">
        <v>12.3</v>
      </c>
      <c r="Q80" s="246">
        <v>8.6</v>
      </c>
      <c r="R80" s="246">
        <v>8</v>
      </c>
      <c r="S80" s="247">
        <v>16.600000000000001</v>
      </c>
      <c r="T80" s="246">
        <v>7.1</v>
      </c>
      <c r="U80" s="246">
        <v>9.9</v>
      </c>
    </row>
    <row r="81" spans="1:21" ht="16.5" customHeight="1" x14ac:dyDescent="0.25">
      <c r="A81" s="7"/>
      <c r="B81" s="7" t="s">
        <v>813</v>
      </c>
      <c r="C81" s="7"/>
      <c r="D81" s="7"/>
      <c r="E81" s="7"/>
      <c r="F81" s="7"/>
      <c r="G81" s="7"/>
      <c r="H81" s="7"/>
      <c r="I81" s="7"/>
      <c r="J81" s="7"/>
      <c r="K81" s="7"/>
      <c r="L81" s="9" t="s">
        <v>131</v>
      </c>
      <c r="M81" s="240">
        <v>61308</v>
      </c>
      <c r="N81" s="240">
        <v>51761</v>
      </c>
      <c r="O81" s="240">
        <v>32384</v>
      </c>
      <c r="P81" s="240">
        <v>17331</v>
      </c>
      <c r="Q81" s="240">
        <v>13766</v>
      </c>
      <c r="R81" s="242">
        <v>4966</v>
      </c>
      <c r="S81" s="242">
        <v>2566</v>
      </c>
      <c r="T81" s="242">
        <v>1012</v>
      </c>
      <c r="U81" s="248">
        <v>185094</v>
      </c>
    </row>
    <row r="82" spans="1:21" ht="16.5" customHeight="1" x14ac:dyDescent="0.25">
      <c r="A82" s="7" t="s">
        <v>316</v>
      </c>
      <c r="B82" s="7"/>
      <c r="C82" s="7"/>
      <c r="D82" s="7"/>
      <c r="E82" s="7"/>
      <c r="F82" s="7"/>
      <c r="G82" s="7"/>
      <c r="H82" s="7"/>
      <c r="I82" s="7"/>
      <c r="J82" s="7"/>
      <c r="K82" s="7"/>
      <c r="L82" s="9"/>
      <c r="M82" s="10"/>
      <c r="N82" s="10"/>
      <c r="O82" s="10"/>
      <c r="P82" s="10"/>
      <c r="Q82" s="10"/>
      <c r="R82" s="10"/>
      <c r="S82" s="10"/>
      <c r="T82" s="10"/>
      <c r="U82" s="10"/>
    </row>
    <row r="83" spans="1:21" ht="16.5" customHeight="1" x14ac:dyDescent="0.25">
      <c r="A83" s="7"/>
      <c r="B83" s="7" t="s">
        <v>547</v>
      </c>
      <c r="C83" s="7"/>
      <c r="D83" s="7"/>
      <c r="E83" s="7"/>
      <c r="F83" s="7"/>
      <c r="G83" s="7"/>
      <c r="H83" s="7"/>
      <c r="I83" s="7"/>
      <c r="J83" s="7"/>
      <c r="K83" s="7"/>
      <c r="L83" s="9"/>
      <c r="M83" s="10"/>
      <c r="N83" s="10"/>
      <c r="O83" s="10"/>
      <c r="P83" s="10"/>
      <c r="Q83" s="10"/>
      <c r="R83" s="10"/>
      <c r="S83" s="10"/>
      <c r="T83" s="10"/>
      <c r="U83" s="10"/>
    </row>
    <row r="84" spans="1:21" ht="16.5" customHeight="1" x14ac:dyDescent="0.25">
      <c r="A84" s="7"/>
      <c r="B84" s="7"/>
      <c r="C84" s="7" t="s">
        <v>808</v>
      </c>
      <c r="D84" s="7"/>
      <c r="E84" s="7"/>
      <c r="F84" s="7"/>
      <c r="G84" s="7"/>
      <c r="H84" s="7"/>
      <c r="I84" s="7"/>
      <c r="J84" s="7"/>
      <c r="K84" s="7"/>
      <c r="L84" s="9" t="s">
        <v>407</v>
      </c>
      <c r="M84" s="247">
        <v>47.7</v>
      </c>
      <c r="N84" s="247">
        <v>55.4</v>
      </c>
      <c r="O84" s="247">
        <v>39</v>
      </c>
      <c r="P84" s="247">
        <v>48.5</v>
      </c>
      <c r="Q84" s="247">
        <v>36</v>
      </c>
      <c r="R84" s="247">
        <v>59</v>
      </c>
      <c r="S84" s="247">
        <v>63.2</v>
      </c>
      <c r="T84" s="247">
        <v>66.099999999999994</v>
      </c>
      <c r="U84" s="247">
        <v>48.1</v>
      </c>
    </row>
    <row r="85" spans="1:21" ht="16.5" customHeight="1" x14ac:dyDescent="0.25">
      <c r="A85" s="7"/>
      <c r="B85" s="7"/>
      <c r="C85" s="7" t="s">
        <v>809</v>
      </c>
      <c r="D85" s="7"/>
      <c r="E85" s="7"/>
      <c r="F85" s="7"/>
      <c r="G85" s="7"/>
      <c r="H85" s="7"/>
      <c r="I85" s="7"/>
      <c r="J85" s="7"/>
      <c r="K85" s="7"/>
      <c r="L85" s="9" t="s">
        <v>407</v>
      </c>
      <c r="M85" s="246">
        <v>3.7</v>
      </c>
      <c r="N85" s="246">
        <v>4.5</v>
      </c>
      <c r="O85" s="246">
        <v>4.8</v>
      </c>
      <c r="P85" s="246">
        <v>4.9000000000000004</v>
      </c>
      <c r="Q85" s="246">
        <v>3.7</v>
      </c>
      <c r="R85" s="246">
        <v>3.2</v>
      </c>
      <c r="S85" s="246">
        <v>5.5</v>
      </c>
      <c r="T85" s="246">
        <v>5</v>
      </c>
      <c r="U85" s="246">
        <v>4.3</v>
      </c>
    </row>
    <row r="86" spans="1:21" ht="16.5" customHeight="1" x14ac:dyDescent="0.25">
      <c r="A86" s="7"/>
      <c r="B86" s="7"/>
      <c r="C86" s="7" t="s">
        <v>810</v>
      </c>
      <c r="D86" s="7"/>
      <c r="E86" s="7"/>
      <c r="F86" s="7"/>
      <c r="G86" s="7"/>
      <c r="H86" s="7"/>
      <c r="I86" s="7"/>
      <c r="J86" s="7"/>
      <c r="K86" s="7"/>
      <c r="L86" s="9" t="s">
        <v>407</v>
      </c>
      <c r="M86" s="247">
        <v>51.4</v>
      </c>
      <c r="N86" s="247">
        <v>59.9</v>
      </c>
      <c r="O86" s="247">
        <v>43.8</v>
      </c>
      <c r="P86" s="247">
        <v>53.4</v>
      </c>
      <c r="Q86" s="247">
        <v>39.700000000000003</v>
      </c>
      <c r="R86" s="247">
        <v>62.2</v>
      </c>
      <c r="S86" s="247">
        <v>68.7</v>
      </c>
      <c r="T86" s="247">
        <v>71.099999999999994</v>
      </c>
      <c r="U86" s="247">
        <v>52.4</v>
      </c>
    </row>
    <row r="87" spans="1:21" ht="16.5" customHeight="1" x14ac:dyDescent="0.25">
      <c r="A87" s="7"/>
      <c r="B87" s="7" t="s">
        <v>523</v>
      </c>
      <c r="C87" s="7"/>
      <c r="D87" s="7"/>
      <c r="E87" s="7"/>
      <c r="F87" s="7"/>
      <c r="G87" s="7"/>
      <c r="H87" s="7"/>
      <c r="I87" s="7"/>
      <c r="J87" s="7"/>
      <c r="K87" s="7"/>
      <c r="L87" s="9"/>
      <c r="M87" s="10"/>
      <c r="N87" s="10"/>
      <c r="O87" s="10"/>
      <c r="P87" s="10"/>
      <c r="Q87" s="10"/>
      <c r="R87" s="10"/>
      <c r="S87" s="10"/>
      <c r="T87" s="10"/>
      <c r="U87" s="10"/>
    </row>
    <row r="88" spans="1:21" ht="16.5" customHeight="1" x14ac:dyDescent="0.25">
      <c r="A88" s="7"/>
      <c r="B88" s="7"/>
      <c r="C88" s="7" t="s">
        <v>811</v>
      </c>
      <c r="D88" s="7"/>
      <c r="E88" s="7"/>
      <c r="F88" s="7"/>
      <c r="G88" s="7"/>
      <c r="H88" s="7"/>
      <c r="I88" s="7"/>
      <c r="J88" s="7"/>
      <c r="K88" s="7"/>
      <c r="L88" s="9" t="s">
        <v>407</v>
      </c>
      <c r="M88" s="247">
        <v>40.799999999999997</v>
      </c>
      <c r="N88" s="247">
        <v>29.1</v>
      </c>
      <c r="O88" s="247">
        <v>40</v>
      </c>
      <c r="P88" s="247">
        <v>33.200000000000003</v>
      </c>
      <c r="Q88" s="247">
        <v>48.6</v>
      </c>
      <c r="R88" s="247">
        <v>29.3</v>
      </c>
      <c r="S88" s="247">
        <v>18.8</v>
      </c>
      <c r="T88" s="247">
        <v>17.5</v>
      </c>
      <c r="U88" s="247">
        <v>36.5</v>
      </c>
    </row>
    <row r="89" spans="1:21" ht="29.4" customHeight="1" x14ac:dyDescent="0.25">
      <c r="A89" s="7"/>
      <c r="B89" s="519" t="s">
        <v>812</v>
      </c>
      <c r="C89" s="519"/>
      <c r="D89" s="519"/>
      <c r="E89" s="519"/>
      <c r="F89" s="519"/>
      <c r="G89" s="519"/>
      <c r="H89" s="519"/>
      <c r="I89" s="519"/>
      <c r="J89" s="519"/>
      <c r="K89" s="519"/>
      <c r="L89" s="9" t="s">
        <v>407</v>
      </c>
      <c r="M89" s="246">
        <v>0.4</v>
      </c>
      <c r="N89" s="246">
        <v>1.3</v>
      </c>
      <c r="O89" s="246">
        <v>0.2</v>
      </c>
      <c r="P89" s="246">
        <v>0.2</v>
      </c>
      <c r="Q89" s="246">
        <v>3.9</v>
      </c>
      <c r="R89" s="246">
        <v>0.1</v>
      </c>
      <c r="S89" s="246">
        <v>1.3</v>
      </c>
      <c r="T89" s="246">
        <v>0.9</v>
      </c>
      <c r="U89" s="246">
        <v>0.9</v>
      </c>
    </row>
    <row r="90" spans="1:21" ht="16.5" customHeight="1" x14ac:dyDescent="0.25">
      <c r="A90" s="7"/>
      <c r="B90" s="7" t="s">
        <v>814</v>
      </c>
      <c r="C90" s="7"/>
      <c r="D90" s="7"/>
      <c r="E90" s="7"/>
      <c r="F90" s="7"/>
      <c r="G90" s="7"/>
      <c r="H90" s="7"/>
      <c r="I90" s="7"/>
      <c r="J90" s="7"/>
      <c r="K90" s="7"/>
      <c r="L90" s="9" t="s">
        <v>407</v>
      </c>
      <c r="M90" s="246">
        <v>7.4</v>
      </c>
      <c r="N90" s="246">
        <v>9.6</v>
      </c>
      <c r="O90" s="247">
        <v>16</v>
      </c>
      <c r="P90" s="247">
        <v>13.2</v>
      </c>
      <c r="Q90" s="246">
        <v>7.7</v>
      </c>
      <c r="R90" s="246">
        <v>8.3000000000000007</v>
      </c>
      <c r="S90" s="247">
        <v>11.3</v>
      </c>
      <c r="T90" s="247">
        <v>10.5</v>
      </c>
      <c r="U90" s="247">
        <v>10.199999999999999</v>
      </c>
    </row>
    <row r="91" spans="1:21" ht="16.5" customHeight="1" x14ac:dyDescent="0.25">
      <c r="A91" s="7"/>
      <c r="B91" s="7" t="s">
        <v>813</v>
      </c>
      <c r="C91" s="7"/>
      <c r="D91" s="7"/>
      <c r="E91" s="7"/>
      <c r="F91" s="7"/>
      <c r="G91" s="7"/>
      <c r="H91" s="7"/>
      <c r="I91" s="7"/>
      <c r="J91" s="7"/>
      <c r="K91" s="7"/>
      <c r="L91" s="9" t="s">
        <v>131</v>
      </c>
      <c r="M91" s="240">
        <v>59334</v>
      </c>
      <c r="N91" s="240">
        <v>51278</v>
      </c>
      <c r="O91" s="240">
        <v>33221</v>
      </c>
      <c r="P91" s="240">
        <v>18726</v>
      </c>
      <c r="Q91" s="240">
        <v>13178</v>
      </c>
      <c r="R91" s="242">
        <v>4662</v>
      </c>
      <c r="S91" s="242">
        <v>2214</v>
      </c>
      <c r="T91" s="244">
        <v>922</v>
      </c>
      <c r="U91" s="248">
        <v>183535</v>
      </c>
    </row>
    <row r="92" spans="1:21" ht="16.5" customHeight="1" x14ac:dyDescent="0.25">
      <c r="A92" s="7" t="s">
        <v>318</v>
      </c>
      <c r="B92" s="7"/>
      <c r="C92" s="7"/>
      <c r="D92" s="7"/>
      <c r="E92" s="7"/>
      <c r="F92" s="7"/>
      <c r="G92" s="7"/>
      <c r="H92" s="7"/>
      <c r="I92" s="7"/>
      <c r="J92" s="7"/>
      <c r="K92" s="7"/>
      <c r="L92" s="9"/>
      <c r="M92" s="10"/>
      <c r="N92" s="10"/>
      <c r="O92" s="10"/>
      <c r="P92" s="10"/>
      <c r="Q92" s="10"/>
      <c r="R92" s="10"/>
      <c r="S92" s="10"/>
      <c r="T92" s="10"/>
      <c r="U92" s="10"/>
    </row>
    <row r="93" spans="1:21" ht="16.5" customHeight="1" x14ac:dyDescent="0.25">
      <c r="A93" s="7"/>
      <c r="B93" s="7" t="s">
        <v>547</v>
      </c>
      <c r="C93" s="7"/>
      <c r="D93" s="7"/>
      <c r="E93" s="7"/>
      <c r="F93" s="7"/>
      <c r="G93" s="7"/>
      <c r="H93" s="7"/>
      <c r="I93" s="7"/>
      <c r="J93" s="7"/>
      <c r="K93" s="7"/>
      <c r="L93" s="9"/>
      <c r="M93" s="10"/>
      <c r="N93" s="10"/>
      <c r="O93" s="10"/>
      <c r="P93" s="10"/>
      <c r="Q93" s="10"/>
      <c r="R93" s="10"/>
      <c r="S93" s="10"/>
      <c r="T93" s="10"/>
      <c r="U93" s="10"/>
    </row>
    <row r="94" spans="1:21" ht="16.5" customHeight="1" x14ac:dyDescent="0.25">
      <c r="A94" s="7"/>
      <c r="B94" s="7"/>
      <c r="C94" s="7" t="s">
        <v>808</v>
      </c>
      <c r="D94" s="7"/>
      <c r="E94" s="7"/>
      <c r="F94" s="7"/>
      <c r="G94" s="7"/>
      <c r="H94" s="7"/>
      <c r="I94" s="7"/>
      <c r="J94" s="7"/>
      <c r="K94" s="7"/>
      <c r="L94" s="9" t="s">
        <v>407</v>
      </c>
      <c r="M94" s="247">
        <v>45.8</v>
      </c>
      <c r="N94" s="247">
        <v>53.9</v>
      </c>
      <c r="O94" s="247">
        <v>37.4</v>
      </c>
      <c r="P94" s="247">
        <v>48.6</v>
      </c>
      <c r="Q94" s="247">
        <v>35</v>
      </c>
      <c r="R94" s="247">
        <v>57.5</v>
      </c>
      <c r="S94" s="247">
        <v>71</v>
      </c>
      <c r="T94" s="247">
        <v>57.3</v>
      </c>
      <c r="U94" s="247">
        <v>46.6</v>
      </c>
    </row>
    <row r="95" spans="1:21" ht="16.5" customHeight="1" x14ac:dyDescent="0.25">
      <c r="A95" s="7"/>
      <c r="B95" s="7"/>
      <c r="C95" s="7" t="s">
        <v>809</v>
      </c>
      <c r="D95" s="7"/>
      <c r="E95" s="7"/>
      <c r="F95" s="7"/>
      <c r="G95" s="7"/>
      <c r="H95" s="7"/>
      <c r="I95" s="7"/>
      <c r="J95" s="7"/>
      <c r="K95" s="7"/>
      <c r="L95" s="9" t="s">
        <v>407</v>
      </c>
      <c r="M95" s="246">
        <v>3.3</v>
      </c>
      <c r="N95" s="246">
        <v>4.3</v>
      </c>
      <c r="O95" s="246">
        <v>4.5999999999999996</v>
      </c>
      <c r="P95" s="246">
        <v>5.3</v>
      </c>
      <c r="Q95" s="246">
        <v>3.9</v>
      </c>
      <c r="R95" s="246">
        <v>3.1</v>
      </c>
      <c r="S95" s="246">
        <v>5.5</v>
      </c>
      <c r="T95" s="246">
        <v>6.5</v>
      </c>
      <c r="U95" s="246">
        <v>4.0999999999999996</v>
      </c>
    </row>
    <row r="96" spans="1:21" ht="16.5" customHeight="1" x14ac:dyDescent="0.25">
      <c r="A96" s="7"/>
      <c r="B96" s="7"/>
      <c r="C96" s="7" t="s">
        <v>810</v>
      </c>
      <c r="D96" s="7"/>
      <c r="E96" s="7"/>
      <c r="F96" s="7"/>
      <c r="G96" s="7"/>
      <c r="H96" s="7"/>
      <c r="I96" s="7"/>
      <c r="J96" s="7"/>
      <c r="K96" s="7"/>
      <c r="L96" s="9" t="s">
        <v>407</v>
      </c>
      <c r="M96" s="247">
        <v>49</v>
      </c>
      <c r="N96" s="247">
        <v>58.2</v>
      </c>
      <c r="O96" s="247">
        <v>42</v>
      </c>
      <c r="P96" s="247">
        <v>54</v>
      </c>
      <c r="Q96" s="247">
        <v>38.9</v>
      </c>
      <c r="R96" s="247">
        <v>60.6</v>
      </c>
      <c r="S96" s="247">
        <v>76.400000000000006</v>
      </c>
      <c r="T96" s="247">
        <v>63.8</v>
      </c>
      <c r="U96" s="247">
        <v>50.7</v>
      </c>
    </row>
    <row r="97" spans="1:21" ht="16.5" customHeight="1" x14ac:dyDescent="0.25">
      <c r="A97" s="7"/>
      <c r="B97" s="7" t="s">
        <v>523</v>
      </c>
      <c r="C97" s="7"/>
      <c r="D97" s="7"/>
      <c r="E97" s="7"/>
      <c r="F97" s="7"/>
      <c r="G97" s="7"/>
      <c r="H97" s="7"/>
      <c r="I97" s="7"/>
      <c r="J97" s="7"/>
      <c r="K97" s="7"/>
      <c r="L97" s="9"/>
      <c r="M97" s="10"/>
      <c r="N97" s="10"/>
      <c r="O97" s="10"/>
      <c r="P97" s="10"/>
      <c r="Q97" s="10"/>
      <c r="R97" s="10"/>
      <c r="S97" s="10"/>
      <c r="T97" s="10"/>
      <c r="U97" s="10"/>
    </row>
    <row r="98" spans="1:21" ht="16.5" customHeight="1" x14ac:dyDescent="0.25">
      <c r="A98" s="7"/>
      <c r="B98" s="7"/>
      <c r="C98" s="7" t="s">
        <v>811</v>
      </c>
      <c r="D98" s="7"/>
      <c r="E98" s="7"/>
      <c r="F98" s="7"/>
      <c r="G98" s="7"/>
      <c r="H98" s="7"/>
      <c r="I98" s="7"/>
      <c r="J98" s="7"/>
      <c r="K98" s="7"/>
      <c r="L98" s="9" t="s">
        <v>407</v>
      </c>
      <c r="M98" s="247">
        <v>41.6</v>
      </c>
      <c r="N98" s="247">
        <v>30.6</v>
      </c>
      <c r="O98" s="247">
        <v>41.4</v>
      </c>
      <c r="P98" s="247">
        <v>31</v>
      </c>
      <c r="Q98" s="247">
        <v>45.3</v>
      </c>
      <c r="R98" s="247">
        <v>31.6</v>
      </c>
      <c r="S98" s="247">
        <v>20.399999999999999</v>
      </c>
      <c r="T98" s="247">
        <v>21.1</v>
      </c>
      <c r="U98" s="247">
        <v>37.1</v>
      </c>
    </row>
    <row r="99" spans="1:21" ht="29.4" customHeight="1" x14ac:dyDescent="0.25">
      <c r="A99" s="7"/>
      <c r="B99" s="519" t="s">
        <v>812</v>
      </c>
      <c r="C99" s="519"/>
      <c r="D99" s="519"/>
      <c r="E99" s="519"/>
      <c r="F99" s="519"/>
      <c r="G99" s="519"/>
      <c r="H99" s="519"/>
      <c r="I99" s="519"/>
      <c r="J99" s="519"/>
      <c r="K99" s="519"/>
      <c r="L99" s="9" t="s">
        <v>407</v>
      </c>
      <c r="M99" s="246">
        <v>0.2</v>
      </c>
      <c r="N99" s="246">
        <v>1.3</v>
      </c>
      <c r="O99" s="246">
        <v>0.2</v>
      </c>
      <c r="P99" s="246">
        <v>0.2</v>
      </c>
      <c r="Q99" s="246">
        <v>3.3</v>
      </c>
      <c r="R99" s="246">
        <v>0.1</v>
      </c>
      <c r="S99" s="246">
        <v>1.6</v>
      </c>
      <c r="T99" s="246">
        <v>1.7</v>
      </c>
      <c r="U99" s="246">
        <v>0.8</v>
      </c>
    </row>
    <row r="100" spans="1:21" ht="16.5" customHeight="1" x14ac:dyDescent="0.25">
      <c r="A100" s="7"/>
      <c r="B100" s="7" t="s">
        <v>814</v>
      </c>
      <c r="C100" s="7"/>
      <c r="D100" s="7"/>
      <c r="E100" s="7"/>
      <c r="F100" s="7"/>
      <c r="G100" s="7"/>
      <c r="H100" s="7"/>
      <c r="I100" s="7"/>
      <c r="J100" s="7"/>
      <c r="K100" s="7"/>
      <c r="L100" s="9" t="s">
        <v>407</v>
      </c>
      <c r="M100" s="246">
        <v>9.1999999999999993</v>
      </c>
      <c r="N100" s="246">
        <v>9.9</v>
      </c>
      <c r="O100" s="247">
        <v>16.399999999999999</v>
      </c>
      <c r="P100" s="247">
        <v>14.8</v>
      </c>
      <c r="Q100" s="247">
        <v>12.5</v>
      </c>
      <c r="R100" s="246">
        <v>7.7</v>
      </c>
      <c r="S100" s="246">
        <v>1.6</v>
      </c>
      <c r="T100" s="247">
        <v>13.3</v>
      </c>
      <c r="U100" s="247">
        <v>11.4</v>
      </c>
    </row>
    <row r="101" spans="1:21" ht="16.5" customHeight="1" x14ac:dyDescent="0.25">
      <c r="A101" s="7"/>
      <c r="B101" s="7" t="s">
        <v>813</v>
      </c>
      <c r="C101" s="7"/>
      <c r="D101" s="7"/>
      <c r="E101" s="7"/>
      <c r="F101" s="7"/>
      <c r="G101" s="7"/>
      <c r="H101" s="7"/>
      <c r="I101" s="7"/>
      <c r="J101" s="7"/>
      <c r="K101" s="7"/>
      <c r="L101" s="9" t="s">
        <v>131</v>
      </c>
      <c r="M101" s="240">
        <v>59360</v>
      </c>
      <c r="N101" s="240">
        <v>49501</v>
      </c>
      <c r="O101" s="240">
        <v>32647</v>
      </c>
      <c r="P101" s="240">
        <v>19211</v>
      </c>
      <c r="Q101" s="240">
        <v>14149</v>
      </c>
      <c r="R101" s="242">
        <v>4885</v>
      </c>
      <c r="S101" s="242">
        <v>2146</v>
      </c>
      <c r="T101" s="242">
        <v>1029</v>
      </c>
      <c r="U101" s="248">
        <v>182928</v>
      </c>
    </row>
    <row r="102" spans="1:21" ht="16.5" customHeight="1" x14ac:dyDescent="0.25">
      <c r="A102" s="7" t="s">
        <v>693</v>
      </c>
      <c r="B102" s="7"/>
      <c r="C102" s="7"/>
      <c r="D102" s="7"/>
      <c r="E102" s="7"/>
      <c r="F102" s="7"/>
      <c r="G102" s="7"/>
      <c r="H102" s="7"/>
      <c r="I102" s="7"/>
      <c r="J102" s="7"/>
      <c r="K102" s="7"/>
      <c r="L102" s="9"/>
      <c r="M102" s="10"/>
      <c r="N102" s="10"/>
      <c r="O102" s="10"/>
      <c r="P102" s="10"/>
      <c r="Q102" s="10"/>
      <c r="R102" s="10"/>
      <c r="S102" s="10"/>
      <c r="T102" s="10"/>
      <c r="U102" s="10"/>
    </row>
    <row r="103" spans="1:21" ht="16.5" customHeight="1" x14ac:dyDescent="0.25">
      <c r="A103" s="7"/>
      <c r="B103" s="7" t="s">
        <v>547</v>
      </c>
      <c r="C103" s="7"/>
      <c r="D103" s="7"/>
      <c r="E103" s="7"/>
      <c r="F103" s="7"/>
      <c r="G103" s="7"/>
      <c r="H103" s="7"/>
      <c r="I103" s="7"/>
      <c r="J103" s="7"/>
      <c r="K103" s="7"/>
      <c r="L103" s="9"/>
      <c r="M103" s="10"/>
      <c r="N103" s="10"/>
      <c r="O103" s="10"/>
      <c r="P103" s="10"/>
      <c r="Q103" s="10"/>
      <c r="R103" s="10"/>
      <c r="S103" s="10"/>
      <c r="T103" s="10"/>
      <c r="U103" s="10"/>
    </row>
    <row r="104" spans="1:21" ht="16.5" customHeight="1" x14ac:dyDescent="0.25">
      <c r="A104" s="7"/>
      <c r="B104" s="7"/>
      <c r="C104" s="7" t="s">
        <v>808</v>
      </c>
      <c r="D104" s="7"/>
      <c r="E104" s="7"/>
      <c r="F104" s="7"/>
      <c r="G104" s="7"/>
      <c r="H104" s="7"/>
      <c r="I104" s="7"/>
      <c r="J104" s="7"/>
      <c r="K104" s="7"/>
      <c r="L104" s="9" t="s">
        <v>407</v>
      </c>
      <c r="M104" s="247">
        <v>44.5</v>
      </c>
      <c r="N104" s="247">
        <v>54.2</v>
      </c>
      <c r="O104" s="247">
        <v>34.799999999999997</v>
      </c>
      <c r="P104" s="247">
        <v>47.2</v>
      </c>
      <c r="Q104" s="247">
        <v>36.5</v>
      </c>
      <c r="R104" s="247">
        <v>55.3</v>
      </c>
      <c r="S104" s="247">
        <v>61.2</v>
      </c>
      <c r="T104" s="247">
        <v>61</v>
      </c>
      <c r="U104" s="247">
        <v>45.6</v>
      </c>
    </row>
    <row r="105" spans="1:21" ht="16.5" customHeight="1" x14ac:dyDescent="0.25">
      <c r="A105" s="7"/>
      <c r="B105" s="7"/>
      <c r="C105" s="7" t="s">
        <v>809</v>
      </c>
      <c r="D105" s="7"/>
      <c r="E105" s="7"/>
      <c r="F105" s="7"/>
      <c r="G105" s="7"/>
      <c r="H105" s="7"/>
      <c r="I105" s="7"/>
      <c r="J105" s="7"/>
      <c r="K105" s="7"/>
      <c r="L105" s="9" t="s">
        <v>407</v>
      </c>
      <c r="M105" s="246">
        <v>3</v>
      </c>
      <c r="N105" s="246">
        <v>3.8</v>
      </c>
      <c r="O105" s="246">
        <v>4.2</v>
      </c>
      <c r="P105" s="246">
        <v>4.5999999999999996</v>
      </c>
      <c r="Q105" s="246">
        <v>4</v>
      </c>
      <c r="R105" s="246">
        <v>3.3</v>
      </c>
      <c r="S105" s="246">
        <v>4.5999999999999996</v>
      </c>
      <c r="T105" s="246">
        <v>7.9</v>
      </c>
      <c r="U105" s="246">
        <v>3.7</v>
      </c>
    </row>
    <row r="106" spans="1:21" ht="16.5" customHeight="1" x14ac:dyDescent="0.25">
      <c r="A106" s="7"/>
      <c r="B106" s="7"/>
      <c r="C106" s="7" t="s">
        <v>810</v>
      </c>
      <c r="D106" s="7"/>
      <c r="E106" s="7"/>
      <c r="F106" s="7"/>
      <c r="G106" s="7"/>
      <c r="H106" s="7"/>
      <c r="I106" s="7"/>
      <c r="J106" s="7"/>
      <c r="K106" s="7"/>
      <c r="L106" s="9" t="s">
        <v>407</v>
      </c>
      <c r="M106" s="247">
        <v>47.5</v>
      </c>
      <c r="N106" s="247">
        <v>58</v>
      </c>
      <c r="O106" s="247">
        <v>39</v>
      </c>
      <c r="P106" s="247">
        <v>51.8</v>
      </c>
      <c r="Q106" s="247">
        <v>40.6</v>
      </c>
      <c r="R106" s="247">
        <v>58.6</v>
      </c>
      <c r="S106" s="247">
        <v>65.900000000000006</v>
      </c>
      <c r="T106" s="247">
        <v>69</v>
      </c>
      <c r="U106" s="247">
        <v>49.4</v>
      </c>
    </row>
    <row r="107" spans="1:21" ht="16.5" customHeight="1" x14ac:dyDescent="0.25">
      <c r="A107" s="7"/>
      <c r="B107" s="7" t="s">
        <v>523</v>
      </c>
      <c r="C107" s="7"/>
      <c r="D107" s="7"/>
      <c r="E107" s="7"/>
      <c r="F107" s="7"/>
      <c r="G107" s="7"/>
      <c r="H107" s="7"/>
      <c r="I107" s="7"/>
      <c r="J107" s="7"/>
      <c r="K107" s="7"/>
      <c r="L107" s="9"/>
      <c r="M107" s="10"/>
      <c r="N107" s="10"/>
      <c r="O107" s="10"/>
      <c r="P107" s="10"/>
      <c r="Q107" s="10"/>
      <c r="R107" s="10"/>
      <c r="S107" s="10"/>
      <c r="T107" s="10"/>
      <c r="U107" s="10"/>
    </row>
    <row r="108" spans="1:21" ht="16.5" customHeight="1" x14ac:dyDescent="0.25">
      <c r="A108" s="7"/>
      <c r="B108" s="7"/>
      <c r="C108" s="7" t="s">
        <v>811</v>
      </c>
      <c r="D108" s="7"/>
      <c r="E108" s="7"/>
      <c r="F108" s="7"/>
      <c r="G108" s="7"/>
      <c r="H108" s="7"/>
      <c r="I108" s="7"/>
      <c r="J108" s="7"/>
      <c r="K108" s="7"/>
      <c r="L108" s="9" t="s">
        <v>407</v>
      </c>
      <c r="M108" s="247">
        <v>42.8</v>
      </c>
      <c r="N108" s="247">
        <v>32.9</v>
      </c>
      <c r="O108" s="247">
        <v>45.7</v>
      </c>
      <c r="P108" s="247">
        <v>34.700000000000003</v>
      </c>
      <c r="Q108" s="247">
        <v>47.9</v>
      </c>
      <c r="R108" s="247">
        <v>32.799999999999997</v>
      </c>
      <c r="S108" s="247">
        <v>30.1</v>
      </c>
      <c r="T108" s="247">
        <v>22.9</v>
      </c>
      <c r="U108" s="247">
        <v>39.700000000000003</v>
      </c>
    </row>
    <row r="109" spans="1:21" ht="29.4" customHeight="1" x14ac:dyDescent="0.25">
      <c r="A109" s="7"/>
      <c r="B109" s="519" t="s">
        <v>812</v>
      </c>
      <c r="C109" s="519"/>
      <c r="D109" s="519"/>
      <c r="E109" s="519"/>
      <c r="F109" s="519"/>
      <c r="G109" s="519"/>
      <c r="H109" s="519"/>
      <c r="I109" s="519"/>
      <c r="J109" s="519"/>
      <c r="K109" s="519"/>
      <c r="L109" s="9" t="s">
        <v>407</v>
      </c>
      <c r="M109" s="246">
        <v>0.4</v>
      </c>
      <c r="N109" s="246">
        <v>0.7</v>
      </c>
      <c r="O109" s="246">
        <v>0.2</v>
      </c>
      <c r="P109" s="246">
        <v>0.2</v>
      </c>
      <c r="Q109" s="246">
        <v>2.8</v>
      </c>
      <c r="R109" s="246">
        <v>0.2</v>
      </c>
      <c r="S109" s="246">
        <v>2.2999999999999998</v>
      </c>
      <c r="T109" s="246">
        <v>2.1</v>
      </c>
      <c r="U109" s="246">
        <v>0.6</v>
      </c>
    </row>
    <row r="110" spans="1:21" ht="16.5" customHeight="1" x14ac:dyDescent="0.25">
      <c r="A110" s="7"/>
      <c r="B110" s="7" t="s">
        <v>814</v>
      </c>
      <c r="C110" s="7"/>
      <c r="D110" s="7"/>
      <c r="E110" s="7"/>
      <c r="F110" s="7"/>
      <c r="G110" s="7"/>
      <c r="H110" s="7"/>
      <c r="I110" s="7"/>
      <c r="J110" s="7"/>
      <c r="K110" s="7"/>
      <c r="L110" s="9" t="s">
        <v>407</v>
      </c>
      <c r="M110" s="246">
        <v>9.3000000000000007</v>
      </c>
      <c r="N110" s="246">
        <v>8.4</v>
      </c>
      <c r="O110" s="247">
        <v>15.1</v>
      </c>
      <c r="P110" s="247">
        <v>13.3</v>
      </c>
      <c r="Q110" s="246">
        <v>8.6999999999999993</v>
      </c>
      <c r="R110" s="246">
        <v>8.3000000000000007</v>
      </c>
      <c r="S110" s="246">
        <v>1.7</v>
      </c>
      <c r="T110" s="246">
        <v>6</v>
      </c>
      <c r="U110" s="247">
        <v>10.3</v>
      </c>
    </row>
    <row r="111" spans="1:21" ht="16.5" customHeight="1" x14ac:dyDescent="0.25">
      <c r="A111" s="7"/>
      <c r="B111" s="7" t="s">
        <v>813</v>
      </c>
      <c r="C111" s="7"/>
      <c r="D111" s="7"/>
      <c r="E111" s="7"/>
      <c r="F111" s="7"/>
      <c r="G111" s="7"/>
      <c r="H111" s="7"/>
      <c r="I111" s="7"/>
      <c r="J111" s="7"/>
      <c r="K111" s="7"/>
      <c r="L111" s="9" t="s">
        <v>131</v>
      </c>
      <c r="M111" s="240">
        <v>58850</v>
      </c>
      <c r="N111" s="240">
        <v>46803</v>
      </c>
      <c r="O111" s="240">
        <v>30521</v>
      </c>
      <c r="P111" s="240">
        <v>19339</v>
      </c>
      <c r="Q111" s="240">
        <v>13493</v>
      </c>
      <c r="R111" s="242">
        <v>4609</v>
      </c>
      <c r="S111" s="242">
        <v>1788</v>
      </c>
      <c r="T111" s="244">
        <v>983</v>
      </c>
      <c r="U111" s="248">
        <v>176386</v>
      </c>
    </row>
    <row r="112" spans="1:21" ht="16.5" customHeight="1" x14ac:dyDescent="0.25">
      <c r="A112" s="7" t="s">
        <v>815</v>
      </c>
      <c r="B112" s="7"/>
      <c r="C112" s="7"/>
      <c r="D112" s="7"/>
      <c r="E112" s="7"/>
      <c r="F112" s="7"/>
      <c r="G112" s="7"/>
      <c r="H112" s="7"/>
      <c r="I112" s="7"/>
      <c r="J112" s="7"/>
      <c r="K112" s="7"/>
      <c r="L112" s="9"/>
      <c r="M112" s="10"/>
      <c r="N112" s="10"/>
      <c r="O112" s="10"/>
      <c r="P112" s="10"/>
      <c r="Q112" s="10"/>
      <c r="R112" s="10"/>
      <c r="S112" s="10"/>
      <c r="T112" s="10"/>
      <c r="U112" s="10"/>
    </row>
    <row r="113" spans="1:21" ht="16.5" customHeight="1" x14ac:dyDescent="0.25">
      <c r="A113" s="7"/>
      <c r="B113" s="7" t="s">
        <v>547</v>
      </c>
      <c r="C113" s="7"/>
      <c r="D113" s="7"/>
      <c r="E113" s="7"/>
      <c r="F113" s="7"/>
      <c r="G113" s="7"/>
      <c r="H113" s="7"/>
      <c r="I113" s="7"/>
      <c r="J113" s="7"/>
      <c r="K113" s="7"/>
      <c r="L113" s="9"/>
      <c r="M113" s="10"/>
      <c r="N113" s="10"/>
      <c r="O113" s="10"/>
      <c r="P113" s="10"/>
      <c r="Q113" s="10"/>
      <c r="R113" s="10"/>
      <c r="S113" s="10"/>
      <c r="T113" s="10"/>
      <c r="U113" s="10"/>
    </row>
    <row r="114" spans="1:21" ht="16.5" customHeight="1" x14ac:dyDescent="0.25">
      <c r="A114" s="7"/>
      <c r="B114" s="7"/>
      <c r="C114" s="7" t="s">
        <v>808</v>
      </c>
      <c r="D114" s="7"/>
      <c r="E114" s="7"/>
      <c r="F114" s="7"/>
      <c r="G114" s="7"/>
      <c r="H114" s="7"/>
      <c r="I114" s="7"/>
      <c r="J114" s="7"/>
      <c r="K114" s="7"/>
      <c r="L114" s="9" t="s">
        <v>407</v>
      </c>
      <c r="M114" s="247">
        <v>45.9</v>
      </c>
      <c r="N114" s="247">
        <v>55.8</v>
      </c>
      <c r="O114" s="247">
        <v>34.799999999999997</v>
      </c>
      <c r="P114" s="247">
        <v>46.6</v>
      </c>
      <c r="Q114" s="247">
        <v>37.6</v>
      </c>
      <c r="R114" s="247">
        <v>53.4</v>
      </c>
      <c r="S114" s="247">
        <v>63.3</v>
      </c>
      <c r="T114" s="247">
        <v>57.3</v>
      </c>
      <c r="U114" s="247">
        <v>46.3</v>
      </c>
    </row>
    <row r="115" spans="1:21" ht="16.5" customHeight="1" x14ac:dyDescent="0.25">
      <c r="A115" s="7"/>
      <c r="B115" s="7"/>
      <c r="C115" s="7" t="s">
        <v>809</v>
      </c>
      <c r="D115" s="7"/>
      <c r="E115" s="7"/>
      <c r="F115" s="7"/>
      <c r="G115" s="7"/>
      <c r="H115" s="7"/>
      <c r="I115" s="7"/>
      <c r="J115" s="7"/>
      <c r="K115" s="7"/>
      <c r="L115" s="9" t="s">
        <v>407</v>
      </c>
      <c r="M115" s="246">
        <v>3.4</v>
      </c>
      <c r="N115" s="246">
        <v>3.7</v>
      </c>
      <c r="O115" s="246">
        <v>4.0999999999999996</v>
      </c>
      <c r="P115" s="246">
        <v>4.4000000000000004</v>
      </c>
      <c r="Q115" s="246">
        <v>4.2</v>
      </c>
      <c r="R115" s="246">
        <v>3.1</v>
      </c>
      <c r="S115" s="246">
        <v>4.7</v>
      </c>
      <c r="T115" s="246">
        <v>9.6</v>
      </c>
      <c r="U115" s="246">
        <v>3.8</v>
      </c>
    </row>
    <row r="116" spans="1:21" ht="16.5" customHeight="1" x14ac:dyDescent="0.25">
      <c r="A116" s="7"/>
      <c r="B116" s="7"/>
      <c r="C116" s="7" t="s">
        <v>810</v>
      </c>
      <c r="D116" s="7"/>
      <c r="E116" s="7"/>
      <c r="F116" s="7"/>
      <c r="G116" s="7"/>
      <c r="H116" s="7"/>
      <c r="I116" s="7"/>
      <c r="J116" s="7"/>
      <c r="K116" s="7"/>
      <c r="L116" s="9" t="s">
        <v>407</v>
      </c>
      <c r="M116" s="247">
        <v>49.3</v>
      </c>
      <c r="N116" s="247">
        <v>59.5</v>
      </c>
      <c r="O116" s="247">
        <v>38.799999999999997</v>
      </c>
      <c r="P116" s="247">
        <v>50.9</v>
      </c>
      <c r="Q116" s="247">
        <v>41.9</v>
      </c>
      <c r="R116" s="247">
        <v>56.5</v>
      </c>
      <c r="S116" s="247">
        <v>68</v>
      </c>
      <c r="T116" s="247">
        <v>66.8</v>
      </c>
      <c r="U116" s="247">
        <v>50</v>
      </c>
    </row>
    <row r="117" spans="1:21" ht="16.5" customHeight="1" x14ac:dyDescent="0.25">
      <c r="A117" s="7"/>
      <c r="B117" s="7" t="s">
        <v>523</v>
      </c>
      <c r="C117" s="7"/>
      <c r="D117" s="7"/>
      <c r="E117" s="7"/>
      <c r="F117" s="7"/>
      <c r="G117" s="7"/>
      <c r="H117" s="7"/>
      <c r="I117" s="7"/>
      <c r="J117" s="7"/>
      <c r="K117" s="7"/>
      <c r="L117" s="9"/>
      <c r="M117" s="10"/>
      <c r="N117" s="10"/>
      <c r="O117" s="10"/>
      <c r="P117" s="10"/>
      <c r="Q117" s="10"/>
      <c r="R117" s="10"/>
      <c r="S117" s="10"/>
      <c r="T117" s="10"/>
      <c r="U117" s="10"/>
    </row>
    <row r="118" spans="1:21" ht="16.5" customHeight="1" x14ac:dyDescent="0.25">
      <c r="A118" s="7"/>
      <c r="B118" s="7"/>
      <c r="C118" s="7" t="s">
        <v>811</v>
      </c>
      <c r="D118" s="7"/>
      <c r="E118" s="7"/>
      <c r="F118" s="7"/>
      <c r="G118" s="7"/>
      <c r="H118" s="7"/>
      <c r="I118" s="7"/>
      <c r="J118" s="7"/>
      <c r="K118" s="7"/>
      <c r="L118" s="9" t="s">
        <v>407</v>
      </c>
      <c r="M118" s="247">
        <v>41.5</v>
      </c>
      <c r="N118" s="247">
        <v>32.4</v>
      </c>
      <c r="O118" s="247">
        <v>43.7</v>
      </c>
      <c r="P118" s="247">
        <v>37.200000000000003</v>
      </c>
      <c r="Q118" s="247">
        <v>45.7</v>
      </c>
      <c r="R118" s="247">
        <v>35.6</v>
      </c>
      <c r="S118" s="247">
        <v>27.5</v>
      </c>
      <c r="T118" s="247">
        <v>23.5</v>
      </c>
      <c r="U118" s="247">
        <v>39.1</v>
      </c>
    </row>
    <row r="119" spans="1:21" ht="29.4" customHeight="1" x14ac:dyDescent="0.25">
      <c r="A119" s="7"/>
      <c r="B119" s="519" t="s">
        <v>812</v>
      </c>
      <c r="C119" s="519"/>
      <c r="D119" s="519"/>
      <c r="E119" s="519"/>
      <c r="F119" s="519"/>
      <c r="G119" s="519"/>
      <c r="H119" s="519"/>
      <c r="I119" s="519"/>
      <c r="J119" s="519"/>
      <c r="K119" s="519"/>
      <c r="L119" s="9" t="s">
        <v>407</v>
      </c>
      <c r="M119" s="246">
        <v>0.4</v>
      </c>
      <c r="N119" s="246">
        <v>0.6</v>
      </c>
      <c r="O119" s="246">
        <v>0.3</v>
      </c>
      <c r="P119" s="246">
        <v>0.2</v>
      </c>
      <c r="Q119" s="246">
        <v>2.2999999999999998</v>
      </c>
      <c r="R119" s="246">
        <v>0.1</v>
      </c>
      <c r="S119" s="246">
        <v>2.5</v>
      </c>
      <c r="T119" s="246">
        <v>2.4</v>
      </c>
      <c r="U119" s="246">
        <v>0.6</v>
      </c>
    </row>
    <row r="120" spans="1:21" ht="16.5" customHeight="1" x14ac:dyDescent="0.25">
      <c r="A120" s="7"/>
      <c r="B120" s="7" t="s">
        <v>814</v>
      </c>
      <c r="C120" s="7"/>
      <c r="D120" s="7"/>
      <c r="E120" s="7"/>
      <c r="F120" s="7"/>
      <c r="G120" s="7"/>
      <c r="H120" s="7"/>
      <c r="I120" s="7"/>
      <c r="J120" s="7"/>
      <c r="K120" s="7"/>
      <c r="L120" s="9" t="s">
        <v>407</v>
      </c>
      <c r="M120" s="246">
        <v>8.8000000000000007</v>
      </c>
      <c r="N120" s="246">
        <v>7.6</v>
      </c>
      <c r="O120" s="247">
        <v>17.100000000000001</v>
      </c>
      <c r="P120" s="247">
        <v>11.7</v>
      </c>
      <c r="Q120" s="247">
        <v>10.1</v>
      </c>
      <c r="R120" s="246">
        <v>7.8</v>
      </c>
      <c r="S120" s="246">
        <v>2</v>
      </c>
      <c r="T120" s="246">
        <v>7.3</v>
      </c>
      <c r="U120" s="247">
        <v>10.199999999999999</v>
      </c>
    </row>
    <row r="121" spans="1:21" ht="16.5" customHeight="1" x14ac:dyDescent="0.25">
      <c r="A121" s="14"/>
      <c r="B121" s="14" t="s">
        <v>813</v>
      </c>
      <c r="C121" s="14"/>
      <c r="D121" s="14"/>
      <c r="E121" s="14"/>
      <c r="F121" s="14"/>
      <c r="G121" s="14"/>
      <c r="H121" s="14"/>
      <c r="I121" s="14"/>
      <c r="J121" s="14"/>
      <c r="K121" s="14"/>
      <c r="L121" s="15" t="s">
        <v>131</v>
      </c>
      <c r="M121" s="241">
        <v>60388</v>
      </c>
      <c r="N121" s="241">
        <v>46805</v>
      </c>
      <c r="O121" s="241">
        <v>31818</v>
      </c>
      <c r="P121" s="241">
        <v>19189</v>
      </c>
      <c r="Q121" s="241">
        <v>16898</v>
      </c>
      <c r="R121" s="243">
        <v>4613</v>
      </c>
      <c r="S121" s="243">
        <v>2049</v>
      </c>
      <c r="T121" s="245">
        <v>929</v>
      </c>
      <c r="U121" s="249">
        <v>182689</v>
      </c>
    </row>
    <row r="122" spans="1:21" ht="4.5" customHeight="1" x14ac:dyDescent="0.25">
      <c r="A122" s="25"/>
      <c r="B122" s="25"/>
      <c r="C122" s="2"/>
      <c r="D122" s="2"/>
      <c r="E122" s="2"/>
      <c r="F122" s="2"/>
      <c r="G122" s="2"/>
      <c r="H122" s="2"/>
      <c r="I122" s="2"/>
      <c r="J122" s="2"/>
      <c r="K122" s="2"/>
      <c r="L122" s="2"/>
      <c r="M122" s="2"/>
      <c r="N122" s="2"/>
      <c r="O122" s="2"/>
      <c r="P122" s="2"/>
      <c r="Q122" s="2"/>
      <c r="R122" s="2"/>
      <c r="S122" s="2"/>
      <c r="T122" s="2"/>
      <c r="U122" s="2"/>
    </row>
    <row r="123" spans="1:21" ht="16.5" customHeight="1" x14ac:dyDescent="0.25">
      <c r="A123" s="25"/>
      <c r="B123" s="25"/>
      <c r="C123" s="512" t="s">
        <v>816</v>
      </c>
      <c r="D123" s="512"/>
      <c r="E123" s="512"/>
      <c r="F123" s="512"/>
      <c r="G123" s="512"/>
      <c r="H123" s="512"/>
      <c r="I123" s="512"/>
      <c r="J123" s="512"/>
      <c r="K123" s="512"/>
      <c r="L123" s="512"/>
      <c r="M123" s="512"/>
      <c r="N123" s="512"/>
      <c r="O123" s="512"/>
      <c r="P123" s="512"/>
      <c r="Q123" s="512"/>
      <c r="R123" s="512"/>
      <c r="S123" s="512"/>
      <c r="T123" s="512"/>
      <c r="U123" s="512"/>
    </row>
    <row r="124" spans="1:21" ht="4.5" customHeight="1" x14ac:dyDescent="0.25">
      <c r="A124" s="25"/>
      <c r="B124" s="25"/>
      <c r="C124" s="2"/>
      <c r="D124" s="2"/>
      <c r="E124" s="2"/>
      <c r="F124" s="2"/>
      <c r="G124" s="2"/>
      <c r="H124" s="2"/>
      <c r="I124" s="2"/>
      <c r="J124" s="2"/>
      <c r="K124" s="2"/>
      <c r="L124" s="2"/>
      <c r="M124" s="2"/>
      <c r="N124" s="2"/>
      <c r="O124" s="2"/>
      <c r="P124" s="2"/>
      <c r="Q124" s="2"/>
      <c r="R124" s="2"/>
      <c r="S124" s="2"/>
      <c r="T124" s="2"/>
      <c r="U124" s="2"/>
    </row>
    <row r="125" spans="1:21" ht="29.4" customHeight="1" x14ac:dyDescent="0.25">
      <c r="A125" s="25" t="s">
        <v>102</v>
      </c>
      <c r="B125" s="25"/>
      <c r="C125" s="512" t="s">
        <v>817</v>
      </c>
      <c r="D125" s="512"/>
      <c r="E125" s="512"/>
      <c r="F125" s="512"/>
      <c r="G125" s="512"/>
      <c r="H125" s="512"/>
      <c r="I125" s="512"/>
      <c r="J125" s="512"/>
      <c r="K125" s="512"/>
      <c r="L125" s="512"/>
      <c r="M125" s="512"/>
      <c r="N125" s="512"/>
      <c r="O125" s="512"/>
      <c r="P125" s="512"/>
      <c r="Q125" s="512"/>
      <c r="R125" s="512"/>
      <c r="S125" s="512"/>
      <c r="T125" s="512"/>
      <c r="U125" s="512"/>
    </row>
    <row r="126" spans="1:21" ht="29.4" customHeight="1" x14ac:dyDescent="0.25">
      <c r="A126" s="25" t="s">
        <v>103</v>
      </c>
      <c r="B126" s="25"/>
      <c r="C126" s="512" t="s">
        <v>818</v>
      </c>
      <c r="D126" s="512"/>
      <c r="E126" s="512"/>
      <c r="F126" s="512"/>
      <c r="G126" s="512"/>
      <c r="H126" s="512"/>
      <c r="I126" s="512"/>
      <c r="J126" s="512"/>
      <c r="K126" s="512"/>
      <c r="L126" s="512"/>
      <c r="M126" s="512"/>
      <c r="N126" s="512"/>
      <c r="O126" s="512"/>
      <c r="P126" s="512"/>
      <c r="Q126" s="512"/>
      <c r="R126" s="512"/>
      <c r="S126" s="512"/>
      <c r="T126" s="512"/>
      <c r="U126" s="512"/>
    </row>
    <row r="127" spans="1:21" ht="55.2" customHeight="1" x14ac:dyDescent="0.25">
      <c r="A127" s="25" t="s">
        <v>104</v>
      </c>
      <c r="B127" s="25"/>
      <c r="C127" s="512" t="s">
        <v>819</v>
      </c>
      <c r="D127" s="512"/>
      <c r="E127" s="512"/>
      <c r="F127" s="512"/>
      <c r="G127" s="512"/>
      <c r="H127" s="512"/>
      <c r="I127" s="512"/>
      <c r="J127" s="512"/>
      <c r="K127" s="512"/>
      <c r="L127" s="512"/>
      <c r="M127" s="512"/>
      <c r="N127" s="512"/>
      <c r="O127" s="512"/>
      <c r="P127" s="512"/>
      <c r="Q127" s="512"/>
      <c r="R127" s="512"/>
      <c r="S127" s="512"/>
      <c r="T127" s="512"/>
      <c r="U127" s="512"/>
    </row>
    <row r="128" spans="1:21" ht="16.5" customHeight="1" x14ac:dyDescent="0.25">
      <c r="A128" s="25" t="s">
        <v>105</v>
      </c>
      <c r="B128" s="25"/>
      <c r="C128" s="512" t="s">
        <v>820</v>
      </c>
      <c r="D128" s="512"/>
      <c r="E128" s="512"/>
      <c r="F128" s="512"/>
      <c r="G128" s="512"/>
      <c r="H128" s="512"/>
      <c r="I128" s="512"/>
      <c r="J128" s="512"/>
      <c r="K128" s="512"/>
      <c r="L128" s="512"/>
      <c r="M128" s="512"/>
      <c r="N128" s="512"/>
      <c r="O128" s="512"/>
      <c r="P128" s="512"/>
      <c r="Q128" s="512"/>
      <c r="R128" s="512"/>
      <c r="S128" s="512"/>
      <c r="T128" s="512"/>
      <c r="U128" s="512"/>
    </row>
    <row r="129" spans="1:21" ht="16.5" customHeight="1" x14ac:dyDescent="0.25">
      <c r="A129" s="25" t="s">
        <v>106</v>
      </c>
      <c r="B129" s="25"/>
      <c r="C129" s="512" t="s">
        <v>821</v>
      </c>
      <c r="D129" s="512"/>
      <c r="E129" s="512"/>
      <c r="F129" s="512"/>
      <c r="G129" s="512"/>
      <c r="H129" s="512"/>
      <c r="I129" s="512"/>
      <c r="J129" s="512"/>
      <c r="K129" s="512"/>
      <c r="L129" s="512"/>
      <c r="M129" s="512"/>
      <c r="N129" s="512"/>
      <c r="O129" s="512"/>
      <c r="P129" s="512"/>
      <c r="Q129" s="512"/>
      <c r="R129" s="512"/>
      <c r="S129" s="512"/>
      <c r="T129" s="512"/>
      <c r="U129" s="512"/>
    </row>
    <row r="130" spans="1:21" ht="29.4" customHeight="1" x14ac:dyDescent="0.25">
      <c r="A130" s="25" t="s">
        <v>107</v>
      </c>
      <c r="B130" s="25"/>
      <c r="C130" s="512" t="s">
        <v>822</v>
      </c>
      <c r="D130" s="512"/>
      <c r="E130" s="512"/>
      <c r="F130" s="512"/>
      <c r="G130" s="512"/>
      <c r="H130" s="512"/>
      <c r="I130" s="512"/>
      <c r="J130" s="512"/>
      <c r="K130" s="512"/>
      <c r="L130" s="512"/>
      <c r="M130" s="512"/>
      <c r="N130" s="512"/>
      <c r="O130" s="512"/>
      <c r="P130" s="512"/>
      <c r="Q130" s="512"/>
      <c r="R130" s="512"/>
      <c r="S130" s="512"/>
      <c r="T130" s="512"/>
      <c r="U130" s="512"/>
    </row>
    <row r="131" spans="1:21" ht="4.5" customHeight="1" x14ac:dyDescent="0.25"/>
    <row r="132" spans="1:21" ht="29.4" customHeight="1" x14ac:dyDescent="0.25">
      <c r="A132" s="26" t="s">
        <v>115</v>
      </c>
      <c r="B132" s="25"/>
      <c r="C132" s="25"/>
      <c r="D132" s="25"/>
      <c r="E132" s="512" t="s">
        <v>823</v>
      </c>
      <c r="F132" s="512"/>
      <c r="G132" s="512"/>
      <c r="H132" s="512"/>
      <c r="I132" s="512"/>
      <c r="J132" s="512"/>
      <c r="K132" s="512"/>
      <c r="L132" s="512"/>
      <c r="M132" s="512"/>
      <c r="N132" s="512"/>
      <c r="O132" s="512"/>
      <c r="P132" s="512"/>
      <c r="Q132" s="512"/>
      <c r="R132" s="512"/>
      <c r="S132" s="512"/>
      <c r="T132" s="512"/>
      <c r="U132" s="512"/>
    </row>
  </sheetData>
  <mergeCells count="21">
    <mergeCell ref="B109:K109"/>
    <mergeCell ref="B119:K119"/>
    <mergeCell ref="K1:U1"/>
    <mergeCell ref="C123:U123"/>
    <mergeCell ref="C125:U125"/>
    <mergeCell ref="B59:K59"/>
    <mergeCell ref="B69:K69"/>
    <mergeCell ref="B79:K79"/>
    <mergeCell ref="B89:K89"/>
    <mergeCell ref="B99:K99"/>
    <mergeCell ref="B10:K10"/>
    <mergeCell ref="B19:K19"/>
    <mergeCell ref="B29:K29"/>
    <mergeCell ref="B39:K39"/>
    <mergeCell ref="B49:K49"/>
    <mergeCell ref="E132:U132"/>
    <mergeCell ref="C126:U126"/>
    <mergeCell ref="C127:U127"/>
    <mergeCell ref="C128:U128"/>
    <mergeCell ref="C129:U129"/>
    <mergeCell ref="C130:U130"/>
  </mergeCells>
  <pageMargins left="0.7" right="0.7" top="0.75" bottom="0.75" header="0.3" footer="0.3"/>
  <pageSetup paperSize="9" fitToHeight="0" orientation="landscape" horizontalDpi="300" verticalDpi="300"/>
  <headerFooter scaleWithDoc="0" alignWithMargins="0">
    <oddHeader>&amp;C&amp;"Arial"&amp;8TABLE 14A.29</oddHeader>
    <oddFooter>&amp;L&amp;"Arial"&amp;8REPORT ON
GOVERNMENT
SERVICES 2022&amp;R&amp;"Arial"&amp;8AGED CARE
SERVICES
PAGE &amp;B&amp;P&amp;B</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AD46"/>
  <sheetViews>
    <sheetView showGridLines="0" workbookViewId="0"/>
  </sheetViews>
  <sheetFormatPr defaultRowHeight="13.2" x14ac:dyDescent="0.25"/>
  <cols>
    <col min="1" max="10" width="1.88671875" customWidth="1"/>
    <col min="11" max="11" width="5.109375" customWidth="1"/>
    <col min="12" max="12" width="5.44140625" customWidth="1"/>
    <col min="13" max="13" width="6.6640625" customWidth="1"/>
    <col min="14" max="14" width="7.109375" customWidth="1"/>
    <col min="15" max="15" width="6.6640625" customWidth="1"/>
    <col min="16" max="16" width="7.109375" customWidth="1"/>
    <col min="17" max="17" width="6.6640625" customWidth="1"/>
    <col min="18" max="18" width="7.109375" customWidth="1"/>
    <col min="19" max="19" width="6.6640625" customWidth="1"/>
    <col min="20" max="20" width="7.109375" customWidth="1"/>
    <col min="21" max="21" width="6.6640625" customWidth="1"/>
    <col min="22" max="22" width="7.109375" customWidth="1"/>
    <col min="23" max="23" width="6.6640625" customWidth="1"/>
    <col min="24" max="24" width="7.109375" customWidth="1"/>
    <col min="25" max="25" width="6.6640625" customWidth="1"/>
    <col min="26" max="26" width="7.109375" customWidth="1"/>
    <col min="27" max="27" width="6.6640625" customWidth="1"/>
    <col min="28" max="28" width="7.109375" customWidth="1"/>
    <col min="29" max="29" width="6.6640625" customWidth="1"/>
    <col min="30" max="30" width="7.109375" customWidth="1"/>
  </cols>
  <sheetData>
    <row r="1" spans="1:30" ht="33.9" customHeight="1" x14ac:dyDescent="0.25">
      <c r="A1" s="8" t="s">
        <v>824</v>
      </c>
      <c r="B1" s="8"/>
      <c r="C1" s="8"/>
      <c r="D1" s="8"/>
      <c r="E1" s="8"/>
      <c r="F1" s="8"/>
      <c r="G1" s="8"/>
      <c r="H1" s="8"/>
      <c r="I1" s="8"/>
      <c r="J1" s="8"/>
      <c r="K1" s="517" t="s">
        <v>825</v>
      </c>
      <c r="L1" s="518"/>
      <c r="M1" s="518"/>
      <c r="N1" s="518"/>
      <c r="O1" s="518"/>
      <c r="P1" s="518"/>
      <c r="Q1" s="518"/>
      <c r="R1" s="518"/>
      <c r="S1" s="518"/>
      <c r="T1" s="518"/>
      <c r="U1" s="518"/>
      <c r="V1" s="518"/>
      <c r="W1" s="518"/>
      <c r="X1" s="518"/>
      <c r="Y1" s="518"/>
      <c r="Z1" s="518"/>
      <c r="AA1" s="518"/>
      <c r="AB1" s="518"/>
      <c r="AC1" s="518"/>
      <c r="AD1" s="518"/>
    </row>
    <row r="2" spans="1:30" ht="16.5" customHeight="1" x14ac:dyDescent="0.25">
      <c r="A2" s="11"/>
      <c r="B2" s="11"/>
      <c r="C2" s="11"/>
      <c r="D2" s="11"/>
      <c r="E2" s="11"/>
      <c r="F2" s="11"/>
      <c r="G2" s="11"/>
      <c r="H2" s="11"/>
      <c r="I2" s="11"/>
      <c r="J2" s="11"/>
      <c r="K2" s="11"/>
      <c r="L2" s="12" t="s">
        <v>62</v>
      </c>
      <c r="M2" s="523" t="s">
        <v>826</v>
      </c>
      <c r="N2" s="524"/>
      <c r="O2" s="523" t="s">
        <v>827</v>
      </c>
      <c r="P2" s="524"/>
      <c r="Q2" s="523" t="s">
        <v>828</v>
      </c>
      <c r="R2" s="524"/>
      <c r="S2" s="523" t="s">
        <v>829</v>
      </c>
      <c r="T2" s="524"/>
      <c r="U2" s="523" t="s">
        <v>830</v>
      </c>
      <c r="V2" s="524"/>
      <c r="W2" s="523" t="s">
        <v>831</v>
      </c>
      <c r="X2" s="524"/>
      <c r="Y2" s="523" t="s">
        <v>832</v>
      </c>
      <c r="Z2" s="524"/>
      <c r="AA2" s="523" t="s">
        <v>833</v>
      </c>
      <c r="AB2" s="524"/>
      <c r="AC2" s="523" t="s">
        <v>834</v>
      </c>
      <c r="AD2" s="524"/>
    </row>
    <row r="3" spans="1:30" ht="16.5" customHeight="1" x14ac:dyDescent="0.25">
      <c r="A3" s="7" t="s">
        <v>86</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835</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29.4" customHeight="1" x14ac:dyDescent="0.25">
      <c r="A5" s="7"/>
      <c r="B5" s="7"/>
      <c r="C5" s="519" t="s">
        <v>836</v>
      </c>
      <c r="D5" s="519"/>
      <c r="E5" s="519"/>
      <c r="F5" s="519"/>
      <c r="G5" s="519"/>
      <c r="H5" s="519"/>
      <c r="I5" s="519"/>
      <c r="J5" s="519"/>
      <c r="K5" s="519"/>
      <c r="L5" s="9" t="s">
        <v>407</v>
      </c>
      <c r="M5" s="259">
        <v>44.9</v>
      </c>
      <c r="N5" s="261">
        <v>4.7</v>
      </c>
      <c r="O5" s="259">
        <v>43</v>
      </c>
      <c r="P5" s="261">
        <v>5.4</v>
      </c>
      <c r="Q5" s="259">
        <v>36.5</v>
      </c>
      <c r="R5" s="261">
        <v>7.2</v>
      </c>
      <c r="S5" s="259">
        <v>39.5</v>
      </c>
      <c r="T5" s="261">
        <v>7.9</v>
      </c>
      <c r="U5" s="259">
        <v>36.700000000000003</v>
      </c>
      <c r="V5" s="257">
        <v>16</v>
      </c>
      <c r="W5" s="259">
        <v>54.4</v>
      </c>
      <c r="X5" s="257">
        <v>15</v>
      </c>
      <c r="Y5" s="259">
        <v>37.5</v>
      </c>
      <c r="Z5" s="257">
        <v>17.2</v>
      </c>
      <c r="AA5" s="252">
        <v>71</v>
      </c>
      <c r="AB5" s="257">
        <v>39.1</v>
      </c>
      <c r="AC5" s="259">
        <v>41.7</v>
      </c>
      <c r="AD5" s="261">
        <v>3.4</v>
      </c>
    </row>
    <row r="6" spans="1:30" ht="16.5" customHeight="1" x14ac:dyDescent="0.25">
      <c r="A6" s="7"/>
      <c r="B6" s="7"/>
      <c r="C6" s="7" t="s">
        <v>837</v>
      </c>
      <c r="D6" s="7"/>
      <c r="E6" s="7"/>
      <c r="F6" s="7"/>
      <c r="G6" s="7"/>
      <c r="H6" s="7"/>
      <c r="I6" s="7"/>
      <c r="J6" s="7"/>
      <c r="K6" s="7"/>
      <c r="L6" s="9" t="s">
        <v>407</v>
      </c>
      <c r="M6" s="259">
        <v>34.4</v>
      </c>
      <c r="N6" s="261">
        <v>5.6</v>
      </c>
      <c r="O6" s="259">
        <v>30.5</v>
      </c>
      <c r="P6" s="261">
        <v>5.7</v>
      </c>
      <c r="Q6" s="259">
        <v>29.2</v>
      </c>
      <c r="R6" s="261">
        <v>6.6</v>
      </c>
      <c r="S6" s="259">
        <v>30</v>
      </c>
      <c r="T6" s="261">
        <v>6.1</v>
      </c>
      <c r="U6" s="252">
        <v>27.2</v>
      </c>
      <c r="V6" s="257">
        <v>16.8</v>
      </c>
      <c r="W6" s="259">
        <v>34.799999999999997</v>
      </c>
      <c r="X6" s="257">
        <v>12.8</v>
      </c>
      <c r="Y6" s="259">
        <v>51.5</v>
      </c>
      <c r="Z6" s="257">
        <v>20.6</v>
      </c>
      <c r="AA6" s="254">
        <v>25.9</v>
      </c>
      <c r="AB6" s="256" t="s">
        <v>501</v>
      </c>
      <c r="AC6" s="259">
        <v>32.299999999999997</v>
      </c>
      <c r="AD6" s="261">
        <v>3.2</v>
      </c>
    </row>
    <row r="7" spans="1:30" ht="16.5" customHeight="1" x14ac:dyDescent="0.25">
      <c r="A7" s="7"/>
      <c r="B7" s="7"/>
      <c r="C7" s="7" t="s">
        <v>838</v>
      </c>
      <c r="D7" s="7"/>
      <c r="E7" s="7"/>
      <c r="F7" s="7"/>
      <c r="G7" s="7"/>
      <c r="H7" s="7"/>
      <c r="I7" s="7"/>
      <c r="J7" s="7"/>
      <c r="K7" s="7"/>
      <c r="L7" s="9" t="s">
        <v>407</v>
      </c>
      <c r="M7" s="259">
        <v>40.4</v>
      </c>
      <c r="N7" s="261">
        <v>4</v>
      </c>
      <c r="O7" s="259">
        <v>36.200000000000003</v>
      </c>
      <c r="P7" s="261">
        <v>3.7</v>
      </c>
      <c r="Q7" s="259">
        <v>32.9</v>
      </c>
      <c r="R7" s="261">
        <v>5.4</v>
      </c>
      <c r="S7" s="259">
        <v>35.799999999999997</v>
      </c>
      <c r="T7" s="261">
        <v>5.0999999999999996</v>
      </c>
      <c r="U7" s="259">
        <v>32.9</v>
      </c>
      <c r="V7" s="257">
        <v>12.7</v>
      </c>
      <c r="W7" s="259">
        <v>42.9</v>
      </c>
      <c r="X7" s="261">
        <v>6.6</v>
      </c>
      <c r="Y7" s="259">
        <v>34.299999999999997</v>
      </c>
      <c r="Z7" s="257">
        <v>13.2</v>
      </c>
      <c r="AA7" s="259">
        <v>56.9</v>
      </c>
      <c r="AB7" s="257">
        <v>19.899999999999999</v>
      </c>
      <c r="AC7" s="259">
        <v>36.6</v>
      </c>
      <c r="AD7" s="261">
        <v>2.4</v>
      </c>
    </row>
    <row r="8" spans="1:30" ht="16.5" customHeight="1" x14ac:dyDescent="0.25">
      <c r="A8" s="7"/>
      <c r="B8" s="7"/>
      <c r="C8" s="7" t="s">
        <v>839</v>
      </c>
      <c r="D8" s="7"/>
      <c r="E8" s="7"/>
      <c r="F8" s="7"/>
      <c r="G8" s="7"/>
      <c r="H8" s="7"/>
      <c r="I8" s="7"/>
      <c r="J8" s="7"/>
      <c r="K8" s="7"/>
      <c r="L8" s="9" t="s">
        <v>407</v>
      </c>
      <c r="M8" s="259">
        <v>21.9</v>
      </c>
      <c r="N8" s="261">
        <v>7.4</v>
      </c>
      <c r="O8" s="259">
        <v>24.2</v>
      </c>
      <c r="P8" s="261">
        <v>6.8</v>
      </c>
      <c r="Q8" s="252">
        <v>13.6</v>
      </c>
      <c r="R8" s="261">
        <v>7</v>
      </c>
      <c r="S8" s="259">
        <v>26</v>
      </c>
      <c r="T8" s="257">
        <v>11.2</v>
      </c>
      <c r="U8" s="253" t="s">
        <v>79</v>
      </c>
      <c r="V8" s="7"/>
      <c r="W8" s="259">
        <v>43.1</v>
      </c>
      <c r="X8" s="257">
        <v>18.600000000000001</v>
      </c>
      <c r="Y8" s="253" t="s">
        <v>79</v>
      </c>
      <c r="Z8" s="7"/>
      <c r="AA8" s="253" t="s">
        <v>79</v>
      </c>
      <c r="AB8" s="7"/>
      <c r="AC8" s="259">
        <v>20.5</v>
      </c>
      <c r="AD8" s="261">
        <v>3.4</v>
      </c>
    </row>
    <row r="9" spans="1:30" ht="16.5" customHeight="1" x14ac:dyDescent="0.25">
      <c r="A9" s="7"/>
      <c r="B9" s="7"/>
      <c r="C9" s="7" t="s">
        <v>840</v>
      </c>
      <c r="D9" s="7"/>
      <c r="E9" s="7"/>
      <c r="F9" s="7"/>
      <c r="G9" s="7"/>
      <c r="H9" s="7"/>
      <c r="I9" s="7"/>
      <c r="J9" s="7"/>
      <c r="K9" s="7"/>
      <c r="L9" s="9" t="s">
        <v>407</v>
      </c>
      <c r="M9" s="259">
        <v>37.1</v>
      </c>
      <c r="N9" s="261">
        <v>3.8</v>
      </c>
      <c r="O9" s="259">
        <v>34.1</v>
      </c>
      <c r="P9" s="261">
        <v>3.7</v>
      </c>
      <c r="Q9" s="259">
        <v>29.5</v>
      </c>
      <c r="R9" s="261">
        <v>4.7</v>
      </c>
      <c r="S9" s="259">
        <v>32.9</v>
      </c>
      <c r="T9" s="261">
        <v>4.8</v>
      </c>
      <c r="U9" s="259">
        <v>31.7</v>
      </c>
      <c r="V9" s="257">
        <v>12.1</v>
      </c>
      <c r="W9" s="259">
        <v>41.4</v>
      </c>
      <c r="X9" s="261">
        <v>6.8</v>
      </c>
      <c r="Y9" s="259">
        <v>30.2</v>
      </c>
      <c r="Z9" s="257">
        <v>12.4</v>
      </c>
      <c r="AA9" s="259">
        <v>81.099999999999994</v>
      </c>
      <c r="AB9" s="257">
        <v>13.7</v>
      </c>
      <c r="AC9" s="259">
        <v>34</v>
      </c>
      <c r="AD9" s="261">
        <v>2.2000000000000002</v>
      </c>
    </row>
    <row r="10" spans="1:30" ht="16.5" customHeight="1" x14ac:dyDescent="0.25">
      <c r="A10" s="7"/>
      <c r="B10" s="7" t="s">
        <v>841</v>
      </c>
      <c r="C10" s="7"/>
      <c r="D10" s="7"/>
      <c r="E10" s="7"/>
      <c r="F10" s="7"/>
      <c r="G10" s="7"/>
      <c r="H10" s="7"/>
      <c r="I10" s="7"/>
      <c r="J10" s="7"/>
      <c r="K10" s="7"/>
      <c r="L10" s="9"/>
      <c r="M10" s="10"/>
      <c r="N10" s="7"/>
      <c r="O10" s="10"/>
      <c r="P10" s="7"/>
      <c r="Q10" s="10"/>
      <c r="R10" s="7"/>
      <c r="S10" s="10"/>
      <c r="T10" s="7"/>
      <c r="U10" s="10"/>
      <c r="V10" s="7"/>
      <c r="W10" s="10"/>
      <c r="X10" s="7"/>
      <c r="Y10" s="10"/>
      <c r="Z10" s="7"/>
      <c r="AA10" s="10"/>
      <c r="AB10" s="7"/>
      <c r="AC10" s="10"/>
      <c r="AD10" s="7"/>
    </row>
    <row r="11" spans="1:30" ht="29.4" customHeight="1" x14ac:dyDescent="0.25">
      <c r="A11" s="7"/>
      <c r="B11" s="7"/>
      <c r="C11" s="519" t="s">
        <v>836</v>
      </c>
      <c r="D11" s="519"/>
      <c r="E11" s="519"/>
      <c r="F11" s="519"/>
      <c r="G11" s="519"/>
      <c r="H11" s="519"/>
      <c r="I11" s="519"/>
      <c r="J11" s="519"/>
      <c r="K11" s="519"/>
      <c r="L11" s="9" t="s">
        <v>407</v>
      </c>
      <c r="M11" s="259">
        <v>54.8</v>
      </c>
      <c r="N11" s="261">
        <v>6.1</v>
      </c>
      <c r="O11" s="259">
        <v>59.4</v>
      </c>
      <c r="P11" s="261">
        <v>6.6</v>
      </c>
      <c r="Q11" s="259">
        <v>63.9</v>
      </c>
      <c r="R11" s="261">
        <v>5.5</v>
      </c>
      <c r="S11" s="259">
        <v>60.8</v>
      </c>
      <c r="T11" s="261">
        <v>8.9</v>
      </c>
      <c r="U11" s="259">
        <v>65</v>
      </c>
      <c r="V11" s="261">
        <v>8.6999999999999993</v>
      </c>
      <c r="W11" s="259">
        <v>56.6</v>
      </c>
      <c r="X11" s="257">
        <v>14.4</v>
      </c>
      <c r="Y11" s="259">
        <v>59.4</v>
      </c>
      <c r="Z11" s="257">
        <v>21.2</v>
      </c>
      <c r="AA11" s="254">
        <v>12.9</v>
      </c>
      <c r="AB11" s="256" t="s">
        <v>501</v>
      </c>
      <c r="AC11" s="259">
        <v>58.2</v>
      </c>
      <c r="AD11" s="261">
        <v>3.4</v>
      </c>
    </row>
    <row r="12" spans="1:30" ht="16.5" customHeight="1" x14ac:dyDescent="0.25">
      <c r="A12" s="7"/>
      <c r="B12" s="7"/>
      <c r="C12" s="7" t="s">
        <v>837</v>
      </c>
      <c r="D12" s="7"/>
      <c r="E12" s="7"/>
      <c r="F12" s="7"/>
      <c r="G12" s="7"/>
      <c r="H12" s="7"/>
      <c r="I12" s="7"/>
      <c r="J12" s="7"/>
      <c r="K12" s="7"/>
      <c r="L12" s="9" t="s">
        <v>407</v>
      </c>
      <c r="M12" s="259">
        <v>64.099999999999994</v>
      </c>
      <c r="N12" s="261">
        <v>6.2</v>
      </c>
      <c r="O12" s="259">
        <v>70.099999999999994</v>
      </c>
      <c r="P12" s="261">
        <v>5.6</v>
      </c>
      <c r="Q12" s="259">
        <v>71.099999999999994</v>
      </c>
      <c r="R12" s="261">
        <v>5.7</v>
      </c>
      <c r="S12" s="259">
        <v>69.3</v>
      </c>
      <c r="T12" s="261">
        <v>6.8</v>
      </c>
      <c r="U12" s="259">
        <v>75.3</v>
      </c>
      <c r="V12" s="257">
        <v>22.6</v>
      </c>
      <c r="W12" s="259">
        <v>57.6</v>
      </c>
      <c r="X12" s="257">
        <v>12.8</v>
      </c>
      <c r="Y12" s="259">
        <v>66.2</v>
      </c>
      <c r="Z12" s="257">
        <v>25.2</v>
      </c>
      <c r="AA12" s="254">
        <v>40.700000000000003</v>
      </c>
      <c r="AB12" s="256" t="s">
        <v>501</v>
      </c>
      <c r="AC12" s="259">
        <v>68</v>
      </c>
      <c r="AD12" s="261">
        <v>3.3</v>
      </c>
    </row>
    <row r="13" spans="1:30" ht="16.5" customHeight="1" x14ac:dyDescent="0.25">
      <c r="A13" s="7"/>
      <c r="B13" s="7"/>
      <c r="C13" s="7" t="s">
        <v>838</v>
      </c>
      <c r="D13" s="7"/>
      <c r="E13" s="7"/>
      <c r="F13" s="7"/>
      <c r="G13" s="7"/>
      <c r="H13" s="7"/>
      <c r="I13" s="7"/>
      <c r="J13" s="7"/>
      <c r="K13" s="7"/>
      <c r="L13" s="9" t="s">
        <v>407</v>
      </c>
      <c r="M13" s="259">
        <v>59.9</v>
      </c>
      <c r="N13" s="261">
        <v>4.0999999999999996</v>
      </c>
      <c r="O13" s="259">
        <v>64</v>
      </c>
      <c r="P13" s="261">
        <v>5.0999999999999996</v>
      </c>
      <c r="Q13" s="259">
        <v>66.900000000000006</v>
      </c>
      <c r="R13" s="261">
        <v>2.8</v>
      </c>
      <c r="S13" s="259">
        <v>66</v>
      </c>
      <c r="T13" s="261">
        <v>5.4</v>
      </c>
      <c r="U13" s="259">
        <v>64.7</v>
      </c>
      <c r="V13" s="257">
        <v>13.3</v>
      </c>
      <c r="W13" s="259">
        <v>55.5</v>
      </c>
      <c r="X13" s="257">
        <v>11.1</v>
      </c>
      <c r="Y13" s="259">
        <v>63.3</v>
      </c>
      <c r="Z13" s="257">
        <v>16.3</v>
      </c>
      <c r="AA13" s="254">
        <v>32.799999999999997</v>
      </c>
      <c r="AB13" s="256" t="s">
        <v>501</v>
      </c>
      <c r="AC13" s="259">
        <v>63.4</v>
      </c>
      <c r="AD13" s="261">
        <v>2.6</v>
      </c>
    </row>
    <row r="14" spans="1:30" ht="16.5" customHeight="1" x14ac:dyDescent="0.25">
      <c r="A14" s="7"/>
      <c r="B14" s="7"/>
      <c r="C14" s="7" t="s">
        <v>839</v>
      </c>
      <c r="D14" s="7"/>
      <c r="E14" s="7"/>
      <c r="F14" s="7"/>
      <c r="G14" s="7"/>
      <c r="H14" s="7"/>
      <c r="I14" s="7"/>
      <c r="J14" s="7"/>
      <c r="K14" s="7"/>
      <c r="L14" s="9" t="s">
        <v>407</v>
      </c>
      <c r="M14" s="259">
        <v>80</v>
      </c>
      <c r="N14" s="261">
        <v>6.4</v>
      </c>
      <c r="O14" s="259">
        <v>74.900000000000006</v>
      </c>
      <c r="P14" s="261">
        <v>8.8000000000000007</v>
      </c>
      <c r="Q14" s="259">
        <v>87.4</v>
      </c>
      <c r="R14" s="261">
        <v>7</v>
      </c>
      <c r="S14" s="254">
        <v>83.8</v>
      </c>
      <c r="T14" s="256" t="s">
        <v>501</v>
      </c>
      <c r="U14" s="250">
        <v>112.6</v>
      </c>
      <c r="V14" s="251">
        <v>103.3</v>
      </c>
      <c r="W14" s="252">
        <v>66.7</v>
      </c>
      <c r="X14" s="257">
        <v>35.4</v>
      </c>
      <c r="Y14" s="259">
        <v>97</v>
      </c>
      <c r="Z14" s="261">
        <v>8.9</v>
      </c>
      <c r="AA14" s="253" t="s">
        <v>79</v>
      </c>
      <c r="AB14" s="7"/>
      <c r="AC14" s="259">
        <v>79.900000000000006</v>
      </c>
      <c r="AD14" s="261">
        <v>4.0999999999999996</v>
      </c>
    </row>
    <row r="15" spans="1:30" ht="16.5" customHeight="1" x14ac:dyDescent="0.25">
      <c r="A15" s="7"/>
      <c r="B15" s="7"/>
      <c r="C15" s="7" t="s">
        <v>840</v>
      </c>
      <c r="D15" s="7"/>
      <c r="E15" s="7"/>
      <c r="F15" s="7"/>
      <c r="G15" s="7"/>
      <c r="H15" s="7"/>
      <c r="I15" s="7"/>
      <c r="J15" s="7"/>
      <c r="K15" s="7"/>
      <c r="L15" s="9" t="s">
        <v>407</v>
      </c>
      <c r="M15" s="259">
        <v>62.8</v>
      </c>
      <c r="N15" s="261">
        <v>3.4</v>
      </c>
      <c r="O15" s="259">
        <v>66.3</v>
      </c>
      <c r="P15" s="261">
        <v>4.4000000000000004</v>
      </c>
      <c r="Q15" s="259">
        <v>70.2</v>
      </c>
      <c r="R15" s="261">
        <v>2.6</v>
      </c>
      <c r="S15" s="259">
        <v>67.3</v>
      </c>
      <c r="T15" s="261">
        <v>4.0999999999999996</v>
      </c>
      <c r="U15" s="259">
        <v>69.8</v>
      </c>
      <c r="V15" s="257">
        <v>11.9</v>
      </c>
      <c r="W15" s="259">
        <v>56.9</v>
      </c>
      <c r="X15" s="261">
        <v>9.1</v>
      </c>
      <c r="Y15" s="259">
        <v>69.8</v>
      </c>
      <c r="Z15" s="257">
        <v>14.2</v>
      </c>
      <c r="AA15" s="254">
        <v>35.799999999999997</v>
      </c>
      <c r="AB15" s="256" t="s">
        <v>501</v>
      </c>
      <c r="AC15" s="259">
        <v>65.900000000000006</v>
      </c>
      <c r="AD15" s="261">
        <v>1.8</v>
      </c>
    </row>
    <row r="16" spans="1:30" ht="16.5" customHeight="1" x14ac:dyDescent="0.25">
      <c r="A16" s="7" t="s">
        <v>89</v>
      </c>
      <c r="B16" s="7"/>
      <c r="C16" s="7"/>
      <c r="D16" s="7"/>
      <c r="E16" s="7"/>
      <c r="F16" s="7"/>
      <c r="G16" s="7"/>
      <c r="H16" s="7"/>
      <c r="I16" s="7"/>
      <c r="J16" s="7"/>
      <c r="K16" s="7"/>
      <c r="L16" s="9"/>
      <c r="M16" s="10"/>
      <c r="N16" s="7"/>
      <c r="O16" s="10"/>
      <c r="P16" s="7"/>
      <c r="Q16" s="10"/>
      <c r="R16" s="7"/>
      <c r="S16" s="10"/>
      <c r="T16" s="7"/>
      <c r="U16" s="10"/>
      <c r="V16" s="7"/>
      <c r="W16" s="10"/>
      <c r="X16" s="7"/>
      <c r="Y16" s="10"/>
      <c r="Z16" s="7"/>
      <c r="AA16" s="10"/>
      <c r="AB16" s="7"/>
      <c r="AC16" s="10"/>
      <c r="AD16" s="7"/>
    </row>
    <row r="17" spans="1:30" ht="16.5" customHeight="1" x14ac:dyDescent="0.25">
      <c r="A17" s="7"/>
      <c r="B17" s="7" t="s">
        <v>835</v>
      </c>
      <c r="C17" s="7"/>
      <c r="D17" s="7"/>
      <c r="E17" s="7"/>
      <c r="F17" s="7"/>
      <c r="G17" s="7"/>
      <c r="H17" s="7"/>
      <c r="I17" s="7"/>
      <c r="J17" s="7"/>
      <c r="K17" s="7"/>
      <c r="L17" s="9"/>
      <c r="M17" s="10"/>
      <c r="N17" s="7"/>
      <c r="O17" s="10"/>
      <c r="P17" s="7"/>
      <c r="Q17" s="10"/>
      <c r="R17" s="7"/>
      <c r="S17" s="10"/>
      <c r="T17" s="7"/>
      <c r="U17" s="10"/>
      <c r="V17" s="7"/>
      <c r="W17" s="10"/>
      <c r="X17" s="7"/>
      <c r="Y17" s="10"/>
      <c r="Z17" s="7"/>
      <c r="AA17" s="10"/>
      <c r="AB17" s="7"/>
      <c r="AC17" s="10"/>
      <c r="AD17" s="7"/>
    </row>
    <row r="18" spans="1:30" ht="29.4" customHeight="1" x14ac:dyDescent="0.25">
      <c r="A18" s="7"/>
      <c r="B18" s="7"/>
      <c r="C18" s="519" t="s">
        <v>836</v>
      </c>
      <c r="D18" s="519"/>
      <c r="E18" s="519"/>
      <c r="F18" s="519"/>
      <c r="G18" s="519"/>
      <c r="H18" s="519"/>
      <c r="I18" s="519"/>
      <c r="J18" s="519"/>
      <c r="K18" s="519"/>
      <c r="L18" s="9" t="s">
        <v>407</v>
      </c>
      <c r="M18" s="259">
        <v>40.5</v>
      </c>
      <c r="N18" s="261">
        <v>5.0999999999999996</v>
      </c>
      <c r="O18" s="259">
        <v>39.700000000000003</v>
      </c>
      <c r="P18" s="261">
        <v>6</v>
      </c>
      <c r="Q18" s="259">
        <v>34.9</v>
      </c>
      <c r="R18" s="261">
        <v>6.5</v>
      </c>
      <c r="S18" s="259">
        <v>36.6</v>
      </c>
      <c r="T18" s="261">
        <v>8.3000000000000007</v>
      </c>
      <c r="U18" s="259">
        <v>29.5</v>
      </c>
      <c r="V18" s="261">
        <v>7.1</v>
      </c>
      <c r="W18" s="259">
        <v>51.5</v>
      </c>
      <c r="X18" s="257">
        <v>10.9</v>
      </c>
      <c r="Y18" s="259">
        <v>27.5</v>
      </c>
      <c r="Z18" s="257">
        <v>11.7</v>
      </c>
      <c r="AA18" s="259">
        <v>47.1</v>
      </c>
      <c r="AB18" s="257">
        <v>14.6</v>
      </c>
      <c r="AC18" s="259">
        <v>37.4</v>
      </c>
      <c r="AD18" s="261">
        <v>3.3</v>
      </c>
    </row>
    <row r="19" spans="1:30" ht="16.5" customHeight="1" x14ac:dyDescent="0.25">
      <c r="A19" s="7"/>
      <c r="B19" s="7"/>
      <c r="C19" s="7" t="s">
        <v>837</v>
      </c>
      <c r="D19" s="7"/>
      <c r="E19" s="7"/>
      <c r="F19" s="7"/>
      <c r="G19" s="7"/>
      <c r="H19" s="7"/>
      <c r="I19" s="7"/>
      <c r="J19" s="7"/>
      <c r="K19" s="7"/>
      <c r="L19" s="9" t="s">
        <v>407</v>
      </c>
      <c r="M19" s="259">
        <v>24.7</v>
      </c>
      <c r="N19" s="261">
        <v>4.8</v>
      </c>
      <c r="O19" s="259">
        <v>25.9</v>
      </c>
      <c r="P19" s="261">
        <v>5.7</v>
      </c>
      <c r="Q19" s="259">
        <v>30.2</v>
      </c>
      <c r="R19" s="261">
        <v>6.3</v>
      </c>
      <c r="S19" s="259">
        <v>32.200000000000003</v>
      </c>
      <c r="T19" s="261">
        <v>7.2</v>
      </c>
      <c r="U19" s="259">
        <v>28.8</v>
      </c>
      <c r="V19" s="261">
        <v>7.7</v>
      </c>
      <c r="W19" s="259">
        <v>41.6</v>
      </c>
      <c r="X19" s="261">
        <v>7.9</v>
      </c>
      <c r="Y19" s="259">
        <v>28.4</v>
      </c>
      <c r="Z19" s="261">
        <v>9.6999999999999993</v>
      </c>
      <c r="AA19" s="259">
        <v>56.3</v>
      </c>
      <c r="AB19" s="257">
        <v>26.7</v>
      </c>
      <c r="AC19" s="259">
        <v>28.1</v>
      </c>
      <c r="AD19" s="261">
        <v>2.2999999999999998</v>
      </c>
    </row>
    <row r="20" spans="1:30" ht="16.5" customHeight="1" x14ac:dyDescent="0.25">
      <c r="A20" s="7"/>
      <c r="B20" s="7"/>
      <c r="C20" s="7" t="s">
        <v>838</v>
      </c>
      <c r="D20" s="7"/>
      <c r="E20" s="7"/>
      <c r="F20" s="7"/>
      <c r="G20" s="7"/>
      <c r="H20" s="7"/>
      <c r="I20" s="7"/>
      <c r="J20" s="7"/>
      <c r="K20" s="7"/>
      <c r="L20" s="9" t="s">
        <v>407</v>
      </c>
      <c r="M20" s="259">
        <v>32.200000000000003</v>
      </c>
      <c r="N20" s="261">
        <v>3.4</v>
      </c>
      <c r="O20" s="259">
        <v>33.299999999999997</v>
      </c>
      <c r="P20" s="261">
        <v>4.4000000000000004</v>
      </c>
      <c r="Q20" s="259">
        <v>32.200000000000003</v>
      </c>
      <c r="R20" s="261">
        <v>4.5</v>
      </c>
      <c r="S20" s="259">
        <v>33.799999999999997</v>
      </c>
      <c r="T20" s="261">
        <v>6.1</v>
      </c>
      <c r="U20" s="259">
        <v>30</v>
      </c>
      <c r="V20" s="261">
        <v>5.5</v>
      </c>
      <c r="W20" s="259">
        <v>42.6</v>
      </c>
      <c r="X20" s="261">
        <v>7.1</v>
      </c>
      <c r="Y20" s="259">
        <v>27.3</v>
      </c>
      <c r="Z20" s="261">
        <v>7.6</v>
      </c>
      <c r="AA20" s="259">
        <v>38.700000000000003</v>
      </c>
      <c r="AB20" s="257">
        <v>14.8</v>
      </c>
      <c r="AC20" s="259">
        <v>32.6</v>
      </c>
      <c r="AD20" s="261">
        <v>2</v>
      </c>
    </row>
    <row r="21" spans="1:30" ht="16.5" customHeight="1" x14ac:dyDescent="0.25">
      <c r="A21" s="7"/>
      <c r="B21" s="7"/>
      <c r="C21" s="7" t="s">
        <v>839</v>
      </c>
      <c r="D21" s="7"/>
      <c r="E21" s="7"/>
      <c r="F21" s="7"/>
      <c r="G21" s="7"/>
      <c r="H21" s="7"/>
      <c r="I21" s="7"/>
      <c r="J21" s="7"/>
      <c r="K21" s="7"/>
      <c r="L21" s="9" t="s">
        <v>407</v>
      </c>
      <c r="M21" s="259">
        <v>18</v>
      </c>
      <c r="N21" s="261">
        <v>6.9</v>
      </c>
      <c r="O21" s="259">
        <v>21.5</v>
      </c>
      <c r="P21" s="261">
        <v>9</v>
      </c>
      <c r="Q21" s="255" t="s">
        <v>501</v>
      </c>
      <c r="R21" s="7"/>
      <c r="S21" s="252">
        <v>24.8</v>
      </c>
      <c r="T21" s="257">
        <v>12.4</v>
      </c>
      <c r="U21" s="259">
        <v>26.4</v>
      </c>
      <c r="V21" s="261">
        <v>9.1999999999999993</v>
      </c>
      <c r="W21" s="259">
        <v>43.6</v>
      </c>
      <c r="X21" s="257">
        <v>21</v>
      </c>
      <c r="Y21" s="255" t="s">
        <v>501</v>
      </c>
      <c r="Z21" s="7"/>
      <c r="AA21" s="255" t="s">
        <v>501</v>
      </c>
      <c r="AB21" s="7"/>
      <c r="AC21" s="259">
        <v>20.8</v>
      </c>
      <c r="AD21" s="261">
        <v>5</v>
      </c>
    </row>
    <row r="22" spans="1:30" ht="16.5" customHeight="1" x14ac:dyDescent="0.25">
      <c r="A22" s="7"/>
      <c r="B22" s="7"/>
      <c r="C22" s="7" t="s">
        <v>840</v>
      </c>
      <c r="D22" s="7"/>
      <c r="E22" s="7"/>
      <c r="F22" s="7"/>
      <c r="G22" s="7"/>
      <c r="H22" s="7"/>
      <c r="I22" s="7"/>
      <c r="J22" s="7"/>
      <c r="K22" s="7"/>
      <c r="L22" s="9" t="s">
        <v>407</v>
      </c>
      <c r="M22" s="259">
        <v>29.9</v>
      </c>
      <c r="N22" s="261">
        <v>2.9</v>
      </c>
      <c r="O22" s="259">
        <v>30.8</v>
      </c>
      <c r="P22" s="261">
        <v>3.9</v>
      </c>
      <c r="Q22" s="259">
        <v>30.8</v>
      </c>
      <c r="R22" s="261">
        <v>4.5</v>
      </c>
      <c r="S22" s="259">
        <v>32</v>
      </c>
      <c r="T22" s="261">
        <v>5.7</v>
      </c>
      <c r="U22" s="259">
        <v>28.8</v>
      </c>
      <c r="V22" s="261">
        <v>4.7</v>
      </c>
      <c r="W22" s="259">
        <v>43.4</v>
      </c>
      <c r="X22" s="261">
        <v>6.8</v>
      </c>
      <c r="Y22" s="259">
        <v>28</v>
      </c>
      <c r="Z22" s="261">
        <v>7.6</v>
      </c>
      <c r="AA22" s="259">
        <v>38.1</v>
      </c>
      <c r="AB22" s="257">
        <v>11.1</v>
      </c>
      <c r="AC22" s="259">
        <v>30.8</v>
      </c>
      <c r="AD22" s="261">
        <v>1.9</v>
      </c>
    </row>
    <row r="23" spans="1:30" ht="16.5" customHeight="1" x14ac:dyDescent="0.25">
      <c r="A23" s="7"/>
      <c r="B23" s="7" t="s">
        <v>841</v>
      </c>
      <c r="C23" s="7"/>
      <c r="D23" s="7"/>
      <c r="E23" s="7"/>
      <c r="F23" s="7"/>
      <c r="G23" s="7"/>
      <c r="H23" s="7"/>
      <c r="I23" s="7"/>
      <c r="J23" s="7"/>
      <c r="K23" s="7"/>
      <c r="L23" s="9"/>
      <c r="M23" s="10"/>
      <c r="N23" s="7"/>
      <c r="O23" s="10"/>
      <c r="P23" s="7"/>
      <c r="Q23" s="10"/>
      <c r="R23" s="7"/>
      <c r="S23" s="10"/>
      <c r="T23" s="7"/>
      <c r="U23" s="10"/>
      <c r="V23" s="7"/>
      <c r="W23" s="10"/>
      <c r="X23" s="7"/>
      <c r="Y23" s="10"/>
      <c r="Z23" s="7"/>
      <c r="AA23" s="10"/>
      <c r="AB23" s="7"/>
      <c r="AC23" s="10"/>
      <c r="AD23" s="7"/>
    </row>
    <row r="24" spans="1:30" ht="29.4" customHeight="1" x14ac:dyDescent="0.25">
      <c r="A24" s="7"/>
      <c r="B24" s="7"/>
      <c r="C24" s="519" t="s">
        <v>836</v>
      </c>
      <c r="D24" s="519"/>
      <c r="E24" s="519"/>
      <c r="F24" s="519"/>
      <c r="G24" s="519"/>
      <c r="H24" s="519"/>
      <c r="I24" s="519"/>
      <c r="J24" s="519"/>
      <c r="K24" s="519"/>
      <c r="L24" s="9" t="s">
        <v>407</v>
      </c>
      <c r="M24" s="259">
        <v>60.7</v>
      </c>
      <c r="N24" s="261">
        <v>5</v>
      </c>
      <c r="O24" s="259">
        <v>62.5</v>
      </c>
      <c r="P24" s="261">
        <v>7.6</v>
      </c>
      <c r="Q24" s="259">
        <v>63.6</v>
      </c>
      <c r="R24" s="261">
        <v>6.2</v>
      </c>
      <c r="S24" s="259">
        <v>62.8</v>
      </c>
      <c r="T24" s="257">
        <v>11.7</v>
      </c>
      <c r="U24" s="259">
        <v>69.900000000000006</v>
      </c>
      <c r="V24" s="261">
        <v>6.3</v>
      </c>
      <c r="W24" s="259">
        <v>53.8</v>
      </c>
      <c r="X24" s="261">
        <v>9.8000000000000007</v>
      </c>
      <c r="Y24" s="259">
        <v>72.5</v>
      </c>
      <c r="Z24" s="261">
        <v>7.3</v>
      </c>
      <c r="AA24" s="259">
        <v>82.4</v>
      </c>
      <c r="AB24" s="257">
        <v>23.9</v>
      </c>
      <c r="AC24" s="259">
        <v>62.8</v>
      </c>
      <c r="AD24" s="261">
        <v>2.8</v>
      </c>
    </row>
    <row r="25" spans="1:30" ht="16.5" customHeight="1" x14ac:dyDescent="0.25">
      <c r="A25" s="7"/>
      <c r="B25" s="7"/>
      <c r="C25" s="7" t="s">
        <v>837</v>
      </c>
      <c r="D25" s="7"/>
      <c r="E25" s="7"/>
      <c r="F25" s="7"/>
      <c r="G25" s="7"/>
      <c r="H25" s="7"/>
      <c r="I25" s="7"/>
      <c r="J25" s="7"/>
      <c r="K25" s="7"/>
      <c r="L25" s="9" t="s">
        <v>407</v>
      </c>
      <c r="M25" s="259">
        <v>74.5</v>
      </c>
      <c r="N25" s="261">
        <v>5.8</v>
      </c>
      <c r="O25" s="259">
        <v>72.599999999999994</v>
      </c>
      <c r="P25" s="261">
        <v>4.9000000000000004</v>
      </c>
      <c r="Q25" s="259">
        <v>69</v>
      </c>
      <c r="R25" s="261">
        <v>6.5</v>
      </c>
      <c r="S25" s="259">
        <v>66.3</v>
      </c>
      <c r="T25" s="261">
        <v>5.6</v>
      </c>
      <c r="U25" s="259">
        <v>70.400000000000006</v>
      </c>
      <c r="V25" s="261">
        <v>7.6</v>
      </c>
      <c r="W25" s="259">
        <v>57.9</v>
      </c>
      <c r="X25" s="261">
        <v>9.1999999999999993</v>
      </c>
      <c r="Y25" s="259">
        <v>73</v>
      </c>
      <c r="Z25" s="257">
        <v>13.5</v>
      </c>
      <c r="AA25" s="259">
        <v>62.5</v>
      </c>
      <c r="AB25" s="257">
        <v>23.8</v>
      </c>
      <c r="AC25" s="259">
        <v>72</v>
      </c>
      <c r="AD25" s="261">
        <v>2.8</v>
      </c>
    </row>
    <row r="26" spans="1:30" ht="16.5" customHeight="1" x14ac:dyDescent="0.25">
      <c r="A26" s="7"/>
      <c r="B26" s="7"/>
      <c r="C26" s="7" t="s">
        <v>838</v>
      </c>
      <c r="D26" s="7"/>
      <c r="E26" s="7"/>
      <c r="F26" s="7"/>
      <c r="G26" s="7"/>
      <c r="H26" s="7"/>
      <c r="I26" s="7"/>
      <c r="J26" s="7"/>
      <c r="K26" s="7"/>
      <c r="L26" s="9" t="s">
        <v>407</v>
      </c>
      <c r="M26" s="259">
        <v>67.5</v>
      </c>
      <c r="N26" s="261">
        <v>4.2</v>
      </c>
      <c r="O26" s="259">
        <v>67.900000000000006</v>
      </c>
      <c r="P26" s="261">
        <v>3.8</v>
      </c>
      <c r="Q26" s="259">
        <v>67.5</v>
      </c>
      <c r="R26" s="261">
        <v>3.9</v>
      </c>
      <c r="S26" s="259">
        <v>66.8</v>
      </c>
      <c r="T26" s="261">
        <v>5.9</v>
      </c>
      <c r="U26" s="259">
        <v>70.900000000000006</v>
      </c>
      <c r="V26" s="261">
        <v>4.8</v>
      </c>
      <c r="W26" s="259">
        <v>57.7</v>
      </c>
      <c r="X26" s="261">
        <v>7.2</v>
      </c>
      <c r="Y26" s="259">
        <v>70.099999999999994</v>
      </c>
      <c r="Z26" s="261">
        <v>8.6</v>
      </c>
      <c r="AA26" s="259">
        <v>74.2</v>
      </c>
      <c r="AB26" s="257">
        <v>17.2</v>
      </c>
      <c r="AC26" s="259">
        <v>67.400000000000006</v>
      </c>
      <c r="AD26" s="261">
        <v>1.9</v>
      </c>
    </row>
    <row r="27" spans="1:30" ht="16.5" customHeight="1" x14ac:dyDescent="0.25">
      <c r="A27" s="7"/>
      <c r="B27" s="7"/>
      <c r="C27" s="7" t="s">
        <v>839</v>
      </c>
      <c r="D27" s="7"/>
      <c r="E27" s="7"/>
      <c r="F27" s="7"/>
      <c r="G27" s="7"/>
      <c r="H27" s="7"/>
      <c r="I27" s="7"/>
      <c r="J27" s="7"/>
      <c r="K27" s="7"/>
      <c r="L27" s="9" t="s">
        <v>407</v>
      </c>
      <c r="M27" s="259">
        <v>84.2</v>
      </c>
      <c r="N27" s="261">
        <v>9.8000000000000007</v>
      </c>
      <c r="O27" s="259">
        <v>80.2</v>
      </c>
      <c r="P27" s="261">
        <v>7</v>
      </c>
      <c r="Q27" s="259">
        <v>80.599999999999994</v>
      </c>
      <c r="R27" s="257">
        <v>23.8</v>
      </c>
      <c r="S27" s="259">
        <v>81</v>
      </c>
      <c r="T27" s="257">
        <v>12.2</v>
      </c>
      <c r="U27" s="259">
        <v>76.400000000000006</v>
      </c>
      <c r="V27" s="257">
        <v>10.1</v>
      </c>
      <c r="W27" s="259">
        <v>61.5</v>
      </c>
      <c r="X27" s="257">
        <v>23.9</v>
      </c>
      <c r="Y27" s="259">
        <v>80</v>
      </c>
      <c r="Z27" s="257">
        <v>14.3</v>
      </c>
      <c r="AA27" s="255" t="s">
        <v>501</v>
      </c>
      <c r="AB27" s="7"/>
      <c r="AC27" s="259">
        <v>80.2</v>
      </c>
      <c r="AD27" s="261">
        <v>3.9</v>
      </c>
    </row>
    <row r="28" spans="1:30" ht="16.5" customHeight="1" x14ac:dyDescent="0.25">
      <c r="A28" s="14"/>
      <c r="B28" s="14"/>
      <c r="C28" s="14" t="s">
        <v>840</v>
      </c>
      <c r="D28" s="14"/>
      <c r="E28" s="14"/>
      <c r="F28" s="14"/>
      <c r="G28" s="14"/>
      <c r="H28" s="14"/>
      <c r="I28" s="14"/>
      <c r="J28" s="14"/>
      <c r="K28" s="14"/>
      <c r="L28" s="15" t="s">
        <v>407</v>
      </c>
      <c r="M28" s="260">
        <v>69.900000000000006</v>
      </c>
      <c r="N28" s="262">
        <v>4.7</v>
      </c>
      <c r="O28" s="260">
        <v>69.400000000000006</v>
      </c>
      <c r="P28" s="262">
        <v>3.7</v>
      </c>
      <c r="Q28" s="260">
        <v>68.3</v>
      </c>
      <c r="R28" s="262">
        <v>3.8</v>
      </c>
      <c r="S28" s="260">
        <v>66.5</v>
      </c>
      <c r="T28" s="262">
        <v>6.1</v>
      </c>
      <c r="U28" s="260">
        <v>71.599999999999994</v>
      </c>
      <c r="V28" s="262">
        <v>4.8</v>
      </c>
      <c r="W28" s="260">
        <v>58</v>
      </c>
      <c r="X28" s="262">
        <v>6.8</v>
      </c>
      <c r="Y28" s="260">
        <v>72</v>
      </c>
      <c r="Z28" s="262">
        <v>7.7</v>
      </c>
      <c r="AA28" s="260">
        <v>66.7</v>
      </c>
      <c r="AB28" s="258">
        <v>16.7</v>
      </c>
      <c r="AC28" s="260">
        <v>69.2</v>
      </c>
      <c r="AD28" s="262">
        <v>1.8</v>
      </c>
    </row>
    <row r="29" spans="1:30" ht="4.5" customHeight="1" x14ac:dyDescent="0.25">
      <c r="A29" s="25"/>
      <c r="B29" s="2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row>
    <row r="30" spans="1:30" ht="16.5" customHeight="1" x14ac:dyDescent="0.25">
      <c r="A30" s="25"/>
      <c r="B30" s="25"/>
      <c r="C30" s="512" t="s">
        <v>844</v>
      </c>
      <c r="D30" s="512"/>
      <c r="E30" s="512"/>
      <c r="F30" s="512"/>
      <c r="G30" s="512"/>
      <c r="H30" s="512"/>
      <c r="I30" s="512"/>
      <c r="J30" s="512"/>
      <c r="K30" s="512"/>
      <c r="L30" s="512"/>
      <c r="M30" s="512"/>
      <c r="N30" s="512"/>
      <c r="O30" s="512"/>
      <c r="P30" s="512"/>
      <c r="Q30" s="512"/>
      <c r="R30" s="512"/>
      <c r="S30" s="512"/>
      <c r="T30" s="512"/>
      <c r="U30" s="512"/>
      <c r="V30" s="512"/>
      <c r="W30" s="512"/>
      <c r="X30" s="512"/>
      <c r="Y30" s="512"/>
      <c r="Z30" s="512"/>
      <c r="AA30" s="512"/>
      <c r="AB30" s="512"/>
      <c r="AC30" s="512"/>
      <c r="AD30" s="512"/>
    </row>
    <row r="31" spans="1:30" ht="4.5" customHeight="1" x14ac:dyDescent="0.25">
      <c r="A31" s="25"/>
      <c r="B31" s="2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row>
    <row r="32" spans="1:30" ht="16.5" customHeight="1" x14ac:dyDescent="0.25">
      <c r="A32" s="155"/>
      <c r="B32" s="155"/>
      <c r="C32" s="512" t="s">
        <v>571</v>
      </c>
      <c r="D32" s="512"/>
      <c r="E32" s="512"/>
      <c r="F32" s="512"/>
      <c r="G32" s="512"/>
      <c r="H32" s="512"/>
      <c r="I32" s="512"/>
      <c r="J32" s="512"/>
      <c r="K32" s="512"/>
      <c r="L32" s="512"/>
      <c r="M32" s="512"/>
      <c r="N32" s="512"/>
      <c r="O32" s="512"/>
      <c r="P32" s="512"/>
      <c r="Q32" s="512"/>
      <c r="R32" s="512"/>
      <c r="S32" s="512"/>
      <c r="T32" s="512"/>
      <c r="U32" s="512"/>
      <c r="V32" s="512"/>
      <c r="W32" s="512"/>
      <c r="X32" s="512"/>
      <c r="Y32" s="512"/>
      <c r="Z32" s="512"/>
      <c r="AA32" s="512"/>
      <c r="AB32" s="512"/>
      <c r="AC32" s="512"/>
      <c r="AD32" s="512"/>
    </row>
    <row r="33" spans="1:30" ht="16.5" customHeight="1" x14ac:dyDescent="0.25">
      <c r="A33" s="155"/>
      <c r="B33" s="155"/>
      <c r="C33" s="512" t="s">
        <v>572</v>
      </c>
      <c r="D33" s="512"/>
      <c r="E33" s="512"/>
      <c r="F33" s="512"/>
      <c r="G33" s="512"/>
      <c r="H33" s="512"/>
      <c r="I33" s="512"/>
      <c r="J33" s="512"/>
      <c r="K33" s="512"/>
      <c r="L33" s="512"/>
      <c r="M33" s="512"/>
      <c r="N33" s="512"/>
      <c r="O33" s="512"/>
      <c r="P33" s="512"/>
      <c r="Q33" s="512"/>
      <c r="R33" s="512"/>
      <c r="S33" s="512"/>
      <c r="T33" s="512"/>
      <c r="U33" s="512"/>
      <c r="V33" s="512"/>
      <c r="W33" s="512"/>
      <c r="X33" s="512"/>
      <c r="Y33" s="512"/>
      <c r="Z33" s="512"/>
      <c r="AA33" s="512"/>
      <c r="AB33" s="512"/>
      <c r="AC33" s="512"/>
      <c r="AD33" s="512"/>
    </row>
    <row r="34" spans="1:30" ht="4.5" customHeight="1" x14ac:dyDescent="0.25">
      <c r="A34" s="25"/>
      <c r="B34" s="2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row>
    <row r="35" spans="1:30" ht="16.5" customHeight="1" x14ac:dyDescent="0.25">
      <c r="A35" s="25" t="s">
        <v>102</v>
      </c>
      <c r="B35" s="25"/>
      <c r="C35" s="512" t="s">
        <v>845</v>
      </c>
      <c r="D35" s="512"/>
      <c r="E35" s="512"/>
      <c r="F35" s="512"/>
      <c r="G35" s="512"/>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row>
    <row r="36" spans="1:30" ht="29.4" customHeight="1" x14ac:dyDescent="0.25">
      <c r="A36" s="25" t="s">
        <v>103</v>
      </c>
      <c r="B36" s="25"/>
      <c r="C36" s="512" t="s">
        <v>846</v>
      </c>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row>
    <row r="37" spans="1:30" ht="29.4" customHeight="1" x14ac:dyDescent="0.25">
      <c r="A37" s="25" t="s">
        <v>104</v>
      </c>
      <c r="B37" s="25"/>
      <c r="C37" s="512" t="s">
        <v>847</v>
      </c>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row>
    <row r="38" spans="1:30" ht="29.4" customHeight="1" x14ac:dyDescent="0.25">
      <c r="A38" s="25" t="s">
        <v>105</v>
      </c>
      <c r="B38" s="25"/>
      <c r="C38" s="512" t="s">
        <v>848</v>
      </c>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row>
    <row r="39" spans="1:30" ht="29.4" customHeight="1" x14ac:dyDescent="0.25">
      <c r="A39" s="25" t="s">
        <v>106</v>
      </c>
      <c r="B39" s="25"/>
      <c r="C39" s="512" t="s">
        <v>849</v>
      </c>
      <c r="D39" s="512"/>
      <c r="E39" s="512"/>
      <c r="F39" s="512"/>
      <c r="G39" s="512"/>
      <c r="H39" s="512"/>
      <c r="I39" s="512"/>
      <c r="J39" s="512"/>
      <c r="K39" s="512"/>
      <c r="L39" s="512"/>
      <c r="M39" s="512"/>
      <c r="N39" s="512"/>
      <c r="O39" s="512"/>
      <c r="P39" s="512"/>
      <c r="Q39" s="512"/>
      <c r="R39" s="512"/>
      <c r="S39" s="512"/>
      <c r="T39" s="512"/>
      <c r="U39" s="512"/>
      <c r="V39" s="512"/>
      <c r="W39" s="512"/>
      <c r="X39" s="512"/>
      <c r="Y39" s="512"/>
      <c r="Z39" s="512"/>
      <c r="AA39" s="512"/>
      <c r="AB39" s="512"/>
      <c r="AC39" s="512"/>
      <c r="AD39" s="512"/>
    </row>
    <row r="40" spans="1:30" ht="29.4" customHeight="1" x14ac:dyDescent="0.25">
      <c r="A40" s="25" t="s">
        <v>107</v>
      </c>
      <c r="B40" s="25"/>
      <c r="C40" s="512" t="s">
        <v>850</v>
      </c>
      <c r="D40" s="512"/>
      <c r="E40" s="512"/>
      <c r="F40" s="512"/>
      <c r="G40" s="512"/>
      <c r="H40" s="512"/>
      <c r="I40" s="512"/>
      <c r="J40" s="512"/>
      <c r="K40" s="512"/>
      <c r="L40" s="512"/>
      <c r="M40" s="512"/>
      <c r="N40" s="512"/>
      <c r="O40" s="512"/>
      <c r="P40" s="512"/>
      <c r="Q40" s="512"/>
      <c r="R40" s="512"/>
      <c r="S40" s="512"/>
      <c r="T40" s="512"/>
      <c r="U40" s="512"/>
      <c r="V40" s="512"/>
      <c r="W40" s="512"/>
      <c r="X40" s="512"/>
      <c r="Y40" s="512"/>
      <c r="Z40" s="512"/>
      <c r="AA40" s="512"/>
      <c r="AB40" s="512"/>
      <c r="AC40" s="512"/>
      <c r="AD40" s="512"/>
    </row>
    <row r="41" spans="1:30" ht="16.5" customHeight="1" x14ac:dyDescent="0.25">
      <c r="A41" s="25" t="s">
        <v>205</v>
      </c>
      <c r="B41" s="25"/>
      <c r="C41" s="512" t="s">
        <v>851</v>
      </c>
      <c r="D41" s="512"/>
      <c r="E41" s="512"/>
      <c r="F41" s="512"/>
      <c r="G41" s="512"/>
      <c r="H41" s="512"/>
      <c r="I41" s="512"/>
      <c r="J41" s="512"/>
      <c r="K41" s="512"/>
      <c r="L41" s="512"/>
      <c r="M41" s="512"/>
      <c r="N41" s="512"/>
      <c r="O41" s="512"/>
      <c r="P41" s="512"/>
      <c r="Q41" s="512"/>
      <c r="R41" s="512"/>
      <c r="S41" s="512"/>
      <c r="T41" s="512"/>
      <c r="U41" s="512"/>
      <c r="V41" s="512"/>
      <c r="W41" s="512"/>
      <c r="X41" s="512"/>
      <c r="Y41" s="512"/>
      <c r="Z41" s="512"/>
      <c r="AA41" s="512"/>
      <c r="AB41" s="512"/>
      <c r="AC41" s="512"/>
      <c r="AD41" s="512"/>
    </row>
    <row r="42" spans="1:30" ht="16.5" customHeight="1" x14ac:dyDescent="0.25">
      <c r="A42" s="25" t="s">
        <v>206</v>
      </c>
      <c r="B42" s="25"/>
      <c r="C42" s="512" t="s">
        <v>852</v>
      </c>
      <c r="D42" s="512"/>
      <c r="E42" s="512"/>
      <c r="F42" s="512"/>
      <c r="G42" s="512"/>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row>
    <row r="43" spans="1:30" ht="16.5" customHeight="1" x14ac:dyDescent="0.25">
      <c r="A43" s="25" t="s">
        <v>842</v>
      </c>
      <c r="B43" s="25"/>
      <c r="C43" s="512" t="s">
        <v>853</v>
      </c>
      <c r="D43" s="512"/>
      <c r="E43" s="512"/>
      <c r="F43" s="512"/>
      <c r="G43" s="512"/>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row>
    <row r="44" spans="1:30" ht="16.5" customHeight="1" x14ac:dyDescent="0.25">
      <c r="A44" s="25" t="s">
        <v>843</v>
      </c>
      <c r="B44" s="25"/>
      <c r="C44" s="512" t="s">
        <v>854</v>
      </c>
      <c r="D44" s="512"/>
      <c r="E44" s="512"/>
      <c r="F44" s="512"/>
      <c r="G44" s="512"/>
      <c r="H44" s="512"/>
      <c r="I44" s="512"/>
      <c r="J44" s="512"/>
      <c r="K44" s="512"/>
      <c r="L44" s="512"/>
      <c r="M44" s="512"/>
      <c r="N44" s="512"/>
      <c r="O44" s="512"/>
      <c r="P44" s="512"/>
      <c r="Q44" s="512"/>
      <c r="R44" s="512"/>
      <c r="S44" s="512"/>
      <c r="T44" s="512"/>
      <c r="U44" s="512"/>
      <c r="V44" s="512"/>
      <c r="W44" s="512"/>
      <c r="X44" s="512"/>
      <c r="Y44" s="512"/>
      <c r="Z44" s="512"/>
      <c r="AA44" s="512"/>
      <c r="AB44" s="512"/>
      <c r="AC44" s="512"/>
      <c r="AD44" s="512"/>
    </row>
    <row r="45" spans="1:30" ht="4.5" customHeight="1" x14ac:dyDescent="0.25"/>
    <row r="46" spans="1:30" ht="16.5" customHeight="1" x14ac:dyDescent="0.25">
      <c r="A46" s="26" t="s">
        <v>115</v>
      </c>
      <c r="B46" s="25"/>
      <c r="C46" s="25"/>
      <c r="D46" s="25"/>
      <c r="E46" s="512" t="s">
        <v>855</v>
      </c>
      <c r="F46" s="512"/>
      <c r="G46" s="512"/>
      <c r="H46" s="512"/>
      <c r="I46" s="512"/>
      <c r="J46" s="512"/>
      <c r="K46" s="512"/>
      <c r="L46" s="512"/>
      <c r="M46" s="512"/>
      <c r="N46" s="512"/>
      <c r="O46" s="512"/>
      <c r="P46" s="512"/>
      <c r="Q46" s="512"/>
      <c r="R46" s="512"/>
      <c r="S46" s="512"/>
      <c r="T46" s="512"/>
      <c r="U46" s="512"/>
      <c r="V46" s="512"/>
      <c r="W46" s="512"/>
      <c r="X46" s="512"/>
      <c r="Y46" s="512"/>
      <c r="Z46" s="512"/>
      <c r="AA46" s="512"/>
      <c r="AB46" s="512"/>
      <c r="AC46" s="512"/>
      <c r="AD46" s="512"/>
    </row>
  </sheetData>
  <mergeCells count="28">
    <mergeCell ref="C11:K11"/>
    <mergeCell ref="C18:K18"/>
    <mergeCell ref="C24:K24"/>
    <mergeCell ref="K1:AD1"/>
    <mergeCell ref="C30:AD30"/>
    <mergeCell ref="W2:X2"/>
    <mergeCell ref="Y2:Z2"/>
    <mergeCell ref="AA2:AB2"/>
    <mergeCell ref="AC2:AD2"/>
    <mergeCell ref="C5:K5"/>
    <mergeCell ref="M2:N2"/>
    <mergeCell ref="O2:P2"/>
    <mergeCell ref="Q2:R2"/>
    <mergeCell ref="S2:T2"/>
    <mergeCell ref="U2:V2"/>
    <mergeCell ref="C32:AD32"/>
    <mergeCell ref="C33:AD33"/>
    <mergeCell ref="C35:AD35"/>
    <mergeCell ref="C36:AD36"/>
    <mergeCell ref="C37:AD37"/>
    <mergeCell ref="C43:AD43"/>
    <mergeCell ref="C44:AD44"/>
    <mergeCell ref="E46:AD46"/>
    <mergeCell ref="C38:AD38"/>
    <mergeCell ref="C39:AD39"/>
    <mergeCell ref="C40:AD40"/>
    <mergeCell ref="C41:AD41"/>
    <mergeCell ref="C42:AD42"/>
  </mergeCells>
  <pageMargins left="0.7" right="0.7" top="0.75" bottom="0.75" header="0.3" footer="0.3"/>
  <pageSetup paperSize="9" fitToHeight="0" orientation="landscape" horizontalDpi="300" verticalDpi="300"/>
  <headerFooter scaleWithDoc="0" alignWithMargins="0">
    <oddHeader>&amp;C&amp;"Arial"&amp;8TABLE 14A.30</oddHeader>
    <oddFooter>&amp;L&amp;"Arial"&amp;8REPORT ON
GOVERNMENT
SERVICES 2022&amp;R&amp;"Arial"&amp;8AGED CARE
SERVICES
PAGE &amp;B&amp;P&amp;B</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U104"/>
  <sheetViews>
    <sheetView showGridLines="0" workbookViewId="0"/>
  </sheetViews>
  <sheetFormatPr defaultRowHeight="13.2" x14ac:dyDescent="0.25"/>
  <cols>
    <col min="1" max="10" width="1.88671875" customWidth="1"/>
    <col min="11" max="11" width="3.5546875" customWidth="1"/>
    <col min="12" max="12" width="5.44140625" customWidth="1"/>
    <col min="13" max="20" width="8.5546875" customWidth="1"/>
    <col min="21" max="21" width="10.109375" customWidth="1"/>
  </cols>
  <sheetData>
    <row r="1" spans="1:21" ht="50.4" customHeight="1" x14ac:dyDescent="0.25">
      <c r="A1" s="8" t="s">
        <v>856</v>
      </c>
      <c r="B1" s="8"/>
      <c r="C1" s="8"/>
      <c r="D1" s="8"/>
      <c r="E1" s="8"/>
      <c r="F1" s="8"/>
      <c r="G1" s="8"/>
      <c r="H1" s="8"/>
      <c r="I1" s="8"/>
      <c r="J1" s="8"/>
      <c r="K1" s="517" t="s">
        <v>857</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396</v>
      </c>
      <c r="N2" s="13" t="s">
        <v>397</v>
      </c>
      <c r="O2" s="13" t="s">
        <v>398</v>
      </c>
      <c r="P2" s="13" t="s">
        <v>399</v>
      </c>
      <c r="Q2" s="13" t="s">
        <v>400</v>
      </c>
      <c r="R2" s="13" t="s">
        <v>401</v>
      </c>
      <c r="S2" s="13" t="s">
        <v>402</v>
      </c>
      <c r="T2" s="13" t="s">
        <v>403</v>
      </c>
      <c r="U2" s="13" t="s">
        <v>404</v>
      </c>
    </row>
    <row r="3" spans="1:21" ht="16.5" customHeight="1" x14ac:dyDescent="0.25">
      <c r="A3" s="7" t="s">
        <v>250</v>
      </c>
      <c r="B3" s="7"/>
      <c r="C3" s="7"/>
      <c r="D3" s="7"/>
      <c r="E3" s="7"/>
      <c r="F3" s="7"/>
      <c r="G3" s="7"/>
      <c r="H3" s="7"/>
      <c r="I3" s="7"/>
      <c r="J3" s="7"/>
      <c r="K3" s="7"/>
      <c r="L3" s="9"/>
      <c r="M3" s="10"/>
      <c r="N3" s="10"/>
      <c r="O3" s="10"/>
      <c r="P3" s="10"/>
      <c r="Q3" s="10"/>
      <c r="R3" s="10"/>
      <c r="S3" s="10"/>
      <c r="T3" s="10"/>
      <c r="U3" s="10"/>
    </row>
    <row r="4" spans="1:21" ht="16.5" customHeight="1" x14ac:dyDescent="0.25">
      <c r="A4" s="7"/>
      <c r="B4" s="7" t="s">
        <v>858</v>
      </c>
      <c r="C4" s="7"/>
      <c r="D4" s="7"/>
      <c r="E4" s="7"/>
      <c r="F4" s="7"/>
      <c r="G4" s="7"/>
      <c r="H4" s="7"/>
      <c r="I4" s="7"/>
      <c r="J4" s="7"/>
      <c r="K4" s="7"/>
      <c r="L4" s="9"/>
      <c r="M4" s="10"/>
      <c r="N4" s="10"/>
      <c r="O4" s="10"/>
      <c r="P4" s="10"/>
      <c r="Q4" s="10"/>
      <c r="R4" s="10"/>
      <c r="S4" s="10"/>
      <c r="T4" s="10"/>
      <c r="U4" s="10"/>
    </row>
    <row r="5" spans="1:21" ht="16.5" customHeight="1" x14ac:dyDescent="0.25">
      <c r="A5" s="7"/>
      <c r="B5" s="7"/>
      <c r="C5" s="7" t="s">
        <v>859</v>
      </c>
      <c r="D5" s="7"/>
      <c r="E5" s="7"/>
      <c r="F5" s="7"/>
      <c r="G5" s="7"/>
      <c r="H5" s="7"/>
      <c r="I5" s="7"/>
      <c r="J5" s="7"/>
      <c r="K5" s="7"/>
      <c r="L5" s="9"/>
      <c r="M5" s="10"/>
      <c r="N5" s="10"/>
      <c r="O5" s="10"/>
      <c r="P5" s="10"/>
      <c r="Q5" s="10"/>
      <c r="R5" s="10"/>
      <c r="S5" s="10"/>
      <c r="T5" s="10"/>
      <c r="U5" s="10"/>
    </row>
    <row r="6" spans="1:21" ht="16.5" customHeight="1" x14ac:dyDescent="0.25">
      <c r="A6" s="7"/>
      <c r="B6" s="7"/>
      <c r="C6" s="7"/>
      <c r="D6" s="7" t="s">
        <v>860</v>
      </c>
      <c r="E6" s="7"/>
      <c r="F6" s="7"/>
      <c r="G6" s="7"/>
      <c r="H6" s="7"/>
      <c r="I6" s="7"/>
      <c r="J6" s="7"/>
      <c r="K6" s="7"/>
      <c r="L6" s="9" t="s">
        <v>131</v>
      </c>
      <c r="M6" s="266">
        <v>545</v>
      </c>
      <c r="N6" s="267">
        <v>20</v>
      </c>
      <c r="O6" s="266">
        <v>623</v>
      </c>
      <c r="P6" s="266">
        <v>176</v>
      </c>
      <c r="Q6" s="266">
        <v>162</v>
      </c>
      <c r="R6" s="267">
        <v>41</v>
      </c>
      <c r="S6" s="266">
        <v>156</v>
      </c>
      <c r="T6" s="267">
        <v>67</v>
      </c>
      <c r="U6" s="269">
        <v>1790</v>
      </c>
    </row>
    <row r="7" spans="1:21" ht="16.5" customHeight="1" x14ac:dyDescent="0.25">
      <c r="A7" s="7"/>
      <c r="B7" s="7"/>
      <c r="C7" s="7"/>
      <c r="D7" s="7" t="s">
        <v>861</v>
      </c>
      <c r="E7" s="7"/>
      <c r="F7" s="7"/>
      <c r="G7" s="7"/>
      <c r="H7" s="7"/>
      <c r="I7" s="7"/>
      <c r="J7" s="7"/>
      <c r="K7" s="7"/>
      <c r="L7" s="9" t="s">
        <v>131</v>
      </c>
      <c r="M7" s="269">
        <v>6865</v>
      </c>
      <c r="N7" s="267">
        <v>27</v>
      </c>
      <c r="O7" s="269">
        <v>4921</v>
      </c>
      <c r="P7" s="269">
        <v>1400</v>
      </c>
      <c r="Q7" s="269">
        <v>2863</v>
      </c>
      <c r="R7" s="266">
        <v>371</v>
      </c>
      <c r="S7" s="266">
        <v>480</v>
      </c>
      <c r="T7" s="267">
        <v>68</v>
      </c>
      <c r="U7" s="270">
        <v>16995</v>
      </c>
    </row>
    <row r="8" spans="1:21" ht="16.5" customHeight="1" x14ac:dyDescent="0.25">
      <c r="A8" s="7"/>
      <c r="B8" s="7"/>
      <c r="C8" s="7"/>
      <c r="D8" s="7" t="s">
        <v>101</v>
      </c>
      <c r="E8" s="7"/>
      <c r="F8" s="7"/>
      <c r="G8" s="7"/>
      <c r="H8" s="7"/>
      <c r="I8" s="7"/>
      <c r="J8" s="7"/>
      <c r="K8" s="7"/>
      <c r="L8" s="9" t="s">
        <v>131</v>
      </c>
      <c r="M8" s="269">
        <v>7410</v>
      </c>
      <c r="N8" s="267">
        <v>47</v>
      </c>
      <c r="O8" s="269">
        <v>5544</v>
      </c>
      <c r="P8" s="269">
        <v>1576</v>
      </c>
      <c r="Q8" s="269">
        <v>3025</v>
      </c>
      <c r="R8" s="266">
        <v>412</v>
      </c>
      <c r="S8" s="266">
        <v>636</v>
      </c>
      <c r="T8" s="266">
        <v>135</v>
      </c>
      <c r="U8" s="270">
        <v>18785</v>
      </c>
    </row>
    <row r="9" spans="1:21" ht="16.5" customHeight="1" x14ac:dyDescent="0.25">
      <c r="A9" s="7"/>
      <c r="B9" s="7" t="s">
        <v>862</v>
      </c>
      <c r="C9" s="7"/>
      <c r="D9" s="7"/>
      <c r="E9" s="7"/>
      <c r="F9" s="7"/>
      <c r="G9" s="7"/>
      <c r="H9" s="7"/>
      <c r="I9" s="7"/>
      <c r="J9" s="7"/>
      <c r="K9" s="7"/>
      <c r="L9" s="9"/>
      <c r="M9" s="10"/>
      <c r="N9" s="10"/>
      <c r="O9" s="10"/>
      <c r="P9" s="10"/>
      <c r="Q9" s="10"/>
      <c r="R9" s="10"/>
      <c r="S9" s="10"/>
      <c r="T9" s="10"/>
      <c r="U9" s="10"/>
    </row>
    <row r="10" spans="1:21" ht="16.5" customHeight="1" x14ac:dyDescent="0.25">
      <c r="A10" s="7"/>
      <c r="B10" s="7"/>
      <c r="C10" s="7" t="s">
        <v>859</v>
      </c>
      <c r="D10" s="7"/>
      <c r="E10" s="7"/>
      <c r="F10" s="7"/>
      <c r="G10" s="7"/>
      <c r="H10" s="7"/>
      <c r="I10" s="7"/>
      <c r="J10" s="7"/>
      <c r="K10" s="7"/>
      <c r="L10" s="9"/>
      <c r="M10" s="10"/>
      <c r="N10" s="10"/>
      <c r="O10" s="10"/>
      <c r="P10" s="10"/>
      <c r="Q10" s="10"/>
      <c r="R10" s="10"/>
      <c r="S10" s="10"/>
      <c r="T10" s="10"/>
      <c r="U10" s="10"/>
    </row>
    <row r="11" spans="1:21" ht="16.5" customHeight="1" x14ac:dyDescent="0.25">
      <c r="A11" s="7"/>
      <c r="B11" s="7"/>
      <c r="C11" s="7"/>
      <c r="D11" s="7" t="s">
        <v>860</v>
      </c>
      <c r="E11" s="7"/>
      <c r="F11" s="7"/>
      <c r="G11" s="7"/>
      <c r="H11" s="7"/>
      <c r="I11" s="7"/>
      <c r="J11" s="7"/>
      <c r="K11" s="7"/>
      <c r="L11" s="9" t="s">
        <v>407</v>
      </c>
      <c r="M11" s="268">
        <v>7.4</v>
      </c>
      <c r="N11" s="272">
        <v>42.6</v>
      </c>
      <c r="O11" s="272">
        <v>11.2</v>
      </c>
      <c r="P11" s="272">
        <v>11.2</v>
      </c>
      <c r="Q11" s="268">
        <v>5.4</v>
      </c>
      <c r="R11" s="272">
        <v>10</v>
      </c>
      <c r="S11" s="272">
        <v>24.5</v>
      </c>
      <c r="T11" s="272">
        <v>49.6</v>
      </c>
      <c r="U11" s="268">
        <v>9.5</v>
      </c>
    </row>
    <row r="12" spans="1:21" ht="42.45" customHeight="1" x14ac:dyDescent="0.25">
      <c r="A12" s="7"/>
      <c r="B12" s="519" t="s">
        <v>858</v>
      </c>
      <c r="C12" s="519"/>
      <c r="D12" s="519"/>
      <c r="E12" s="519"/>
      <c r="F12" s="519"/>
      <c r="G12" s="519"/>
      <c r="H12" s="519"/>
      <c r="I12" s="519"/>
      <c r="J12" s="519"/>
      <c r="K12" s="519"/>
      <c r="L12" s="9" t="s">
        <v>131</v>
      </c>
      <c r="M12" s="264">
        <v>818640</v>
      </c>
      <c r="N12" s="264">
        <v>770471</v>
      </c>
      <c r="O12" s="264">
        <v>618161</v>
      </c>
      <c r="P12" s="264">
        <v>252631</v>
      </c>
      <c r="Q12" s="264">
        <v>200449</v>
      </c>
      <c r="R12" s="270">
        <v>59664</v>
      </c>
      <c r="S12" s="270">
        <v>44250</v>
      </c>
      <c r="T12" s="270">
        <v>85548</v>
      </c>
      <c r="U12" s="273">
        <v>2849814</v>
      </c>
    </row>
    <row r="13" spans="1:21" ht="16.5" customHeight="1" x14ac:dyDescent="0.25">
      <c r="A13" s="7" t="s">
        <v>245</v>
      </c>
      <c r="B13" s="7"/>
      <c r="C13" s="7"/>
      <c r="D13" s="7"/>
      <c r="E13" s="7"/>
      <c r="F13" s="7"/>
      <c r="G13" s="7"/>
      <c r="H13" s="7"/>
      <c r="I13" s="7"/>
      <c r="J13" s="7"/>
      <c r="K13" s="7"/>
      <c r="L13" s="9"/>
      <c r="M13" s="10"/>
      <c r="N13" s="10"/>
      <c r="O13" s="10"/>
      <c r="P13" s="10"/>
      <c r="Q13" s="10"/>
      <c r="R13" s="10"/>
      <c r="S13" s="10"/>
      <c r="T13" s="10"/>
      <c r="U13" s="10"/>
    </row>
    <row r="14" spans="1:21" ht="16.5" customHeight="1" x14ac:dyDescent="0.25">
      <c r="A14" s="7"/>
      <c r="B14" s="7" t="s">
        <v>858</v>
      </c>
      <c r="C14" s="7"/>
      <c r="D14" s="7"/>
      <c r="E14" s="7"/>
      <c r="F14" s="7"/>
      <c r="G14" s="7"/>
      <c r="H14" s="7"/>
      <c r="I14" s="7"/>
      <c r="J14" s="7"/>
      <c r="K14" s="7"/>
      <c r="L14" s="9"/>
      <c r="M14" s="10"/>
      <c r="N14" s="10"/>
      <c r="O14" s="10"/>
      <c r="P14" s="10"/>
      <c r="Q14" s="10"/>
      <c r="R14" s="10"/>
      <c r="S14" s="10"/>
      <c r="T14" s="10"/>
      <c r="U14" s="10"/>
    </row>
    <row r="15" spans="1:21" ht="16.5" customHeight="1" x14ac:dyDescent="0.25">
      <c r="A15" s="7"/>
      <c r="B15" s="7"/>
      <c r="C15" s="7" t="s">
        <v>859</v>
      </c>
      <c r="D15" s="7"/>
      <c r="E15" s="7"/>
      <c r="F15" s="7"/>
      <c r="G15" s="7"/>
      <c r="H15" s="7"/>
      <c r="I15" s="7"/>
      <c r="J15" s="7"/>
      <c r="K15" s="7"/>
      <c r="L15" s="9"/>
      <c r="M15" s="10"/>
      <c r="N15" s="10"/>
      <c r="O15" s="10"/>
      <c r="P15" s="10"/>
      <c r="Q15" s="10"/>
      <c r="R15" s="10"/>
      <c r="S15" s="10"/>
      <c r="T15" s="10"/>
      <c r="U15" s="10"/>
    </row>
    <row r="16" spans="1:21" ht="16.5" customHeight="1" x14ac:dyDescent="0.25">
      <c r="A16" s="7"/>
      <c r="B16" s="7"/>
      <c r="C16" s="7"/>
      <c r="D16" s="7" t="s">
        <v>860</v>
      </c>
      <c r="E16" s="7"/>
      <c r="F16" s="7"/>
      <c r="G16" s="7"/>
      <c r="H16" s="7"/>
      <c r="I16" s="7"/>
      <c r="J16" s="7"/>
      <c r="K16" s="7"/>
      <c r="L16" s="9" t="s">
        <v>131</v>
      </c>
      <c r="M16" s="266">
        <v>555</v>
      </c>
      <c r="N16" s="267">
        <v>11</v>
      </c>
      <c r="O16" s="266">
        <v>604</v>
      </c>
      <c r="P16" s="266">
        <v>189</v>
      </c>
      <c r="Q16" s="266">
        <v>128</v>
      </c>
      <c r="R16" s="267">
        <v>38</v>
      </c>
      <c r="S16" s="267">
        <v>94</v>
      </c>
      <c r="T16" s="267">
        <v>87</v>
      </c>
      <c r="U16" s="269">
        <v>1706</v>
      </c>
    </row>
    <row r="17" spans="1:21" ht="16.5" customHeight="1" x14ac:dyDescent="0.25">
      <c r="A17" s="7"/>
      <c r="B17" s="7"/>
      <c r="C17" s="7"/>
      <c r="D17" s="7" t="s">
        <v>861</v>
      </c>
      <c r="E17" s="7"/>
      <c r="F17" s="7"/>
      <c r="G17" s="7"/>
      <c r="H17" s="7"/>
      <c r="I17" s="7"/>
      <c r="J17" s="7"/>
      <c r="K17" s="7"/>
      <c r="L17" s="9" t="s">
        <v>131</v>
      </c>
      <c r="M17" s="269">
        <v>6785</v>
      </c>
      <c r="N17" s="267">
        <v>34</v>
      </c>
      <c r="O17" s="269">
        <v>4463</v>
      </c>
      <c r="P17" s="269">
        <v>1424</v>
      </c>
      <c r="Q17" s="269">
        <v>2816</v>
      </c>
      <c r="R17" s="266">
        <v>348</v>
      </c>
      <c r="S17" s="266">
        <v>486</v>
      </c>
      <c r="T17" s="267">
        <v>89</v>
      </c>
      <c r="U17" s="270">
        <v>16445</v>
      </c>
    </row>
    <row r="18" spans="1:21" ht="16.5" customHeight="1" x14ac:dyDescent="0.25">
      <c r="A18" s="7"/>
      <c r="B18" s="7"/>
      <c r="C18" s="7"/>
      <c r="D18" s="7" t="s">
        <v>101</v>
      </c>
      <c r="E18" s="7"/>
      <c r="F18" s="7"/>
      <c r="G18" s="7"/>
      <c r="H18" s="7"/>
      <c r="I18" s="7"/>
      <c r="J18" s="7"/>
      <c r="K18" s="7"/>
      <c r="L18" s="9" t="s">
        <v>131</v>
      </c>
      <c r="M18" s="269">
        <v>7340</v>
      </c>
      <c r="N18" s="267">
        <v>45</v>
      </c>
      <c r="O18" s="269">
        <v>5067</v>
      </c>
      <c r="P18" s="269">
        <v>1613</v>
      </c>
      <c r="Q18" s="269">
        <v>2944</v>
      </c>
      <c r="R18" s="266">
        <v>386</v>
      </c>
      <c r="S18" s="266">
        <v>580</v>
      </c>
      <c r="T18" s="266">
        <v>176</v>
      </c>
      <c r="U18" s="270">
        <v>18151</v>
      </c>
    </row>
    <row r="19" spans="1:21" ht="16.5" customHeight="1" x14ac:dyDescent="0.25">
      <c r="A19" s="7"/>
      <c r="B19" s="7" t="s">
        <v>862</v>
      </c>
      <c r="C19" s="7"/>
      <c r="D19" s="7"/>
      <c r="E19" s="7"/>
      <c r="F19" s="7"/>
      <c r="G19" s="7"/>
      <c r="H19" s="7"/>
      <c r="I19" s="7"/>
      <c r="J19" s="7"/>
      <c r="K19" s="7"/>
      <c r="L19" s="9"/>
      <c r="M19" s="10"/>
      <c r="N19" s="10"/>
      <c r="O19" s="10"/>
      <c r="P19" s="10"/>
      <c r="Q19" s="10"/>
      <c r="R19" s="10"/>
      <c r="S19" s="10"/>
      <c r="T19" s="10"/>
      <c r="U19" s="10"/>
    </row>
    <row r="20" spans="1:21" ht="16.5" customHeight="1" x14ac:dyDescent="0.25">
      <c r="A20" s="7"/>
      <c r="B20" s="7"/>
      <c r="C20" s="7" t="s">
        <v>859</v>
      </c>
      <c r="D20" s="7"/>
      <c r="E20" s="7"/>
      <c r="F20" s="7"/>
      <c r="G20" s="7"/>
      <c r="H20" s="7"/>
      <c r="I20" s="7"/>
      <c r="J20" s="7"/>
      <c r="K20" s="7"/>
      <c r="L20" s="9"/>
      <c r="M20" s="10"/>
      <c r="N20" s="10"/>
      <c r="O20" s="10"/>
      <c r="P20" s="10"/>
      <c r="Q20" s="10"/>
      <c r="R20" s="10"/>
      <c r="S20" s="10"/>
      <c r="T20" s="10"/>
      <c r="U20" s="10"/>
    </row>
    <row r="21" spans="1:21" ht="16.5" customHeight="1" x14ac:dyDescent="0.25">
      <c r="A21" s="7"/>
      <c r="B21" s="7"/>
      <c r="C21" s="7"/>
      <c r="D21" s="7" t="s">
        <v>860</v>
      </c>
      <c r="E21" s="7"/>
      <c r="F21" s="7"/>
      <c r="G21" s="7"/>
      <c r="H21" s="7"/>
      <c r="I21" s="7"/>
      <c r="J21" s="7"/>
      <c r="K21" s="7"/>
      <c r="L21" s="9" t="s">
        <v>407</v>
      </c>
      <c r="M21" s="268">
        <v>7.6</v>
      </c>
      <c r="N21" s="272">
        <v>24.4</v>
      </c>
      <c r="O21" s="272">
        <v>11.9</v>
      </c>
      <c r="P21" s="272">
        <v>11.7</v>
      </c>
      <c r="Q21" s="268">
        <v>4.3</v>
      </c>
      <c r="R21" s="268">
        <v>9.8000000000000007</v>
      </c>
      <c r="S21" s="272">
        <v>16.2</v>
      </c>
      <c r="T21" s="272">
        <v>49.4</v>
      </c>
      <c r="U21" s="268">
        <v>9.4</v>
      </c>
    </row>
    <row r="22" spans="1:21" ht="42.45" customHeight="1" x14ac:dyDescent="0.25">
      <c r="A22" s="7"/>
      <c r="B22" s="519" t="s">
        <v>858</v>
      </c>
      <c r="C22" s="519"/>
      <c r="D22" s="519"/>
      <c r="E22" s="519"/>
      <c r="F22" s="519"/>
      <c r="G22" s="519"/>
      <c r="H22" s="519"/>
      <c r="I22" s="519"/>
      <c r="J22" s="519"/>
      <c r="K22" s="519"/>
      <c r="L22" s="9" t="s">
        <v>131</v>
      </c>
      <c r="M22" s="264">
        <v>840310</v>
      </c>
      <c r="N22" s="264">
        <v>790816</v>
      </c>
      <c r="O22" s="264">
        <v>596301</v>
      </c>
      <c r="P22" s="264">
        <v>251958</v>
      </c>
      <c r="Q22" s="264">
        <v>197949</v>
      </c>
      <c r="R22" s="270">
        <v>59311</v>
      </c>
      <c r="S22" s="270">
        <v>44166</v>
      </c>
      <c r="T22" s="270">
        <v>80090</v>
      </c>
      <c r="U22" s="273">
        <v>2860901</v>
      </c>
    </row>
    <row r="23" spans="1:21" ht="16.5" customHeight="1" x14ac:dyDescent="0.25">
      <c r="A23" s="7" t="s">
        <v>246</v>
      </c>
      <c r="B23" s="7"/>
      <c r="C23" s="7"/>
      <c r="D23" s="7"/>
      <c r="E23" s="7"/>
      <c r="F23" s="7"/>
      <c r="G23" s="7"/>
      <c r="H23" s="7"/>
      <c r="I23" s="7"/>
      <c r="J23" s="7"/>
      <c r="K23" s="7"/>
      <c r="L23" s="9"/>
      <c r="M23" s="10"/>
      <c r="N23" s="10"/>
      <c r="O23" s="10"/>
      <c r="P23" s="10"/>
      <c r="Q23" s="10"/>
      <c r="R23" s="10"/>
      <c r="S23" s="10"/>
      <c r="T23" s="10"/>
      <c r="U23" s="10"/>
    </row>
    <row r="24" spans="1:21" ht="16.5" customHeight="1" x14ac:dyDescent="0.25">
      <c r="A24" s="7"/>
      <c r="B24" s="7" t="s">
        <v>858</v>
      </c>
      <c r="C24" s="7"/>
      <c r="D24" s="7"/>
      <c r="E24" s="7"/>
      <c r="F24" s="7"/>
      <c r="G24" s="7"/>
      <c r="H24" s="7"/>
      <c r="I24" s="7"/>
      <c r="J24" s="7"/>
      <c r="K24" s="7"/>
      <c r="L24" s="9"/>
      <c r="M24" s="10"/>
      <c r="N24" s="10"/>
      <c r="O24" s="10"/>
      <c r="P24" s="10"/>
      <c r="Q24" s="10"/>
      <c r="R24" s="10"/>
      <c r="S24" s="10"/>
      <c r="T24" s="10"/>
      <c r="U24" s="10"/>
    </row>
    <row r="25" spans="1:21" ht="16.5" customHeight="1" x14ac:dyDescent="0.25">
      <c r="A25" s="7"/>
      <c r="B25" s="7"/>
      <c r="C25" s="7" t="s">
        <v>859</v>
      </c>
      <c r="D25" s="7"/>
      <c r="E25" s="7"/>
      <c r="F25" s="7"/>
      <c r="G25" s="7"/>
      <c r="H25" s="7"/>
      <c r="I25" s="7"/>
      <c r="J25" s="7"/>
      <c r="K25" s="7"/>
      <c r="L25" s="9"/>
      <c r="M25" s="10"/>
      <c r="N25" s="10"/>
      <c r="O25" s="10"/>
      <c r="P25" s="10"/>
      <c r="Q25" s="10"/>
      <c r="R25" s="10"/>
      <c r="S25" s="10"/>
      <c r="T25" s="10"/>
      <c r="U25" s="10"/>
    </row>
    <row r="26" spans="1:21" ht="16.5" customHeight="1" x14ac:dyDescent="0.25">
      <c r="A26" s="7"/>
      <c r="B26" s="7"/>
      <c r="C26" s="7"/>
      <c r="D26" s="7" t="s">
        <v>860</v>
      </c>
      <c r="E26" s="7"/>
      <c r="F26" s="7"/>
      <c r="G26" s="7"/>
      <c r="H26" s="7"/>
      <c r="I26" s="7"/>
      <c r="J26" s="7"/>
      <c r="K26" s="7"/>
      <c r="L26" s="9" t="s">
        <v>131</v>
      </c>
      <c r="M26" s="266">
        <v>412</v>
      </c>
      <c r="N26" s="267">
        <v>11</v>
      </c>
      <c r="O26" s="266">
        <v>648</v>
      </c>
      <c r="P26" s="266">
        <v>181</v>
      </c>
      <c r="Q26" s="266">
        <v>131</v>
      </c>
      <c r="R26" s="267">
        <v>47</v>
      </c>
      <c r="S26" s="267">
        <v>80</v>
      </c>
      <c r="T26" s="267">
        <v>48</v>
      </c>
      <c r="U26" s="269">
        <v>1558</v>
      </c>
    </row>
    <row r="27" spans="1:21" ht="16.5" customHeight="1" x14ac:dyDescent="0.25">
      <c r="A27" s="7"/>
      <c r="B27" s="7"/>
      <c r="C27" s="7"/>
      <c r="D27" s="7" t="s">
        <v>861</v>
      </c>
      <c r="E27" s="7"/>
      <c r="F27" s="7"/>
      <c r="G27" s="7"/>
      <c r="H27" s="7"/>
      <c r="I27" s="7"/>
      <c r="J27" s="7"/>
      <c r="K27" s="7"/>
      <c r="L27" s="9" t="s">
        <v>131</v>
      </c>
      <c r="M27" s="269">
        <v>6291</v>
      </c>
      <c r="N27" s="267">
        <v>32</v>
      </c>
      <c r="O27" s="269">
        <v>4423</v>
      </c>
      <c r="P27" s="269">
        <v>1402</v>
      </c>
      <c r="Q27" s="269">
        <v>2333</v>
      </c>
      <c r="R27" s="266">
        <v>428</v>
      </c>
      <c r="S27" s="266">
        <v>458</v>
      </c>
      <c r="T27" s="267">
        <v>48</v>
      </c>
      <c r="U27" s="270">
        <v>15415</v>
      </c>
    </row>
    <row r="28" spans="1:21" ht="16.5" customHeight="1" x14ac:dyDescent="0.25">
      <c r="A28" s="7"/>
      <c r="B28" s="7"/>
      <c r="C28" s="7"/>
      <c r="D28" s="7" t="s">
        <v>101</v>
      </c>
      <c r="E28" s="7"/>
      <c r="F28" s="7"/>
      <c r="G28" s="7"/>
      <c r="H28" s="7"/>
      <c r="I28" s="7"/>
      <c r="J28" s="7"/>
      <c r="K28" s="7"/>
      <c r="L28" s="9" t="s">
        <v>131</v>
      </c>
      <c r="M28" s="269">
        <v>6703</v>
      </c>
      <c r="N28" s="267">
        <v>43</v>
      </c>
      <c r="O28" s="269">
        <v>5071</v>
      </c>
      <c r="P28" s="269">
        <v>1583</v>
      </c>
      <c r="Q28" s="269">
        <v>2464</v>
      </c>
      <c r="R28" s="266">
        <v>475</v>
      </c>
      <c r="S28" s="266">
        <v>538</v>
      </c>
      <c r="T28" s="267">
        <v>96</v>
      </c>
      <c r="U28" s="270">
        <v>16973</v>
      </c>
    </row>
    <row r="29" spans="1:21" ht="16.5" customHeight="1" x14ac:dyDescent="0.25">
      <c r="A29" s="7"/>
      <c r="B29" s="7" t="s">
        <v>862</v>
      </c>
      <c r="C29" s="7"/>
      <c r="D29" s="7"/>
      <c r="E29" s="7"/>
      <c r="F29" s="7"/>
      <c r="G29" s="7"/>
      <c r="H29" s="7"/>
      <c r="I29" s="7"/>
      <c r="J29" s="7"/>
      <c r="K29" s="7"/>
      <c r="L29" s="9"/>
      <c r="M29" s="10"/>
      <c r="N29" s="10"/>
      <c r="O29" s="10"/>
      <c r="P29" s="10"/>
      <c r="Q29" s="10"/>
      <c r="R29" s="10"/>
      <c r="S29" s="10"/>
      <c r="T29" s="10"/>
      <c r="U29" s="10"/>
    </row>
    <row r="30" spans="1:21" ht="16.5" customHeight="1" x14ac:dyDescent="0.25">
      <c r="A30" s="7"/>
      <c r="B30" s="7"/>
      <c r="C30" s="7" t="s">
        <v>859</v>
      </c>
      <c r="D30" s="7"/>
      <c r="E30" s="7"/>
      <c r="F30" s="7"/>
      <c r="G30" s="7"/>
      <c r="H30" s="7"/>
      <c r="I30" s="7"/>
      <c r="J30" s="7"/>
      <c r="K30" s="7"/>
      <c r="L30" s="9"/>
      <c r="M30" s="10"/>
      <c r="N30" s="10"/>
      <c r="O30" s="10"/>
      <c r="P30" s="10"/>
      <c r="Q30" s="10"/>
      <c r="R30" s="10"/>
      <c r="S30" s="10"/>
      <c r="T30" s="10"/>
      <c r="U30" s="10"/>
    </row>
    <row r="31" spans="1:21" ht="16.5" customHeight="1" x14ac:dyDescent="0.25">
      <c r="A31" s="7"/>
      <c r="B31" s="7"/>
      <c r="C31" s="7"/>
      <c r="D31" s="7" t="s">
        <v>860</v>
      </c>
      <c r="E31" s="7"/>
      <c r="F31" s="7"/>
      <c r="G31" s="7"/>
      <c r="H31" s="7"/>
      <c r="I31" s="7"/>
      <c r="J31" s="7"/>
      <c r="K31" s="7"/>
      <c r="L31" s="9" t="s">
        <v>407</v>
      </c>
      <c r="M31" s="268">
        <v>6.1</v>
      </c>
      <c r="N31" s="272">
        <v>25.6</v>
      </c>
      <c r="O31" s="272">
        <v>12.8</v>
      </c>
      <c r="P31" s="272">
        <v>11.4</v>
      </c>
      <c r="Q31" s="268">
        <v>5.3</v>
      </c>
      <c r="R31" s="268">
        <v>9.9</v>
      </c>
      <c r="S31" s="272">
        <v>14.9</v>
      </c>
      <c r="T31" s="272">
        <v>50</v>
      </c>
      <c r="U31" s="268">
        <v>9.1999999999999993</v>
      </c>
    </row>
    <row r="32" spans="1:21" ht="42.45" customHeight="1" x14ac:dyDescent="0.25">
      <c r="A32" s="7"/>
      <c r="B32" s="519" t="s">
        <v>858</v>
      </c>
      <c r="C32" s="519"/>
      <c r="D32" s="519"/>
      <c r="E32" s="519"/>
      <c r="F32" s="519"/>
      <c r="G32" s="519"/>
      <c r="H32" s="519"/>
      <c r="I32" s="519"/>
      <c r="J32" s="519"/>
      <c r="K32" s="519"/>
      <c r="L32" s="9" t="s">
        <v>131</v>
      </c>
      <c r="M32" s="264">
        <v>828630</v>
      </c>
      <c r="N32" s="264">
        <v>763991</v>
      </c>
      <c r="O32" s="264">
        <v>562442</v>
      </c>
      <c r="P32" s="264">
        <v>294503</v>
      </c>
      <c r="Q32" s="264">
        <v>191304</v>
      </c>
      <c r="R32" s="270">
        <v>54549</v>
      </c>
      <c r="S32" s="270">
        <v>44580</v>
      </c>
      <c r="T32" s="270">
        <v>75530</v>
      </c>
      <c r="U32" s="273">
        <v>2815529</v>
      </c>
    </row>
    <row r="33" spans="1:21" ht="16.5" customHeight="1" x14ac:dyDescent="0.25">
      <c r="A33" s="7" t="s">
        <v>247</v>
      </c>
      <c r="B33" s="7"/>
      <c r="C33" s="7"/>
      <c r="D33" s="7"/>
      <c r="E33" s="7"/>
      <c r="F33" s="7"/>
      <c r="G33" s="7"/>
      <c r="H33" s="7"/>
      <c r="I33" s="7"/>
      <c r="J33" s="7"/>
      <c r="K33" s="7"/>
      <c r="L33" s="9"/>
      <c r="M33" s="10"/>
      <c r="N33" s="10"/>
      <c r="O33" s="10"/>
      <c r="P33" s="10"/>
      <c r="Q33" s="10"/>
      <c r="R33" s="10"/>
      <c r="S33" s="10"/>
      <c r="T33" s="10"/>
      <c r="U33" s="10"/>
    </row>
    <row r="34" spans="1:21" ht="16.5" customHeight="1" x14ac:dyDescent="0.25">
      <c r="A34" s="7"/>
      <c r="B34" s="7" t="s">
        <v>858</v>
      </c>
      <c r="C34" s="7"/>
      <c r="D34" s="7"/>
      <c r="E34" s="7"/>
      <c r="F34" s="7"/>
      <c r="G34" s="7"/>
      <c r="H34" s="7"/>
      <c r="I34" s="7"/>
      <c r="J34" s="7"/>
      <c r="K34" s="7"/>
      <c r="L34" s="9"/>
      <c r="M34" s="10"/>
      <c r="N34" s="10"/>
      <c r="O34" s="10"/>
      <c r="P34" s="10"/>
      <c r="Q34" s="10"/>
      <c r="R34" s="10"/>
      <c r="S34" s="10"/>
      <c r="T34" s="10"/>
      <c r="U34" s="10"/>
    </row>
    <row r="35" spans="1:21" ht="16.5" customHeight="1" x14ac:dyDescent="0.25">
      <c r="A35" s="7"/>
      <c r="B35" s="7"/>
      <c r="C35" s="7" t="s">
        <v>859</v>
      </c>
      <c r="D35" s="7"/>
      <c r="E35" s="7"/>
      <c r="F35" s="7"/>
      <c r="G35" s="7"/>
      <c r="H35" s="7"/>
      <c r="I35" s="7"/>
      <c r="J35" s="7"/>
      <c r="K35" s="7"/>
      <c r="L35" s="9"/>
      <c r="M35" s="10"/>
      <c r="N35" s="10"/>
      <c r="O35" s="10"/>
      <c r="P35" s="10"/>
      <c r="Q35" s="10"/>
      <c r="R35" s="10"/>
      <c r="S35" s="10"/>
      <c r="T35" s="10"/>
      <c r="U35" s="10"/>
    </row>
    <row r="36" spans="1:21" ht="16.5" customHeight="1" x14ac:dyDescent="0.25">
      <c r="A36" s="7"/>
      <c r="B36" s="7"/>
      <c r="C36" s="7"/>
      <c r="D36" s="7" t="s">
        <v>860</v>
      </c>
      <c r="E36" s="7"/>
      <c r="F36" s="7"/>
      <c r="G36" s="7"/>
      <c r="H36" s="7"/>
      <c r="I36" s="7"/>
      <c r="J36" s="7"/>
      <c r="K36" s="7"/>
      <c r="L36" s="9" t="s">
        <v>131</v>
      </c>
      <c r="M36" s="266">
        <v>582</v>
      </c>
      <c r="N36" s="263">
        <v>9</v>
      </c>
      <c r="O36" s="266">
        <v>826</v>
      </c>
      <c r="P36" s="266">
        <v>253</v>
      </c>
      <c r="Q36" s="266">
        <v>127</v>
      </c>
      <c r="R36" s="267">
        <v>45</v>
      </c>
      <c r="S36" s="267">
        <v>72</v>
      </c>
      <c r="T36" s="267">
        <v>38</v>
      </c>
      <c r="U36" s="269">
        <v>1952</v>
      </c>
    </row>
    <row r="37" spans="1:21" ht="16.5" customHeight="1" x14ac:dyDescent="0.25">
      <c r="A37" s="7"/>
      <c r="B37" s="7"/>
      <c r="C37" s="7"/>
      <c r="D37" s="7" t="s">
        <v>861</v>
      </c>
      <c r="E37" s="7"/>
      <c r="F37" s="7"/>
      <c r="G37" s="7"/>
      <c r="H37" s="7"/>
      <c r="I37" s="7"/>
      <c r="J37" s="7"/>
      <c r="K37" s="7"/>
      <c r="L37" s="9" t="s">
        <v>131</v>
      </c>
      <c r="M37" s="269">
        <v>6396</v>
      </c>
      <c r="N37" s="267">
        <v>44</v>
      </c>
      <c r="O37" s="269">
        <v>4307</v>
      </c>
      <c r="P37" s="269">
        <v>1666</v>
      </c>
      <c r="Q37" s="269">
        <v>2215</v>
      </c>
      <c r="R37" s="266">
        <v>449</v>
      </c>
      <c r="S37" s="266">
        <v>425</v>
      </c>
      <c r="T37" s="267">
        <v>29</v>
      </c>
      <c r="U37" s="270">
        <v>15531</v>
      </c>
    </row>
    <row r="38" spans="1:21" ht="16.5" customHeight="1" x14ac:dyDescent="0.25">
      <c r="A38" s="7"/>
      <c r="B38" s="7"/>
      <c r="C38" s="7"/>
      <c r="D38" s="7" t="s">
        <v>101</v>
      </c>
      <c r="E38" s="7"/>
      <c r="F38" s="7"/>
      <c r="G38" s="7"/>
      <c r="H38" s="7"/>
      <c r="I38" s="7"/>
      <c r="J38" s="7"/>
      <c r="K38" s="7"/>
      <c r="L38" s="9" t="s">
        <v>131</v>
      </c>
      <c r="M38" s="269">
        <v>6978</v>
      </c>
      <c r="N38" s="267">
        <v>53</v>
      </c>
      <c r="O38" s="269">
        <v>5133</v>
      </c>
      <c r="P38" s="269">
        <v>1919</v>
      </c>
      <c r="Q38" s="269">
        <v>2342</v>
      </c>
      <c r="R38" s="266">
        <v>494</v>
      </c>
      <c r="S38" s="266">
        <v>497</v>
      </c>
      <c r="T38" s="267">
        <v>67</v>
      </c>
      <c r="U38" s="270">
        <v>17483</v>
      </c>
    </row>
    <row r="39" spans="1:21" ht="16.5" customHeight="1" x14ac:dyDescent="0.25">
      <c r="A39" s="7"/>
      <c r="B39" s="7" t="s">
        <v>862</v>
      </c>
      <c r="C39" s="7"/>
      <c r="D39" s="7"/>
      <c r="E39" s="7"/>
      <c r="F39" s="7"/>
      <c r="G39" s="7"/>
      <c r="H39" s="7"/>
      <c r="I39" s="7"/>
      <c r="J39" s="7"/>
      <c r="K39" s="7"/>
      <c r="L39" s="9"/>
      <c r="M39" s="10"/>
      <c r="N39" s="10"/>
      <c r="O39" s="10"/>
      <c r="P39" s="10"/>
      <c r="Q39" s="10"/>
      <c r="R39" s="10"/>
      <c r="S39" s="10"/>
      <c r="T39" s="10"/>
      <c r="U39" s="10"/>
    </row>
    <row r="40" spans="1:21" ht="16.5" customHeight="1" x14ac:dyDescent="0.25">
      <c r="A40" s="7"/>
      <c r="B40" s="7"/>
      <c r="C40" s="7" t="s">
        <v>859</v>
      </c>
      <c r="D40" s="7"/>
      <c r="E40" s="7"/>
      <c r="F40" s="7"/>
      <c r="G40" s="7"/>
      <c r="H40" s="7"/>
      <c r="I40" s="7"/>
      <c r="J40" s="7"/>
      <c r="K40" s="7"/>
      <c r="L40" s="9"/>
      <c r="M40" s="10"/>
      <c r="N40" s="10"/>
      <c r="O40" s="10"/>
      <c r="P40" s="10"/>
      <c r="Q40" s="10"/>
      <c r="R40" s="10"/>
      <c r="S40" s="10"/>
      <c r="T40" s="10"/>
      <c r="U40" s="10"/>
    </row>
    <row r="41" spans="1:21" ht="16.5" customHeight="1" x14ac:dyDescent="0.25">
      <c r="A41" s="7"/>
      <c r="B41" s="7"/>
      <c r="C41" s="7"/>
      <c r="D41" s="7" t="s">
        <v>860</v>
      </c>
      <c r="E41" s="7"/>
      <c r="F41" s="7"/>
      <c r="G41" s="7"/>
      <c r="H41" s="7"/>
      <c r="I41" s="7"/>
      <c r="J41" s="7"/>
      <c r="K41" s="7"/>
      <c r="L41" s="9" t="s">
        <v>407</v>
      </c>
      <c r="M41" s="268">
        <v>8.3000000000000007</v>
      </c>
      <c r="N41" s="272">
        <v>17</v>
      </c>
      <c r="O41" s="272">
        <v>16.100000000000001</v>
      </c>
      <c r="P41" s="272">
        <v>13.2</v>
      </c>
      <c r="Q41" s="268">
        <v>5.4</v>
      </c>
      <c r="R41" s="268">
        <v>9.1</v>
      </c>
      <c r="S41" s="272">
        <v>14.5</v>
      </c>
      <c r="T41" s="272">
        <v>56.7</v>
      </c>
      <c r="U41" s="272">
        <v>11.2</v>
      </c>
    </row>
    <row r="42" spans="1:21" ht="42.45" customHeight="1" x14ac:dyDescent="0.25">
      <c r="A42" s="7"/>
      <c r="B42" s="519" t="s">
        <v>858</v>
      </c>
      <c r="C42" s="519"/>
      <c r="D42" s="519"/>
      <c r="E42" s="519"/>
      <c r="F42" s="519"/>
      <c r="G42" s="519"/>
      <c r="H42" s="519"/>
      <c r="I42" s="519"/>
      <c r="J42" s="519"/>
      <c r="K42" s="519"/>
      <c r="L42" s="9" t="s">
        <v>131</v>
      </c>
      <c r="M42" s="264">
        <v>838071</v>
      </c>
      <c r="N42" s="264">
        <v>732284</v>
      </c>
      <c r="O42" s="264">
        <v>524637</v>
      </c>
      <c r="P42" s="264">
        <v>277274</v>
      </c>
      <c r="Q42" s="264">
        <v>187543</v>
      </c>
      <c r="R42" s="270">
        <v>52445</v>
      </c>
      <c r="S42" s="270">
        <v>44869</v>
      </c>
      <c r="T42" s="270">
        <v>71278</v>
      </c>
      <c r="U42" s="273">
        <v>2728401</v>
      </c>
    </row>
    <row r="43" spans="1:21" ht="16.5" customHeight="1" x14ac:dyDescent="0.25">
      <c r="A43" s="7" t="s">
        <v>248</v>
      </c>
      <c r="B43" s="7"/>
      <c r="C43" s="7"/>
      <c r="D43" s="7"/>
      <c r="E43" s="7"/>
      <c r="F43" s="7"/>
      <c r="G43" s="7"/>
      <c r="H43" s="7"/>
      <c r="I43" s="7"/>
      <c r="J43" s="7"/>
      <c r="K43" s="7"/>
      <c r="L43" s="9"/>
      <c r="M43" s="10"/>
      <c r="N43" s="10"/>
      <c r="O43" s="10"/>
      <c r="P43" s="10"/>
      <c r="Q43" s="10"/>
      <c r="R43" s="10"/>
      <c r="S43" s="10"/>
      <c r="T43" s="10"/>
      <c r="U43" s="10"/>
    </row>
    <row r="44" spans="1:21" ht="16.5" customHeight="1" x14ac:dyDescent="0.25">
      <c r="A44" s="7"/>
      <c r="B44" s="7" t="s">
        <v>858</v>
      </c>
      <c r="C44" s="7"/>
      <c r="D44" s="7"/>
      <c r="E44" s="7"/>
      <c r="F44" s="7"/>
      <c r="G44" s="7"/>
      <c r="H44" s="7"/>
      <c r="I44" s="7"/>
      <c r="J44" s="7"/>
      <c r="K44" s="7"/>
      <c r="L44" s="9"/>
      <c r="M44" s="10"/>
      <c r="N44" s="10"/>
      <c r="O44" s="10"/>
      <c r="P44" s="10"/>
      <c r="Q44" s="10"/>
      <c r="R44" s="10"/>
      <c r="S44" s="10"/>
      <c r="T44" s="10"/>
      <c r="U44" s="10"/>
    </row>
    <row r="45" spans="1:21" ht="16.5" customHeight="1" x14ac:dyDescent="0.25">
      <c r="A45" s="7"/>
      <c r="B45" s="7"/>
      <c r="C45" s="7" t="s">
        <v>859</v>
      </c>
      <c r="D45" s="7"/>
      <c r="E45" s="7"/>
      <c r="F45" s="7"/>
      <c r="G45" s="7"/>
      <c r="H45" s="7"/>
      <c r="I45" s="7"/>
      <c r="J45" s="7"/>
      <c r="K45" s="7"/>
      <c r="L45" s="9"/>
      <c r="M45" s="10"/>
      <c r="N45" s="10"/>
      <c r="O45" s="10"/>
      <c r="P45" s="10"/>
      <c r="Q45" s="10"/>
      <c r="R45" s="10"/>
      <c r="S45" s="10"/>
      <c r="T45" s="10"/>
      <c r="U45" s="10"/>
    </row>
    <row r="46" spans="1:21" ht="16.5" customHeight="1" x14ac:dyDescent="0.25">
      <c r="A46" s="7"/>
      <c r="B46" s="7"/>
      <c r="C46" s="7"/>
      <c r="D46" s="7" t="s">
        <v>860</v>
      </c>
      <c r="E46" s="7"/>
      <c r="F46" s="7"/>
      <c r="G46" s="7"/>
      <c r="H46" s="7"/>
      <c r="I46" s="7"/>
      <c r="J46" s="7"/>
      <c r="K46" s="7"/>
      <c r="L46" s="9" t="s">
        <v>131</v>
      </c>
      <c r="M46" s="266">
        <v>532</v>
      </c>
      <c r="N46" s="267">
        <v>16</v>
      </c>
      <c r="O46" s="266">
        <v>719</v>
      </c>
      <c r="P46" s="266">
        <v>214</v>
      </c>
      <c r="Q46" s="266">
        <v>153</v>
      </c>
      <c r="R46" s="267">
        <v>61</v>
      </c>
      <c r="S46" s="266">
        <v>119</v>
      </c>
      <c r="T46" s="267">
        <v>43</v>
      </c>
      <c r="U46" s="269">
        <v>1857</v>
      </c>
    </row>
    <row r="47" spans="1:21" ht="16.5" customHeight="1" x14ac:dyDescent="0.25">
      <c r="A47" s="7"/>
      <c r="B47" s="7"/>
      <c r="C47" s="7"/>
      <c r="D47" s="7" t="s">
        <v>861</v>
      </c>
      <c r="E47" s="7"/>
      <c r="F47" s="7"/>
      <c r="G47" s="7"/>
      <c r="H47" s="7"/>
      <c r="I47" s="7"/>
      <c r="J47" s="7"/>
      <c r="K47" s="7"/>
      <c r="L47" s="9" t="s">
        <v>131</v>
      </c>
      <c r="M47" s="269">
        <v>6010</v>
      </c>
      <c r="N47" s="267">
        <v>59</v>
      </c>
      <c r="O47" s="269">
        <v>3502</v>
      </c>
      <c r="P47" s="269">
        <v>1374</v>
      </c>
      <c r="Q47" s="269">
        <v>2075</v>
      </c>
      <c r="R47" s="266">
        <v>407</v>
      </c>
      <c r="S47" s="266">
        <v>482</v>
      </c>
      <c r="T47" s="267">
        <v>38</v>
      </c>
      <c r="U47" s="270">
        <v>13947</v>
      </c>
    </row>
    <row r="48" spans="1:21" ht="16.5" customHeight="1" x14ac:dyDescent="0.25">
      <c r="A48" s="7"/>
      <c r="B48" s="7"/>
      <c r="C48" s="7"/>
      <c r="D48" s="7" t="s">
        <v>101</v>
      </c>
      <c r="E48" s="7"/>
      <c r="F48" s="7"/>
      <c r="G48" s="7"/>
      <c r="H48" s="7"/>
      <c r="I48" s="7"/>
      <c r="J48" s="7"/>
      <c r="K48" s="7"/>
      <c r="L48" s="9" t="s">
        <v>131</v>
      </c>
      <c r="M48" s="269">
        <v>6542</v>
      </c>
      <c r="N48" s="267">
        <v>75</v>
      </c>
      <c r="O48" s="269">
        <v>4221</v>
      </c>
      <c r="P48" s="269">
        <v>1588</v>
      </c>
      <c r="Q48" s="269">
        <v>2228</v>
      </c>
      <c r="R48" s="266">
        <v>468</v>
      </c>
      <c r="S48" s="266">
        <v>601</v>
      </c>
      <c r="T48" s="267">
        <v>81</v>
      </c>
      <c r="U48" s="270">
        <v>15804</v>
      </c>
    </row>
    <row r="49" spans="1:21" ht="16.5" customHeight="1" x14ac:dyDescent="0.25">
      <c r="A49" s="7"/>
      <c r="B49" s="7" t="s">
        <v>862</v>
      </c>
      <c r="C49" s="7"/>
      <c r="D49" s="7"/>
      <c r="E49" s="7"/>
      <c r="F49" s="7"/>
      <c r="G49" s="7"/>
      <c r="H49" s="7"/>
      <c r="I49" s="7"/>
      <c r="J49" s="7"/>
      <c r="K49" s="7"/>
      <c r="L49" s="9"/>
      <c r="M49" s="10"/>
      <c r="N49" s="10"/>
      <c r="O49" s="10"/>
      <c r="P49" s="10"/>
      <c r="Q49" s="10"/>
      <c r="R49" s="10"/>
      <c r="S49" s="10"/>
      <c r="T49" s="10"/>
      <c r="U49" s="10"/>
    </row>
    <row r="50" spans="1:21" ht="16.5" customHeight="1" x14ac:dyDescent="0.25">
      <c r="A50" s="7"/>
      <c r="B50" s="7"/>
      <c r="C50" s="7" t="s">
        <v>859</v>
      </c>
      <c r="D50" s="7"/>
      <c r="E50" s="7"/>
      <c r="F50" s="7"/>
      <c r="G50" s="7"/>
      <c r="H50" s="7"/>
      <c r="I50" s="7"/>
      <c r="J50" s="7"/>
      <c r="K50" s="7"/>
      <c r="L50" s="9"/>
      <c r="M50" s="10"/>
      <c r="N50" s="10"/>
      <c r="O50" s="10"/>
      <c r="P50" s="10"/>
      <c r="Q50" s="10"/>
      <c r="R50" s="10"/>
      <c r="S50" s="10"/>
      <c r="T50" s="10"/>
      <c r="U50" s="10"/>
    </row>
    <row r="51" spans="1:21" ht="16.5" customHeight="1" x14ac:dyDescent="0.25">
      <c r="A51" s="7"/>
      <c r="B51" s="7"/>
      <c r="C51" s="7"/>
      <c r="D51" s="7" t="s">
        <v>860</v>
      </c>
      <c r="E51" s="7"/>
      <c r="F51" s="7"/>
      <c r="G51" s="7"/>
      <c r="H51" s="7"/>
      <c r="I51" s="7"/>
      <c r="J51" s="7"/>
      <c r="K51" s="7"/>
      <c r="L51" s="9" t="s">
        <v>407</v>
      </c>
      <c r="M51" s="268">
        <v>8.1</v>
      </c>
      <c r="N51" s="272">
        <v>21.3</v>
      </c>
      <c r="O51" s="272">
        <v>17</v>
      </c>
      <c r="P51" s="272">
        <v>13.5</v>
      </c>
      <c r="Q51" s="268">
        <v>6.9</v>
      </c>
      <c r="R51" s="272">
        <v>13</v>
      </c>
      <c r="S51" s="272">
        <v>19.8</v>
      </c>
      <c r="T51" s="272">
        <v>53.1</v>
      </c>
      <c r="U51" s="272">
        <v>11.8</v>
      </c>
    </row>
    <row r="52" spans="1:21" ht="42.45" customHeight="1" x14ac:dyDescent="0.25">
      <c r="A52" s="7"/>
      <c r="B52" s="519" t="s">
        <v>858</v>
      </c>
      <c r="C52" s="519"/>
      <c r="D52" s="519"/>
      <c r="E52" s="519"/>
      <c r="F52" s="519"/>
      <c r="G52" s="519"/>
      <c r="H52" s="519"/>
      <c r="I52" s="519"/>
      <c r="J52" s="519"/>
      <c r="K52" s="519"/>
      <c r="L52" s="9" t="s">
        <v>131</v>
      </c>
      <c r="M52" s="264">
        <v>804260</v>
      </c>
      <c r="N52" s="264">
        <v>689025</v>
      </c>
      <c r="O52" s="264">
        <v>480251</v>
      </c>
      <c r="P52" s="264">
        <v>260652</v>
      </c>
      <c r="Q52" s="264">
        <v>186401</v>
      </c>
      <c r="R52" s="270">
        <v>50464</v>
      </c>
      <c r="S52" s="270">
        <v>42453</v>
      </c>
      <c r="T52" s="270">
        <v>65959</v>
      </c>
      <c r="U52" s="273">
        <v>2579465</v>
      </c>
    </row>
    <row r="53" spans="1:21" ht="16.5" customHeight="1" x14ac:dyDescent="0.25">
      <c r="A53" s="7" t="s">
        <v>249</v>
      </c>
      <c r="B53" s="7"/>
      <c r="C53" s="7"/>
      <c r="D53" s="7"/>
      <c r="E53" s="7"/>
      <c r="F53" s="7"/>
      <c r="G53" s="7"/>
      <c r="H53" s="7"/>
      <c r="I53" s="7"/>
      <c r="J53" s="7"/>
      <c r="K53" s="7"/>
      <c r="L53" s="9"/>
      <c r="M53" s="10"/>
      <c r="N53" s="10"/>
      <c r="O53" s="10"/>
      <c r="P53" s="10"/>
      <c r="Q53" s="10"/>
      <c r="R53" s="10"/>
      <c r="S53" s="10"/>
      <c r="T53" s="10"/>
      <c r="U53" s="10"/>
    </row>
    <row r="54" spans="1:21" ht="16.5" customHeight="1" x14ac:dyDescent="0.25">
      <c r="A54" s="7"/>
      <c r="B54" s="7" t="s">
        <v>858</v>
      </c>
      <c r="C54" s="7"/>
      <c r="D54" s="7"/>
      <c r="E54" s="7"/>
      <c r="F54" s="7"/>
      <c r="G54" s="7"/>
      <c r="H54" s="7"/>
      <c r="I54" s="7"/>
      <c r="J54" s="7"/>
      <c r="K54" s="7"/>
      <c r="L54" s="9"/>
      <c r="M54" s="10"/>
      <c r="N54" s="10"/>
      <c r="O54" s="10"/>
      <c r="P54" s="10"/>
      <c r="Q54" s="10"/>
      <c r="R54" s="10"/>
      <c r="S54" s="10"/>
      <c r="T54" s="10"/>
      <c r="U54" s="10"/>
    </row>
    <row r="55" spans="1:21" ht="16.5" customHeight="1" x14ac:dyDescent="0.25">
      <c r="A55" s="7"/>
      <c r="B55" s="7"/>
      <c r="C55" s="7" t="s">
        <v>859</v>
      </c>
      <c r="D55" s="7"/>
      <c r="E55" s="7"/>
      <c r="F55" s="7"/>
      <c r="G55" s="7"/>
      <c r="H55" s="7"/>
      <c r="I55" s="7"/>
      <c r="J55" s="7"/>
      <c r="K55" s="7"/>
      <c r="L55" s="9"/>
      <c r="M55" s="10"/>
      <c r="N55" s="10"/>
      <c r="O55" s="10"/>
      <c r="P55" s="10"/>
      <c r="Q55" s="10"/>
      <c r="R55" s="10"/>
      <c r="S55" s="10"/>
      <c r="T55" s="10"/>
      <c r="U55" s="10"/>
    </row>
    <row r="56" spans="1:21" ht="16.5" customHeight="1" x14ac:dyDescent="0.25">
      <c r="A56" s="7"/>
      <c r="B56" s="7"/>
      <c r="C56" s="7"/>
      <c r="D56" s="7" t="s">
        <v>860</v>
      </c>
      <c r="E56" s="7"/>
      <c r="F56" s="7"/>
      <c r="G56" s="7"/>
      <c r="H56" s="7"/>
      <c r="I56" s="7"/>
      <c r="J56" s="7"/>
      <c r="K56" s="7"/>
      <c r="L56" s="9" t="s">
        <v>131</v>
      </c>
      <c r="M56" s="266">
        <v>473</v>
      </c>
      <c r="N56" s="267">
        <v>42</v>
      </c>
      <c r="O56" s="266">
        <v>679</v>
      </c>
      <c r="P56" s="266">
        <v>181</v>
      </c>
      <c r="Q56" s="266">
        <v>145</v>
      </c>
      <c r="R56" s="267">
        <v>49</v>
      </c>
      <c r="S56" s="266">
        <v>113</v>
      </c>
      <c r="T56" s="267">
        <v>42</v>
      </c>
      <c r="U56" s="269">
        <v>1724</v>
      </c>
    </row>
    <row r="57" spans="1:21" ht="16.5" customHeight="1" x14ac:dyDescent="0.25">
      <c r="A57" s="7"/>
      <c r="B57" s="7"/>
      <c r="C57" s="7"/>
      <c r="D57" s="7" t="s">
        <v>861</v>
      </c>
      <c r="E57" s="7"/>
      <c r="F57" s="7"/>
      <c r="G57" s="7"/>
      <c r="H57" s="7"/>
      <c r="I57" s="7"/>
      <c r="J57" s="7"/>
      <c r="K57" s="7"/>
      <c r="L57" s="9" t="s">
        <v>131</v>
      </c>
      <c r="M57" s="269">
        <v>5921</v>
      </c>
      <c r="N57" s="266">
        <v>118</v>
      </c>
      <c r="O57" s="269">
        <v>3399</v>
      </c>
      <c r="P57" s="269">
        <v>1074</v>
      </c>
      <c r="Q57" s="269">
        <v>1697</v>
      </c>
      <c r="R57" s="266">
        <v>352</v>
      </c>
      <c r="S57" s="266">
        <v>382</v>
      </c>
      <c r="T57" s="267">
        <v>11</v>
      </c>
      <c r="U57" s="270">
        <v>12954</v>
      </c>
    </row>
    <row r="58" spans="1:21" ht="16.5" customHeight="1" x14ac:dyDescent="0.25">
      <c r="A58" s="7"/>
      <c r="B58" s="7"/>
      <c r="C58" s="7"/>
      <c r="D58" s="7" t="s">
        <v>101</v>
      </c>
      <c r="E58" s="7"/>
      <c r="F58" s="7"/>
      <c r="G58" s="7"/>
      <c r="H58" s="7"/>
      <c r="I58" s="7"/>
      <c r="J58" s="7"/>
      <c r="K58" s="7"/>
      <c r="L58" s="9" t="s">
        <v>131</v>
      </c>
      <c r="M58" s="269">
        <v>6394</v>
      </c>
      <c r="N58" s="266">
        <v>160</v>
      </c>
      <c r="O58" s="269">
        <v>4078</v>
      </c>
      <c r="P58" s="269">
        <v>1255</v>
      </c>
      <c r="Q58" s="269">
        <v>1842</v>
      </c>
      <c r="R58" s="266">
        <v>401</v>
      </c>
      <c r="S58" s="266">
        <v>495</v>
      </c>
      <c r="T58" s="267">
        <v>53</v>
      </c>
      <c r="U58" s="270">
        <v>14678</v>
      </c>
    </row>
    <row r="59" spans="1:21" ht="16.5" customHeight="1" x14ac:dyDescent="0.25">
      <c r="A59" s="7"/>
      <c r="B59" s="7" t="s">
        <v>862</v>
      </c>
      <c r="C59" s="7"/>
      <c r="D59" s="7"/>
      <c r="E59" s="7"/>
      <c r="F59" s="7"/>
      <c r="G59" s="7"/>
      <c r="H59" s="7"/>
      <c r="I59" s="7"/>
      <c r="J59" s="7"/>
      <c r="K59" s="7"/>
      <c r="L59" s="9"/>
      <c r="M59" s="10"/>
      <c r="N59" s="10"/>
      <c r="O59" s="10"/>
      <c r="P59" s="10"/>
      <c r="Q59" s="10"/>
      <c r="R59" s="10"/>
      <c r="S59" s="10"/>
      <c r="T59" s="10"/>
      <c r="U59" s="10"/>
    </row>
    <row r="60" spans="1:21" ht="16.5" customHeight="1" x14ac:dyDescent="0.25">
      <c r="A60" s="7"/>
      <c r="B60" s="7"/>
      <c r="C60" s="7" t="s">
        <v>859</v>
      </c>
      <c r="D60" s="7"/>
      <c r="E60" s="7"/>
      <c r="F60" s="7"/>
      <c r="G60" s="7"/>
      <c r="H60" s="7"/>
      <c r="I60" s="7"/>
      <c r="J60" s="7"/>
      <c r="K60" s="7"/>
      <c r="L60" s="9"/>
      <c r="M60" s="10"/>
      <c r="N60" s="10"/>
      <c r="O60" s="10"/>
      <c r="P60" s="10"/>
      <c r="Q60" s="10"/>
      <c r="R60" s="10"/>
      <c r="S60" s="10"/>
      <c r="T60" s="10"/>
      <c r="U60" s="10"/>
    </row>
    <row r="61" spans="1:21" ht="16.5" customHeight="1" x14ac:dyDescent="0.25">
      <c r="A61" s="7"/>
      <c r="B61" s="7"/>
      <c r="C61" s="7"/>
      <c r="D61" s="7" t="s">
        <v>860</v>
      </c>
      <c r="E61" s="7"/>
      <c r="F61" s="7"/>
      <c r="G61" s="7"/>
      <c r="H61" s="7"/>
      <c r="I61" s="7"/>
      <c r="J61" s="7"/>
      <c r="K61" s="7"/>
      <c r="L61" s="9" t="s">
        <v>407</v>
      </c>
      <c r="M61" s="268">
        <v>7.4</v>
      </c>
      <c r="N61" s="272">
        <v>26.3</v>
      </c>
      <c r="O61" s="272">
        <v>16.7</v>
      </c>
      <c r="P61" s="272">
        <v>14.4</v>
      </c>
      <c r="Q61" s="268">
        <v>7.9</v>
      </c>
      <c r="R61" s="272">
        <v>12.2</v>
      </c>
      <c r="S61" s="272">
        <v>22.8</v>
      </c>
      <c r="T61" s="272">
        <v>79.2</v>
      </c>
      <c r="U61" s="272">
        <v>11.7</v>
      </c>
    </row>
    <row r="62" spans="1:21" ht="42.45" customHeight="1" x14ac:dyDescent="0.25">
      <c r="A62" s="7"/>
      <c r="B62" s="519" t="s">
        <v>858</v>
      </c>
      <c r="C62" s="519"/>
      <c r="D62" s="519"/>
      <c r="E62" s="519"/>
      <c r="F62" s="519"/>
      <c r="G62" s="519"/>
      <c r="H62" s="519"/>
      <c r="I62" s="519"/>
      <c r="J62" s="519"/>
      <c r="K62" s="519"/>
      <c r="L62" s="9" t="s">
        <v>131</v>
      </c>
      <c r="M62" s="264">
        <v>784348</v>
      </c>
      <c r="N62" s="264">
        <v>653612</v>
      </c>
      <c r="O62" s="264">
        <v>441767</v>
      </c>
      <c r="P62" s="264">
        <v>244783</v>
      </c>
      <c r="Q62" s="264">
        <v>181881</v>
      </c>
      <c r="R62" s="270">
        <v>47832</v>
      </c>
      <c r="S62" s="270">
        <v>40132</v>
      </c>
      <c r="T62" s="270">
        <v>56479</v>
      </c>
      <c r="U62" s="273">
        <v>2450834</v>
      </c>
    </row>
    <row r="63" spans="1:21" ht="16.5" customHeight="1" x14ac:dyDescent="0.25">
      <c r="A63" s="7" t="s">
        <v>315</v>
      </c>
      <c r="B63" s="7"/>
      <c r="C63" s="7"/>
      <c r="D63" s="7"/>
      <c r="E63" s="7"/>
      <c r="F63" s="7"/>
      <c r="G63" s="7"/>
      <c r="H63" s="7"/>
      <c r="I63" s="7"/>
      <c r="J63" s="7"/>
      <c r="K63" s="7"/>
      <c r="L63" s="9"/>
      <c r="M63" s="10"/>
      <c r="N63" s="10"/>
      <c r="O63" s="10"/>
      <c r="P63" s="10"/>
      <c r="Q63" s="10"/>
      <c r="R63" s="10"/>
      <c r="S63" s="10"/>
      <c r="T63" s="10"/>
      <c r="U63" s="10"/>
    </row>
    <row r="64" spans="1:21" ht="16.5" customHeight="1" x14ac:dyDescent="0.25">
      <c r="A64" s="7"/>
      <c r="B64" s="7" t="s">
        <v>858</v>
      </c>
      <c r="C64" s="7"/>
      <c r="D64" s="7"/>
      <c r="E64" s="7"/>
      <c r="F64" s="7"/>
      <c r="G64" s="7"/>
      <c r="H64" s="7"/>
      <c r="I64" s="7"/>
      <c r="J64" s="7"/>
      <c r="K64" s="7"/>
      <c r="L64" s="9"/>
      <c r="M64" s="10"/>
      <c r="N64" s="10"/>
      <c r="O64" s="10"/>
      <c r="P64" s="10"/>
      <c r="Q64" s="10"/>
      <c r="R64" s="10"/>
      <c r="S64" s="10"/>
      <c r="T64" s="10"/>
      <c r="U64" s="10"/>
    </row>
    <row r="65" spans="1:21" ht="16.5" customHeight="1" x14ac:dyDescent="0.25">
      <c r="A65" s="7"/>
      <c r="B65" s="7"/>
      <c r="C65" s="7" t="s">
        <v>859</v>
      </c>
      <c r="D65" s="7"/>
      <c r="E65" s="7"/>
      <c r="F65" s="7"/>
      <c r="G65" s="7"/>
      <c r="H65" s="7"/>
      <c r="I65" s="7"/>
      <c r="J65" s="7"/>
      <c r="K65" s="7"/>
      <c r="L65" s="9"/>
      <c r="M65" s="10"/>
      <c r="N65" s="10"/>
      <c r="O65" s="10"/>
      <c r="P65" s="10"/>
      <c r="Q65" s="10"/>
      <c r="R65" s="10"/>
      <c r="S65" s="10"/>
      <c r="T65" s="10"/>
      <c r="U65" s="10"/>
    </row>
    <row r="66" spans="1:21" ht="16.5" customHeight="1" x14ac:dyDescent="0.25">
      <c r="A66" s="7"/>
      <c r="B66" s="7"/>
      <c r="C66" s="7"/>
      <c r="D66" s="7" t="s">
        <v>860</v>
      </c>
      <c r="E66" s="7"/>
      <c r="F66" s="7"/>
      <c r="G66" s="7"/>
      <c r="H66" s="7"/>
      <c r="I66" s="7"/>
      <c r="J66" s="7"/>
      <c r="K66" s="7"/>
      <c r="L66" s="9" t="s">
        <v>131</v>
      </c>
      <c r="M66" s="266">
        <v>388</v>
      </c>
      <c r="N66" s="267">
        <v>41</v>
      </c>
      <c r="O66" s="266">
        <v>472</v>
      </c>
      <c r="P66" s="266">
        <v>149</v>
      </c>
      <c r="Q66" s="266">
        <v>263</v>
      </c>
      <c r="R66" s="267">
        <v>46</v>
      </c>
      <c r="S66" s="266">
        <v>120</v>
      </c>
      <c r="T66" s="267">
        <v>38</v>
      </c>
      <c r="U66" s="269">
        <v>1517</v>
      </c>
    </row>
    <row r="67" spans="1:21" ht="16.5" customHeight="1" x14ac:dyDescent="0.25">
      <c r="A67" s="7"/>
      <c r="B67" s="7"/>
      <c r="C67" s="7"/>
      <c r="D67" s="7" t="s">
        <v>861</v>
      </c>
      <c r="E67" s="7"/>
      <c r="F67" s="7"/>
      <c r="G67" s="7"/>
      <c r="H67" s="7"/>
      <c r="I67" s="7"/>
      <c r="J67" s="7"/>
      <c r="K67" s="7"/>
      <c r="L67" s="9" t="s">
        <v>131</v>
      </c>
      <c r="M67" s="269">
        <v>5393</v>
      </c>
      <c r="N67" s="267">
        <v>97</v>
      </c>
      <c r="O67" s="269">
        <v>3150</v>
      </c>
      <c r="P67" s="266">
        <v>811</v>
      </c>
      <c r="Q67" s="269">
        <v>1655</v>
      </c>
      <c r="R67" s="266">
        <v>290</v>
      </c>
      <c r="S67" s="266">
        <v>298</v>
      </c>
      <c r="T67" s="267">
        <v>27</v>
      </c>
      <c r="U67" s="270">
        <v>11721</v>
      </c>
    </row>
    <row r="68" spans="1:21" ht="16.5" customHeight="1" x14ac:dyDescent="0.25">
      <c r="A68" s="7"/>
      <c r="B68" s="7"/>
      <c r="C68" s="7"/>
      <c r="D68" s="7" t="s">
        <v>101</v>
      </c>
      <c r="E68" s="7"/>
      <c r="F68" s="7"/>
      <c r="G68" s="7"/>
      <c r="H68" s="7"/>
      <c r="I68" s="7"/>
      <c r="J68" s="7"/>
      <c r="K68" s="7"/>
      <c r="L68" s="9" t="s">
        <v>131</v>
      </c>
      <c r="M68" s="269">
        <v>5781</v>
      </c>
      <c r="N68" s="266">
        <v>138</v>
      </c>
      <c r="O68" s="269">
        <v>3622</v>
      </c>
      <c r="P68" s="266">
        <v>960</v>
      </c>
      <c r="Q68" s="269">
        <v>1918</v>
      </c>
      <c r="R68" s="266">
        <v>336</v>
      </c>
      <c r="S68" s="266">
        <v>418</v>
      </c>
      <c r="T68" s="267">
        <v>65</v>
      </c>
      <c r="U68" s="270">
        <v>13238</v>
      </c>
    </row>
    <row r="69" spans="1:21" ht="16.5" customHeight="1" x14ac:dyDescent="0.25">
      <c r="A69" s="7"/>
      <c r="B69" s="7" t="s">
        <v>862</v>
      </c>
      <c r="C69" s="7"/>
      <c r="D69" s="7"/>
      <c r="E69" s="7"/>
      <c r="F69" s="7"/>
      <c r="G69" s="7"/>
      <c r="H69" s="7"/>
      <c r="I69" s="7"/>
      <c r="J69" s="7"/>
      <c r="K69" s="7"/>
      <c r="L69" s="9"/>
      <c r="M69" s="10"/>
      <c r="N69" s="10"/>
      <c r="O69" s="10"/>
      <c r="P69" s="10"/>
      <c r="Q69" s="10"/>
      <c r="R69" s="10"/>
      <c r="S69" s="10"/>
      <c r="T69" s="10"/>
      <c r="U69" s="10"/>
    </row>
    <row r="70" spans="1:21" ht="16.5" customHeight="1" x14ac:dyDescent="0.25">
      <c r="A70" s="7"/>
      <c r="B70" s="7"/>
      <c r="C70" s="7" t="s">
        <v>859</v>
      </c>
      <c r="D70" s="7"/>
      <c r="E70" s="7"/>
      <c r="F70" s="7"/>
      <c r="G70" s="7"/>
      <c r="H70" s="7"/>
      <c r="I70" s="7"/>
      <c r="J70" s="7"/>
      <c r="K70" s="7"/>
      <c r="L70" s="9"/>
      <c r="M70" s="10"/>
      <c r="N70" s="10"/>
      <c r="O70" s="10"/>
      <c r="P70" s="10"/>
      <c r="Q70" s="10"/>
      <c r="R70" s="10"/>
      <c r="S70" s="10"/>
      <c r="T70" s="10"/>
      <c r="U70" s="10"/>
    </row>
    <row r="71" spans="1:21" ht="16.5" customHeight="1" x14ac:dyDescent="0.25">
      <c r="A71" s="7"/>
      <c r="B71" s="7"/>
      <c r="C71" s="7"/>
      <c r="D71" s="7" t="s">
        <v>860</v>
      </c>
      <c r="E71" s="7"/>
      <c r="F71" s="7"/>
      <c r="G71" s="7"/>
      <c r="H71" s="7"/>
      <c r="I71" s="7"/>
      <c r="J71" s="7"/>
      <c r="K71" s="7"/>
      <c r="L71" s="9" t="s">
        <v>407</v>
      </c>
      <c r="M71" s="268">
        <v>6.7</v>
      </c>
      <c r="N71" s="272">
        <v>29.7</v>
      </c>
      <c r="O71" s="272">
        <v>13</v>
      </c>
      <c r="P71" s="272">
        <v>15.5</v>
      </c>
      <c r="Q71" s="272">
        <v>13.7</v>
      </c>
      <c r="R71" s="272">
        <v>13.7</v>
      </c>
      <c r="S71" s="272">
        <v>28.7</v>
      </c>
      <c r="T71" s="272">
        <v>58.5</v>
      </c>
      <c r="U71" s="272">
        <v>11.5</v>
      </c>
    </row>
    <row r="72" spans="1:21" ht="42.45" customHeight="1" x14ac:dyDescent="0.25">
      <c r="A72" s="7"/>
      <c r="B72" s="519" t="s">
        <v>858</v>
      </c>
      <c r="C72" s="519"/>
      <c r="D72" s="519"/>
      <c r="E72" s="519"/>
      <c r="F72" s="519"/>
      <c r="G72" s="519"/>
      <c r="H72" s="519"/>
      <c r="I72" s="519"/>
      <c r="J72" s="519"/>
      <c r="K72" s="519"/>
      <c r="L72" s="9" t="s">
        <v>131</v>
      </c>
      <c r="M72" s="264">
        <v>756902</v>
      </c>
      <c r="N72" s="264">
        <v>620796</v>
      </c>
      <c r="O72" s="264">
        <v>387739</v>
      </c>
      <c r="P72" s="264">
        <v>234644</v>
      </c>
      <c r="Q72" s="264">
        <v>174645</v>
      </c>
      <c r="R72" s="270">
        <v>45013</v>
      </c>
      <c r="S72" s="270">
        <v>38166</v>
      </c>
      <c r="T72" s="270">
        <v>50144</v>
      </c>
      <c r="U72" s="273">
        <v>2308049</v>
      </c>
    </row>
    <row r="73" spans="1:21" ht="16.5" customHeight="1" x14ac:dyDescent="0.25">
      <c r="A73" s="7" t="s">
        <v>316</v>
      </c>
      <c r="B73" s="7"/>
      <c r="C73" s="7"/>
      <c r="D73" s="7"/>
      <c r="E73" s="7"/>
      <c r="F73" s="7"/>
      <c r="G73" s="7"/>
      <c r="H73" s="7"/>
      <c r="I73" s="7"/>
      <c r="J73" s="7"/>
      <c r="K73" s="7"/>
      <c r="L73" s="9"/>
      <c r="M73" s="10"/>
      <c r="N73" s="10"/>
      <c r="O73" s="10"/>
      <c r="P73" s="10"/>
      <c r="Q73" s="10"/>
      <c r="R73" s="10"/>
      <c r="S73" s="10"/>
      <c r="T73" s="10"/>
      <c r="U73" s="10"/>
    </row>
    <row r="74" spans="1:21" ht="16.5" customHeight="1" x14ac:dyDescent="0.25">
      <c r="A74" s="7"/>
      <c r="B74" s="7" t="s">
        <v>858</v>
      </c>
      <c r="C74" s="7"/>
      <c r="D74" s="7"/>
      <c r="E74" s="7"/>
      <c r="F74" s="7"/>
      <c r="G74" s="7"/>
      <c r="H74" s="7"/>
      <c r="I74" s="7"/>
      <c r="J74" s="7"/>
      <c r="K74" s="7"/>
      <c r="L74" s="9"/>
      <c r="M74" s="10"/>
      <c r="N74" s="10"/>
      <c r="O74" s="10"/>
      <c r="P74" s="10"/>
      <c r="Q74" s="10"/>
      <c r="R74" s="10"/>
      <c r="S74" s="10"/>
      <c r="T74" s="10"/>
      <c r="U74" s="10"/>
    </row>
    <row r="75" spans="1:21" ht="16.5" customHeight="1" x14ac:dyDescent="0.25">
      <c r="A75" s="7"/>
      <c r="B75" s="7"/>
      <c r="C75" s="7" t="s">
        <v>859</v>
      </c>
      <c r="D75" s="7"/>
      <c r="E75" s="7"/>
      <c r="F75" s="7"/>
      <c r="G75" s="7"/>
      <c r="H75" s="7"/>
      <c r="I75" s="7"/>
      <c r="J75" s="7"/>
      <c r="K75" s="7"/>
      <c r="L75" s="9"/>
      <c r="M75" s="10"/>
      <c r="N75" s="10"/>
      <c r="O75" s="10"/>
      <c r="P75" s="10"/>
      <c r="Q75" s="10"/>
      <c r="R75" s="10"/>
      <c r="S75" s="10"/>
      <c r="T75" s="10"/>
      <c r="U75" s="10"/>
    </row>
    <row r="76" spans="1:21" ht="16.5" customHeight="1" x14ac:dyDescent="0.25">
      <c r="A76" s="7"/>
      <c r="B76" s="7"/>
      <c r="C76" s="7"/>
      <c r="D76" s="7" t="s">
        <v>860</v>
      </c>
      <c r="E76" s="7"/>
      <c r="F76" s="7"/>
      <c r="G76" s="7"/>
      <c r="H76" s="7"/>
      <c r="I76" s="7"/>
      <c r="J76" s="7"/>
      <c r="K76" s="7"/>
      <c r="L76" s="9" t="s">
        <v>131</v>
      </c>
      <c r="M76" s="266">
        <v>363</v>
      </c>
      <c r="N76" s="267">
        <v>63</v>
      </c>
      <c r="O76" s="266">
        <v>488</v>
      </c>
      <c r="P76" s="266">
        <v>133</v>
      </c>
      <c r="Q76" s="266">
        <v>134</v>
      </c>
      <c r="R76" s="267">
        <v>23</v>
      </c>
      <c r="S76" s="267">
        <v>97</v>
      </c>
      <c r="T76" s="267">
        <v>37</v>
      </c>
      <c r="U76" s="269">
        <v>1338</v>
      </c>
    </row>
    <row r="77" spans="1:21" ht="16.5" customHeight="1" x14ac:dyDescent="0.25">
      <c r="A77" s="7"/>
      <c r="B77" s="7"/>
      <c r="C77" s="7"/>
      <c r="D77" s="7" t="s">
        <v>861</v>
      </c>
      <c r="E77" s="7"/>
      <c r="F77" s="7"/>
      <c r="G77" s="7"/>
      <c r="H77" s="7"/>
      <c r="I77" s="7"/>
      <c r="J77" s="7"/>
      <c r="K77" s="7"/>
      <c r="L77" s="9" t="s">
        <v>131</v>
      </c>
      <c r="M77" s="269">
        <v>4845</v>
      </c>
      <c r="N77" s="266">
        <v>151</v>
      </c>
      <c r="O77" s="269">
        <v>3314</v>
      </c>
      <c r="P77" s="266">
        <v>572</v>
      </c>
      <c r="Q77" s="269">
        <v>1502</v>
      </c>
      <c r="R77" s="266">
        <v>247</v>
      </c>
      <c r="S77" s="266">
        <v>303</v>
      </c>
      <c r="T77" s="267">
        <v>18</v>
      </c>
      <c r="U77" s="270">
        <v>10952</v>
      </c>
    </row>
    <row r="78" spans="1:21" ht="16.5" customHeight="1" x14ac:dyDescent="0.25">
      <c r="A78" s="7"/>
      <c r="B78" s="7"/>
      <c r="C78" s="7"/>
      <c r="D78" s="7" t="s">
        <v>101</v>
      </c>
      <c r="E78" s="7"/>
      <c r="F78" s="7"/>
      <c r="G78" s="7"/>
      <c r="H78" s="7"/>
      <c r="I78" s="7"/>
      <c r="J78" s="7"/>
      <c r="K78" s="7"/>
      <c r="L78" s="9" t="s">
        <v>131</v>
      </c>
      <c r="M78" s="269">
        <v>5208</v>
      </c>
      <c r="N78" s="266">
        <v>214</v>
      </c>
      <c r="O78" s="269">
        <v>3802</v>
      </c>
      <c r="P78" s="266">
        <v>705</v>
      </c>
      <c r="Q78" s="269">
        <v>1636</v>
      </c>
      <c r="R78" s="266">
        <v>270</v>
      </c>
      <c r="S78" s="266">
        <v>400</v>
      </c>
      <c r="T78" s="267">
        <v>55</v>
      </c>
      <c r="U78" s="270">
        <v>12290</v>
      </c>
    </row>
    <row r="79" spans="1:21" ht="16.5" customHeight="1" x14ac:dyDescent="0.25">
      <c r="A79" s="7"/>
      <c r="B79" s="7" t="s">
        <v>862</v>
      </c>
      <c r="C79" s="7"/>
      <c r="D79" s="7"/>
      <c r="E79" s="7"/>
      <c r="F79" s="7"/>
      <c r="G79" s="7"/>
      <c r="H79" s="7"/>
      <c r="I79" s="7"/>
      <c r="J79" s="7"/>
      <c r="K79" s="7"/>
      <c r="L79" s="9"/>
      <c r="M79" s="10"/>
      <c r="N79" s="10"/>
      <c r="O79" s="10"/>
      <c r="P79" s="10"/>
      <c r="Q79" s="10"/>
      <c r="R79" s="10"/>
      <c r="S79" s="10"/>
      <c r="T79" s="10"/>
      <c r="U79" s="10"/>
    </row>
    <row r="80" spans="1:21" ht="16.5" customHeight="1" x14ac:dyDescent="0.25">
      <c r="A80" s="7"/>
      <c r="B80" s="7"/>
      <c r="C80" s="7" t="s">
        <v>859</v>
      </c>
      <c r="D80" s="7"/>
      <c r="E80" s="7"/>
      <c r="F80" s="7"/>
      <c r="G80" s="7"/>
      <c r="H80" s="7"/>
      <c r="I80" s="7"/>
      <c r="J80" s="7"/>
      <c r="K80" s="7"/>
      <c r="L80" s="9"/>
      <c r="M80" s="10"/>
      <c r="N80" s="10"/>
      <c r="O80" s="10"/>
      <c r="P80" s="10"/>
      <c r="Q80" s="10"/>
      <c r="R80" s="10"/>
      <c r="S80" s="10"/>
      <c r="T80" s="10"/>
      <c r="U80" s="10"/>
    </row>
    <row r="81" spans="1:21" ht="16.5" customHeight="1" x14ac:dyDescent="0.25">
      <c r="A81" s="7"/>
      <c r="B81" s="7"/>
      <c r="C81" s="7"/>
      <c r="D81" s="7" t="s">
        <v>860</v>
      </c>
      <c r="E81" s="7"/>
      <c r="F81" s="7"/>
      <c r="G81" s="7"/>
      <c r="H81" s="7"/>
      <c r="I81" s="7"/>
      <c r="J81" s="7"/>
      <c r="K81" s="7"/>
      <c r="L81" s="9" t="s">
        <v>407</v>
      </c>
      <c r="M81" s="268">
        <v>7</v>
      </c>
      <c r="N81" s="272">
        <v>29.4</v>
      </c>
      <c r="O81" s="272">
        <v>12.8</v>
      </c>
      <c r="P81" s="272">
        <v>18.899999999999999</v>
      </c>
      <c r="Q81" s="268">
        <v>8.1999999999999993</v>
      </c>
      <c r="R81" s="268">
        <v>8.5</v>
      </c>
      <c r="S81" s="272">
        <v>24.3</v>
      </c>
      <c r="T81" s="272">
        <v>67.3</v>
      </c>
      <c r="U81" s="272">
        <v>10.9</v>
      </c>
    </row>
    <row r="82" spans="1:21" ht="42.45" customHeight="1" x14ac:dyDescent="0.25">
      <c r="A82" s="7"/>
      <c r="B82" s="519" t="s">
        <v>858</v>
      </c>
      <c r="C82" s="519"/>
      <c r="D82" s="519"/>
      <c r="E82" s="519"/>
      <c r="F82" s="519"/>
      <c r="G82" s="519"/>
      <c r="H82" s="519"/>
      <c r="I82" s="519"/>
      <c r="J82" s="519"/>
      <c r="K82" s="519"/>
      <c r="L82" s="9" t="s">
        <v>131</v>
      </c>
      <c r="M82" s="264">
        <v>731068</v>
      </c>
      <c r="N82" s="264">
        <v>592666</v>
      </c>
      <c r="O82" s="264">
        <v>374270</v>
      </c>
      <c r="P82" s="264">
        <v>232536</v>
      </c>
      <c r="Q82" s="264">
        <v>171762</v>
      </c>
      <c r="R82" s="270">
        <v>42433</v>
      </c>
      <c r="S82" s="270">
        <v>36864</v>
      </c>
      <c r="T82" s="270">
        <v>47322</v>
      </c>
      <c r="U82" s="273">
        <v>2228921</v>
      </c>
    </row>
    <row r="83" spans="1:21" ht="16.5" customHeight="1" x14ac:dyDescent="0.25">
      <c r="A83" s="7" t="s">
        <v>318</v>
      </c>
      <c r="B83" s="7"/>
      <c r="C83" s="7"/>
      <c r="D83" s="7"/>
      <c r="E83" s="7"/>
      <c r="F83" s="7"/>
      <c r="G83" s="7"/>
      <c r="H83" s="7"/>
      <c r="I83" s="7"/>
      <c r="J83" s="7"/>
      <c r="K83" s="7"/>
      <c r="L83" s="9"/>
      <c r="M83" s="10"/>
      <c r="N83" s="10"/>
      <c r="O83" s="10"/>
      <c r="P83" s="10"/>
      <c r="Q83" s="10"/>
      <c r="R83" s="10"/>
      <c r="S83" s="10"/>
      <c r="T83" s="10"/>
      <c r="U83" s="10"/>
    </row>
    <row r="84" spans="1:21" ht="16.5" customHeight="1" x14ac:dyDescent="0.25">
      <c r="A84" s="7"/>
      <c r="B84" s="7" t="s">
        <v>858</v>
      </c>
      <c r="C84" s="7"/>
      <c r="D84" s="7"/>
      <c r="E84" s="7"/>
      <c r="F84" s="7"/>
      <c r="G84" s="7"/>
      <c r="H84" s="7"/>
      <c r="I84" s="7"/>
      <c r="J84" s="7"/>
      <c r="K84" s="7"/>
      <c r="L84" s="9"/>
      <c r="M84" s="10"/>
      <c r="N84" s="10"/>
      <c r="O84" s="10"/>
      <c r="P84" s="10"/>
      <c r="Q84" s="10"/>
      <c r="R84" s="10"/>
      <c r="S84" s="10"/>
      <c r="T84" s="10"/>
      <c r="U84" s="10"/>
    </row>
    <row r="85" spans="1:21" ht="16.5" customHeight="1" x14ac:dyDescent="0.25">
      <c r="A85" s="7"/>
      <c r="B85" s="7"/>
      <c r="C85" s="7" t="s">
        <v>859</v>
      </c>
      <c r="D85" s="7"/>
      <c r="E85" s="7"/>
      <c r="F85" s="7"/>
      <c r="G85" s="7"/>
      <c r="H85" s="7"/>
      <c r="I85" s="7"/>
      <c r="J85" s="7"/>
      <c r="K85" s="7"/>
      <c r="L85" s="9"/>
      <c r="M85" s="10"/>
      <c r="N85" s="10"/>
      <c r="O85" s="10"/>
      <c r="P85" s="10"/>
      <c r="Q85" s="10"/>
      <c r="R85" s="10"/>
      <c r="S85" s="10"/>
      <c r="T85" s="10"/>
      <c r="U85" s="10"/>
    </row>
    <row r="86" spans="1:21" ht="16.5" customHeight="1" x14ac:dyDescent="0.25">
      <c r="A86" s="7"/>
      <c r="B86" s="7"/>
      <c r="C86" s="7"/>
      <c r="D86" s="7" t="s">
        <v>860</v>
      </c>
      <c r="E86" s="7"/>
      <c r="F86" s="7"/>
      <c r="G86" s="7"/>
      <c r="H86" s="7"/>
      <c r="I86" s="7"/>
      <c r="J86" s="7"/>
      <c r="K86" s="7"/>
      <c r="L86" s="9" t="s">
        <v>131</v>
      </c>
      <c r="M86" s="266">
        <v>406</v>
      </c>
      <c r="N86" s="267">
        <v>71</v>
      </c>
      <c r="O86" s="266">
        <v>599</v>
      </c>
      <c r="P86" s="267">
        <v>97</v>
      </c>
      <c r="Q86" s="266">
        <v>188</v>
      </c>
      <c r="R86" s="267">
        <v>52</v>
      </c>
      <c r="S86" s="267">
        <v>59</v>
      </c>
      <c r="T86" s="267">
        <v>24</v>
      </c>
      <c r="U86" s="269">
        <v>1496</v>
      </c>
    </row>
    <row r="87" spans="1:21" ht="16.5" customHeight="1" x14ac:dyDescent="0.25">
      <c r="A87" s="7"/>
      <c r="B87" s="7"/>
      <c r="C87" s="7"/>
      <c r="D87" s="7" t="s">
        <v>861</v>
      </c>
      <c r="E87" s="7"/>
      <c r="F87" s="7"/>
      <c r="G87" s="7"/>
      <c r="H87" s="7"/>
      <c r="I87" s="7"/>
      <c r="J87" s="7"/>
      <c r="K87" s="7"/>
      <c r="L87" s="9" t="s">
        <v>131</v>
      </c>
      <c r="M87" s="269">
        <v>4810</v>
      </c>
      <c r="N87" s="266">
        <v>196</v>
      </c>
      <c r="O87" s="269">
        <v>2985</v>
      </c>
      <c r="P87" s="266">
        <v>572</v>
      </c>
      <c r="Q87" s="269">
        <v>1659</v>
      </c>
      <c r="R87" s="266">
        <v>247</v>
      </c>
      <c r="S87" s="266">
        <v>522</v>
      </c>
      <c r="T87" s="267">
        <v>40</v>
      </c>
      <c r="U87" s="270">
        <v>11031</v>
      </c>
    </row>
    <row r="88" spans="1:21" ht="16.5" customHeight="1" x14ac:dyDescent="0.25">
      <c r="A88" s="7"/>
      <c r="B88" s="7"/>
      <c r="C88" s="7"/>
      <c r="D88" s="7" t="s">
        <v>101</v>
      </c>
      <c r="E88" s="7"/>
      <c r="F88" s="7"/>
      <c r="G88" s="7"/>
      <c r="H88" s="7"/>
      <c r="I88" s="7"/>
      <c r="J88" s="7"/>
      <c r="K88" s="7"/>
      <c r="L88" s="9" t="s">
        <v>131</v>
      </c>
      <c r="M88" s="269">
        <v>5216</v>
      </c>
      <c r="N88" s="266">
        <v>267</v>
      </c>
      <c r="O88" s="269">
        <v>3584</v>
      </c>
      <c r="P88" s="266">
        <v>669</v>
      </c>
      <c r="Q88" s="269">
        <v>1847</v>
      </c>
      <c r="R88" s="266">
        <v>299</v>
      </c>
      <c r="S88" s="266">
        <v>581</v>
      </c>
      <c r="T88" s="267">
        <v>64</v>
      </c>
      <c r="U88" s="270">
        <v>12527</v>
      </c>
    </row>
    <row r="89" spans="1:21" ht="16.5" customHeight="1" x14ac:dyDescent="0.25">
      <c r="A89" s="7"/>
      <c r="B89" s="7" t="s">
        <v>862</v>
      </c>
      <c r="C89" s="7"/>
      <c r="D89" s="7"/>
      <c r="E89" s="7"/>
      <c r="F89" s="7"/>
      <c r="G89" s="7"/>
      <c r="H89" s="7"/>
      <c r="I89" s="7"/>
      <c r="J89" s="7"/>
      <c r="K89" s="7"/>
      <c r="L89" s="9"/>
      <c r="M89" s="10"/>
      <c r="N89" s="10"/>
      <c r="O89" s="10"/>
      <c r="P89" s="10"/>
      <c r="Q89" s="10"/>
      <c r="R89" s="10"/>
      <c r="S89" s="10"/>
      <c r="T89" s="10"/>
      <c r="U89" s="10"/>
    </row>
    <row r="90" spans="1:21" ht="16.5" customHeight="1" x14ac:dyDescent="0.25">
      <c r="A90" s="7"/>
      <c r="B90" s="7"/>
      <c r="C90" s="7" t="s">
        <v>859</v>
      </c>
      <c r="D90" s="7"/>
      <c r="E90" s="7"/>
      <c r="F90" s="7"/>
      <c r="G90" s="7"/>
      <c r="H90" s="7"/>
      <c r="I90" s="7"/>
      <c r="J90" s="7"/>
      <c r="K90" s="7"/>
      <c r="L90" s="9"/>
      <c r="M90" s="10"/>
      <c r="N90" s="10"/>
      <c r="O90" s="10"/>
      <c r="P90" s="10"/>
      <c r="Q90" s="10"/>
      <c r="R90" s="10"/>
      <c r="S90" s="10"/>
      <c r="T90" s="10"/>
      <c r="U90" s="10"/>
    </row>
    <row r="91" spans="1:21" ht="16.5" customHeight="1" x14ac:dyDescent="0.25">
      <c r="A91" s="7"/>
      <c r="B91" s="7"/>
      <c r="C91" s="7"/>
      <c r="D91" s="7" t="s">
        <v>860</v>
      </c>
      <c r="E91" s="7"/>
      <c r="F91" s="7"/>
      <c r="G91" s="7"/>
      <c r="H91" s="7"/>
      <c r="I91" s="7"/>
      <c r="J91" s="7"/>
      <c r="K91" s="7"/>
      <c r="L91" s="9" t="s">
        <v>407</v>
      </c>
      <c r="M91" s="268">
        <v>7.8</v>
      </c>
      <c r="N91" s="272">
        <v>26.6</v>
      </c>
      <c r="O91" s="272">
        <v>16.7</v>
      </c>
      <c r="P91" s="272">
        <v>14.5</v>
      </c>
      <c r="Q91" s="272">
        <v>10.199999999999999</v>
      </c>
      <c r="R91" s="272">
        <v>17.399999999999999</v>
      </c>
      <c r="S91" s="272">
        <v>10.199999999999999</v>
      </c>
      <c r="T91" s="272">
        <v>37.5</v>
      </c>
      <c r="U91" s="272">
        <v>11.9</v>
      </c>
    </row>
    <row r="92" spans="1:21" ht="42.45" customHeight="1" x14ac:dyDescent="0.25">
      <c r="A92" s="14"/>
      <c r="B92" s="520" t="s">
        <v>858</v>
      </c>
      <c r="C92" s="520"/>
      <c r="D92" s="520"/>
      <c r="E92" s="520"/>
      <c r="F92" s="520"/>
      <c r="G92" s="520"/>
      <c r="H92" s="520"/>
      <c r="I92" s="520"/>
      <c r="J92" s="520"/>
      <c r="K92" s="520"/>
      <c r="L92" s="15" t="s">
        <v>131</v>
      </c>
      <c r="M92" s="265">
        <v>700421</v>
      </c>
      <c r="N92" s="265">
        <v>609923</v>
      </c>
      <c r="O92" s="265">
        <v>357837</v>
      </c>
      <c r="P92" s="265">
        <v>222296</v>
      </c>
      <c r="Q92" s="265">
        <v>168352</v>
      </c>
      <c r="R92" s="271">
        <v>38648</v>
      </c>
      <c r="S92" s="271">
        <v>36719</v>
      </c>
      <c r="T92" s="271">
        <v>43840</v>
      </c>
      <c r="U92" s="274">
        <v>2178036</v>
      </c>
    </row>
    <row r="93" spans="1:21" ht="4.5" customHeight="1" x14ac:dyDescent="0.25">
      <c r="A93" s="25"/>
      <c r="B93" s="25"/>
      <c r="C93" s="2"/>
      <c r="D93" s="2"/>
      <c r="E93" s="2"/>
      <c r="F93" s="2"/>
      <c r="G93" s="2"/>
      <c r="H93" s="2"/>
      <c r="I93" s="2"/>
      <c r="J93" s="2"/>
      <c r="K93" s="2"/>
      <c r="L93" s="2"/>
      <c r="M93" s="2"/>
      <c r="N93" s="2"/>
      <c r="O93" s="2"/>
      <c r="P93" s="2"/>
      <c r="Q93" s="2"/>
      <c r="R93" s="2"/>
      <c r="S93" s="2"/>
      <c r="T93" s="2"/>
      <c r="U93" s="2"/>
    </row>
    <row r="94" spans="1:21" ht="16.5" customHeight="1" x14ac:dyDescent="0.25">
      <c r="A94" s="155"/>
      <c r="B94" s="155"/>
      <c r="C94" s="512" t="s">
        <v>571</v>
      </c>
      <c r="D94" s="512"/>
      <c r="E94" s="512"/>
      <c r="F94" s="512"/>
      <c r="G94" s="512"/>
      <c r="H94" s="512"/>
      <c r="I94" s="512"/>
      <c r="J94" s="512"/>
      <c r="K94" s="512"/>
      <c r="L94" s="512"/>
      <c r="M94" s="512"/>
      <c r="N94" s="512"/>
      <c r="O94" s="512"/>
      <c r="P94" s="512"/>
      <c r="Q94" s="512"/>
      <c r="R94" s="512"/>
      <c r="S94" s="512"/>
      <c r="T94" s="512"/>
      <c r="U94" s="512"/>
    </row>
    <row r="95" spans="1:21" ht="16.5" customHeight="1" x14ac:dyDescent="0.25">
      <c r="A95" s="155"/>
      <c r="B95" s="155"/>
      <c r="C95" s="512" t="s">
        <v>572</v>
      </c>
      <c r="D95" s="512"/>
      <c r="E95" s="512"/>
      <c r="F95" s="512"/>
      <c r="G95" s="512"/>
      <c r="H95" s="512"/>
      <c r="I95" s="512"/>
      <c r="J95" s="512"/>
      <c r="K95" s="512"/>
      <c r="L95" s="512"/>
      <c r="M95" s="512"/>
      <c r="N95" s="512"/>
      <c r="O95" s="512"/>
      <c r="P95" s="512"/>
      <c r="Q95" s="512"/>
      <c r="R95" s="512"/>
      <c r="S95" s="512"/>
      <c r="T95" s="512"/>
      <c r="U95" s="512"/>
    </row>
    <row r="96" spans="1:21" ht="4.5" customHeight="1" x14ac:dyDescent="0.25">
      <c r="A96" s="25"/>
      <c r="B96" s="25"/>
      <c r="C96" s="2"/>
      <c r="D96" s="2"/>
      <c r="E96" s="2"/>
      <c r="F96" s="2"/>
      <c r="G96" s="2"/>
      <c r="H96" s="2"/>
      <c r="I96" s="2"/>
      <c r="J96" s="2"/>
      <c r="K96" s="2"/>
      <c r="L96" s="2"/>
      <c r="M96" s="2"/>
      <c r="N96" s="2"/>
      <c r="O96" s="2"/>
      <c r="P96" s="2"/>
      <c r="Q96" s="2"/>
      <c r="R96" s="2"/>
      <c r="S96" s="2"/>
      <c r="T96" s="2"/>
      <c r="U96" s="2"/>
    </row>
    <row r="97" spans="1:21" ht="55.2" customHeight="1" x14ac:dyDescent="0.25">
      <c r="A97" s="25" t="s">
        <v>102</v>
      </c>
      <c r="B97" s="25"/>
      <c r="C97" s="512" t="s">
        <v>863</v>
      </c>
      <c r="D97" s="512"/>
      <c r="E97" s="512"/>
      <c r="F97" s="512"/>
      <c r="G97" s="512"/>
      <c r="H97" s="512"/>
      <c r="I97" s="512"/>
      <c r="J97" s="512"/>
      <c r="K97" s="512"/>
      <c r="L97" s="512"/>
      <c r="M97" s="512"/>
      <c r="N97" s="512"/>
      <c r="O97" s="512"/>
      <c r="P97" s="512"/>
      <c r="Q97" s="512"/>
      <c r="R97" s="512"/>
      <c r="S97" s="512"/>
      <c r="T97" s="512"/>
      <c r="U97" s="512"/>
    </row>
    <row r="98" spans="1:21" ht="29.4" customHeight="1" x14ac:dyDescent="0.25">
      <c r="A98" s="25" t="s">
        <v>103</v>
      </c>
      <c r="B98" s="25"/>
      <c r="C98" s="512" t="s">
        <v>864</v>
      </c>
      <c r="D98" s="512"/>
      <c r="E98" s="512"/>
      <c r="F98" s="512"/>
      <c r="G98" s="512"/>
      <c r="H98" s="512"/>
      <c r="I98" s="512"/>
      <c r="J98" s="512"/>
      <c r="K98" s="512"/>
      <c r="L98" s="512"/>
      <c r="M98" s="512"/>
      <c r="N98" s="512"/>
      <c r="O98" s="512"/>
      <c r="P98" s="512"/>
      <c r="Q98" s="512"/>
      <c r="R98" s="512"/>
      <c r="S98" s="512"/>
      <c r="T98" s="512"/>
      <c r="U98" s="512"/>
    </row>
    <row r="99" spans="1:21" ht="29.4" customHeight="1" x14ac:dyDescent="0.25">
      <c r="A99" s="25" t="s">
        <v>104</v>
      </c>
      <c r="B99" s="25"/>
      <c r="C99" s="512" t="s">
        <v>865</v>
      </c>
      <c r="D99" s="512"/>
      <c r="E99" s="512"/>
      <c r="F99" s="512"/>
      <c r="G99" s="512"/>
      <c r="H99" s="512"/>
      <c r="I99" s="512"/>
      <c r="J99" s="512"/>
      <c r="K99" s="512"/>
      <c r="L99" s="512"/>
      <c r="M99" s="512"/>
      <c r="N99" s="512"/>
      <c r="O99" s="512"/>
      <c r="P99" s="512"/>
      <c r="Q99" s="512"/>
      <c r="R99" s="512"/>
      <c r="S99" s="512"/>
      <c r="T99" s="512"/>
      <c r="U99" s="512"/>
    </row>
    <row r="100" spans="1:21" ht="29.4" customHeight="1" x14ac:dyDescent="0.25">
      <c r="A100" s="25" t="s">
        <v>105</v>
      </c>
      <c r="B100" s="25"/>
      <c r="C100" s="512" t="s">
        <v>866</v>
      </c>
      <c r="D100" s="512"/>
      <c r="E100" s="512"/>
      <c r="F100" s="512"/>
      <c r="G100" s="512"/>
      <c r="H100" s="512"/>
      <c r="I100" s="512"/>
      <c r="J100" s="512"/>
      <c r="K100" s="512"/>
      <c r="L100" s="512"/>
      <c r="M100" s="512"/>
      <c r="N100" s="512"/>
      <c r="O100" s="512"/>
      <c r="P100" s="512"/>
      <c r="Q100" s="512"/>
      <c r="R100" s="512"/>
      <c r="S100" s="512"/>
      <c r="T100" s="512"/>
      <c r="U100" s="512"/>
    </row>
    <row r="101" spans="1:21" ht="42.45" customHeight="1" x14ac:dyDescent="0.25">
      <c r="A101" s="25" t="s">
        <v>106</v>
      </c>
      <c r="B101" s="25"/>
      <c r="C101" s="512" t="s">
        <v>867</v>
      </c>
      <c r="D101" s="512"/>
      <c r="E101" s="512"/>
      <c r="F101" s="512"/>
      <c r="G101" s="512"/>
      <c r="H101" s="512"/>
      <c r="I101" s="512"/>
      <c r="J101" s="512"/>
      <c r="K101" s="512"/>
      <c r="L101" s="512"/>
      <c r="M101" s="512"/>
      <c r="N101" s="512"/>
      <c r="O101" s="512"/>
      <c r="P101" s="512"/>
      <c r="Q101" s="512"/>
      <c r="R101" s="512"/>
      <c r="S101" s="512"/>
      <c r="T101" s="512"/>
      <c r="U101" s="512"/>
    </row>
    <row r="102" spans="1:21" ht="29.4" customHeight="1" x14ac:dyDescent="0.25">
      <c r="A102" s="25" t="s">
        <v>107</v>
      </c>
      <c r="B102" s="25"/>
      <c r="C102" s="512" t="s">
        <v>868</v>
      </c>
      <c r="D102" s="512"/>
      <c r="E102" s="512"/>
      <c r="F102" s="512"/>
      <c r="G102" s="512"/>
      <c r="H102" s="512"/>
      <c r="I102" s="512"/>
      <c r="J102" s="512"/>
      <c r="K102" s="512"/>
      <c r="L102" s="512"/>
      <c r="M102" s="512"/>
      <c r="N102" s="512"/>
      <c r="O102" s="512"/>
      <c r="P102" s="512"/>
      <c r="Q102" s="512"/>
      <c r="R102" s="512"/>
      <c r="S102" s="512"/>
      <c r="T102" s="512"/>
      <c r="U102" s="512"/>
    </row>
    <row r="103" spans="1:21" ht="4.5" customHeight="1" x14ac:dyDescent="0.25"/>
    <row r="104" spans="1:21" ht="16.5" customHeight="1" x14ac:dyDescent="0.25">
      <c r="A104" s="26" t="s">
        <v>115</v>
      </c>
      <c r="B104" s="25"/>
      <c r="C104" s="25"/>
      <c r="D104" s="25"/>
      <c r="E104" s="512" t="s">
        <v>869</v>
      </c>
      <c r="F104" s="512"/>
      <c r="G104" s="512"/>
      <c r="H104" s="512"/>
      <c r="I104" s="512"/>
      <c r="J104" s="512"/>
      <c r="K104" s="512"/>
      <c r="L104" s="512"/>
      <c r="M104" s="512"/>
      <c r="N104" s="512"/>
      <c r="O104" s="512"/>
      <c r="P104" s="512"/>
      <c r="Q104" s="512"/>
      <c r="R104" s="512"/>
      <c r="S104" s="512"/>
      <c r="T104" s="512"/>
      <c r="U104" s="512"/>
    </row>
  </sheetData>
  <mergeCells count="19">
    <mergeCell ref="B62:K62"/>
    <mergeCell ref="B72:K72"/>
    <mergeCell ref="B82:K82"/>
    <mergeCell ref="B92:K92"/>
    <mergeCell ref="K1:U1"/>
    <mergeCell ref="B12:K12"/>
    <mergeCell ref="B22:K22"/>
    <mergeCell ref="B32:K32"/>
    <mergeCell ref="B42:K42"/>
    <mergeCell ref="B52:K52"/>
    <mergeCell ref="C100:U100"/>
    <mergeCell ref="C101:U101"/>
    <mergeCell ref="C102:U102"/>
    <mergeCell ref="E104:U104"/>
    <mergeCell ref="C94:U94"/>
    <mergeCell ref="C95:U95"/>
    <mergeCell ref="C97:U97"/>
    <mergeCell ref="C98:U98"/>
    <mergeCell ref="C99:U99"/>
  </mergeCells>
  <pageMargins left="0.7" right="0.7" top="0.75" bottom="0.75" header="0.3" footer="0.3"/>
  <pageSetup paperSize="9" fitToHeight="0" orientation="landscape" horizontalDpi="300" verticalDpi="300"/>
  <headerFooter scaleWithDoc="0" alignWithMargins="0">
    <oddHeader>&amp;C&amp;"Arial"&amp;8TABLE 14A.31</oddHeader>
    <oddFooter>&amp;L&amp;"Arial"&amp;8REPORT ON
GOVERNMENT
SERVICES 2022&amp;R&amp;"Arial"&amp;8AGED CARE
SERVICES
PAGE &amp;B&amp;P&amp;B</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U368"/>
  <sheetViews>
    <sheetView showGridLines="0" workbookViewId="0"/>
  </sheetViews>
  <sheetFormatPr defaultRowHeight="13.2" x14ac:dyDescent="0.25"/>
  <cols>
    <col min="1" max="10" width="1.88671875" customWidth="1"/>
    <col min="11" max="11" width="7" customWidth="1"/>
    <col min="12" max="12" width="5.44140625" customWidth="1"/>
    <col min="13" max="21" width="8.5546875" customWidth="1"/>
  </cols>
  <sheetData>
    <row r="1" spans="1:21" ht="33.9" customHeight="1" x14ac:dyDescent="0.25">
      <c r="A1" s="8" t="s">
        <v>870</v>
      </c>
      <c r="B1" s="8"/>
      <c r="C1" s="8"/>
      <c r="D1" s="8"/>
      <c r="E1" s="8"/>
      <c r="F1" s="8"/>
      <c r="G1" s="8"/>
      <c r="H1" s="8"/>
      <c r="I1" s="8"/>
      <c r="J1" s="8"/>
      <c r="K1" s="517" t="s">
        <v>871</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872</v>
      </c>
      <c r="N2" s="13" t="s">
        <v>873</v>
      </c>
      <c r="O2" s="13" t="s">
        <v>874</v>
      </c>
      <c r="P2" s="13" t="s">
        <v>875</v>
      </c>
      <c r="Q2" s="13" t="s">
        <v>876</v>
      </c>
      <c r="R2" s="13" t="s">
        <v>877</v>
      </c>
      <c r="S2" s="13" t="s">
        <v>878</v>
      </c>
      <c r="T2" s="13" t="s">
        <v>879</v>
      </c>
      <c r="U2" s="13" t="s">
        <v>880</v>
      </c>
    </row>
    <row r="3" spans="1:21" ht="16.5" customHeight="1" x14ac:dyDescent="0.25">
      <c r="A3" s="7" t="s">
        <v>250</v>
      </c>
      <c r="B3" s="7"/>
      <c r="C3" s="7"/>
      <c r="D3" s="7"/>
      <c r="E3" s="7"/>
      <c r="F3" s="7"/>
      <c r="G3" s="7"/>
      <c r="H3" s="7"/>
      <c r="I3" s="7"/>
      <c r="J3" s="7"/>
      <c r="K3" s="7"/>
      <c r="L3" s="9"/>
      <c r="M3" s="10"/>
      <c r="N3" s="10"/>
      <c r="O3" s="10"/>
      <c r="P3" s="10"/>
      <c r="Q3" s="10"/>
      <c r="R3" s="10"/>
      <c r="S3" s="10"/>
      <c r="T3" s="10"/>
      <c r="U3" s="10"/>
    </row>
    <row r="4" spans="1:21" ht="16.5" customHeight="1" x14ac:dyDescent="0.25">
      <c r="A4" s="7"/>
      <c r="B4" s="7" t="s">
        <v>881</v>
      </c>
      <c r="C4" s="7"/>
      <c r="D4" s="7"/>
      <c r="E4" s="7"/>
      <c r="F4" s="7"/>
      <c r="G4" s="7"/>
      <c r="H4" s="7"/>
      <c r="I4" s="7"/>
      <c r="J4" s="7"/>
      <c r="K4" s="7"/>
      <c r="L4" s="9"/>
      <c r="M4" s="10"/>
      <c r="N4" s="10"/>
      <c r="O4" s="10"/>
      <c r="P4" s="10"/>
      <c r="Q4" s="10"/>
      <c r="R4" s="10"/>
      <c r="S4" s="10"/>
      <c r="T4" s="10"/>
      <c r="U4" s="10"/>
    </row>
    <row r="5" spans="1:21" ht="16.5" customHeight="1" x14ac:dyDescent="0.25">
      <c r="A5" s="7"/>
      <c r="B5" s="7"/>
      <c r="C5" s="7" t="s">
        <v>882</v>
      </c>
      <c r="D5" s="7"/>
      <c r="E5" s="7"/>
      <c r="F5" s="7"/>
      <c r="G5" s="7"/>
      <c r="H5" s="7"/>
      <c r="I5" s="7"/>
      <c r="J5" s="7"/>
      <c r="K5" s="7"/>
      <c r="L5" s="9"/>
      <c r="M5" s="10"/>
      <c r="N5" s="10"/>
      <c r="O5" s="10"/>
      <c r="P5" s="10"/>
      <c r="Q5" s="10"/>
      <c r="R5" s="10"/>
      <c r="S5" s="10"/>
      <c r="T5" s="10"/>
      <c r="U5" s="10"/>
    </row>
    <row r="6" spans="1:21" ht="29.4" customHeight="1" x14ac:dyDescent="0.25">
      <c r="A6" s="7"/>
      <c r="B6" s="7"/>
      <c r="C6" s="7"/>
      <c r="D6" s="519" t="s">
        <v>150</v>
      </c>
      <c r="E6" s="519"/>
      <c r="F6" s="519"/>
      <c r="G6" s="519"/>
      <c r="H6" s="519"/>
      <c r="I6" s="519"/>
      <c r="J6" s="519"/>
      <c r="K6" s="519"/>
      <c r="L6" s="9" t="s">
        <v>739</v>
      </c>
      <c r="M6" s="281">
        <v>1615</v>
      </c>
      <c r="N6" s="276">
        <v>54</v>
      </c>
      <c r="O6" s="281">
        <v>4188</v>
      </c>
      <c r="P6" s="281">
        <v>1140</v>
      </c>
      <c r="Q6" s="279">
        <v>680</v>
      </c>
      <c r="R6" s="276">
        <v>64</v>
      </c>
      <c r="S6" s="277" t="s">
        <v>79</v>
      </c>
      <c r="T6" s="281">
        <v>2403</v>
      </c>
      <c r="U6" s="282">
        <v>10144</v>
      </c>
    </row>
    <row r="7" spans="1:21" ht="16.5" customHeight="1" x14ac:dyDescent="0.25">
      <c r="A7" s="7"/>
      <c r="B7" s="7"/>
      <c r="C7" s="7"/>
      <c r="D7" s="7" t="s">
        <v>883</v>
      </c>
      <c r="E7" s="7"/>
      <c r="F7" s="7"/>
      <c r="G7" s="7"/>
      <c r="H7" s="7"/>
      <c r="I7" s="7"/>
      <c r="J7" s="7"/>
      <c r="K7" s="7"/>
      <c r="L7" s="9" t="s">
        <v>739</v>
      </c>
      <c r="M7" s="282">
        <v>85838</v>
      </c>
      <c r="N7" s="281">
        <v>3044</v>
      </c>
      <c r="O7" s="282">
        <v>95569</v>
      </c>
      <c r="P7" s="282">
        <v>44197</v>
      </c>
      <c r="Q7" s="282">
        <v>42290</v>
      </c>
      <c r="R7" s="281">
        <v>4138</v>
      </c>
      <c r="S7" s="282">
        <v>11208</v>
      </c>
      <c r="T7" s="281">
        <v>5722</v>
      </c>
      <c r="U7" s="283">
        <v>292006</v>
      </c>
    </row>
    <row r="8" spans="1:21" ht="16.5" customHeight="1" x14ac:dyDescent="0.25">
      <c r="A8" s="7"/>
      <c r="B8" s="7"/>
      <c r="C8" s="7" t="s">
        <v>884</v>
      </c>
      <c r="D8" s="7"/>
      <c r="E8" s="7"/>
      <c r="F8" s="7"/>
      <c r="G8" s="7"/>
      <c r="H8" s="7"/>
      <c r="I8" s="7"/>
      <c r="J8" s="7"/>
      <c r="K8" s="7"/>
      <c r="L8" s="9"/>
      <c r="M8" s="10"/>
      <c r="N8" s="10"/>
      <c r="O8" s="10"/>
      <c r="P8" s="10"/>
      <c r="Q8" s="10"/>
      <c r="R8" s="10"/>
      <c r="S8" s="10"/>
      <c r="T8" s="10"/>
      <c r="U8" s="10"/>
    </row>
    <row r="9" spans="1:21" ht="16.5" customHeight="1" x14ac:dyDescent="0.25">
      <c r="A9" s="7"/>
      <c r="B9" s="7"/>
      <c r="C9" s="7"/>
      <c r="D9" s="7" t="s">
        <v>75</v>
      </c>
      <c r="E9" s="7"/>
      <c r="F9" s="7"/>
      <c r="G9" s="7"/>
      <c r="H9" s="7"/>
      <c r="I9" s="7"/>
      <c r="J9" s="7"/>
      <c r="K9" s="7"/>
      <c r="L9" s="9" t="s">
        <v>739</v>
      </c>
      <c r="M9" s="282">
        <v>64159</v>
      </c>
      <c r="N9" s="276">
        <v>93</v>
      </c>
      <c r="O9" s="282">
        <v>36870</v>
      </c>
      <c r="P9" s="282">
        <v>16258</v>
      </c>
      <c r="Q9" s="282">
        <v>31574</v>
      </c>
      <c r="R9" s="278" t="s">
        <v>77</v>
      </c>
      <c r="S9" s="282">
        <v>10761</v>
      </c>
      <c r="T9" s="278" t="s">
        <v>77</v>
      </c>
      <c r="U9" s="283">
        <v>159715</v>
      </c>
    </row>
    <row r="10" spans="1:21" ht="16.5" customHeight="1" x14ac:dyDescent="0.25">
      <c r="A10" s="7"/>
      <c r="B10" s="7"/>
      <c r="C10" s="7"/>
      <c r="D10" s="7" t="s">
        <v>78</v>
      </c>
      <c r="E10" s="7"/>
      <c r="F10" s="7"/>
      <c r="G10" s="7"/>
      <c r="H10" s="7"/>
      <c r="I10" s="7"/>
      <c r="J10" s="7"/>
      <c r="K10" s="7"/>
      <c r="L10" s="9" t="s">
        <v>739</v>
      </c>
      <c r="M10" s="282">
        <v>13849</v>
      </c>
      <c r="N10" s="281">
        <v>1302</v>
      </c>
      <c r="O10" s="282">
        <v>20925</v>
      </c>
      <c r="P10" s="281">
        <v>8778</v>
      </c>
      <c r="Q10" s="281">
        <v>1798</v>
      </c>
      <c r="R10" s="281">
        <v>2193</v>
      </c>
      <c r="S10" s="279">
        <v>130</v>
      </c>
      <c r="T10" s="278" t="s">
        <v>77</v>
      </c>
      <c r="U10" s="282">
        <v>48975</v>
      </c>
    </row>
    <row r="11" spans="1:21" ht="16.5" customHeight="1" x14ac:dyDescent="0.25">
      <c r="A11" s="7"/>
      <c r="B11" s="7"/>
      <c r="C11" s="7"/>
      <c r="D11" s="7" t="s">
        <v>80</v>
      </c>
      <c r="E11" s="7"/>
      <c r="F11" s="7"/>
      <c r="G11" s="7"/>
      <c r="H11" s="7"/>
      <c r="I11" s="7"/>
      <c r="J11" s="7"/>
      <c r="K11" s="7"/>
      <c r="L11" s="9" t="s">
        <v>739</v>
      </c>
      <c r="M11" s="281">
        <v>7466</v>
      </c>
      <c r="N11" s="281">
        <v>1703</v>
      </c>
      <c r="O11" s="282">
        <v>34733</v>
      </c>
      <c r="P11" s="282">
        <v>11073</v>
      </c>
      <c r="Q11" s="281">
        <v>8612</v>
      </c>
      <c r="R11" s="281">
        <v>1983</v>
      </c>
      <c r="S11" s="276">
        <v>38</v>
      </c>
      <c r="T11" s="281">
        <v>5411</v>
      </c>
      <c r="U11" s="282">
        <v>71019</v>
      </c>
    </row>
    <row r="12" spans="1:21" ht="16.5" customHeight="1" x14ac:dyDescent="0.25">
      <c r="A12" s="7"/>
      <c r="B12" s="7"/>
      <c r="C12" s="7"/>
      <c r="D12" s="7" t="s">
        <v>81</v>
      </c>
      <c r="E12" s="7"/>
      <c r="F12" s="7"/>
      <c r="G12" s="7"/>
      <c r="H12" s="7"/>
      <c r="I12" s="7"/>
      <c r="J12" s="7"/>
      <c r="K12" s="7"/>
      <c r="L12" s="9" t="s">
        <v>739</v>
      </c>
      <c r="M12" s="281">
        <v>1335</v>
      </c>
      <c r="N12" s="277" t="s">
        <v>79</v>
      </c>
      <c r="O12" s="281">
        <v>5347</v>
      </c>
      <c r="P12" s="281">
        <v>9116</v>
      </c>
      <c r="Q12" s="279">
        <v>166</v>
      </c>
      <c r="R12" s="276">
        <v>13</v>
      </c>
      <c r="S12" s="278" t="s">
        <v>77</v>
      </c>
      <c r="T12" s="281">
        <v>1740</v>
      </c>
      <c r="U12" s="282">
        <v>17717</v>
      </c>
    </row>
    <row r="13" spans="1:21" ht="16.5" customHeight="1" x14ac:dyDescent="0.25">
      <c r="A13" s="7"/>
      <c r="B13" s="7"/>
      <c r="C13" s="7"/>
      <c r="D13" s="7" t="s">
        <v>82</v>
      </c>
      <c r="E13" s="7"/>
      <c r="F13" s="7"/>
      <c r="G13" s="7"/>
      <c r="H13" s="7"/>
      <c r="I13" s="7"/>
      <c r="J13" s="7"/>
      <c r="K13" s="7"/>
      <c r="L13" s="9" t="s">
        <v>739</v>
      </c>
      <c r="M13" s="277" t="s">
        <v>79</v>
      </c>
      <c r="N13" s="278" t="s">
        <v>77</v>
      </c>
      <c r="O13" s="281">
        <v>1599</v>
      </c>
      <c r="P13" s="276">
        <v>76</v>
      </c>
      <c r="Q13" s="276">
        <v>52</v>
      </c>
      <c r="R13" s="276">
        <v>13</v>
      </c>
      <c r="S13" s="278" t="s">
        <v>77</v>
      </c>
      <c r="T13" s="279">
        <v>974</v>
      </c>
      <c r="U13" s="281">
        <v>2714</v>
      </c>
    </row>
    <row r="14" spans="1:21" ht="16.5" customHeight="1" x14ac:dyDescent="0.25">
      <c r="A14" s="7"/>
      <c r="B14" s="7"/>
      <c r="C14" s="7" t="s">
        <v>885</v>
      </c>
      <c r="D14" s="7"/>
      <c r="E14" s="7"/>
      <c r="F14" s="7"/>
      <c r="G14" s="7"/>
      <c r="H14" s="7"/>
      <c r="I14" s="7"/>
      <c r="J14" s="7"/>
      <c r="K14" s="7"/>
      <c r="L14" s="9"/>
      <c r="M14" s="10"/>
      <c r="N14" s="10"/>
      <c r="O14" s="10"/>
      <c r="P14" s="10"/>
      <c r="Q14" s="10"/>
      <c r="R14" s="10"/>
      <c r="S14" s="10"/>
      <c r="T14" s="10"/>
      <c r="U14" s="10"/>
    </row>
    <row r="15" spans="1:21" ht="16.5" customHeight="1" x14ac:dyDescent="0.25">
      <c r="A15" s="7"/>
      <c r="B15" s="7"/>
      <c r="C15" s="7"/>
      <c r="D15" s="7" t="s">
        <v>886</v>
      </c>
      <c r="E15" s="7"/>
      <c r="F15" s="7"/>
      <c r="G15" s="7"/>
      <c r="H15" s="7"/>
      <c r="I15" s="7"/>
      <c r="J15" s="7"/>
      <c r="K15" s="7"/>
      <c r="L15" s="9" t="s">
        <v>739</v>
      </c>
      <c r="M15" s="282">
        <v>24642</v>
      </c>
      <c r="N15" s="279">
        <v>839</v>
      </c>
      <c r="O15" s="282">
        <v>37231</v>
      </c>
      <c r="P15" s="281">
        <v>6035</v>
      </c>
      <c r="Q15" s="282">
        <v>11699</v>
      </c>
      <c r="R15" s="281">
        <v>2762</v>
      </c>
      <c r="S15" s="279">
        <v>198</v>
      </c>
      <c r="T15" s="281">
        <v>1737</v>
      </c>
      <c r="U15" s="282">
        <v>85143</v>
      </c>
    </row>
    <row r="16" spans="1:21" ht="16.5" customHeight="1" x14ac:dyDescent="0.25">
      <c r="A16" s="7"/>
      <c r="B16" s="7"/>
      <c r="C16" s="7"/>
      <c r="D16" s="7" t="s">
        <v>887</v>
      </c>
      <c r="E16" s="7"/>
      <c r="F16" s="7"/>
      <c r="G16" s="7"/>
      <c r="H16" s="7"/>
      <c r="I16" s="7"/>
      <c r="J16" s="7"/>
      <c r="K16" s="7"/>
      <c r="L16" s="9" t="s">
        <v>739</v>
      </c>
      <c r="M16" s="282">
        <v>22636</v>
      </c>
      <c r="N16" s="279">
        <v>885</v>
      </c>
      <c r="O16" s="282">
        <v>19481</v>
      </c>
      <c r="P16" s="282">
        <v>20352</v>
      </c>
      <c r="Q16" s="282">
        <v>15717</v>
      </c>
      <c r="R16" s="279">
        <v>565</v>
      </c>
      <c r="S16" s="276">
        <v>74</v>
      </c>
      <c r="T16" s="281">
        <v>1925</v>
      </c>
      <c r="U16" s="282">
        <v>81635</v>
      </c>
    </row>
    <row r="17" spans="1:21" ht="16.5" customHeight="1" x14ac:dyDescent="0.25">
      <c r="A17" s="7"/>
      <c r="B17" s="7"/>
      <c r="C17" s="7"/>
      <c r="D17" s="7" t="s">
        <v>888</v>
      </c>
      <c r="E17" s="7"/>
      <c r="F17" s="7"/>
      <c r="G17" s="7"/>
      <c r="H17" s="7"/>
      <c r="I17" s="7"/>
      <c r="J17" s="7"/>
      <c r="K17" s="7"/>
      <c r="L17" s="9" t="s">
        <v>739</v>
      </c>
      <c r="M17" s="282">
        <v>17953</v>
      </c>
      <c r="N17" s="281">
        <v>1232</v>
      </c>
      <c r="O17" s="282">
        <v>20216</v>
      </c>
      <c r="P17" s="282">
        <v>12326</v>
      </c>
      <c r="Q17" s="281">
        <v>7345</v>
      </c>
      <c r="R17" s="279">
        <v>518</v>
      </c>
      <c r="S17" s="279">
        <v>379</v>
      </c>
      <c r="T17" s="281">
        <v>1865</v>
      </c>
      <c r="U17" s="282">
        <v>61834</v>
      </c>
    </row>
    <row r="18" spans="1:21" ht="16.5" customHeight="1" x14ac:dyDescent="0.25">
      <c r="A18" s="7"/>
      <c r="B18" s="7"/>
      <c r="C18" s="7"/>
      <c r="D18" s="7" t="s">
        <v>889</v>
      </c>
      <c r="E18" s="7"/>
      <c r="F18" s="7"/>
      <c r="G18" s="7"/>
      <c r="H18" s="7"/>
      <c r="I18" s="7"/>
      <c r="J18" s="7"/>
      <c r="K18" s="7"/>
      <c r="L18" s="9" t="s">
        <v>739</v>
      </c>
      <c r="M18" s="282">
        <v>12778</v>
      </c>
      <c r="N18" s="276">
        <v>90</v>
      </c>
      <c r="O18" s="282">
        <v>13438</v>
      </c>
      <c r="P18" s="281">
        <v>3506</v>
      </c>
      <c r="Q18" s="281">
        <v>5009</v>
      </c>
      <c r="R18" s="279">
        <v>357</v>
      </c>
      <c r="S18" s="281">
        <v>4878</v>
      </c>
      <c r="T18" s="281">
        <v>1723</v>
      </c>
      <c r="U18" s="282">
        <v>41779</v>
      </c>
    </row>
    <row r="19" spans="1:21" ht="16.5" customHeight="1" x14ac:dyDescent="0.25">
      <c r="A19" s="7"/>
      <c r="B19" s="7"/>
      <c r="C19" s="7"/>
      <c r="D19" s="7" t="s">
        <v>890</v>
      </c>
      <c r="E19" s="7"/>
      <c r="F19" s="7"/>
      <c r="G19" s="7"/>
      <c r="H19" s="7"/>
      <c r="I19" s="7"/>
      <c r="J19" s="7"/>
      <c r="K19" s="7"/>
      <c r="L19" s="9" t="s">
        <v>739</v>
      </c>
      <c r="M19" s="281">
        <v>8800</v>
      </c>
      <c r="N19" s="276">
        <v>52</v>
      </c>
      <c r="O19" s="281">
        <v>9108</v>
      </c>
      <c r="P19" s="281">
        <v>2980</v>
      </c>
      <c r="Q19" s="281">
        <v>2432</v>
      </c>
      <c r="R19" s="277" t="s">
        <v>79</v>
      </c>
      <c r="S19" s="281">
        <v>5382</v>
      </c>
      <c r="T19" s="279">
        <v>875</v>
      </c>
      <c r="U19" s="282">
        <v>29629</v>
      </c>
    </row>
    <row r="20" spans="1:21" ht="16.5" customHeight="1" x14ac:dyDescent="0.25">
      <c r="A20" s="7"/>
      <c r="B20" s="7"/>
      <c r="C20" s="7" t="s">
        <v>891</v>
      </c>
      <c r="D20" s="7"/>
      <c r="E20" s="7"/>
      <c r="F20" s="7"/>
      <c r="G20" s="7"/>
      <c r="H20" s="7"/>
      <c r="I20" s="7"/>
      <c r="J20" s="7"/>
      <c r="K20" s="7"/>
      <c r="L20" s="9" t="s">
        <v>739</v>
      </c>
      <c r="M20" s="282">
        <v>87453</v>
      </c>
      <c r="N20" s="281">
        <v>3098</v>
      </c>
      <c r="O20" s="282">
        <v>99757</v>
      </c>
      <c r="P20" s="282">
        <v>45337</v>
      </c>
      <c r="Q20" s="282">
        <v>42970</v>
      </c>
      <c r="R20" s="281">
        <v>4202</v>
      </c>
      <c r="S20" s="282">
        <v>11208</v>
      </c>
      <c r="T20" s="281">
        <v>8125</v>
      </c>
      <c r="U20" s="283">
        <v>302150</v>
      </c>
    </row>
    <row r="21" spans="1:21" ht="16.5" customHeight="1" x14ac:dyDescent="0.25">
      <c r="A21" s="7"/>
      <c r="B21" s="7" t="s">
        <v>892</v>
      </c>
      <c r="C21" s="7"/>
      <c r="D21" s="7"/>
      <c r="E21" s="7"/>
      <c r="F21" s="7"/>
      <c r="G21" s="7"/>
      <c r="H21" s="7"/>
      <c r="I21" s="7"/>
      <c r="J21" s="7"/>
      <c r="K21" s="7"/>
      <c r="L21" s="9"/>
      <c r="M21" s="10"/>
      <c r="N21" s="10"/>
      <c r="O21" s="10"/>
      <c r="P21" s="10"/>
      <c r="Q21" s="10"/>
      <c r="R21" s="10"/>
      <c r="S21" s="10"/>
      <c r="T21" s="10"/>
      <c r="U21" s="10"/>
    </row>
    <row r="22" spans="1:21" ht="16.5" customHeight="1" x14ac:dyDescent="0.25">
      <c r="A22" s="7"/>
      <c r="B22" s="7"/>
      <c r="C22" s="7" t="s">
        <v>882</v>
      </c>
      <c r="D22" s="7"/>
      <c r="E22" s="7"/>
      <c r="F22" s="7"/>
      <c r="G22" s="7"/>
      <c r="H22" s="7"/>
      <c r="I22" s="7"/>
      <c r="J22" s="7"/>
      <c r="K22" s="7"/>
      <c r="L22" s="9"/>
      <c r="M22" s="10"/>
      <c r="N22" s="10"/>
      <c r="O22" s="10"/>
      <c r="P22" s="10"/>
      <c r="Q22" s="10"/>
      <c r="R22" s="10"/>
      <c r="S22" s="10"/>
      <c r="T22" s="10"/>
      <c r="U22" s="10"/>
    </row>
    <row r="23" spans="1:21" ht="29.4" customHeight="1" x14ac:dyDescent="0.25">
      <c r="A23" s="7"/>
      <c r="B23" s="7"/>
      <c r="C23" s="7"/>
      <c r="D23" s="519" t="s">
        <v>150</v>
      </c>
      <c r="E23" s="519"/>
      <c r="F23" s="519"/>
      <c r="G23" s="519"/>
      <c r="H23" s="519"/>
      <c r="I23" s="519"/>
      <c r="J23" s="519"/>
      <c r="K23" s="519"/>
      <c r="L23" s="9" t="s">
        <v>140</v>
      </c>
      <c r="M23" s="284">
        <v>4.5</v>
      </c>
      <c r="N23" s="284">
        <v>0.6</v>
      </c>
      <c r="O23" s="286">
        <v>10.8</v>
      </c>
      <c r="P23" s="284">
        <v>5.7</v>
      </c>
      <c r="Q23" s="284">
        <v>8.6999999999999993</v>
      </c>
      <c r="R23" s="284">
        <v>2.9</v>
      </c>
      <c r="S23" s="284" t="s">
        <v>79</v>
      </c>
      <c r="T23" s="286">
        <v>10.4</v>
      </c>
      <c r="U23" s="284">
        <v>7.3</v>
      </c>
    </row>
    <row r="24" spans="1:21" ht="16.5" customHeight="1" x14ac:dyDescent="0.25">
      <c r="A24" s="7"/>
      <c r="B24" s="7"/>
      <c r="C24" s="7"/>
      <c r="D24" s="7" t="s">
        <v>883</v>
      </c>
      <c r="E24" s="7"/>
      <c r="F24" s="7"/>
      <c r="G24" s="7"/>
      <c r="H24" s="7"/>
      <c r="I24" s="7"/>
      <c r="J24" s="7"/>
      <c r="K24" s="7"/>
      <c r="L24" s="9" t="s">
        <v>140</v>
      </c>
      <c r="M24" s="284">
        <v>9.5</v>
      </c>
      <c r="N24" s="284">
        <v>0.4</v>
      </c>
      <c r="O24" s="286">
        <v>15.4</v>
      </c>
      <c r="P24" s="286">
        <v>17</v>
      </c>
      <c r="Q24" s="286">
        <v>20.7</v>
      </c>
      <c r="R24" s="284">
        <v>6.7</v>
      </c>
      <c r="S24" s="286">
        <v>21.8</v>
      </c>
      <c r="T24" s="286">
        <v>32.700000000000003</v>
      </c>
      <c r="U24" s="286">
        <v>10.1</v>
      </c>
    </row>
    <row r="25" spans="1:21" ht="16.5" customHeight="1" x14ac:dyDescent="0.25">
      <c r="A25" s="7"/>
      <c r="B25" s="7"/>
      <c r="C25" s="7" t="s">
        <v>884</v>
      </c>
      <c r="D25" s="7"/>
      <c r="E25" s="7"/>
      <c r="F25" s="7"/>
      <c r="G25" s="7"/>
      <c r="H25" s="7"/>
      <c r="I25" s="7"/>
      <c r="J25" s="7"/>
      <c r="K25" s="7"/>
      <c r="L25" s="9"/>
      <c r="M25" s="10"/>
      <c r="N25" s="10"/>
      <c r="O25" s="10"/>
      <c r="P25" s="10"/>
      <c r="Q25" s="10"/>
      <c r="R25" s="10"/>
      <c r="S25" s="10"/>
      <c r="T25" s="10"/>
      <c r="U25" s="10"/>
    </row>
    <row r="26" spans="1:21" ht="16.5" customHeight="1" x14ac:dyDescent="0.25">
      <c r="A26" s="7"/>
      <c r="B26" s="7"/>
      <c r="C26" s="7"/>
      <c r="D26" s="7" t="s">
        <v>75</v>
      </c>
      <c r="E26" s="7"/>
      <c r="F26" s="7"/>
      <c r="G26" s="7"/>
      <c r="H26" s="7"/>
      <c r="I26" s="7"/>
      <c r="J26" s="7"/>
      <c r="K26" s="7"/>
      <c r="L26" s="9" t="s">
        <v>140</v>
      </c>
      <c r="M26" s="284">
        <v>9.3000000000000007</v>
      </c>
      <c r="N26" s="284" t="s">
        <v>79</v>
      </c>
      <c r="O26" s="284">
        <v>9.1</v>
      </c>
      <c r="P26" s="284">
        <v>7.7</v>
      </c>
      <c r="Q26" s="286">
        <v>20.7</v>
      </c>
      <c r="R26" s="280" t="s">
        <v>77</v>
      </c>
      <c r="S26" s="286">
        <v>24.7</v>
      </c>
      <c r="T26" s="280" t="s">
        <v>77</v>
      </c>
      <c r="U26" s="284">
        <v>7.7</v>
      </c>
    </row>
    <row r="27" spans="1:21" ht="16.5" customHeight="1" x14ac:dyDescent="0.25">
      <c r="A27" s="7"/>
      <c r="B27" s="7"/>
      <c r="C27" s="7"/>
      <c r="D27" s="7" t="s">
        <v>78</v>
      </c>
      <c r="E27" s="7"/>
      <c r="F27" s="7"/>
      <c r="G27" s="7"/>
      <c r="H27" s="7"/>
      <c r="I27" s="7"/>
      <c r="J27" s="7"/>
      <c r="K27" s="7"/>
      <c r="L27" s="9" t="s">
        <v>140</v>
      </c>
      <c r="M27" s="284">
        <v>7.7</v>
      </c>
      <c r="N27" s="284">
        <v>0.8</v>
      </c>
      <c r="O27" s="286">
        <v>14.7</v>
      </c>
      <c r="P27" s="286">
        <v>36.1</v>
      </c>
      <c r="Q27" s="284">
        <v>7.1</v>
      </c>
      <c r="R27" s="284">
        <v>4.9000000000000004</v>
      </c>
      <c r="S27" s="284">
        <v>2.2000000000000002</v>
      </c>
      <c r="T27" s="280" t="s">
        <v>77</v>
      </c>
      <c r="U27" s="284">
        <v>8.3000000000000007</v>
      </c>
    </row>
    <row r="28" spans="1:21" ht="16.5" customHeight="1" x14ac:dyDescent="0.25">
      <c r="A28" s="7"/>
      <c r="B28" s="7"/>
      <c r="C28" s="7"/>
      <c r="D28" s="7" t="s">
        <v>80</v>
      </c>
      <c r="E28" s="7"/>
      <c r="F28" s="7"/>
      <c r="G28" s="7"/>
      <c r="H28" s="7"/>
      <c r="I28" s="7"/>
      <c r="J28" s="7"/>
      <c r="K28" s="7"/>
      <c r="L28" s="9" t="s">
        <v>140</v>
      </c>
      <c r="M28" s="286">
        <v>14.1</v>
      </c>
      <c r="N28" s="284">
        <v>4.5</v>
      </c>
      <c r="O28" s="286">
        <v>37.700000000000003</v>
      </c>
      <c r="P28" s="286">
        <v>48.2</v>
      </c>
      <c r="Q28" s="286">
        <v>34.1</v>
      </c>
      <c r="R28" s="286">
        <v>11</v>
      </c>
      <c r="S28" s="284">
        <v>1.6</v>
      </c>
      <c r="T28" s="286">
        <v>31.7</v>
      </c>
      <c r="U28" s="286">
        <v>26.4</v>
      </c>
    </row>
    <row r="29" spans="1:21" ht="16.5" customHeight="1" x14ac:dyDescent="0.25">
      <c r="A29" s="7"/>
      <c r="B29" s="7"/>
      <c r="C29" s="7"/>
      <c r="D29" s="7" t="s">
        <v>81</v>
      </c>
      <c r="E29" s="7"/>
      <c r="F29" s="7"/>
      <c r="G29" s="7"/>
      <c r="H29" s="7"/>
      <c r="I29" s="7"/>
      <c r="J29" s="7"/>
      <c r="K29" s="7"/>
      <c r="L29" s="9" t="s">
        <v>140</v>
      </c>
      <c r="M29" s="286">
        <v>34.200000000000003</v>
      </c>
      <c r="N29" s="284" t="s">
        <v>79</v>
      </c>
      <c r="O29" s="286">
        <v>54.1</v>
      </c>
      <c r="P29" s="286">
        <v>89.2</v>
      </c>
      <c r="Q29" s="284">
        <v>3.1</v>
      </c>
      <c r="R29" s="284">
        <v>1.6</v>
      </c>
      <c r="S29" s="280" t="s">
        <v>77</v>
      </c>
      <c r="T29" s="286">
        <v>19.100000000000001</v>
      </c>
      <c r="U29" s="286">
        <v>44.3</v>
      </c>
    </row>
    <row r="30" spans="1:21" ht="16.5" customHeight="1" x14ac:dyDescent="0.25">
      <c r="A30" s="7"/>
      <c r="B30" s="7"/>
      <c r="C30" s="7"/>
      <c r="D30" s="7" t="s">
        <v>82</v>
      </c>
      <c r="E30" s="7"/>
      <c r="F30" s="7"/>
      <c r="G30" s="7"/>
      <c r="H30" s="7"/>
      <c r="I30" s="7"/>
      <c r="J30" s="7"/>
      <c r="K30" s="7"/>
      <c r="L30" s="9" t="s">
        <v>140</v>
      </c>
      <c r="M30" s="284" t="s">
        <v>79</v>
      </c>
      <c r="N30" s="280" t="s">
        <v>77</v>
      </c>
      <c r="O30" s="286">
        <v>22.3</v>
      </c>
      <c r="P30" s="284">
        <v>1</v>
      </c>
      <c r="Q30" s="284">
        <v>2.7</v>
      </c>
      <c r="R30" s="284">
        <v>4.5</v>
      </c>
      <c r="S30" s="280" t="s">
        <v>501</v>
      </c>
      <c r="T30" s="284">
        <v>7.1</v>
      </c>
      <c r="U30" s="284">
        <v>8.6</v>
      </c>
    </row>
    <row r="31" spans="1:21" ht="16.5" customHeight="1" x14ac:dyDescent="0.25">
      <c r="A31" s="7"/>
      <c r="B31" s="7"/>
      <c r="C31" s="7" t="s">
        <v>885</v>
      </c>
      <c r="D31" s="7"/>
      <c r="E31" s="7"/>
      <c r="F31" s="7"/>
      <c r="G31" s="7"/>
      <c r="H31" s="7"/>
      <c r="I31" s="7"/>
      <c r="J31" s="7"/>
      <c r="K31" s="7"/>
      <c r="L31" s="9"/>
      <c r="M31" s="10"/>
      <c r="N31" s="10"/>
      <c r="O31" s="10"/>
      <c r="P31" s="10"/>
      <c r="Q31" s="10"/>
      <c r="R31" s="10"/>
      <c r="S31" s="10"/>
      <c r="T31" s="10"/>
      <c r="U31" s="10"/>
    </row>
    <row r="32" spans="1:21" ht="16.5" customHeight="1" x14ac:dyDescent="0.25">
      <c r="A32" s="7"/>
      <c r="B32" s="7"/>
      <c r="C32" s="7"/>
      <c r="D32" s="7" t="s">
        <v>886</v>
      </c>
      <c r="E32" s="7"/>
      <c r="F32" s="7"/>
      <c r="G32" s="7"/>
      <c r="H32" s="7"/>
      <c r="I32" s="7"/>
      <c r="J32" s="7"/>
      <c r="K32" s="7"/>
      <c r="L32" s="9" t="s">
        <v>140</v>
      </c>
      <c r="M32" s="286">
        <v>12.5</v>
      </c>
      <c r="N32" s="284">
        <v>0.7</v>
      </c>
      <c r="O32" s="286">
        <v>22.2</v>
      </c>
      <c r="P32" s="286">
        <v>17.7</v>
      </c>
      <c r="Q32" s="286">
        <v>21.6</v>
      </c>
      <c r="R32" s="284">
        <v>9.4</v>
      </c>
      <c r="S32" s="286">
        <v>14.7</v>
      </c>
      <c r="T32" s="284">
        <v>9.5</v>
      </c>
      <c r="U32" s="286">
        <v>13.6</v>
      </c>
    </row>
    <row r="33" spans="1:21" ht="16.5" customHeight="1" x14ac:dyDescent="0.25">
      <c r="A33" s="7"/>
      <c r="B33" s="7"/>
      <c r="C33" s="7"/>
      <c r="D33" s="7" t="s">
        <v>887</v>
      </c>
      <c r="E33" s="7"/>
      <c r="F33" s="7"/>
      <c r="G33" s="7"/>
      <c r="H33" s="7"/>
      <c r="I33" s="7"/>
      <c r="J33" s="7"/>
      <c r="K33" s="7"/>
      <c r="L33" s="9" t="s">
        <v>140</v>
      </c>
      <c r="M33" s="286">
        <v>11</v>
      </c>
      <c r="N33" s="284">
        <v>0.6</v>
      </c>
      <c r="O33" s="286">
        <v>15.6</v>
      </c>
      <c r="P33" s="286">
        <v>35.4</v>
      </c>
      <c r="Q33" s="286">
        <v>25.3</v>
      </c>
      <c r="R33" s="284">
        <v>5.5</v>
      </c>
      <c r="S33" s="284">
        <v>1.9</v>
      </c>
      <c r="T33" s="286">
        <v>56.1</v>
      </c>
      <c r="U33" s="286">
        <v>13.1</v>
      </c>
    </row>
    <row r="34" spans="1:21" ht="16.5" customHeight="1" x14ac:dyDescent="0.25">
      <c r="A34" s="7"/>
      <c r="B34" s="7"/>
      <c r="C34" s="7"/>
      <c r="D34" s="7" t="s">
        <v>888</v>
      </c>
      <c r="E34" s="7"/>
      <c r="F34" s="7"/>
      <c r="G34" s="7"/>
      <c r="H34" s="7"/>
      <c r="I34" s="7"/>
      <c r="J34" s="7"/>
      <c r="K34" s="7"/>
      <c r="L34" s="9" t="s">
        <v>140</v>
      </c>
      <c r="M34" s="286">
        <v>10</v>
      </c>
      <c r="N34" s="284">
        <v>0.8</v>
      </c>
      <c r="O34" s="286">
        <v>13.7</v>
      </c>
      <c r="P34" s="286">
        <v>18.100000000000001</v>
      </c>
      <c r="Q34" s="286">
        <v>18.399999999999999</v>
      </c>
      <c r="R34" s="284">
        <v>4.5</v>
      </c>
      <c r="S34" s="284">
        <v>6.2</v>
      </c>
      <c r="T34" s="286">
        <v>20.7</v>
      </c>
      <c r="U34" s="286">
        <v>10</v>
      </c>
    </row>
    <row r="35" spans="1:21" ht="16.5" customHeight="1" x14ac:dyDescent="0.25">
      <c r="A35" s="7"/>
      <c r="B35" s="7"/>
      <c r="C35" s="7"/>
      <c r="D35" s="7" t="s">
        <v>889</v>
      </c>
      <c r="E35" s="7"/>
      <c r="F35" s="7"/>
      <c r="G35" s="7"/>
      <c r="H35" s="7"/>
      <c r="I35" s="7"/>
      <c r="J35" s="7"/>
      <c r="K35" s="7"/>
      <c r="L35" s="9" t="s">
        <v>140</v>
      </c>
      <c r="M35" s="284">
        <v>9.3000000000000007</v>
      </c>
      <c r="N35" s="284">
        <v>0.1</v>
      </c>
      <c r="O35" s="286">
        <v>10</v>
      </c>
      <c r="P35" s="284">
        <v>6</v>
      </c>
      <c r="Q35" s="286">
        <v>14.1</v>
      </c>
      <c r="R35" s="284">
        <v>3.3</v>
      </c>
      <c r="S35" s="286">
        <v>31.4</v>
      </c>
      <c r="T35" s="286">
        <v>40.799999999999997</v>
      </c>
      <c r="U35" s="284">
        <v>7.4</v>
      </c>
    </row>
    <row r="36" spans="1:21" ht="16.5" customHeight="1" x14ac:dyDescent="0.25">
      <c r="A36" s="7"/>
      <c r="B36" s="7"/>
      <c r="C36" s="7"/>
      <c r="D36" s="7" t="s">
        <v>890</v>
      </c>
      <c r="E36" s="7"/>
      <c r="F36" s="7"/>
      <c r="G36" s="7"/>
      <c r="H36" s="7"/>
      <c r="I36" s="7"/>
      <c r="J36" s="7"/>
      <c r="K36" s="7"/>
      <c r="L36" s="9" t="s">
        <v>140</v>
      </c>
      <c r="M36" s="284">
        <v>4.4000000000000004</v>
      </c>
      <c r="N36" s="284" t="s">
        <v>79</v>
      </c>
      <c r="O36" s="286">
        <v>11.2</v>
      </c>
      <c r="P36" s="284">
        <v>5.2</v>
      </c>
      <c r="Q36" s="286">
        <v>13</v>
      </c>
      <c r="R36" s="284" t="s">
        <v>79</v>
      </c>
      <c r="S36" s="286">
        <v>21.9</v>
      </c>
      <c r="T36" s="286">
        <v>16.600000000000001</v>
      </c>
      <c r="U36" s="284">
        <v>5.4</v>
      </c>
    </row>
    <row r="37" spans="1:21" ht="16.5" customHeight="1" x14ac:dyDescent="0.25">
      <c r="A37" s="7"/>
      <c r="B37" s="7"/>
      <c r="C37" s="7" t="s">
        <v>101</v>
      </c>
      <c r="D37" s="7"/>
      <c r="E37" s="7"/>
      <c r="F37" s="7"/>
      <c r="G37" s="7"/>
      <c r="H37" s="7"/>
      <c r="I37" s="7"/>
      <c r="J37" s="7"/>
      <c r="K37" s="7"/>
      <c r="L37" s="9" t="s">
        <v>140</v>
      </c>
      <c r="M37" s="284">
        <v>9.3000000000000007</v>
      </c>
      <c r="N37" s="284">
        <v>0.4</v>
      </c>
      <c r="O37" s="286">
        <v>15.1</v>
      </c>
      <c r="P37" s="286">
        <v>16.2</v>
      </c>
      <c r="Q37" s="286">
        <v>20.2</v>
      </c>
      <c r="R37" s="284">
        <v>6.6</v>
      </c>
      <c r="S37" s="286">
        <v>21.2</v>
      </c>
      <c r="T37" s="286">
        <v>20</v>
      </c>
      <c r="U37" s="286">
        <v>10</v>
      </c>
    </row>
    <row r="38" spans="1:21" ht="16.5" customHeight="1" x14ac:dyDescent="0.25">
      <c r="A38" s="7" t="s">
        <v>245</v>
      </c>
      <c r="B38" s="7"/>
      <c r="C38" s="7"/>
      <c r="D38" s="7"/>
      <c r="E38" s="7"/>
      <c r="F38" s="7"/>
      <c r="G38" s="7"/>
      <c r="H38" s="7"/>
      <c r="I38" s="7"/>
      <c r="J38" s="7"/>
      <c r="K38" s="7"/>
      <c r="L38" s="9"/>
      <c r="M38" s="10"/>
      <c r="N38" s="10"/>
      <c r="O38" s="10"/>
      <c r="P38" s="10"/>
      <c r="Q38" s="10"/>
      <c r="R38" s="10"/>
      <c r="S38" s="10"/>
      <c r="T38" s="10"/>
      <c r="U38" s="10"/>
    </row>
    <row r="39" spans="1:21" ht="16.5" customHeight="1" x14ac:dyDescent="0.25">
      <c r="A39" s="7"/>
      <c r="B39" s="7" t="s">
        <v>881</v>
      </c>
      <c r="C39" s="7"/>
      <c r="D39" s="7"/>
      <c r="E39" s="7"/>
      <c r="F39" s="7"/>
      <c r="G39" s="7"/>
      <c r="H39" s="7"/>
      <c r="I39" s="7"/>
      <c r="J39" s="7"/>
      <c r="K39" s="7"/>
      <c r="L39" s="9"/>
      <c r="M39" s="10"/>
      <c r="N39" s="10"/>
      <c r="O39" s="10"/>
      <c r="P39" s="10"/>
      <c r="Q39" s="10"/>
      <c r="R39" s="10"/>
      <c r="S39" s="10"/>
      <c r="T39" s="10"/>
      <c r="U39" s="10"/>
    </row>
    <row r="40" spans="1:21" ht="16.5" customHeight="1" x14ac:dyDescent="0.25">
      <c r="A40" s="7"/>
      <c r="B40" s="7"/>
      <c r="C40" s="7" t="s">
        <v>882</v>
      </c>
      <c r="D40" s="7"/>
      <c r="E40" s="7"/>
      <c r="F40" s="7"/>
      <c r="G40" s="7"/>
      <c r="H40" s="7"/>
      <c r="I40" s="7"/>
      <c r="J40" s="7"/>
      <c r="K40" s="7"/>
      <c r="L40" s="9"/>
      <c r="M40" s="10"/>
      <c r="N40" s="10"/>
      <c r="O40" s="10"/>
      <c r="P40" s="10"/>
      <c r="Q40" s="10"/>
      <c r="R40" s="10"/>
      <c r="S40" s="10"/>
      <c r="T40" s="10"/>
      <c r="U40" s="10"/>
    </row>
    <row r="41" spans="1:21" ht="29.4" customHeight="1" x14ac:dyDescent="0.25">
      <c r="A41" s="7"/>
      <c r="B41" s="7"/>
      <c r="C41" s="7"/>
      <c r="D41" s="519" t="s">
        <v>150</v>
      </c>
      <c r="E41" s="519"/>
      <c r="F41" s="519"/>
      <c r="G41" s="519"/>
      <c r="H41" s="519"/>
      <c r="I41" s="519"/>
      <c r="J41" s="519"/>
      <c r="K41" s="519"/>
      <c r="L41" s="9" t="s">
        <v>739</v>
      </c>
      <c r="M41" s="281">
        <v>1324</v>
      </c>
      <c r="N41" s="277">
        <v>6</v>
      </c>
      <c r="O41" s="281">
        <v>2961</v>
      </c>
      <c r="P41" s="281">
        <v>1037</v>
      </c>
      <c r="Q41" s="279">
        <v>533</v>
      </c>
      <c r="R41" s="276">
        <v>11</v>
      </c>
      <c r="S41" s="277">
        <v>7</v>
      </c>
      <c r="T41" s="281">
        <v>4357</v>
      </c>
      <c r="U41" s="282">
        <v>10236</v>
      </c>
    </row>
    <row r="42" spans="1:21" ht="16.5" customHeight="1" x14ac:dyDescent="0.25">
      <c r="A42" s="7"/>
      <c r="B42" s="7"/>
      <c r="C42" s="7"/>
      <c r="D42" s="7" t="s">
        <v>883</v>
      </c>
      <c r="E42" s="7"/>
      <c r="F42" s="7"/>
      <c r="G42" s="7"/>
      <c r="H42" s="7"/>
      <c r="I42" s="7"/>
      <c r="J42" s="7"/>
      <c r="K42" s="7"/>
      <c r="L42" s="9" t="s">
        <v>739</v>
      </c>
      <c r="M42" s="282">
        <v>87855</v>
      </c>
      <c r="N42" s="281">
        <v>3267</v>
      </c>
      <c r="O42" s="282">
        <v>92669</v>
      </c>
      <c r="P42" s="282">
        <v>34774</v>
      </c>
      <c r="Q42" s="282">
        <v>44222</v>
      </c>
      <c r="R42" s="281">
        <v>4099</v>
      </c>
      <c r="S42" s="281">
        <v>7280</v>
      </c>
      <c r="T42" s="281">
        <v>6619</v>
      </c>
      <c r="U42" s="283">
        <v>280785</v>
      </c>
    </row>
    <row r="43" spans="1:21" ht="16.5" customHeight="1" x14ac:dyDescent="0.25">
      <c r="A43" s="7"/>
      <c r="B43" s="7"/>
      <c r="C43" s="7" t="s">
        <v>884</v>
      </c>
      <c r="D43" s="7"/>
      <c r="E43" s="7"/>
      <c r="F43" s="7"/>
      <c r="G43" s="7"/>
      <c r="H43" s="7"/>
      <c r="I43" s="7"/>
      <c r="J43" s="7"/>
      <c r="K43" s="7"/>
      <c r="L43" s="9"/>
      <c r="M43" s="10"/>
      <c r="N43" s="10"/>
      <c r="O43" s="10"/>
      <c r="P43" s="10"/>
      <c r="Q43" s="10"/>
      <c r="R43" s="10"/>
      <c r="S43" s="10"/>
      <c r="T43" s="10"/>
      <c r="U43" s="10"/>
    </row>
    <row r="44" spans="1:21" ht="16.5" customHeight="1" x14ac:dyDescent="0.25">
      <c r="A44" s="7"/>
      <c r="B44" s="7"/>
      <c r="C44" s="7"/>
      <c r="D44" s="7" t="s">
        <v>75</v>
      </c>
      <c r="E44" s="7"/>
      <c r="F44" s="7"/>
      <c r="G44" s="7"/>
      <c r="H44" s="7"/>
      <c r="I44" s="7"/>
      <c r="J44" s="7"/>
      <c r="K44" s="7"/>
      <c r="L44" s="9" t="s">
        <v>739</v>
      </c>
      <c r="M44" s="282">
        <v>62502</v>
      </c>
      <c r="N44" s="279">
        <v>170</v>
      </c>
      <c r="O44" s="282">
        <v>35762</v>
      </c>
      <c r="P44" s="282">
        <v>16368</v>
      </c>
      <c r="Q44" s="282">
        <v>30170</v>
      </c>
      <c r="R44" s="277" t="s">
        <v>79</v>
      </c>
      <c r="S44" s="281">
        <v>7076</v>
      </c>
      <c r="T44" s="277" t="s">
        <v>79</v>
      </c>
      <c r="U44" s="283">
        <v>152048</v>
      </c>
    </row>
    <row r="45" spans="1:21" ht="16.5" customHeight="1" x14ac:dyDescent="0.25">
      <c r="A45" s="7"/>
      <c r="B45" s="7"/>
      <c r="C45" s="7"/>
      <c r="D45" s="7" t="s">
        <v>78</v>
      </c>
      <c r="E45" s="7"/>
      <c r="F45" s="7"/>
      <c r="G45" s="7"/>
      <c r="H45" s="7"/>
      <c r="I45" s="7"/>
      <c r="J45" s="7"/>
      <c r="K45" s="7"/>
      <c r="L45" s="9" t="s">
        <v>739</v>
      </c>
      <c r="M45" s="282">
        <v>14114</v>
      </c>
      <c r="N45" s="281">
        <v>1195</v>
      </c>
      <c r="O45" s="282">
        <v>19471</v>
      </c>
      <c r="P45" s="281">
        <v>3752</v>
      </c>
      <c r="Q45" s="281">
        <v>3216</v>
      </c>
      <c r="R45" s="281">
        <v>2329</v>
      </c>
      <c r="S45" s="279">
        <v>109</v>
      </c>
      <c r="T45" s="278" t="s">
        <v>77</v>
      </c>
      <c r="U45" s="282">
        <v>44186</v>
      </c>
    </row>
    <row r="46" spans="1:21" ht="16.5" customHeight="1" x14ac:dyDescent="0.25">
      <c r="A46" s="7"/>
      <c r="B46" s="7"/>
      <c r="C46" s="7"/>
      <c r="D46" s="7" t="s">
        <v>80</v>
      </c>
      <c r="E46" s="7"/>
      <c r="F46" s="7"/>
      <c r="G46" s="7"/>
      <c r="H46" s="7"/>
      <c r="I46" s="7"/>
      <c r="J46" s="7"/>
      <c r="K46" s="7"/>
      <c r="L46" s="9" t="s">
        <v>739</v>
      </c>
      <c r="M46" s="282">
        <v>10867</v>
      </c>
      <c r="N46" s="281">
        <v>1907</v>
      </c>
      <c r="O46" s="282">
        <v>36245</v>
      </c>
      <c r="P46" s="282">
        <v>11205</v>
      </c>
      <c r="Q46" s="281">
        <v>8233</v>
      </c>
      <c r="R46" s="281">
        <v>1759</v>
      </c>
      <c r="S46" s="276">
        <v>29</v>
      </c>
      <c r="T46" s="281">
        <v>7581</v>
      </c>
      <c r="U46" s="282">
        <v>77826</v>
      </c>
    </row>
    <row r="47" spans="1:21" ht="16.5" customHeight="1" x14ac:dyDescent="0.25">
      <c r="A47" s="7"/>
      <c r="B47" s="7"/>
      <c r="C47" s="7"/>
      <c r="D47" s="7" t="s">
        <v>81</v>
      </c>
      <c r="E47" s="7"/>
      <c r="F47" s="7"/>
      <c r="G47" s="7"/>
      <c r="H47" s="7"/>
      <c r="I47" s="7"/>
      <c r="J47" s="7"/>
      <c r="K47" s="7"/>
      <c r="L47" s="9" t="s">
        <v>739</v>
      </c>
      <c r="M47" s="279">
        <v>932</v>
      </c>
      <c r="N47" s="277" t="s">
        <v>79</v>
      </c>
      <c r="O47" s="281">
        <v>3231</v>
      </c>
      <c r="P47" s="281">
        <v>2855</v>
      </c>
      <c r="Q47" s="281">
        <v>1935</v>
      </c>
      <c r="R47" s="277" t="s">
        <v>79</v>
      </c>
      <c r="S47" s="278" t="s">
        <v>77</v>
      </c>
      <c r="T47" s="281">
        <v>1112</v>
      </c>
      <c r="U47" s="282">
        <v>10065</v>
      </c>
    </row>
    <row r="48" spans="1:21" ht="16.5" customHeight="1" x14ac:dyDescent="0.25">
      <c r="A48" s="7"/>
      <c r="B48" s="7"/>
      <c r="C48" s="7"/>
      <c r="D48" s="7" t="s">
        <v>82</v>
      </c>
      <c r="E48" s="7"/>
      <c r="F48" s="7"/>
      <c r="G48" s="7"/>
      <c r="H48" s="7"/>
      <c r="I48" s="7"/>
      <c r="J48" s="7"/>
      <c r="K48" s="7"/>
      <c r="L48" s="9" t="s">
        <v>739</v>
      </c>
      <c r="M48" s="276">
        <v>45</v>
      </c>
      <c r="N48" s="278" t="s">
        <v>77</v>
      </c>
      <c r="O48" s="279">
        <v>657</v>
      </c>
      <c r="P48" s="281">
        <v>1475</v>
      </c>
      <c r="Q48" s="281">
        <v>1066</v>
      </c>
      <c r="R48" s="276">
        <v>22</v>
      </c>
      <c r="S48" s="278" t="s">
        <v>77</v>
      </c>
      <c r="T48" s="281">
        <v>2283</v>
      </c>
      <c r="U48" s="281">
        <v>5548</v>
      </c>
    </row>
    <row r="49" spans="1:21" ht="16.5" customHeight="1" x14ac:dyDescent="0.25">
      <c r="A49" s="7"/>
      <c r="B49" s="7"/>
      <c r="C49" s="7" t="s">
        <v>885</v>
      </c>
      <c r="D49" s="7"/>
      <c r="E49" s="7"/>
      <c r="F49" s="7"/>
      <c r="G49" s="7"/>
      <c r="H49" s="7"/>
      <c r="I49" s="7"/>
      <c r="J49" s="7"/>
      <c r="K49" s="7"/>
      <c r="L49" s="9"/>
      <c r="M49" s="10"/>
      <c r="N49" s="10"/>
      <c r="O49" s="10"/>
      <c r="P49" s="10"/>
      <c r="Q49" s="10"/>
      <c r="R49" s="10"/>
      <c r="S49" s="10"/>
      <c r="T49" s="10"/>
      <c r="U49" s="10"/>
    </row>
    <row r="50" spans="1:21" ht="16.5" customHeight="1" x14ac:dyDescent="0.25">
      <c r="A50" s="7"/>
      <c r="B50" s="7"/>
      <c r="C50" s="7"/>
      <c r="D50" s="7" t="s">
        <v>886</v>
      </c>
      <c r="E50" s="7"/>
      <c r="F50" s="7"/>
      <c r="G50" s="7"/>
      <c r="H50" s="7"/>
      <c r="I50" s="7"/>
      <c r="J50" s="7"/>
      <c r="K50" s="7"/>
      <c r="L50" s="9" t="s">
        <v>739</v>
      </c>
      <c r="M50" s="282">
        <v>30518</v>
      </c>
      <c r="N50" s="279">
        <v>401</v>
      </c>
      <c r="O50" s="282">
        <v>33874</v>
      </c>
      <c r="P50" s="281">
        <v>6917</v>
      </c>
      <c r="Q50" s="281">
        <v>8587</v>
      </c>
      <c r="R50" s="281">
        <v>2410</v>
      </c>
      <c r="S50" s="277" t="s">
        <v>79</v>
      </c>
      <c r="T50" s="281">
        <v>3041</v>
      </c>
      <c r="U50" s="282">
        <v>85748</v>
      </c>
    </row>
    <row r="51" spans="1:21" ht="16.5" customHeight="1" x14ac:dyDescent="0.25">
      <c r="A51" s="7"/>
      <c r="B51" s="7"/>
      <c r="C51" s="7"/>
      <c r="D51" s="7" t="s">
        <v>887</v>
      </c>
      <c r="E51" s="7"/>
      <c r="F51" s="7"/>
      <c r="G51" s="7"/>
      <c r="H51" s="7"/>
      <c r="I51" s="7"/>
      <c r="J51" s="7"/>
      <c r="K51" s="7"/>
      <c r="L51" s="9" t="s">
        <v>739</v>
      </c>
      <c r="M51" s="282">
        <v>21086</v>
      </c>
      <c r="N51" s="281">
        <v>1458</v>
      </c>
      <c r="O51" s="282">
        <v>22272</v>
      </c>
      <c r="P51" s="281">
        <v>9420</v>
      </c>
      <c r="Q51" s="282">
        <v>15858</v>
      </c>
      <c r="R51" s="279">
        <v>565</v>
      </c>
      <c r="S51" s="276">
        <v>24</v>
      </c>
      <c r="T51" s="281">
        <v>1269</v>
      </c>
      <c r="U51" s="282">
        <v>71952</v>
      </c>
    </row>
    <row r="52" spans="1:21" ht="16.5" customHeight="1" x14ac:dyDescent="0.25">
      <c r="A52" s="7"/>
      <c r="B52" s="7"/>
      <c r="C52" s="7"/>
      <c r="D52" s="7" t="s">
        <v>888</v>
      </c>
      <c r="E52" s="7"/>
      <c r="F52" s="7"/>
      <c r="G52" s="7"/>
      <c r="H52" s="7"/>
      <c r="I52" s="7"/>
      <c r="J52" s="7"/>
      <c r="K52" s="7"/>
      <c r="L52" s="9" t="s">
        <v>739</v>
      </c>
      <c r="M52" s="282">
        <v>16894</v>
      </c>
      <c r="N52" s="281">
        <v>1206</v>
      </c>
      <c r="O52" s="282">
        <v>17268</v>
      </c>
      <c r="P52" s="282">
        <v>11476</v>
      </c>
      <c r="Q52" s="282">
        <v>11598</v>
      </c>
      <c r="R52" s="279">
        <v>766</v>
      </c>
      <c r="S52" s="279">
        <v>624</v>
      </c>
      <c r="T52" s="281">
        <v>2556</v>
      </c>
      <c r="U52" s="282">
        <v>62388</v>
      </c>
    </row>
    <row r="53" spans="1:21" ht="16.5" customHeight="1" x14ac:dyDescent="0.25">
      <c r="A53" s="7"/>
      <c r="B53" s="7"/>
      <c r="C53" s="7"/>
      <c r="D53" s="7" t="s">
        <v>889</v>
      </c>
      <c r="E53" s="7"/>
      <c r="F53" s="7"/>
      <c r="G53" s="7"/>
      <c r="H53" s="7"/>
      <c r="I53" s="7"/>
      <c r="J53" s="7"/>
      <c r="K53" s="7"/>
      <c r="L53" s="9" t="s">
        <v>739</v>
      </c>
      <c r="M53" s="282">
        <v>11639</v>
      </c>
      <c r="N53" s="279">
        <v>159</v>
      </c>
      <c r="O53" s="282">
        <v>14134</v>
      </c>
      <c r="P53" s="281">
        <v>4659</v>
      </c>
      <c r="Q53" s="281">
        <v>5369</v>
      </c>
      <c r="R53" s="279">
        <v>313</v>
      </c>
      <c r="S53" s="281">
        <v>2988</v>
      </c>
      <c r="T53" s="281">
        <v>2026</v>
      </c>
      <c r="U53" s="282">
        <v>41287</v>
      </c>
    </row>
    <row r="54" spans="1:21" ht="16.5" customHeight="1" x14ac:dyDescent="0.25">
      <c r="A54" s="7"/>
      <c r="B54" s="7"/>
      <c r="C54" s="7"/>
      <c r="D54" s="7" t="s">
        <v>890</v>
      </c>
      <c r="E54" s="7"/>
      <c r="F54" s="7"/>
      <c r="G54" s="7"/>
      <c r="H54" s="7"/>
      <c r="I54" s="7"/>
      <c r="J54" s="7"/>
      <c r="K54" s="7"/>
      <c r="L54" s="9" t="s">
        <v>739</v>
      </c>
      <c r="M54" s="281">
        <v>8323</v>
      </c>
      <c r="N54" s="276">
        <v>48</v>
      </c>
      <c r="O54" s="281">
        <v>7818</v>
      </c>
      <c r="P54" s="281">
        <v>2871</v>
      </c>
      <c r="Q54" s="281">
        <v>3208</v>
      </c>
      <c r="R54" s="276">
        <v>56</v>
      </c>
      <c r="S54" s="281">
        <v>3578</v>
      </c>
      <c r="T54" s="281">
        <v>2084</v>
      </c>
      <c r="U54" s="282">
        <v>27986</v>
      </c>
    </row>
    <row r="55" spans="1:21" ht="16.5" customHeight="1" x14ac:dyDescent="0.25">
      <c r="A55" s="7"/>
      <c r="B55" s="7"/>
      <c r="C55" s="7" t="s">
        <v>891</v>
      </c>
      <c r="D55" s="7"/>
      <c r="E55" s="7"/>
      <c r="F55" s="7"/>
      <c r="G55" s="7"/>
      <c r="H55" s="7"/>
      <c r="I55" s="7"/>
      <c r="J55" s="7"/>
      <c r="K55" s="7"/>
      <c r="L55" s="9" t="s">
        <v>739</v>
      </c>
      <c r="M55" s="282">
        <v>89179</v>
      </c>
      <c r="N55" s="281">
        <v>3273</v>
      </c>
      <c r="O55" s="282">
        <v>95630</v>
      </c>
      <c r="P55" s="282">
        <v>35811</v>
      </c>
      <c r="Q55" s="282">
        <v>44755</v>
      </c>
      <c r="R55" s="281">
        <v>4110</v>
      </c>
      <c r="S55" s="281">
        <v>7287</v>
      </c>
      <c r="T55" s="282">
        <v>10976</v>
      </c>
      <c r="U55" s="283">
        <v>291021</v>
      </c>
    </row>
    <row r="56" spans="1:21" ht="16.5" customHeight="1" x14ac:dyDescent="0.25">
      <c r="A56" s="7"/>
      <c r="B56" s="7" t="s">
        <v>892</v>
      </c>
      <c r="C56" s="7"/>
      <c r="D56" s="7"/>
      <c r="E56" s="7"/>
      <c r="F56" s="7"/>
      <c r="G56" s="7"/>
      <c r="H56" s="7"/>
      <c r="I56" s="7"/>
      <c r="J56" s="7"/>
      <c r="K56" s="7"/>
      <c r="L56" s="9"/>
      <c r="M56" s="10"/>
      <c r="N56" s="10"/>
      <c r="O56" s="10"/>
      <c r="P56" s="10"/>
      <c r="Q56" s="10"/>
      <c r="R56" s="10"/>
      <c r="S56" s="10"/>
      <c r="T56" s="10"/>
      <c r="U56" s="10"/>
    </row>
    <row r="57" spans="1:21" ht="16.5" customHeight="1" x14ac:dyDescent="0.25">
      <c r="A57" s="7"/>
      <c r="B57" s="7"/>
      <c r="C57" s="7" t="s">
        <v>882</v>
      </c>
      <c r="D57" s="7"/>
      <c r="E57" s="7"/>
      <c r="F57" s="7"/>
      <c r="G57" s="7"/>
      <c r="H57" s="7"/>
      <c r="I57" s="7"/>
      <c r="J57" s="7"/>
      <c r="K57" s="7"/>
      <c r="L57" s="9"/>
      <c r="M57" s="10"/>
      <c r="N57" s="10"/>
      <c r="O57" s="10"/>
      <c r="P57" s="10"/>
      <c r="Q57" s="10"/>
      <c r="R57" s="10"/>
      <c r="S57" s="10"/>
      <c r="T57" s="10"/>
      <c r="U57" s="10"/>
    </row>
    <row r="58" spans="1:21" ht="29.4" customHeight="1" x14ac:dyDescent="0.25">
      <c r="A58" s="7"/>
      <c r="B58" s="7"/>
      <c r="C58" s="7"/>
      <c r="D58" s="519" t="s">
        <v>150</v>
      </c>
      <c r="E58" s="519"/>
      <c r="F58" s="519"/>
      <c r="G58" s="519"/>
      <c r="H58" s="519"/>
      <c r="I58" s="519"/>
      <c r="J58" s="519"/>
      <c r="K58" s="519"/>
      <c r="L58" s="9" t="s">
        <v>140</v>
      </c>
      <c r="M58" s="284">
        <v>3.8</v>
      </c>
      <c r="N58" s="284">
        <v>0.1</v>
      </c>
      <c r="O58" s="284">
        <v>8.4</v>
      </c>
      <c r="P58" s="284">
        <v>5.0999999999999996</v>
      </c>
      <c r="Q58" s="284">
        <v>7.1</v>
      </c>
      <c r="R58" s="284">
        <v>0.6</v>
      </c>
      <c r="S58" s="284">
        <v>0.5</v>
      </c>
      <c r="T58" s="286">
        <v>18.8</v>
      </c>
      <c r="U58" s="284">
        <v>7.7</v>
      </c>
    </row>
    <row r="59" spans="1:21" ht="16.5" customHeight="1" x14ac:dyDescent="0.25">
      <c r="A59" s="7"/>
      <c r="B59" s="7"/>
      <c r="C59" s="7"/>
      <c r="D59" s="7" t="s">
        <v>883</v>
      </c>
      <c r="E59" s="7"/>
      <c r="F59" s="7"/>
      <c r="G59" s="7"/>
      <c r="H59" s="7"/>
      <c r="I59" s="7"/>
      <c r="J59" s="7"/>
      <c r="K59" s="7"/>
      <c r="L59" s="9" t="s">
        <v>140</v>
      </c>
      <c r="M59" s="284">
        <v>9.4</v>
      </c>
      <c r="N59" s="284">
        <v>0.4</v>
      </c>
      <c r="O59" s="286">
        <v>14.9</v>
      </c>
      <c r="P59" s="286">
        <v>13.1</v>
      </c>
      <c r="Q59" s="286">
        <v>21.1</v>
      </c>
      <c r="R59" s="284">
        <v>6.5</v>
      </c>
      <c r="S59" s="286">
        <v>17.399999999999999</v>
      </c>
      <c r="T59" s="286">
        <v>37.1</v>
      </c>
      <c r="U59" s="284">
        <v>9.5</v>
      </c>
    </row>
    <row r="60" spans="1:21" ht="16.5" customHeight="1" x14ac:dyDescent="0.25">
      <c r="A60" s="7"/>
      <c r="B60" s="7"/>
      <c r="C60" s="7" t="s">
        <v>884</v>
      </c>
      <c r="D60" s="7"/>
      <c r="E60" s="7"/>
      <c r="F60" s="7"/>
      <c r="G60" s="7"/>
      <c r="H60" s="7"/>
      <c r="I60" s="7"/>
      <c r="J60" s="7"/>
      <c r="K60" s="7"/>
      <c r="L60" s="9"/>
      <c r="M60" s="10"/>
      <c r="N60" s="10"/>
      <c r="O60" s="10"/>
      <c r="P60" s="10"/>
      <c r="Q60" s="10"/>
      <c r="R60" s="10"/>
      <c r="S60" s="10"/>
      <c r="T60" s="10"/>
      <c r="U60" s="10"/>
    </row>
    <row r="61" spans="1:21" ht="16.5" customHeight="1" x14ac:dyDescent="0.25">
      <c r="A61" s="7"/>
      <c r="B61" s="7"/>
      <c r="C61" s="7"/>
      <c r="D61" s="7" t="s">
        <v>75</v>
      </c>
      <c r="E61" s="7"/>
      <c r="F61" s="7"/>
      <c r="G61" s="7"/>
      <c r="H61" s="7"/>
      <c r="I61" s="7"/>
      <c r="J61" s="7"/>
      <c r="K61" s="7"/>
      <c r="L61" s="9" t="s">
        <v>140</v>
      </c>
      <c r="M61" s="284">
        <v>8.8000000000000007</v>
      </c>
      <c r="N61" s="284" t="s">
        <v>79</v>
      </c>
      <c r="O61" s="284">
        <v>8.9</v>
      </c>
      <c r="P61" s="284">
        <v>7.6</v>
      </c>
      <c r="Q61" s="286">
        <v>19.7</v>
      </c>
      <c r="R61" s="284" t="s">
        <v>79</v>
      </c>
      <c r="S61" s="286">
        <v>19.8</v>
      </c>
      <c r="T61" s="284" t="s">
        <v>79</v>
      </c>
      <c r="U61" s="284">
        <v>7.2</v>
      </c>
    </row>
    <row r="62" spans="1:21" ht="16.5" customHeight="1" x14ac:dyDescent="0.25">
      <c r="A62" s="7"/>
      <c r="B62" s="7"/>
      <c r="C62" s="7"/>
      <c r="D62" s="7" t="s">
        <v>78</v>
      </c>
      <c r="E62" s="7"/>
      <c r="F62" s="7"/>
      <c r="G62" s="7"/>
      <c r="H62" s="7"/>
      <c r="I62" s="7"/>
      <c r="J62" s="7"/>
      <c r="K62" s="7"/>
      <c r="L62" s="9" t="s">
        <v>140</v>
      </c>
      <c r="M62" s="284">
        <v>7.6</v>
      </c>
      <c r="N62" s="284">
        <v>0.7</v>
      </c>
      <c r="O62" s="286">
        <v>13.6</v>
      </c>
      <c r="P62" s="286">
        <v>14.9</v>
      </c>
      <c r="Q62" s="286">
        <v>12.2</v>
      </c>
      <c r="R62" s="284">
        <v>5.0999999999999996</v>
      </c>
      <c r="S62" s="284">
        <v>2.2999999999999998</v>
      </c>
      <c r="T62" s="280" t="s">
        <v>77</v>
      </c>
      <c r="U62" s="284">
        <v>7.3</v>
      </c>
    </row>
    <row r="63" spans="1:21" ht="16.5" customHeight="1" x14ac:dyDescent="0.25">
      <c r="A63" s="7"/>
      <c r="B63" s="7"/>
      <c r="C63" s="7"/>
      <c r="D63" s="7" t="s">
        <v>80</v>
      </c>
      <c r="E63" s="7"/>
      <c r="F63" s="7"/>
      <c r="G63" s="7"/>
      <c r="H63" s="7"/>
      <c r="I63" s="7"/>
      <c r="J63" s="7"/>
      <c r="K63" s="7"/>
      <c r="L63" s="9" t="s">
        <v>140</v>
      </c>
      <c r="M63" s="286">
        <v>19.5</v>
      </c>
      <c r="N63" s="284">
        <v>4.7</v>
      </c>
      <c r="O63" s="286">
        <v>39.200000000000003</v>
      </c>
      <c r="P63" s="286">
        <v>47.9</v>
      </c>
      <c r="Q63" s="286">
        <v>30.8</v>
      </c>
      <c r="R63" s="284">
        <v>9.6</v>
      </c>
      <c r="S63" s="284">
        <v>1.5</v>
      </c>
      <c r="T63" s="286">
        <v>44</v>
      </c>
      <c r="U63" s="286">
        <v>28.1</v>
      </c>
    </row>
    <row r="64" spans="1:21" ht="16.5" customHeight="1" x14ac:dyDescent="0.25">
      <c r="A64" s="7"/>
      <c r="B64" s="7"/>
      <c r="C64" s="7"/>
      <c r="D64" s="7" t="s">
        <v>81</v>
      </c>
      <c r="E64" s="7"/>
      <c r="F64" s="7"/>
      <c r="G64" s="7"/>
      <c r="H64" s="7"/>
      <c r="I64" s="7"/>
      <c r="J64" s="7"/>
      <c r="K64" s="7"/>
      <c r="L64" s="9" t="s">
        <v>140</v>
      </c>
      <c r="M64" s="286">
        <v>23.5</v>
      </c>
      <c r="N64" s="284" t="s">
        <v>79</v>
      </c>
      <c r="O64" s="286">
        <v>32.9</v>
      </c>
      <c r="P64" s="286">
        <v>28.5</v>
      </c>
      <c r="Q64" s="286">
        <v>33.700000000000003</v>
      </c>
      <c r="R64" s="284" t="s">
        <v>79</v>
      </c>
      <c r="S64" s="280" t="s">
        <v>77</v>
      </c>
      <c r="T64" s="286">
        <v>12.4</v>
      </c>
      <c r="U64" s="286">
        <v>25.1</v>
      </c>
    </row>
    <row r="65" spans="1:21" ht="16.5" customHeight="1" x14ac:dyDescent="0.25">
      <c r="A65" s="7"/>
      <c r="B65" s="7"/>
      <c r="C65" s="7"/>
      <c r="D65" s="7" t="s">
        <v>82</v>
      </c>
      <c r="E65" s="7"/>
      <c r="F65" s="7"/>
      <c r="G65" s="7"/>
      <c r="H65" s="7"/>
      <c r="I65" s="7"/>
      <c r="J65" s="7"/>
      <c r="K65" s="7"/>
      <c r="L65" s="9" t="s">
        <v>140</v>
      </c>
      <c r="M65" s="284">
        <v>5.6</v>
      </c>
      <c r="N65" s="280" t="s">
        <v>77</v>
      </c>
      <c r="O65" s="284">
        <v>9.1</v>
      </c>
      <c r="P65" s="286">
        <v>17.899999999999999</v>
      </c>
      <c r="Q65" s="286">
        <v>53.4</v>
      </c>
      <c r="R65" s="284">
        <v>7.2</v>
      </c>
      <c r="S65" s="280" t="s">
        <v>77</v>
      </c>
      <c r="T65" s="286">
        <v>16.5</v>
      </c>
      <c r="U65" s="286">
        <v>17</v>
      </c>
    </row>
    <row r="66" spans="1:21" ht="16.5" customHeight="1" x14ac:dyDescent="0.25">
      <c r="A66" s="7"/>
      <c r="B66" s="7"/>
      <c r="C66" s="7" t="s">
        <v>885</v>
      </c>
      <c r="D66" s="7"/>
      <c r="E66" s="7"/>
      <c r="F66" s="7"/>
      <c r="G66" s="7"/>
      <c r="H66" s="7"/>
      <c r="I66" s="7"/>
      <c r="J66" s="7"/>
      <c r="K66" s="7"/>
      <c r="L66" s="9"/>
      <c r="M66" s="10"/>
      <c r="N66" s="10"/>
      <c r="O66" s="10"/>
      <c r="P66" s="10"/>
      <c r="Q66" s="10"/>
      <c r="R66" s="10"/>
      <c r="S66" s="10"/>
      <c r="T66" s="10"/>
      <c r="U66" s="10"/>
    </row>
    <row r="67" spans="1:21" ht="16.5" customHeight="1" x14ac:dyDescent="0.25">
      <c r="A67" s="7"/>
      <c r="B67" s="7"/>
      <c r="C67" s="7"/>
      <c r="D67" s="7" t="s">
        <v>886</v>
      </c>
      <c r="E67" s="7"/>
      <c r="F67" s="7"/>
      <c r="G67" s="7"/>
      <c r="H67" s="7"/>
      <c r="I67" s="7"/>
      <c r="J67" s="7"/>
      <c r="K67" s="7"/>
      <c r="L67" s="9" t="s">
        <v>140</v>
      </c>
      <c r="M67" s="286">
        <v>15.1</v>
      </c>
      <c r="N67" s="284">
        <v>0.3</v>
      </c>
      <c r="O67" s="286">
        <v>20.399999999999999</v>
      </c>
      <c r="P67" s="286">
        <v>20.2</v>
      </c>
      <c r="Q67" s="286">
        <v>15.5</v>
      </c>
      <c r="R67" s="284">
        <v>7.9</v>
      </c>
      <c r="S67" s="284" t="s">
        <v>79</v>
      </c>
      <c r="T67" s="286">
        <v>16.7</v>
      </c>
      <c r="U67" s="286">
        <v>13.4</v>
      </c>
    </row>
    <row r="68" spans="1:21" ht="16.5" customHeight="1" x14ac:dyDescent="0.25">
      <c r="A68" s="7"/>
      <c r="B68" s="7"/>
      <c r="C68" s="7"/>
      <c r="D68" s="7" t="s">
        <v>887</v>
      </c>
      <c r="E68" s="7"/>
      <c r="F68" s="7"/>
      <c r="G68" s="7"/>
      <c r="H68" s="7"/>
      <c r="I68" s="7"/>
      <c r="J68" s="7"/>
      <c r="K68" s="7"/>
      <c r="L68" s="9" t="s">
        <v>140</v>
      </c>
      <c r="M68" s="284">
        <v>9.8000000000000007</v>
      </c>
      <c r="N68" s="284">
        <v>0.9</v>
      </c>
      <c r="O68" s="286">
        <v>17.600000000000001</v>
      </c>
      <c r="P68" s="286">
        <v>15.8</v>
      </c>
      <c r="Q68" s="286">
        <v>24.6</v>
      </c>
      <c r="R68" s="284">
        <v>5.2</v>
      </c>
      <c r="S68" s="284">
        <v>0.7</v>
      </c>
      <c r="T68" s="286">
        <v>38.5</v>
      </c>
      <c r="U68" s="286">
        <v>11.2</v>
      </c>
    </row>
    <row r="69" spans="1:21" ht="16.5" customHeight="1" x14ac:dyDescent="0.25">
      <c r="A69" s="7"/>
      <c r="B69" s="7"/>
      <c r="C69" s="7"/>
      <c r="D69" s="7" t="s">
        <v>888</v>
      </c>
      <c r="E69" s="7"/>
      <c r="F69" s="7"/>
      <c r="G69" s="7"/>
      <c r="H69" s="7"/>
      <c r="I69" s="7"/>
      <c r="J69" s="7"/>
      <c r="K69" s="7"/>
      <c r="L69" s="9" t="s">
        <v>140</v>
      </c>
      <c r="M69" s="284">
        <v>9.1999999999999993</v>
      </c>
      <c r="N69" s="284">
        <v>0.7</v>
      </c>
      <c r="O69" s="286">
        <v>11.7</v>
      </c>
      <c r="P69" s="286">
        <v>16.399999999999999</v>
      </c>
      <c r="Q69" s="286">
        <v>29.6</v>
      </c>
      <c r="R69" s="284">
        <v>6.4</v>
      </c>
      <c r="S69" s="286">
        <v>12</v>
      </c>
      <c r="T69" s="286">
        <v>27.5</v>
      </c>
      <c r="U69" s="284">
        <v>9.9</v>
      </c>
    </row>
    <row r="70" spans="1:21" ht="16.5" customHeight="1" x14ac:dyDescent="0.25">
      <c r="A70" s="7"/>
      <c r="B70" s="7"/>
      <c r="C70" s="7"/>
      <c r="D70" s="7" t="s">
        <v>889</v>
      </c>
      <c r="E70" s="7"/>
      <c r="F70" s="7"/>
      <c r="G70" s="7"/>
      <c r="H70" s="7"/>
      <c r="I70" s="7"/>
      <c r="J70" s="7"/>
      <c r="K70" s="7"/>
      <c r="L70" s="9" t="s">
        <v>140</v>
      </c>
      <c r="M70" s="284">
        <v>8.1999999999999993</v>
      </c>
      <c r="N70" s="284">
        <v>0.1</v>
      </c>
      <c r="O70" s="286">
        <v>10.5</v>
      </c>
      <c r="P70" s="284">
        <v>7.8</v>
      </c>
      <c r="Q70" s="286">
        <v>15.1</v>
      </c>
      <c r="R70" s="284">
        <v>3</v>
      </c>
      <c r="S70" s="286">
        <v>23.8</v>
      </c>
      <c r="T70" s="286">
        <v>44.2</v>
      </c>
      <c r="U70" s="284">
        <v>7.2</v>
      </c>
    </row>
    <row r="71" spans="1:21" ht="16.5" customHeight="1" x14ac:dyDescent="0.25">
      <c r="A71" s="7"/>
      <c r="B71" s="7"/>
      <c r="C71" s="7"/>
      <c r="D71" s="7" t="s">
        <v>890</v>
      </c>
      <c r="E71" s="7"/>
      <c r="F71" s="7"/>
      <c r="G71" s="7"/>
      <c r="H71" s="7"/>
      <c r="I71" s="7"/>
      <c r="J71" s="7"/>
      <c r="K71" s="7"/>
      <c r="L71" s="9" t="s">
        <v>140</v>
      </c>
      <c r="M71" s="284">
        <v>3.9</v>
      </c>
      <c r="N71" s="284" t="s">
        <v>79</v>
      </c>
      <c r="O71" s="284">
        <v>9.6999999999999993</v>
      </c>
      <c r="P71" s="284">
        <v>4.9000000000000004</v>
      </c>
      <c r="Q71" s="286">
        <v>16.399999999999999</v>
      </c>
      <c r="R71" s="284">
        <v>3.5</v>
      </c>
      <c r="S71" s="286">
        <v>17.8</v>
      </c>
      <c r="T71" s="286">
        <v>39.700000000000003</v>
      </c>
      <c r="U71" s="284">
        <v>4.9000000000000004</v>
      </c>
    </row>
    <row r="72" spans="1:21" ht="16.5" customHeight="1" x14ac:dyDescent="0.25">
      <c r="A72" s="7"/>
      <c r="B72" s="7"/>
      <c r="C72" s="7" t="s">
        <v>101</v>
      </c>
      <c r="D72" s="7"/>
      <c r="E72" s="7"/>
      <c r="F72" s="7"/>
      <c r="G72" s="7"/>
      <c r="H72" s="7"/>
      <c r="I72" s="7"/>
      <c r="J72" s="7"/>
      <c r="K72" s="7"/>
      <c r="L72" s="9" t="s">
        <v>140</v>
      </c>
      <c r="M72" s="284">
        <v>9.1999999999999993</v>
      </c>
      <c r="N72" s="284">
        <v>0.4</v>
      </c>
      <c r="O72" s="286">
        <v>14.5</v>
      </c>
      <c r="P72" s="286">
        <v>12.5</v>
      </c>
      <c r="Q72" s="286">
        <v>20.7</v>
      </c>
      <c r="R72" s="284">
        <v>6.3</v>
      </c>
      <c r="S72" s="286">
        <v>16.899999999999999</v>
      </c>
      <c r="T72" s="286">
        <v>26.8</v>
      </c>
      <c r="U72" s="284">
        <v>9.4</v>
      </c>
    </row>
    <row r="73" spans="1:21" ht="16.5" customHeight="1" x14ac:dyDescent="0.25">
      <c r="A73" s="7" t="s">
        <v>246</v>
      </c>
      <c r="B73" s="7"/>
      <c r="C73" s="7"/>
      <c r="D73" s="7"/>
      <c r="E73" s="7"/>
      <c r="F73" s="7"/>
      <c r="G73" s="7"/>
      <c r="H73" s="7"/>
      <c r="I73" s="7"/>
      <c r="J73" s="7"/>
      <c r="K73" s="7"/>
      <c r="L73" s="9"/>
      <c r="M73" s="10"/>
      <c r="N73" s="10"/>
      <c r="O73" s="10"/>
      <c r="P73" s="10"/>
      <c r="Q73" s="10"/>
      <c r="R73" s="10"/>
      <c r="S73" s="10"/>
      <c r="T73" s="10"/>
      <c r="U73" s="10"/>
    </row>
    <row r="74" spans="1:21" ht="16.5" customHeight="1" x14ac:dyDescent="0.25">
      <c r="A74" s="7"/>
      <c r="B74" s="7" t="s">
        <v>881</v>
      </c>
      <c r="C74" s="7"/>
      <c r="D74" s="7"/>
      <c r="E74" s="7"/>
      <c r="F74" s="7"/>
      <c r="G74" s="7"/>
      <c r="H74" s="7"/>
      <c r="I74" s="7"/>
      <c r="J74" s="7"/>
      <c r="K74" s="7"/>
      <c r="L74" s="9"/>
      <c r="M74" s="10"/>
      <c r="N74" s="10"/>
      <c r="O74" s="10"/>
      <c r="P74" s="10"/>
      <c r="Q74" s="10"/>
      <c r="R74" s="10"/>
      <c r="S74" s="10"/>
      <c r="T74" s="10"/>
      <c r="U74" s="10"/>
    </row>
    <row r="75" spans="1:21" ht="16.5" customHeight="1" x14ac:dyDescent="0.25">
      <c r="A75" s="7"/>
      <c r="B75" s="7"/>
      <c r="C75" s="7" t="s">
        <v>882</v>
      </c>
      <c r="D75" s="7"/>
      <c r="E75" s="7"/>
      <c r="F75" s="7"/>
      <c r="G75" s="7"/>
      <c r="H75" s="7"/>
      <c r="I75" s="7"/>
      <c r="J75" s="7"/>
      <c r="K75" s="7"/>
      <c r="L75" s="9"/>
      <c r="M75" s="10"/>
      <c r="N75" s="10"/>
      <c r="O75" s="10"/>
      <c r="P75" s="10"/>
      <c r="Q75" s="10"/>
      <c r="R75" s="10"/>
      <c r="S75" s="10"/>
      <c r="T75" s="10"/>
      <c r="U75" s="10"/>
    </row>
    <row r="76" spans="1:21" ht="29.4" customHeight="1" x14ac:dyDescent="0.25">
      <c r="A76" s="7"/>
      <c r="B76" s="7"/>
      <c r="C76" s="7"/>
      <c r="D76" s="519" t="s">
        <v>150</v>
      </c>
      <c r="E76" s="519"/>
      <c r="F76" s="519"/>
      <c r="G76" s="519"/>
      <c r="H76" s="519"/>
      <c r="I76" s="519"/>
      <c r="J76" s="519"/>
      <c r="K76" s="519"/>
      <c r="L76" s="9" t="s">
        <v>739</v>
      </c>
      <c r="M76" s="281">
        <v>1074</v>
      </c>
      <c r="N76" s="277" t="s">
        <v>79</v>
      </c>
      <c r="O76" s="281">
        <v>5055</v>
      </c>
      <c r="P76" s="279">
        <v>843</v>
      </c>
      <c r="Q76" s="279">
        <v>584</v>
      </c>
      <c r="R76" s="279">
        <v>126</v>
      </c>
      <c r="S76" s="277" t="s">
        <v>79</v>
      </c>
      <c r="T76" s="281">
        <v>2263</v>
      </c>
      <c r="U76" s="281">
        <v>9945</v>
      </c>
    </row>
    <row r="77" spans="1:21" ht="16.5" customHeight="1" x14ac:dyDescent="0.25">
      <c r="A77" s="7"/>
      <c r="B77" s="7"/>
      <c r="C77" s="7"/>
      <c r="D77" s="7" t="s">
        <v>883</v>
      </c>
      <c r="E77" s="7"/>
      <c r="F77" s="7"/>
      <c r="G77" s="7"/>
      <c r="H77" s="7"/>
      <c r="I77" s="7"/>
      <c r="J77" s="7"/>
      <c r="K77" s="7"/>
      <c r="L77" s="9" t="s">
        <v>739</v>
      </c>
      <c r="M77" s="282">
        <v>77491</v>
      </c>
      <c r="N77" s="281">
        <v>3589</v>
      </c>
      <c r="O77" s="282">
        <v>93479</v>
      </c>
      <c r="P77" s="282">
        <v>37744</v>
      </c>
      <c r="Q77" s="282">
        <v>50036</v>
      </c>
      <c r="R77" s="281">
        <v>6308</v>
      </c>
      <c r="S77" s="281">
        <v>5674</v>
      </c>
      <c r="T77" s="281">
        <v>2374</v>
      </c>
      <c r="U77" s="283">
        <v>276695</v>
      </c>
    </row>
    <row r="78" spans="1:21" ht="16.5" customHeight="1" x14ac:dyDescent="0.25">
      <c r="A78" s="7"/>
      <c r="B78" s="7"/>
      <c r="C78" s="7" t="s">
        <v>884</v>
      </c>
      <c r="D78" s="7"/>
      <c r="E78" s="7"/>
      <c r="F78" s="7"/>
      <c r="G78" s="7"/>
      <c r="H78" s="7"/>
      <c r="I78" s="7"/>
      <c r="J78" s="7"/>
      <c r="K78" s="7"/>
      <c r="L78" s="9"/>
      <c r="M78" s="10"/>
      <c r="N78" s="10"/>
      <c r="O78" s="10"/>
      <c r="P78" s="10"/>
      <c r="Q78" s="10"/>
      <c r="R78" s="10"/>
      <c r="S78" s="10"/>
      <c r="T78" s="10"/>
      <c r="U78" s="10"/>
    </row>
    <row r="79" spans="1:21" ht="16.5" customHeight="1" x14ac:dyDescent="0.25">
      <c r="A79" s="7"/>
      <c r="B79" s="7"/>
      <c r="C79" s="7"/>
      <c r="D79" s="7" t="s">
        <v>75</v>
      </c>
      <c r="E79" s="7"/>
      <c r="F79" s="7"/>
      <c r="G79" s="7"/>
      <c r="H79" s="7"/>
      <c r="I79" s="7"/>
      <c r="J79" s="7"/>
      <c r="K79" s="7"/>
      <c r="L79" s="9" t="s">
        <v>739</v>
      </c>
      <c r="M79" s="282">
        <v>54703</v>
      </c>
      <c r="N79" s="276">
        <v>55</v>
      </c>
      <c r="O79" s="282">
        <v>42362</v>
      </c>
      <c r="P79" s="282">
        <v>20229</v>
      </c>
      <c r="Q79" s="282">
        <v>24172</v>
      </c>
      <c r="R79" s="277" t="s">
        <v>79</v>
      </c>
      <c r="S79" s="281">
        <v>5448</v>
      </c>
      <c r="T79" s="277" t="s">
        <v>79</v>
      </c>
      <c r="U79" s="283">
        <v>146969</v>
      </c>
    </row>
    <row r="80" spans="1:21" ht="16.5" customHeight="1" x14ac:dyDescent="0.25">
      <c r="A80" s="7"/>
      <c r="B80" s="7"/>
      <c r="C80" s="7"/>
      <c r="D80" s="7" t="s">
        <v>78</v>
      </c>
      <c r="E80" s="7"/>
      <c r="F80" s="7"/>
      <c r="G80" s="7"/>
      <c r="H80" s="7"/>
      <c r="I80" s="7"/>
      <c r="J80" s="7"/>
      <c r="K80" s="7"/>
      <c r="L80" s="9" t="s">
        <v>739</v>
      </c>
      <c r="M80" s="282">
        <v>11988</v>
      </c>
      <c r="N80" s="281">
        <v>1515</v>
      </c>
      <c r="O80" s="282">
        <v>19176</v>
      </c>
      <c r="P80" s="281">
        <v>3344</v>
      </c>
      <c r="Q80" s="281">
        <v>6631</v>
      </c>
      <c r="R80" s="281">
        <v>3103</v>
      </c>
      <c r="S80" s="276">
        <v>95</v>
      </c>
      <c r="T80" s="278" t="s">
        <v>77</v>
      </c>
      <c r="U80" s="282">
        <v>45852</v>
      </c>
    </row>
    <row r="81" spans="1:21" ht="16.5" customHeight="1" x14ac:dyDescent="0.25">
      <c r="A81" s="7"/>
      <c r="B81" s="7"/>
      <c r="C81" s="7"/>
      <c r="D81" s="7" t="s">
        <v>80</v>
      </c>
      <c r="E81" s="7"/>
      <c r="F81" s="7"/>
      <c r="G81" s="7"/>
      <c r="H81" s="7"/>
      <c r="I81" s="7"/>
      <c r="J81" s="7"/>
      <c r="K81" s="7"/>
      <c r="L81" s="9" t="s">
        <v>739</v>
      </c>
      <c r="M81" s="282">
        <v>10739</v>
      </c>
      <c r="N81" s="281">
        <v>1829</v>
      </c>
      <c r="O81" s="282">
        <v>28871</v>
      </c>
      <c r="P81" s="281">
        <v>8382</v>
      </c>
      <c r="Q81" s="282">
        <v>11081</v>
      </c>
      <c r="R81" s="281">
        <v>2787</v>
      </c>
      <c r="S81" s="277" t="s">
        <v>79</v>
      </c>
      <c r="T81" s="281">
        <v>2466</v>
      </c>
      <c r="U81" s="282">
        <v>66155</v>
      </c>
    </row>
    <row r="82" spans="1:21" ht="16.5" customHeight="1" x14ac:dyDescent="0.25">
      <c r="A82" s="7"/>
      <c r="B82" s="7"/>
      <c r="C82" s="7"/>
      <c r="D82" s="7" t="s">
        <v>81</v>
      </c>
      <c r="E82" s="7"/>
      <c r="F82" s="7"/>
      <c r="G82" s="7"/>
      <c r="H82" s="7"/>
      <c r="I82" s="7"/>
      <c r="J82" s="7"/>
      <c r="K82" s="7"/>
      <c r="L82" s="9" t="s">
        <v>739</v>
      </c>
      <c r="M82" s="279">
        <v>491</v>
      </c>
      <c r="N82" s="279">
        <v>190</v>
      </c>
      <c r="O82" s="281">
        <v>4047</v>
      </c>
      <c r="P82" s="281">
        <v>6301</v>
      </c>
      <c r="Q82" s="281">
        <v>2638</v>
      </c>
      <c r="R82" s="279">
        <v>343</v>
      </c>
      <c r="S82" s="278" t="s">
        <v>77</v>
      </c>
      <c r="T82" s="281">
        <v>1329</v>
      </c>
      <c r="U82" s="282">
        <v>15339</v>
      </c>
    </row>
    <row r="83" spans="1:21" ht="16.5" customHeight="1" x14ac:dyDescent="0.25">
      <c r="A83" s="7"/>
      <c r="B83" s="7"/>
      <c r="C83" s="7"/>
      <c r="D83" s="7" t="s">
        <v>82</v>
      </c>
      <c r="E83" s="7"/>
      <c r="F83" s="7"/>
      <c r="G83" s="7"/>
      <c r="H83" s="7"/>
      <c r="I83" s="7"/>
      <c r="J83" s="7"/>
      <c r="K83" s="7"/>
      <c r="L83" s="9" t="s">
        <v>739</v>
      </c>
      <c r="M83" s="279">
        <v>147</v>
      </c>
      <c r="N83" s="278" t="s">
        <v>77</v>
      </c>
      <c r="O83" s="281">
        <v>3499</v>
      </c>
      <c r="P83" s="279">
        <v>211</v>
      </c>
      <c r="Q83" s="281">
        <v>5924</v>
      </c>
      <c r="R83" s="279">
        <v>201</v>
      </c>
      <c r="S83" s="278" t="s">
        <v>77</v>
      </c>
      <c r="T83" s="279">
        <v>842</v>
      </c>
      <c r="U83" s="282">
        <v>10824</v>
      </c>
    </row>
    <row r="84" spans="1:21" ht="16.5" customHeight="1" x14ac:dyDescent="0.25">
      <c r="A84" s="7"/>
      <c r="B84" s="7"/>
      <c r="C84" s="7" t="s">
        <v>885</v>
      </c>
      <c r="D84" s="7"/>
      <c r="E84" s="7"/>
      <c r="F84" s="7"/>
      <c r="G84" s="7"/>
      <c r="H84" s="7"/>
      <c r="I84" s="7"/>
      <c r="J84" s="7"/>
      <c r="K84" s="7"/>
      <c r="L84" s="9"/>
      <c r="M84" s="10"/>
      <c r="N84" s="10"/>
      <c r="O84" s="10"/>
      <c r="P84" s="10"/>
      <c r="Q84" s="10"/>
      <c r="R84" s="10"/>
      <c r="S84" s="10"/>
      <c r="T84" s="10"/>
      <c r="U84" s="10"/>
    </row>
    <row r="85" spans="1:21" ht="16.5" customHeight="1" x14ac:dyDescent="0.25">
      <c r="A85" s="7"/>
      <c r="B85" s="7"/>
      <c r="C85" s="7"/>
      <c r="D85" s="7" t="s">
        <v>886</v>
      </c>
      <c r="E85" s="7"/>
      <c r="F85" s="7"/>
      <c r="G85" s="7"/>
      <c r="H85" s="7"/>
      <c r="I85" s="7"/>
      <c r="J85" s="7"/>
      <c r="K85" s="7"/>
      <c r="L85" s="9" t="s">
        <v>739</v>
      </c>
      <c r="M85" s="282">
        <v>25989</v>
      </c>
      <c r="N85" s="279">
        <v>396</v>
      </c>
      <c r="O85" s="282">
        <v>32180</v>
      </c>
      <c r="P85" s="281">
        <v>5911</v>
      </c>
      <c r="Q85" s="282">
        <v>11735</v>
      </c>
      <c r="R85" s="281">
        <v>4164</v>
      </c>
      <c r="S85" s="279">
        <v>100</v>
      </c>
      <c r="T85" s="281">
        <v>1529</v>
      </c>
      <c r="U85" s="282">
        <v>82004</v>
      </c>
    </row>
    <row r="86" spans="1:21" ht="16.5" customHeight="1" x14ac:dyDescent="0.25">
      <c r="A86" s="7"/>
      <c r="B86" s="7"/>
      <c r="C86" s="7"/>
      <c r="D86" s="7" t="s">
        <v>887</v>
      </c>
      <c r="E86" s="7"/>
      <c r="F86" s="7"/>
      <c r="G86" s="7"/>
      <c r="H86" s="7"/>
      <c r="I86" s="7"/>
      <c r="J86" s="7"/>
      <c r="K86" s="7"/>
      <c r="L86" s="9" t="s">
        <v>739</v>
      </c>
      <c r="M86" s="282">
        <v>19791</v>
      </c>
      <c r="N86" s="281">
        <v>2337</v>
      </c>
      <c r="O86" s="282">
        <v>21696</v>
      </c>
      <c r="P86" s="282">
        <v>13165</v>
      </c>
      <c r="Q86" s="282">
        <v>20498</v>
      </c>
      <c r="R86" s="279">
        <v>821</v>
      </c>
      <c r="S86" s="276">
        <v>66</v>
      </c>
      <c r="T86" s="279">
        <v>434</v>
      </c>
      <c r="U86" s="282">
        <v>78808</v>
      </c>
    </row>
    <row r="87" spans="1:21" ht="16.5" customHeight="1" x14ac:dyDescent="0.25">
      <c r="A87" s="7"/>
      <c r="B87" s="7"/>
      <c r="C87" s="7"/>
      <c r="D87" s="7" t="s">
        <v>888</v>
      </c>
      <c r="E87" s="7"/>
      <c r="F87" s="7"/>
      <c r="G87" s="7"/>
      <c r="H87" s="7"/>
      <c r="I87" s="7"/>
      <c r="J87" s="7"/>
      <c r="K87" s="7"/>
      <c r="L87" s="9" t="s">
        <v>739</v>
      </c>
      <c r="M87" s="282">
        <v>16178</v>
      </c>
      <c r="N87" s="279">
        <v>697</v>
      </c>
      <c r="O87" s="282">
        <v>19303</v>
      </c>
      <c r="P87" s="281">
        <v>9206</v>
      </c>
      <c r="Q87" s="281">
        <v>9306</v>
      </c>
      <c r="R87" s="281">
        <v>1017</v>
      </c>
      <c r="S87" s="279">
        <v>202</v>
      </c>
      <c r="T87" s="281">
        <v>1091</v>
      </c>
      <c r="U87" s="282">
        <v>57000</v>
      </c>
    </row>
    <row r="88" spans="1:21" ht="16.5" customHeight="1" x14ac:dyDescent="0.25">
      <c r="A88" s="7"/>
      <c r="B88" s="7"/>
      <c r="C88" s="7"/>
      <c r="D88" s="7" t="s">
        <v>889</v>
      </c>
      <c r="E88" s="7"/>
      <c r="F88" s="7"/>
      <c r="G88" s="7"/>
      <c r="H88" s="7"/>
      <c r="I88" s="7"/>
      <c r="J88" s="7"/>
      <c r="K88" s="7"/>
      <c r="L88" s="9" t="s">
        <v>739</v>
      </c>
      <c r="M88" s="281">
        <v>9764</v>
      </c>
      <c r="N88" s="279">
        <v>123</v>
      </c>
      <c r="O88" s="282">
        <v>14313</v>
      </c>
      <c r="P88" s="281">
        <v>5359</v>
      </c>
      <c r="Q88" s="281">
        <v>4329</v>
      </c>
      <c r="R88" s="279">
        <v>383</v>
      </c>
      <c r="S88" s="281">
        <v>2032</v>
      </c>
      <c r="T88" s="279">
        <v>669</v>
      </c>
      <c r="U88" s="282">
        <v>36972</v>
      </c>
    </row>
    <row r="89" spans="1:21" ht="16.5" customHeight="1" x14ac:dyDescent="0.25">
      <c r="A89" s="7"/>
      <c r="B89" s="7"/>
      <c r="C89" s="7"/>
      <c r="D89" s="7" t="s">
        <v>890</v>
      </c>
      <c r="E89" s="7"/>
      <c r="F89" s="7"/>
      <c r="G89" s="7"/>
      <c r="H89" s="7"/>
      <c r="I89" s="7"/>
      <c r="J89" s="7"/>
      <c r="K89" s="7"/>
      <c r="L89" s="9" t="s">
        <v>739</v>
      </c>
      <c r="M89" s="281">
        <v>6346</v>
      </c>
      <c r="N89" s="276">
        <v>36</v>
      </c>
      <c r="O89" s="282">
        <v>10463</v>
      </c>
      <c r="P89" s="281">
        <v>4523</v>
      </c>
      <c r="Q89" s="281">
        <v>4578</v>
      </c>
      <c r="R89" s="276">
        <v>49</v>
      </c>
      <c r="S89" s="281">
        <v>3143</v>
      </c>
      <c r="T89" s="279">
        <v>914</v>
      </c>
      <c r="U89" s="282">
        <v>30052</v>
      </c>
    </row>
    <row r="90" spans="1:21" ht="16.5" customHeight="1" x14ac:dyDescent="0.25">
      <c r="A90" s="7"/>
      <c r="B90" s="7"/>
      <c r="C90" s="7" t="s">
        <v>891</v>
      </c>
      <c r="D90" s="7"/>
      <c r="E90" s="7"/>
      <c r="F90" s="7"/>
      <c r="G90" s="7"/>
      <c r="H90" s="7"/>
      <c r="I90" s="7"/>
      <c r="J90" s="7"/>
      <c r="K90" s="7"/>
      <c r="L90" s="9" t="s">
        <v>739</v>
      </c>
      <c r="M90" s="282">
        <v>78565</v>
      </c>
      <c r="N90" s="281">
        <v>3589</v>
      </c>
      <c r="O90" s="282">
        <v>98534</v>
      </c>
      <c r="P90" s="282">
        <v>38587</v>
      </c>
      <c r="Q90" s="282">
        <v>50620</v>
      </c>
      <c r="R90" s="281">
        <v>6434</v>
      </c>
      <c r="S90" s="281">
        <v>5674</v>
      </c>
      <c r="T90" s="281">
        <v>4637</v>
      </c>
      <c r="U90" s="283">
        <v>286640</v>
      </c>
    </row>
    <row r="91" spans="1:21" ht="16.5" customHeight="1" x14ac:dyDescent="0.25">
      <c r="A91" s="7"/>
      <c r="B91" s="7" t="s">
        <v>892</v>
      </c>
      <c r="C91" s="7"/>
      <c r="D91" s="7"/>
      <c r="E91" s="7"/>
      <c r="F91" s="7"/>
      <c r="G91" s="7"/>
      <c r="H91" s="7"/>
      <c r="I91" s="7"/>
      <c r="J91" s="7"/>
      <c r="K91" s="7"/>
      <c r="L91" s="9"/>
      <c r="M91" s="10"/>
      <c r="N91" s="10"/>
      <c r="O91" s="10"/>
      <c r="P91" s="10"/>
      <c r="Q91" s="10"/>
      <c r="R91" s="10"/>
      <c r="S91" s="10"/>
      <c r="T91" s="10"/>
      <c r="U91" s="10"/>
    </row>
    <row r="92" spans="1:21" ht="16.5" customHeight="1" x14ac:dyDescent="0.25">
      <c r="A92" s="7"/>
      <c r="B92" s="7"/>
      <c r="C92" s="7" t="s">
        <v>882</v>
      </c>
      <c r="D92" s="7"/>
      <c r="E92" s="7"/>
      <c r="F92" s="7"/>
      <c r="G92" s="7"/>
      <c r="H92" s="7"/>
      <c r="I92" s="7"/>
      <c r="J92" s="7"/>
      <c r="K92" s="7"/>
      <c r="L92" s="9"/>
      <c r="M92" s="10"/>
      <c r="N92" s="10"/>
      <c r="O92" s="10"/>
      <c r="P92" s="10"/>
      <c r="Q92" s="10"/>
      <c r="R92" s="10"/>
      <c r="S92" s="10"/>
      <c r="T92" s="10"/>
      <c r="U92" s="10"/>
    </row>
    <row r="93" spans="1:21" ht="29.4" customHeight="1" x14ac:dyDescent="0.25">
      <c r="A93" s="7"/>
      <c r="B93" s="7"/>
      <c r="C93" s="7"/>
      <c r="D93" s="519" t="s">
        <v>150</v>
      </c>
      <c r="E93" s="519"/>
      <c r="F93" s="519"/>
      <c r="G93" s="519"/>
      <c r="H93" s="519"/>
      <c r="I93" s="519"/>
      <c r="J93" s="519"/>
      <c r="K93" s="519"/>
      <c r="L93" s="9" t="s">
        <v>140</v>
      </c>
      <c r="M93" s="284">
        <v>3.3</v>
      </c>
      <c r="N93" s="284" t="s">
        <v>79</v>
      </c>
      <c r="O93" s="286">
        <v>15.1</v>
      </c>
      <c r="P93" s="284">
        <v>4</v>
      </c>
      <c r="Q93" s="284">
        <v>7.5</v>
      </c>
      <c r="R93" s="284">
        <v>6.7</v>
      </c>
      <c r="S93" s="284" t="s">
        <v>79</v>
      </c>
      <c r="T93" s="286">
        <v>10</v>
      </c>
      <c r="U93" s="284">
        <v>7.8</v>
      </c>
    </row>
    <row r="94" spans="1:21" ht="16.5" customHeight="1" x14ac:dyDescent="0.25">
      <c r="A94" s="7"/>
      <c r="B94" s="7"/>
      <c r="C94" s="7"/>
      <c r="D94" s="7" t="s">
        <v>883</v>
      </c>
      <c r="E94" s="7"/>
      <c r="F94" s="7"/>
      <c r="G94" s="7"/>
      <c r="H94" s="7"/>
      <c r="I94" s="7"/>
      <c r="J94" s="7"/>
      <c r="K94" s="7"/>
      <c r="L94" s="9" t="s">
        <v>140</v>
      </c>
      <c r="M94" s="284">
        <v>8.4</v>
      </c>
      <c r="N94" s="284">
        <v>0.5</v>
      </c>
      <c r="O94" s="286">
        <v>15.4</v>
      </c>
      <c r="P94" s="286">
        <v>14.1</v>
      </c>
      <c r="Q94" s="286">
        <v>24</v>
      </c>
      <c r="R94" s="286">
        <v>10.5</v>
      </c>
      <c r="S94" s="286">
        <v>13.6</v>
      </c>
      <c r="T94" s="286">
        <v>14.6</v>
      </c>
      <c r="U94" s="284">
        <v>9.6</v>
      </c>
    </row>
    <row r="95" spans="1:21" ht="16.5" customHeight="1" x14ac:dyDescent="0.25">
      <c r="A95" s="7"/>
      <c r="B95" s="7"/>
      <c r="C95" s="7" t="s">
        <v>884</v>
      </c>
      <c r="D95" s="7"/>
      <c r="E95" s="7"/>
      <c r="F95" s="7"/>
      <c r="G95" s="7"/>
      <c r="H95" s="7"/>
      <c r="I95" s="7"/>
      <c r="J95" s="7"/>
      <c r="K95" s="7"/>
      <c r="L95" s="9"/>
      <c r="M95" s="10"/>
      <c r="N95" s="10"/>
      <c r="O95" s="10"/>
      <c r="P95" s="10"/>
      <c r="Q95" s="10"/>
      <c r="R95" s="10"/>
      <c r="S95" s="10"/>
      <c r="T95" s="10"/>
      <c r="U95" s="10"/>
    </row>
    <row r="96" spans="1:21" ht="16.5" customHeight="1" x14ac:dyDescent="0.25">
      <c r="A96" s="7"/>
      <c r="B96" s="7"/>
      <c r="C96" s="7"/>
      <c r="D96" s="7" t="s">
        <v>75</v>
      </c>
      <c r="E96" s="7"/>
      <c r="F96" s="7"/>
      <c r="G96" s="7"/>
      <c r="H96" s="7"/>
      <c r="I96" s="7"/>
      <c r="J96" s="7"/>
      <c r="K96" s="7"/>
      <c r="L96" s="9" t="s">
        <v>140</v>
      </c>
      <c r="M96" s="284">
        <v>7.9</v>
      </c>
      <c r="N96" s="284" t="s">
        <v>79</v>
      </c>
      <c r="O96" s="286">
        <v>10.9</v>
      </c>
      <c r="P96" s="284">
        <v>9.3000000000000007</v>
      </c>
      <c r="Q96" s="286">
        <v>15.9</v>
      </c>
      <c r="R96" s="284" t="s">
        <v>79</v>
      </c>
      <c r="S96" s="286">
        <v>15.3</v>
      </c>
      <c r="T96" s="284" t="s">
        <v>79</v>
      </c>
      <c r="U96" s="284">
        <v>7.1</v>
      </c>
    </row>
    <row r="97" spans="1:21" ht="16.5" customHeight="1" x14ac:dyDescent="0.25">
      <c r="A97" s="7"/>
      <c r="B97" s="7"/>
      <c r="C97" s="7"/>
      <c r="D97" s="7" t="s">
        <v>78</v>
      </c>
      <c r="E97" s="7"/>
      <c r="F97" s="7"/>
      <c r="G97" s="7"/>
      <c r="H97" s="7"/>
      <c r="I97" s="7"/>
      <c r="J97" s="7"/>
      <c r="K97" s="7"/>
      <c r="L97" s="9" t="s">
        <v>140</v>
      </c>
      <c r="M97" s="284">
        <v>6.6</v>
      </c>
      <c r="N97" s="284">
        <v>0.9</v>
      </c>
      <c r="O97" s="286">
        <v>14</v>
      </c>
      <c r="P97" s="286">
        <v>13.2</v>
      </c>
      <c r="Q97" s="286">
        <v>25.6</v>
      </c>
      <c r="R97" s="284">
        <v>7.3</v>
      </c>
      <c r="S97" s="284">
        <v>2</v>
      </c>
      <c r="T97" s="280" t="s">
        <v>77</v>
      </c>
      <c r="U97" s="284">
        <v>7.8</v>
      </c>
    </row>
    <row r="98" spans="1:21" ht="16.5" customHeight="1" x14ac:dyDescent="0.25">
      <c r="A98" s="7"/>
      <c r="B98" s="7"/>
      <c r="C98" s="7"/>
      <c r="D98" s="7" t="s">
        <v>80</v>
      </c>
      <c r="E98" s="7"/>
      <c r="F98" s="7"/>
      <c r="G98" s="7"/>
      <c r="H98" s="7"/>
      <c r="I98" s="7"/>
      <c r="J98" s="7"/>
      <c r="K98" s="7"/>
      <c r="L98" s="9" t="s">
        <v>140</v>
      </c>
      <c r="M98" s="286">
        <v>19.100000000000001</v>
      </c>
      <c r="N98" s="284">
        <v>4.5999999999999996</v>
      </c>
      <c r="O98" s="286">
        <v>31.7</v>
      </c>
      <c r="P98" s="286">
        <v>36.200000000000003</v>
      </c>
      <c r="Q98" s="286">
        <v>40.700000000000003</v>
      </c>
      <c r="R98" s="286">
        <v>15.8</v>
      </c>
      <c r="S98" s="284" t="s">
        <v>79</v>
      </c>
      <c r="T98" s="286">
        <v>15.9</v>
      </c>
      <c r="U98" s="286">
        <v>24.2</v>
      </c>
    </row>
    <row r="99" spans="1:21" ht="16.5" customHeight="1" x14ac:dyDescent="0.25">
      <c r="A99" s="7"/>
      <c r="B99" s="7"/>
      <c r="C99" s="7"/>
      <c r="D99" s="7" t="s">
        <v>81</v>
      </c>
      <c r="E99" s="7"/>
      <c r="F99" s="7"/>
      <c r="G99" s="7"/>
      <c r="H99" s="7"/>
      <c r="I99" s="7"/>
      <c r="J99" s="7"/>
      <c r="K99" s="7"/>
      <c r="L99" s="9" t="s">
        <v>140</v>
      </c>
      <c r="M99" s="286">
        <v>12.1</v>
      </c>
      <c r="N99" s="286">
        <v>24.9</v>
      </c>
      <c r="O99" s="286">
        <v>44.5</v>
      </c>
      <c r="P99" s="286">
        <v>62.6</v>
      </c>
      <c r="Q99" s="286">
        <v>45.5</v>
      </c>
      <c r="R99" s="286">
        <v>34.200000000000003</v>
      </c>
      <c r="S99" s="280" t="s">
        <v>77</v>
      </c>
      <c r="T99" s="286">
        <v>15</v>
      </c>
      <c r="U99" s="286">
        <v>38.700000000000003</v>
      </c>
    </row>
    <row r="100" spans="1:21" ht="16.5" customHeight="1" x14ac:dyDescent="0.25">
      <c r="A100" s="7"/>
      <c r="B100" s="7"/>
      <c r="C100" s="7"/>
      <c r="D100" s="7" t="s">
        <v>82</v>
      </c>
      <c r="E100" s="7"/>
      <c r="F100" s="7"/>
      <c r="G100" s="7"/>
      <c r="H100" s="7"/>
      <c r="I100" s="7"/>
      <c r="J100" s="7"/>
      <c r="K100" s="7"/>
      <c r="L100" s="9" t="s">
        <v>140</v>
      </c>
      <c r="M100" s="286">
        <v>19.5</v>
      </c>
      <c r="N100" s="280" t="s">
        <v>77</v>
      </c>
      <c r="O100" s="286">
        <v>45.4</v>
      </c>
      <c r="P100" s="284">
        <v>2.4</v>
      </c>
      <c r="Q100" s="275">
        <v>243</v>
      </c>
      <c r="R100" s="286">
        <v>69.900000000000006</v>
      </c>
      <c r="S100" s="280" t="s">
        <v>77</v>
      </c>
      <c r="T100" s="284">
        <v>6.3</v>
      </c>
      <c r="U100" s="286">
        <v>32.200000000000003</v>
      </c>
    </row>
    <row r="101" spans="1:21" ht="16.5" customHeight="1" x14ac:dyDescent="0.25">
      <c r="A101" s="7"/>
      <c r="B101" s="7"/>
      <c r="C101" s="7" t="s">
        <v>885</v>
      </c>
      <c r="D101" s="7"/>
      <c r="E101" s="7"/>
      <c r="F101" s="7"/>
      <c r="G101" s="7"/>
      <c r="H101" s="7"/>
      <c r="I101" s="7"/>
      <c r="J101" s="7"/>
      <c r="K101" s="7"/>
      <c r="L101" s="9"/>
      <c r="M101" s="10"/>
      <c r="N101" s="10"/>
      <c r="O101" s="10"/>
      <c r="P101" s="10"/>
      <c r="Q101" s="10"/>
      <c r="R101" s="10"/>
      <c r="S101" s="10"/>
      <c r="T101" s="10"/>
      <c r="U101" s="10"/>
    </row>
    <row r="102" spans="1:21" ht="16.5" customHeight="1" x14ac:dyDescent="0.25">
      <c r="A102" s="7"/>
      <c r="B102" s="7"/>
      <c r="C102" s="7"/>
      <c r="D102" s="7" t="s">
        <v>886</v>
      </c>
      <c r="E102" s="7"/>
      <c r="F102" s="7"/>
      <c r="G102" s="7"/>
      <c r="H102" s="7"/>
      <c r="I102" s="7"/>
      <c r="J102" s="7"/>
      <c r="K102" s="7"/>
      <c r="L102" s="9" t="s">
        <v>140</v>
      </c>
      <c r="M102" s="286">
        <v>13.1</v>
      </c>
      <c r="N102" s="284">
        <v>0.3</v>
      </c>
      <c r="O102" s="286">
        <v>19.600000000000001</v>
      </c>
      <c r="P102" s="286">
        <v>16.7</v>
      </c>
      <c r="Q102" s="286">
        <v>21.1</v>
      </c>
      <c r="R102" s="286">
        <v>14.4</v>
      </c>
      <c r="S102" s="284">
        <v>9.6</v>
      </c>
      <c r="T102" s="284">
        <v>8.6999999999999993</v>
      </c>
      <c r="U102" s="286">
        <v>13</v>
      </c>
    </row>
    <row r="103" spans="1:21" ht="16.5" customHeight="1" x14ac:dyDescent="0.25">
      <c r="A103" s="7"/>
      <c r="B103" s="7"/>
      <c r="C103" s="7"/>
      <c r="D103" s="7" t="s">
        <v>887</v>
      </c>
      <c r="E103" s="7"/>
      <c r="F103" s="7"/>
      <c r="G103" s="7"/>
      <c r="H103" s="7"/>
      <c r="I103" s="7"/>
      <c r="J103" s="7"/>
      <c r="K103" s="7"/>
      <c r="L103" s="9" t="s">
        <v>140</v>
      </c>
      <c r="M103" s="284">
        <v>9.4</v>
      </c>
      <c r="N103" s="284">
        <v>1.4</v>
      </c>
      <c r="O103" s="286">
        <v>18.2</v>
      </c>
      <c r="P103" s="286">
        <v>22.5</v>
      </c>
      <c r="Q103" s="286">
        <v>32.700000000000003</v>
      </c>
      <c r="R103" s="284">
        <v>7.8</v>
      </c>
      <c r="S103" s="284">
        <v>2.1</v>
      </c>
      <c r="T103" s="286">
        <v>14.6</v>
      </c>
      <c r="U103" s="286">
        <v>12.5</v>
      </c>
    </row>
    <row r="104" spans="1:21" ht="16.5" customHeight="1" x14ac:dyDescent="0.25">
      <c r="A104" s="7"/>
      <c r="B104" s="7"/>
      <c r="C104" s="7"/>
      <c r="D104" s="7" t="s">
        <v>888</v>
      </c>
      <c r="E104" s="7"/>
      <c r="F104" s="7"/>
      <c r="G104" s="7"/>
      <c r="H104" s="7"/>
      <c r="I104" s="7"/>
      <c r="J104" s="7"/>
      <c r="K104" s="7"/>
      <c r="L104" s="9" t="s">
        <v>140</v>
      </c>
      <c r="M104" s="284">
        <v>9</v>
      </c>
      <c r="N104" s="284">
        <v>0.4</v>
      </c>
      <c r="O104" s="286">
        <v>13.4</v>
      </c>
      <c r="P104" s="286">
        <v>13</v>
      </c>
      <c r="Q104" s="286">
        <v>23.4</v>
      </c>
      <c r="R104" s="284">
        <v>9.5</v>
      </c>
      <c r="S104" s="284">
        <v>4</v>
      </c>
      <c r="T104" s="286">
        <v>12.2</v>
      </c>
      <c r="U104" s="284">
        <v>9.1999999999999993</v>
      </c>
    </row>
    <row r="105" spans="1:21" ht="16.5" customHeight="1" x14ac:dyDescent="0.25">
      <c r="A105" s="7"/>
      <c r="B105" s="7"/>
      <c r="C105" s="7"/>
      <c r="D105" s="7" t="s">
        <v>889</v>
      </c>
      <c r="E105" s="7"/>
      <c r="F105" s="7"/>
      <c r="G105" s="7"/>
      <c r="H105" s="7"/>
      <c r="I105" s="7"/>
      <c r="J105" s="7"/>
      <c r="K105" s="7"/>
      <c r="L105" s="9" t="s">
        <v>140</v>
      </c>
      <c r="M105" s="284">
        <v>7.1</v>
      </c>
      <c r="N105" s="284">
        <v>0.1</v>
      </c>
      <c r="O105" s="286">
        <v>11</v>
      </c>
      <c r="P105" s="284">
        <v>8.8000000000000007</v>
      </c>
      <c r="Q105" s="286">
        <v>12.1</v>
      </c>
      <c r="R105" s="284">
        <v>3.7</v>
      </c>
      <c r="S105" s="286">
        <v>15.9</v>
      </c>
      <c r="T105" s="286">
        <v>15.7</v>
      </c>
      <c r="U105" s="284">
        <v>6.7</v>
      </c>
    </row>
    <row r="106" spans="1:21" ht="16.5" customHeight="1" x14ac:dyDescent="0.25">
      <c r="A106" s="7"/>
      <c r="B106" s="7"/>
      <c r="C106" s="7"/>
      <c r="D106" s="7" t="s">
        <v>890</v>
      </c>
      <c r="E106" s="7"/>
      <c r="F106" s="7"/>
      <c r="G106" s="7"/>
      <c r="H106" s="7"/>
      <c r="I106" s="7"/>
      <c r="J106" s="7"/>
      <c r="K106" s="7"/>
      <c r="L106" s="9" t="s">
        <v>140</v>
      </c>
      <c r="M106" s="284">
        <v>3</v>
      </c>
      <c r="N106" s="284" t="s">
        <v>79</v>
      </c>
      <c r="O106" s="286">
        <v>13.5</v>
      </c>
      <c r="P106" s="284">
        <v>7.6</v>
      </c>
      <c r="Q106" s="286">
        <v>23.4</v>
      </c>
      <c r="R106" s="284">
        <v>3</v>
      </c>
      <c r="S106" s="286">
        <v>15.8</v>
      </c>
      <c r="T106" s="286">
        <v>19.600000000000001</v>
      </c>
      <c r="U106" s="284">
        <v>5.3</v>
      </c>
    </row>
    <row r="107" spans="1:21" ht="16.5" customHeight="1" x14ac:dyDescent="0.25">
      <c r="A107" s="7"/>
      <c r="B107" s="7"/>
      <c r="C107" s="7" t="s">
        <v>101</v>
      </c>
      <c r="D107" s="7"/>
      <c r="E107" s="7"/>
      <c r="F107" s="7"/>
      <c r="G107" s="7"/>
      <c r="H107" s="7"/>
      <c r="I107" s="7"/>
      <c r="J107" s="7"/>
      <c r="K107" s="7"/>
      <c r="L107" s="9" t="s">
        <v>140</v>
      </c>
      <c r="M107" s="284">
        <v>8.3000000000000007</v>
      </c>
      <c r="N107" s="284">
        <v>0.5</v>
      </c>
      <c r="O107" s="286">
        <v>15.4</v>
      </c>
      <c r="P107" s="286">
        <v>13.4</v>
      </c>
      <c r="Q107" s="286">
        <v>23.4</v>
      </c>
      <c r="R107" s="286">
        <v>10.3</v>
      </c>
      <c r="S107" s="286">
        <v>13.3</v>
      </c>
      <c r="T107" s="286">
        <v>11.9</v>
      </c>
      <c r="U107" s="284">
        <v>9.5</v>
      </c>
    </row>
    <row r="108" spans="1:21" ht="16.5" customHeight="1" x14ac:dyDescent="0.25">
      <c r="A108" s="7" t="s">
        <v>247</v>
      </c>
      <c r="B108" s="7"/>
      <c r="C108" s="7"/>
      <c r="D108" s="7"/>
      <c r="E108" s="7"/>
      <c r="F108" s="7"/>
      <c r="G108" s="7"/>
      <c r="H108" s="7"/>
      <c r="I108" s="7"/>
      <c r="J108" s="7"/>
      <c r="K108" s="7"/>
      <c r="L108" s="9"/>
      <c r="M108" s="10"/>
      <c r="N108" s="10"/>
      <c r="O108" s="10"/>
      <c r="P108" s="10"/>
      <c r="Q108" s="10"/>
      <c r="R108" s="10"/>
      <c r="S108" s="10"/>
      <c r="T108" s="10"/>
      <c r="U108" s="10"/>
    </row>
    <row r="109" spans="1:21" ht="16.5" customHeight="1" x14ac:dyDescent="0.25">
      <c r="A109" s="7"/>
      <c r="B109" s="7" t="s">
        <v>881</v>
      </c>
      <c r="C109" s="7"/>
      <c r="D109" s="7"/>
      <c r="E109" s="7"/>
      <c r="F109" s="7"/>
      <c r="G109" s="7"/>
      <c r="H109" s="7"/>
      <c r="I109" s="7"/>
      <c r="J109" s="7"/>
      <c r="K109" s="7"/>
      <c r="L109" s="9"/>
      <c r="M109" s="10"/>
      <c r="N109" s="10"/>
      <c r="O109" s="10"/>
      <c r="P109" s="10"/>
      <c r="Q109" s="10"/>
      <c r="R109" s="10"/>
      <c r="S109" s="10"/>
      <c r="T109" s="10"/>
      <c r="U109" s="10"/>
    </row>
    <row r="110" spans="1:21" ht="16.5" customHeight="1" x14ac:dyDescent="0.25">
      <c r="A110" s="7"/>
      <c r="B110" s="7"/>
      <c r="C110" s="7" t="s">
        <v>882</v>
      </c>
      <c r="D110" s="7"/>
      <c r="E110" s="7"/>
      <c r="F110" s="7"/>
      <c r="G110" s="7"/>
      <c r="H110" s="7"/>
      <c r="I110" s="7"/>
      <c r="J110" s="7"/>
      <c r="K110" s="7"/>
      <c r="L110" s="9"/>
      <c r="M110" s="10"/>
      <c r="N110" s="10"/>
      <c r="O110" s="10"/>
      <c r="P110" s="10"/>
      <c r="Q110" s="10"/>
      <c r="R110" s="10"/>
      <c r="S110" s="10"/>
      <c r="T110" s="10"/>
      <c r="U110" s="10"/>
    </row>
    <row r="111" spans="1:21" ht="29.4" customHeight="1" x14ac:dyDescent="0.25">
      <c r="A111" s="7"/>
      <c r="B111" s="7"/>
      <c r="C111" s="7"/>
      <c r="D111" s="519" t="s">
        <v>150</v>
      </c>
      <c r="E111" s="519"/>
      <c r="F111" s="519"/>
      <c r="G111" s="519"/>
      <c r="H111" s="519"/>
      <c r="I111" s="519"/>
      <c r="J111" s="519"/>
      <c r="K111" s="519"/>
      <c r="L111" s="9" t="s">
        <v>739</v>
      </c>
      <c r="M111" s="281">
        <v>2082</v>
      </c>
      <c r="N111" s="277" t="s">
        <v>79</v>
      </c>
      <c r="O111" s="281">
        <v>5155</v>
      </c>
      <c r="P111" s="279">
        <v>642</v>
      </c>
      <c r="Q111" s="279">
        <v>226</v>
      </c>
      <c r="R111" s="276">
        <v>71</v>
      </c>
      <c r="S111" s="276">
        <v>32</v>
      </c>
      <c r="T111" s="281">
        <v>2923</v>
      </c>
      <c r="U111" s="282">
        <v>11131</v>
      </c>
    </row>
    <row r="112" spans="1:21" ht="16.5" customHeight="1" x14ac:dyDescent="0.25">
      <c r="A112" s="7"/>
      <c r="B112" s="7"/>
      <c r="C112" s="7"/>
      <c r="D112" s="7" t="s">
        <v>883</v>
      </c>
      <c r="E112" s="7"/>
      <c r="F112" s="7"/>
      <c r="G112" s="7"/>
      <c r="H112" s="7"/>
      <c r="I112" s="7"/>
      <c r="J112" s="7"/>
      <c r="K112" s="7"/>
      <c r="L112" s="9" t="s">
        <v>739</v>
      </c>
      <c r="M112" s="283">
        <v>101538</v>
      </c>
      <c r="N112" s="281">
        <v>4791</v>
      </c>
      <c r="O112" s="283">
        <v>120052</v>
      </c>
      <c r="P112" s="282">
        <v>54834</v>
      </c>
      <c r="Q112" s="282">
        <v>48302</v>
      </c>
      <c r="R112" s="281">
        <v>6249</v>
      </c>
      <c r="S112" s="281">
        <v>5841</v>
      </c>
      <c r="T112" s="279">
        <v>957</v>
      </c>
      <c r="U112" s="283">
        <v>342564</v>
      </c>
    </row>
    <row r="113" spans="1:21" ht="16.5" customHeight="1" x14ac:dyDescent="0.25">
      <c r="A113" s="7"/>
      <c r="B113" s="7"/>
      <c r="C113" s="7" t="s">
        <v>884</v>
      </c>
      <c r="D113" s="7"/>
      <c r="E113" s="7"/>
      <c r="F113" s="7"/>
      <c r="G113" s="7"/>
      <c r="H113" s="7"/>
      <c r="I113" s="7"/>
      <c r="J113" s="7"/>
      <c r="K113" s="7"/>
      <c r="L113" s="9"/>
      <c r="M113" s="10"/>
      <c r="N113" s="10"/>
      <c r="O113" s="10"/>
      <c r="P113" s="10"/>
      <c r="Q113" s="10"/>
      <c r="R113" s="10"/>
      <c r="S113" s="10"/>
      <c r="T113" s="10"/>
      <c r="U113" s="10"/>
    </row>
    <row r="114" spans="1:21" ht="16.5" customHeight="1" x14ac:dyDescent="0.25">
      <c r="A114" s="7"/>
      <c r="B114" s="7"/>
      <c r="C114" s="7"/>
      <c r="D114" s="7" t="s">
        <v>75</v>
      </c>
      <c r="E114" s="7"/>
      <c r="F114" s="7"/>
      <c r="G114" s="7"/>
      <c r="H114" s="7"/>
      <c r="I114" s="7"/>
      <c r="J114" s="7"/>
      <c r="K114" s="7"/>
      <c r="L114" s="9" t="s">
        <v>739</v>
      </c>
      <c r="M114" s="282">
        <v>64721</v>
      </c>
      <c r="N114" s="279">
        <v>353</v>
      </c>
      <c r="O114" s="282">
        <v>57684</v>
      </c>
      <c r="P114" s="282">
        <v>26393</v>
      </c>
      <c r="Q114" s="282">
        <v>26130</v>
      </c>
      <c r="R114" s="278" t="s">
        <v>501</v>
      </c>
      <c r="S114" s="281">
        <v>5650</v>
      </c>
      <c r="T114" s="277" t="s">
        <v>79</v>
      </c>
      <c r="U114" s="283">
        <v>180991</v>
      </c>
    </row>
    <row r="115" spans="1:21" ht="16.5" customHeight="1" x14ac:dyDescent="0.25">
      <c r="A115" s="7"/>
      <c r="B115" s="7"/>
      <c r="C115" s="7"/>
      <c r="D115" s="7" t="s">
        <v>78</v>
      </c>
      <c r="E115" s="7"/>
      <c r="F115" s="7"/>
      <c r="G115" s="7"/>
      <c r="H115" s="7"/>
      <c r="I115" s="7"/>
      <c r="J115" s="7"/>
      <c r="K115" s="7"/>
      <c r="L115" s="9" t="s">
        <v>739</v>
      </c>
      <c r="M115" s="282">
        <v>22382</v>
      </c>
      <c r="N115" s="281">
        <v>1158</v>
      </c>
      <c r="O115" s="282">
        <v>22964</v>
      </c>
      <c r="P115" s="281">
        <v>7449</v>
      </c>
      <c r="Q115" s="279">
        <v>677</v>
      </c>
      <c r="R115" s="281">
        <v>3388</v>
      </c>
      <c r="S115" s="279">
        <v>131</v>
      </c>
      <c r="T115" s="278" t="s">
        <v>77</v>
      </c>
      <c r="U115" s="282">
        <v>58149</v>
      </c>
    </row>
    <row r="116" spans="1:21" ht="16.5" customHeight="1" x14ac:dyDescent="0.25">
      <c r="A116" s="7"/>
      <c r="B116" s="7"/>
      <c r="C116" s="7"/>
      <c r="D116" s="7" t="s">
        <v>80</v>
      </c>
      <c r="E116" s="7"/>
      <c r="F116" s="7"/>
      <c r="G116" s="7"/>
      <c r="H116" s="7"/>
      <c r="I116" s="7"/>
      <c r="J116" s="7"/>
      <c r="K116" s="7"/>
      <c r="L116" s="9" t="s">
        <v>739</v>
      </c>
      <c r="M116" s="282">
        <v>14201</v>
      </c>
      <c r="N116" s="281">
        <v>3280</v>
      </c>
      <c r="O116" s="282">
        <v>37405</v>
      </c>
      <c r="P116" s="282">
        <v>14399</v>
      </c>
      <c r="Q116" s="282">
        <v>12986</v>
      </c>
      <c r="R116" s="281">
        <v>2443</v>
      </c>
      <c r="S116" s="278" t="s">
        <v>501</v>
      </c>
      <c r="T116" s="279">
        <v>958</v>
      </c>
      <c r="U116" s="282">
        <v>85739</v>
      </c>
    </row>
    <row r="117" spans="1:21" ht="16.5" customHeight="1" x14ac:dyDescent="0.25">
      <c r="A117" s="7"/>
      <c r="B117" s="7"/>
      <c r="C117" s="7"/>
      <c r="D117" s="7" t="s">
        <v>81</v>
      </c>
      <c r="E117" s="7"/>
      <c r="F117" s="7"/>
      <c r="G117" s="7"/>
      <c r="H117" s="7"/>
      <c r="I117" s="7"/>
      <c r="J117" s="7"/>
      <c r="K117" s="7"/>
      <c r="L117" s="9" t="s">
        <v>739</v>
      </c>
      <c r="M117" s="281">
        <v>1123</v>
      </c>
      <c r="N117" s="277" t="s">
        <v>79</v>
      </c>
      <c r="O117" s="281">
        <v>3992</v>
      </c>
      <c r="P117" s="281">
        <v>6101</v>
      </c>
      <c r="Q117" s="281">
        <v>2212</v>
      </c>
      <c r="R117" s="279">
        <v>429</v>
      </c>
      <c r="S117" s="278" t="s">
        <v>77</v>
      </c>
      <c r="T117" s="279">
        <v>565</v>
      </c>
      <c r="U117" s="282">
        <v>14422</v>
      </c>
    </row>
    <row r="118" spans="1:21" ht="16.5" customHeight="1" x14ac:dyDescent="0.25">
      <c r="A118" s="7"/>
      <c r="B118" s="7"/>
      <c r="C118" s="7"/>
      <c r="D118" s="7" t="s">
        <v>82</v>
      </c>
      <c r="E118" s="7"/>
      <c r="F118" s="7"/>
      <c r="G118" s="7"/>
      <c r="H118" s="7"/>
      <c r="I118" s="7"/>
      <c r="J118" s="7"/>
      <c r="K118" s="7"/>
      <c r="L118" s="9" t="s">
        <v>739</v>
      </c>
      <c r="M118" s="279">
        <v>142</v>
      </c>
      <c r="N118" s="278" t="s">
        <v>77</v>
      </c>
      <c r="O118" s="281">
        <v>2605</v>
      </c>
      <c r="P118" s="279">
        <v>819</v>
      </c>
      <c r="Q118" s="281">
        <v>6453</v>
      </c>
      <c r="R118" s="277" t="s">
        <v>79</v>
      </c>
      <c r="S118" s="278" t="s">
        <v>77</v>
      </c>
      <c r="T118" s="281">
        <v>2357</v>
      </c>
      <c r="U118" s="282">
        <v>12376</v>
      </c>
    </row>
    <row r="119" spans="1:21" ht="16.5" customHeight="1" x14ac:dyDescent="0.25">
      <c r="A119" s="7"/>
      <c r="B119" s="7"/>
      <c r="C119" s="7" t="s">
        <v>885</v>
      </c>
      <c r="D119" s="7"/>
      <c r="E119" s="7"/>
      <c r="F119" s="7"/>
      <c r="G119" s="7"/>
      <c r="H119" s="7"/>
      <c r="I119" s="7"/>
      <c r="J119" s="7"/>
      <c r="K119" s="7"/>
      <c r="L119" s="9"/>
      <c r="M119" s="10"/>
      <c r="N119" s="10"/>
      <c r="O119" s="10"/>
      <c r="P119" s="10"/>
      <c r="Q119" s="10"/>
      <c r="R119" s="10"/>
      <c r="S119" s="10"/>
      <c r="T119" s="10"/>
      <c r="U119" s="10"/>
    </row>
    <row r="120" spans="1:21" ht="16.5" customHeight="1" x14ac:dyDescent="0.25">
      <c r="A120" s="7"/>
      <c r="B120" s="7"/>
      <c r="C120" s="7"/>
      <c r="D120" s="7" t="s">
        <v>886</v>
      </c>
      <c r="E120" s="7"/>
      <c r="F120" s="7"/>
      <c r="G120" s="7"/>
      <c r="H120" s="7"/>
      <c r="I120" s="7"/>
      <c r="J120" s="7"/>
      <c r="K120" s="7"/>
      <c r="L120" s="9" t="s">
        <v>739</v>
      </c>
      <c r="M120" s="282">
        <v>28738</v>
      </c>
      <c r="N120" s="279">
        <v>356</v>
      </c>
      <c r="O120" s="282">
        <v>39972</v>
      </c>
      <c r="P120" s="281">
        <v>6913</v>
      </c>
      <c r="Q120" s="281">
        <v>7501</v>
      </c>
      <c r="R120" s="281">
        <v>3790</v>
      </c>
      <c r="S120" s="279">
        <v>128</v>
      </c>
      <c r="T120" s="281">
        <v>2940</v>
      </c>
      <c r="U120" s="282">
        <v>90338</v>
      </c>
    </row>
    <row r="121" spans="1:21" ht="16.5" customHeight="1" x14ac:dyDescent="0.25">
      <c r="A121" s="7"/>
      <c r="B121" s="7"/>
      <c r="C121" s="7"/>
      <c r="D121" s="7" t="s">
        <v>887</v>
      </c>
      <c r="E121" s="7"/>
      <c r="F121" s="7"/>
      <c r="G121" s="7"/>
      <c r="H121" s="7"/>
      <c r="I121" s="7"/>
      <c r="J121" s="7"/>
      <c r="K121" s="7"/>
      <c r="L121" s="9" t="s">
        <v>739</v>
      </c>
      <c r="M121" s="282">
        <v>35614</v>
      </c>
      <c r="N121" s="279">
        <v>943</v>
      </c>
      <c r="O121" s="282">
        <v>25332</v>
      </c>
      <c r="P121" s="282">
        <v>19138</v>
      </c>
      <c r="Q121" s="282">
        <v>16917</v>
      </c>
      <c r="R121" s="281">
        <v>1015</v>
      </c>
      <c r="S121" s="276">
        <v>60</v>
      </c>
      <c r="T121" s="279">
        <v>312</v>
      </c>
      <c r="U121" s="282">
        <v>99331</v>
      </c>
    </row>
    <row r="122" spans="1:21" ht="16.5" customHeight="1" x14ac:dyDescent="0.25">
      <c r="A122" s="7"/>
      <c r="B122" s="7"/>
      <c r="C122" s="7"/>
      <c r="D122" s="7" t="s">
        <v>888</v>
      </c>
      <c r="E122" s="7"/>
      <c r="F122" s="7"/>
      <c r="G122" s="7"/>
      <c r="H122" s="7"/>
      <c r="I122" s="7"/>
      <c r="J122" s="7"/>
      <c r="K122" s="7"/>
      <c r="L122" s="9" t="s">
        <v>739</v>
      </c>
      <c r="M122" s="282">
        <v>16978</v>
      </c>
      <c r="N122" s="281">
        <v>3265</v>
      </c>
      <c r="O122" s="282">
        <v>25214</v>
      </c>
      <c r="P122" s="282">
        <v>16543</v>
      </c>
      <c r="Q122" s="282">
        <v>16679</v>
      </c>
      <c r="R122" s="279">
        <v>921</v>
      </c>
      <c r="S122" s="279">
        <v>281</v>
      </c>
      <c r="T122" s="279">
        <v>109</v>
      </c>
      <c r="U122" s="282">
        <v>79990</v>
      </c>
    </row>
    <row r="123" spans="1:21" ht="16.5" customHeight="1" x14ac:dyDescent="0.25">
      <c r="A123" s="7"/>
      <c r="B123" s="7"/>
      <c r="C123" s="7"/>
      <c r="D123" s="7" t="s">
        <v>889</v>
      </c>
      <c r="E123" s="7"/>
      <c r="F123" s="7"/>
      <c r="G123" s="7"/>
      <c r="H123" s="7"/>
      <c r="I123" s="7"/>
      <c r="J123" s="7"/>
      <c r="K123" s="7"/>
      <c r="L123" s="9" t="s">
        <v>739</v>
      </c>
      <c r="M123" s="282">
        <v>12042</v>
      </c>
      <c r="N123" s="279">
        <v>137</v>
      </c>
      <c r="O123" s="282">
        <v>21358</v>
      </c>
      <c r="P123" s="281">
        <v>5339</v>
      </c>
      <c r="Q123" s="281">
        <v>5418</v>
      </c>
      <c r="R123" s="279">
        <v>566</v>
      </c>
      <c r="S123" s="281">
        <v>2115</v>
      </c>
      <c r="T123" s="279">
        <v>352</v>
      </c>
      <c r="U123" s="282">
        <v>47327</v>
      </c>
    </row>
    <row r="124" spans="1:21" ht="16.5" customHeight="1" x14ac:dyDescent="0.25">
      <c r="A124" s="7"/>
      <c r="B124" s="7"/>
      <c r="C124" s="7"/>
      <c r="D124" s="7" t="s">
        <v>890</v>
      </c>
      <c r="E124" s="7"/>
      <c r="F124" s="7"/>
      <c r="G124" s="7"/>
      <c r="H124" s="7"/>
      <c r="I124" s="7"/>
      <c r="J124" s="7"/>
      <c r="K124" s="7"/>
      <c r="L124" s="9" t="s">
        <v>739</v>
      </c>
      <c r="M124" s="281">
        <v>9197</v>
      </c>
      <c r="N124" s="276">
        <v>90</v>
      </c>
      <c r="O124" s="282">
        <v>12774</v>
      </c>
      <c r="P124" s="281">
        <v>7208</v>
      </c>
      <c r="Q124" s="281">
        <v>1940</v>
      </c>
      <c r="R124" s="276">
        <v>28</v>
      </c>
      <c r="S124" s="281">
        <v>3264</v>
      </c>
      <c r="T124" s="279">
        <v>167</v>
      </c>
      <c r="U124" s="282">
        <v>34668</v>
      </c>
    </row>
    <row r="125" spans="1:21" ht="16.5" customHeight="1" x14ac:dyDescent="0.25">
      <c r="A125" s="7"/>
      <c r="B125" s="7"/>
      <c r="C125" s="7" t="s">
        <v>891</v>
      </c>
      <c r="D125" s="7"/>
      <c r="E125" s="7"/>
      <c r="F125" s="7"/>
      <c r="G125" s="7"/>
      <c r="H125" s="7"/>
      <c r="I125" s="7"/>
      <c r="J125" s="7"/>
      <c r="K125" s="7"/>
      <c r="L125" s="9" t="s">
        <v>739</v>
      </c>
      <c r="M125" s="283">
        <v>103620</v>
      </c>
      <c r="N125" s="281">
        <v>4791</v>
      </c>
      <c r="O125" s="283">
        <v>125207</v>
      </c>
      <c r="P125" s="282">
        <v>55476</v>
      </c>
      <c r="Q125" s="282">
        <v>48528</v>
      </c>
      <c r="R125" s="281">
        <v>6320</v>
      </c>
      <c r="S125" s="281">
        <v>5873</v>
      </c>
      <c r="T125" s="281">
        <v>3880</v>
      </c>
      <c r="U125" s="283">
        <v>353695</v>
      </c>
    </row>
    <row r="126" spans="1:21" ht="16.5" customHeight="1" x14ac:dyDescent="0.25">
      <c r="A126" s="7"/>
      <c r="B126" s="7" t="s">
        <v>892</v>
      </c>
      <c r="C126" s="7"/>
      <c r="D126" s="7"/>
      <c r="E126" s="7"/>
      <c r="F126" s="7"/>
      <c r="G126" s="7"/>
      <c r="H126" s="7"/>
      <c r="I126" s="7"/>
      <c r="J126" s="7"/>
      <c r="K126" s="7"/>
      <c r="L126" s="9"/>
      <c r="M126" s="10"/>
      <c r="N126" s="10"/>
      <c r="O126" s="10"/>
      <c r="P126" s="10"/>
      <c r="Q126" s="10"/>
      <c r="R126" s="10"/>
      <c r="S126" s="10"/>
      <c r="T126" s="10"/>
      <c r="U126" s="10"/>
    </row>
    <row r="127" spans="1:21" ht="16.5" customHeight="1" x14ac:dyDescent="0.25">
      <c r="A127" s="7"/>
      <c r="B127" s="7"/>
      <c r="C127" s="7" t="s">
        <v>882</v>
      </c>
      <c r="D127" s="7"/>
      <c r="E127" s="7"/>
      <c r="F127" s="7"/>
      <c r="G127" s="7"/>
      <c r="H127" s="7"/>
      <c r="I127" s="7"/>
      <c r="J127" s="7"/>
      <c r="K127" s="7"/>
      <c r="L127" s="9"/>
      <c r="M127" s="10"/>
      <c r="N127" s="10"/>
      <c r="O127" s="10"/>
      <c r="P127" s="10"/>
      <c r="Q127" s="10"/>
      <c r="R127" s="10"/>
      <c r="S127" s="10"/>
      <c r="T127" s="10"/>
      <c r="U127" s="10"/>
    </row>
    <row r="128" spans="1:21" ht="29.4" customHeight="1" x14ac:dyDescent="0.25">
      <c r="A128" s="7"/>
      <c r="B128" s="7"/>
      <c r="C128" s="7"/>
      <c r="D128" s="519" t="s">
        <v>150</v>
      </c>
      <c r="E128" s="519"/>
      <c r="F128" s="519"/>
      <c r="G128" s="519"/>
      <c r="H128" s="519"/>
      <c r="I128" s="519"/>
      <c r="J128" s="519"/>
      <c r="K128" s="519"/>
      <c r="L128" s="9" t="s">
        <v>140</v>
      </c>
      <c r="M128" s="284">
        <v>5.7</v>
      </c>
      <c r="N128" s="284" t="s">
        <v>79</v>
      </c>
      <c r="O128" s="286">
        <v>16.2</v>
      </c>
      <c r="P128" s="284">
        <v>3.2</v>
      </c>
      <c r="Q128" s="284">
        <v>3.1</v>
      </c>
      <c r="R128" s="284">
        <v>3.9</v>
      </c>
      <c r="S128" s="284">
        <v>2.9</v>
      </c>
      <c r="T128" s="286">
        <v>13.3</v>
      </c>
      <c r="U128" s="284">
        <v>8.6999999999999993</v>
      </c>
    </row>
    <row r="129" spans="1:21" ht="16.5" customHeight="1" x14ac:dyDescent="0.25">
      <c r="A129" s="7"/>
      <c r="B129" s="7"/>
      <c r="C129" s="7"/>
      <c r="D129" s="7" t="s">
        <v>883</v>
      </c>
      <c r="E129" s="7"/>
      <c r="F129" s="7"/>
      <c r="G129" s="7"/>
      <c r="H129" s="7"/>
      <c r="I129" s="7"/>
      <c r="J129" s="7"/>
      <c r="K129" s="7"/>
      <c r="L129" s="9" t="s">
        <v>140</v>
      </c>
      <c r="M129" s="286">
        <v>10.1</v>
      </c>
      <c r="N129" s="284">
        <v>0.6</v>
      </c>
      <c r="O129" s="286">
        <v>19.8</v>
      </c>
      <c r="P129" s="286">
        <v>20.5</v>
      </c>
      <c r="Q129" s="286">
        <v>23.3</v>
      </c>
      <c r="R129" s="286">
        <v>10.5</v>
      </c>
      <c r="S129" s="286">
        <v>12.7</v>
      </c>
      <c r="T129" s="284">
        <v>6</v>
      </c>
      <c r="U129" s="286">
        <v>11.5</v>
      </c>
    </row>
    <row r="130" spans="1:21" ht="16.5" customHeight="1" x14ac:dyDescent="0.25">
      <c r="A130" s="7"/>
      <c r="B130" s="7"/>
      <c r="C130" s="7" t="s">
        <v>884</v>
      </c>
      <c r="D130" s="7"/>
      <c r="E130" s="7"/>
      <c r="F130" s="7"/>
      <c r="G130" s="7"/>
      <c r="H130" s="7"/>
      <c r="I130" s="7"/>
      <c r="J130" s="7"/>
      <c r="K130" s="7"/>
      <c r="L130" s="9"/>
      <c r="M130" s="10"/>
      <c r="N130" s="10"/>
      <c r="O130" s="10"/>
      <c r="P130" s="10"/>
      <c r="Q130" s="10"/>
      <c r="R130" s="10"/>
      <c r="S130" s="10"/>
      <c r="T130" s="10"/>
      <c r="U130" s="10"/>
    </row>
    <row r="131" spans="1:21" ht="16.5" customHeight="1" x14ac:dyDescent="0.25">
      <c r="A131" s="7"/>
      <c r="B131" s="7"/>
      <c r="C131" s="7"/>
      <c r="D131" s="7" t="s">
        <v>75</v>
      </c>
      <c r="E131" s="7"/>
      <c r="F131" s="7"/>
      <c r="G131" s="7"/>
      <c r="H131" s="7"/>
      <c r="I131" s="7"/>
      <c r="J131" s="7"/>
      <c r="K131" s="7"/>
      <c r="L131" s="9" t="s">
        <v>140</v>
      </c>
      <c r="M131" s="284">
        <v>8.5</v>
      </c>
      <c r="N131" s="284">
        <v>0.1</v>
      </c>
      <c r="O131" s="286">
        <v>15.1</v>
      </c>
      <c r="P131" s="286">
        <v>12.4</v>
      </c>
      <c r="Q131" s="286">
        <v>17.3</v>
      </c>
      <c r="R131" s="280" t="s">
        <v>501</v>
      </c>
      <c r="S131" s="286">
        <v>14.6</v>
      </c>
      <c r="T131" s="284" t="s">
        <v>79</v>
      </c>
      <c r="U131" s="284">
        <v>8.5</v>
      </c>
    </row>
    <row r="132" spans="1:21" ht="16.5" customHeight="1" x14ac:dyDescent="0.25">
      <c r="A132" s="7"/>
      <c r="B132" s="7"/>
      <c r="C132" s="7"/>
      <c r="D132" s="7" t="s">
        <v>78</v>
      </c>
      <c r="E132" s="7"/>
      <c r="F132" s="7"/>
      <c r="G132" s="7"/>
      <c r="H132" s="7"/>
      <c r="I132" s="7"/>
      <c r="J132" s="7"/>
      <c r="K132" s="7"/>
      <c r="L132" s="9" t="s">
        <v>140</v>
      </c>
      <c r="M132" s="286">
        <v>11.5</v>
      </c>
      <c r="N132" s="284">
        <v>0.8</v>
      </c>
      <c r="O132" s="286">
        <v>16</v>
      </c>
      <c r="P132" s="286">
        <v>26.5</v>
      </c>
      <c r="Q132" s="284">
        <v>3.1</v>
      </c>
      <c r="R132" s="284">
        <v>8.1999999999999993</v>
      </c>
      <c r="S132" s="284">
        <v>2.4</v>
      </c>
      <c r="T132" s="280" t="s">
        <v>77</v>
      </c>
      <c r="U132" s="284">
        <v>9.9</v>
      </c>
    </row>
    <row r="133" spans="1:21" ht="16.5" customHeight="1" x14ac:dyDescent="0.25">
      <c r="A133" s="7"/>
      <c r="B133" s="7"/>
      <c r="C133" s="7"/>
      <c r="D133" s="7" t="s">
        <v>80</v>
      </c>
      <c r="E133" s="7"/>
      <c r="F133" s="7"/>
      <c r="G133" s="7"/>
      <c r="H133" s="7"/>
      <c r="I133" s="7"/>
      <c r="J133" s="7"/>
      <c r="K133" s="7"/>
      <c r="L133" s="9" t="s">
        <v>140</v>
      </c>
      <c r="M133" s="286">
        <v>24.1</v>
      </c>
      <c r="N133" s="284">
        <v>7.9</v>
      </c>
      <c r="O133" s="286">
        <v>41.2</v>
      </c>
      <c r="P133" s="286">
        <v>59.4</v>
      </c>
      <c r="Q133" s="286">
        <v>42.6</v>
      </c>
      <c r="R133" s="286">
        <v>13.2</v>
      </c>
      <c r="S133" s="280" t="s">
        <v>501</v>
      </c>
      <c r="T133" s="284">
        <v>6.4</v>
      </c>
      <c r="U133" s="286">
        <v>30.5</v>
      </c>
    </row>
    <row r="134" spans="1:21" ht="16.5" customHeight="1" x14ac:dyDescent="0.25">
      <c r="A134" s="7"/>
      <c r="B134" s="7"/>
      <c r="C134" s="7"/>
      <c r="D134" s="7" t="s">
        <v>81</v>
      </c>
      <c r="E134" s="7"/>
      <c r="F134" s="7"/>
      <c r="G134" s="7"/>
      <c r="H134" s="7"/>
      <c r="I134" s="7"/>
      <c r="J134" s="7"/>
      <c r="K134" s="7"/>
      <c r="L134" s="9" t="s">
        <v>140</v>
      </c>
      <c r="M134" s="286">
        <v>25.3</v>
      </c>
      <c r="N134" s="284" t="s">
        <v>79</v>
      </c>
      <c r="O134" s="286">
        <v>43</v>
      </c>
      <c r="P134" s="286">
        <v>50.2</v>
      </c>
      <c r="Q134" s="286">
        <v>38.4</v>
      </c>
      <c r="R134" s="286">
        <v>44.9</v>
      </c>
      <c r="S134" s="280" t="s">
        <v>77</v>
      </c>
      <c r="T134" s="284">
        <v>7.7</v>
      </c>
      <c r="U134" s="286">
        <v>35.200000000000003</v>
      </c>
    </row>
    <row r="135" spans="1:21" ht="16.5" customHeight="1" x14ac:dyDescent="0.25">
      <c r="A135" s="7"/>
      <c r="B135" s="7"/>
      <c r="C135" s="7"/>
      <c r="D135" s="7" t="s">
        <v>82</v>
      </c>
      <c r="E135" s="7"/>
      <c r="F135" s="7"/>
      <c r="G135" s="7"/>
      <c r="H135" s="7"/>
      <c r="I135" s="7"/>
      <c r="J135" s="7"/>
      <c r="K135" s="7"/>
      <c r="L135" s="9" t="s">
        <v>140</v>
      </c>
      <c r="M135" s="286">
        <v>11.5</v>
      </c>
      <c r="N135" s="280" t="s">
        <v>77</v>
      </c>
      <c r="O135" s="286">
        <v>34.1</v>
      </c>
      <c r="P135" s="286">
        <v>11.1</v>
      </c>
      <c r="Q135" s="275">
        <v>273.5</v>
      </c>
      <c r="R135" s="284" t="s">
        <v>79</v>
      </c>
      <c r="S135" s="280" t="s">
        <v>77</v>
      </c>
      <c r="T135" s="286">
        <v>15.8</v>
      </c>
      <c r="U135" s="286">
        <v>36.4</v>
      </c>
    </row>
    <row r="136" spans="1:21" ht="16.5" customHeight="1" x14ac:dyDescent="0.25">
      <c r="A136" s="7"/>
      <c r="B136" s="7"/>
      <c r="C136" s="7" t="s">
        <v>885</v>
      </c>
      <c r="D136" s="7"/>
      <c r="E136" s="7"/>
      <c r="F136" s="7"/>
      <c r="G136" s="7"/>
      <c r="H136" s="7"/>
      <c r="I136" s="7"/>
      <c r="J136" s="7"/>
      <c r="K136" s="7"/>
      <c r="L136" s="9"/>
      <c r="M136" s="10"/>
      <c r="N136" s="10"/>
      <c r="O136" s="10"/>
      <c r="P136" s="10"/>
      <c r="Q136" s="10"/>
      <c r="R136" s="10"/>
      <c r="S136" s="10"/>
      <c r="T136" s="10"/>
      <c r="U136" s="10"/>
    </row>
    <row r="137" spans="1:21" ht="16.5" customHeight="1" x14ac:dyDescent="0.25">
      <c r="A137" s="7"/>
      <c r="B137" s="7"/>
      <c r="C137" s="7"/>
      <c r="D137" s="7" t="s">
        <v>886</v>
      </c>
      <c r="E137" s="7"/>
      <c r="F137" s="7"/>
      <c r="G137" s="7"/>
      <c r="H137" s="7"/>
      <c r="I137" s="7"/>
      <c r="J137" s="7"/>
      <c r="K137" s="7"/>
      <c r="L137" s="9" t="s">
        <v>140</v>
      </c>
      <c r="M137" s="286">
        <v>11.2</v>
      </c>
      <c r="N137" s="284">
        <v>0.2</v>
      </c>
      <c r="O137" s="286">
        <v>25.2</v>
      </c>
      <c r="P137" s="286">
        <v>19.600000000000001</v>
      </c>
      <c r="Q137" s="286">
        <v>13.2</v>
      </c>
      <c r="R137" s="286">
        <v>13.2</v>
      </c>
      <c r="S137" s="284">
        <v>5.5</v>
      </c>
      <c r="T137" s="286">
        <v>15.7</v>
      </c>
      <c r="U137" s="286">
        <v>12.8</v>
      </c>
    </row>
    <row r="138" spans="1:21" ht="16.5" customHeight="1" x14ac:dyDescent="0.25">
      <c r="A138" s="7"/>
      <c r="B138" s="7"/>
      <c r="C138" s="7"/>
      <c r="D138" s="7" t="s">
        <v>887</v>
      </c>
      <c r="E138" s="7"/>
      <c r="F138" s="7"/>
      <c r="G138" s="7"/>
      <c r="H138" s="7"/>
      <c r="I138" s="7"/>
      <c r="J138" s="7"/>
      <c r="K138" s="7"/>
      <c r="L138" s="9" t="s">
        <v>140</v>
      </c>
      <c r="M138" s="286">
        <v>15.7</v>
      </c>
      <c r="N138" s="284">
        <v>0.6</v>
      </c>
      <c r="O138" s="286">
        <v>19.899999999999999</v>
      </c>
      <c r="P138" s="286">
        <v>33</v>
      </c>
      <c r="Q138" s="286">
        <v>25.6</v>
      </c>
      <c r="R138" s="286">
        <v>10.7</v>
      </c>
      <c r="S138" s="284">
        <v>2.1</v>
      </c>
      <c r="T138" s="284">
        <v>7.7</v>
      </c>
      <c r="U138" s="286">
        <v>15.4</v>
      </c>
    </row>
    <row r="139" spans="1:21" ht="16.5" customHeight="1" x14ac:dyDescent="0.25">
      <c r="A139" s="7"/>
      <c r="B139" s="7"/>
      <c r="C139" s="7"/>
      <c r="D139" s="7" t="s">
        <v>888</v>
      </c>
      <c r="E139" s="7"/>
      <c r="F139" s="7"/>
      <c r="G139" s="7"/>
      <c r="H139" s="7"/>
      <c r="I139" s="7"/>
      <c r="J139" s="7"/>
      <c r="K139" s="7"/>
      <c r="L139" s="9" t="s">
        <v>140</v>
      </c>
      <c r="M139" s="286">
        <v>10.1</v>
      </c>
      <c r="N139" s="284">
        <v>2</v>
      </c>
      <c r="O139" s="286">
        <v>17.100000000000001</v>
      </c>
      <c r="P139" s="286">
        <v>25.1</v>
      </c>
      <c r="Q139" s="286">
        <v>52</v>
      </c>
      <c r="R139" s="284">
        <v>9</v>
      </c>
      <c r="S139" s="284">
        <v>6.7</v>
      </c>
      <c r="T139" s="284">
        <v>1.7</v>
      </c>
      <c r="U139" s="286">
        <v>13.4</v>
      </c>
    </row>
    <row r="140" spans="1:21" ht="16.5" customHeight="1" x14ac:dyDescent="0.25">
      <c r="A140" s="7"/>
      <c r="B140" s="7"/>
      <c r="C140" s="7"/>
      <c r="D140" s="7" t="s">
        <v>889</v>
      </c>
      <c r="E140" s="7"/>
      <c r="F140" s="7"/>
      <c r="G140" s="7"/>
      <c r="H140" s="7"/>
      <c r="I140" s="7"/>
      <c r="J140" s="7"/>
      <c r="K140" s="7"/>
      <c r="L140" s="9" t="s">
        <v>140</v>
      </c>
      <c r="M140" s="284">
        <v>7.6</v>
      </c>
      <c r="N140" s="284">
        <v>0.1</v>
      </c>
      <c r="O140" s="286">
        <v>17.899999999999999</v>
      </c>
      <c r="P140" s="284">
        <v>9.9</v>
      </c>
      <c r="Q140" s="286">
        <v>13.5</v>
      </c>
      <c r="R140" s="284">
        <v>4.8</v>
      </c>
      <c r="S140" s="286">
        <v>15.6</v>
      </c>
      <c r="T140" s="284">
        <v>6</v>
      </c>
      <c r="U140" s="284">
        <v>8.1999999999999993</v>
      </c>
    </row>
    <row r="141" spans="1:21" ht="16.5" customHeight="1" x14ac:dyDescent="0.25">
      <c r="A141" s="7"/>
      <c r="B141" s="7"/>
      <c r="C141" s="7"/>
      <c r="D141" s="7" t="s">
        <v>890</v>
      </c>
      <c r="E141" s="7"/>
      <c r="F141" s="7"/>
      <c r="G141" s="7"/>
      <c r="H141" s="7"/>
      <c r="I141" s="7"/>
      <c r="J141" s="7"/>
      <c r="K141" s="7"/>
      <c r="L141" s="9" t="s">
        <v>140</v>
      </c>
      <c r="M141" s="284">
        <v>4.4000000000000004</v>
      </c>
      <c r="N141" s="284">
        <v>0.1</v>
      </c>
      <c r="O141" s="286">
        <v>15.8</v>
      </c>
      <c r="P141" s="286">
        <v>10</v>
      </c>
      <c r="Q141" s="286">
        <v>11.6</v>
      </c>
      <c r="R141" s="284">
        <v>2.2999999999999998</v>
      </c>
      <c r="S141" s="286">
        <v>13.9</v>
      </c>
      <c r="T141" s="284">
        <v>5.7</v>
      </c>
      <c r="U141" s="284">
        <v>6.4</v>
      </c>
    </row>
    <row r="142" spans="1:21" ht="16.5" customHeight="1" x14ac:dyDescent="0.25">
      <c r="A142" s="7"/>
      <c r="B142" s="7"/>
      <c r="C142" s="7" t="s">
        <v>101</v>
      </c>
      <c r="D142" s="7"/>
      <c r="E142" s="7"/>
      <c r="F142" s="7"/>
      <c r="G142" s="7"/>
      <c r="H142" s="7"/>
      <c r="I142" s="7"/>
      <c r="J142" s="7"/>
      <c r="K142" s="7"/>
      <c r="L142" s="9" t="s">
        <v>140</v>
      </c>
      <c r="M142" s="284">
        <v>9.9</v>
      </c>
      <c r="N142" s="284">
        <v>0.6</v>
      </c>
      <c r="O142" s="286">
        <v>19.600000000000001</v>
      </c>
      <c r="P142" s="286">
        <v>19.3</v>
      </c>
      <c r="Q142" s="286">
        <v>22.6</v>
      </c>
      <c r="R142" s="286">
        <v>10.3</v>
      </c>
      <c r="S142" s="286">
        <v>12.4</v>
      </c>
      <c r="T142" s="286">
        <v>10.199999999999999</v>
      </c>
      <c r="U142" s="286">
        <v>11.4</v>
      </c>
    </row>
    <row r="143" spans="1:21" ht="16.5" customHeight="1" x14ac:dyDescent="0.25">
      <c r="A143" s="7" t="s">
        <v>248</v>
      </c>
      <c r="B143" s="7"/>
      <c r="C143" s="7"/>
      <c r="D143" s="7"/>
      <c r="E143" s="7"/>
      <c r="F143" s="7"/>
      <c r="G143" s="7"/>
      <c r="H143" s="7"/>
      <c r="I143" s="7"/>
      <c r="J143" s="7"/>
      <c r="K143" s="7"/>
      <c r="L143" s="9"/>
      <c r="M143" s="10"/>
      <c r="N143" s="10"/>
      <c r="O143" s="10"/>
      <c r="P143" s="10"/>
      <c r="Q143" s="10"/>
      <c r="R143" s="10"/>
      <c r="S143" s="10"/>
      <c r="T143" s="10"/>
      <c r="U143" s="10"/>
    </row>
    <row r="144" spans="1:21" ht="16.5" customHeight="1" x14ac:dyDescent="0.25">
      <c r="A144" s="7"/>
      <c r="B144" s="7" t="s">
        <v>881</v>
      </c>
      <c r="C144" s="7"/>
      <c r="D144" s="7"/>
      <c r="E144" s="7"/>
      <c r="F144" s="7"/>
      <c r="G144" s="7"/>
      <c r="H144" s="7"/>
      <c r="I144" s="7"/>
      <c r="J144" s="7"/>
      <c r="K144" s="7"/>
      <c r="L144" s="9"/>
      <c r="M144" s="10"/>
      <c r="N144" s="10"/>
      <c r="O144" s="10"/>
      <c r="P144" s="10"/>
      <c r="Q144" s="10"/>
      <c r="R144" s="10"/>
      <c r="S144" s="10"/>
      <c r="T144" s="10"/>
      <c r="U144" s="10"/>
    </row>
    <row r="145" spans="1:21" ht="16.5" customHeight="1" x14ac:dyDescent="0.25">
      <c r="A145" s="7"/>
      <c r="B145" s="7"/>
      <c r="C145" s="7" t="s">
        <v>882</v>
      </c>
      <c r="D145" s="7"/>
      <c r="E145" s="7"/>
      <c r="F145" s="7"/>
      <c r="G145" s="7"/>
      <c r="H145" s="7"/>
      <c r="I145" s="7"/>
      <c r="J145" s="7"/>
      <c r="K145" s="7"/>
      <c r="L145" s="9"/>
      <c r="M145" s="10"/>
      <c r="N145" s="10"/>
      <c r="O145" s="10"/>
      <c r="P145" s="10"/>
      <c r="Q145" s="10"/>
      <c r="R145" s="10"/>
      <c r="S145" s="10"/>
      <c r="T145" s="10"/>
      <c r="U145" s="10"/>
    </row>
    <row r="146" spans="1:21" ht="29.4" customHeight="1" x14ac:dyDescent="0.25">
      <c r="A146" s="7"/>
      <c r="B146" s="7"/>
      <c r="C146" s="7"/>
      <c r="D146" s="519" t="s">
        <v>150</v>
      </c>
      <c r="E146" s="519"/>
      <c r="F146" s="519"/>
      <c r="G146" s="519"/>
      <c r="H146" s="519"/>
      <c r="I146" s="519"/>
      <c r="J146" s="519"/>
      <c r="K146" s="519"/>
      <c r="L146" s="9" t="s">
        <v>739</v>
      </c>
      <c r="M146" s="279">
        <v>901</v>
      </c>
      <c r="N146" s="277" t="s">
        <v>79</v>
      </c>
      <c r="O146" s="281">
        <v>3011</v>
      </c>
      <c r="P146" s="279">
        <v>281</v>
      </c>
      <c r="Q146" s="279">
        <v>667</v>
      </c>
      <c r="R146" s="276">
        <v>13</v>
      </c>
      <c r="S146" s="276">
        <v>10</v>
      </c>
      <c r="T146" s="281">
        <v>2467</v>
      </c>
      <c r="U146" s="281">
        <v>7350</v>
      </c>
    </row>
    <row r="147" spans="1:21" ht="16.5" customHeight="1" x14ac:dyDescent="0.25">
      <c r="A147" s="7"/>
      <c r="B147" s="7"/>
      <c r="C147" s="7"/>
      <c r="D147" s="7" t="s">
        <v>883</v>
      </c>
      <c r="E147" s="7"/>
      <c r="F147" s="7"/>
      <c r="G147" s="7"/>
      <c r="H147" s="7"/>
      <c r="I147" s="7"/>
      <c r="J147" s="7"/>
      <c r="K147" s="7"/>
      <c r="L147" s="9" t="s">
        <v>739</v>
      </c>
      <c r="M147" s="282">
        <v>95468</v>
      </c>
      <c r="N147" s="281">
        <v>4760</v>
      </c>
      <c r="O147" s="283">
        <v>112630</v>
      </c>
      <c r="P147" s="282">
        <v>49018</v>
      </c>
      <c r="Q147" s="282">
        <v>45442</v>
      </c>
      <c r="R147" s="281">
        <v>7680</v>
      </c>
      <c r="S147" s="282">
        <v>12944</v>
      </c>
      <c r="T147" s="281">
        <v>2315</v>
      </c>
      <c r="U147" s="283">
        <v>330257</v>
      </c>
    </row>
    <row r="148" spans="1:21" ht="16.5" customHeight="1" x14ac:dyDescent="0.25">
      <c r="A148" s="7"/>
      <c r="B148" s="7"/>
      <c r="C148" s="7" t="s">
        <v>884</v>
      </c>
      <c r="D148" s="7"/>
      <c r="E148" s="7"/>
      <c r="F148" s="7"/>
      <c r="G148" s="7"/>
      <c r="H148" s="7"/>
      <c r="I148" s="7"/>
      <c r="J148" s="7"/>
      <c r="K148" s="7"/>
      <c r="L148" s="9"/>
      <c r="M148" s="10"/>
      <c r="N148" s="10"/>
      <c r="O148" s="10"/>
      <c r="P148" s="10"/>
      <c r="Q148" s="10"/>
      <c r="R148" s="10"/>
      <c r="S148" s="10"/>
      <c r="T148" s="10"/>
      <c r="U148" s="10"/>
    </row>
    <row r="149" spans="1:21" ht="16.5" customHeight="1" x14ac:dyDescent="0.25">
      <c r="A149" s="7"/>
      <c r="B149" s="7"/>
      <c r="C149" s="7"/>
      <c r="D149" s="7" t="s">
        <v>75</v>
      </c>
      <c r="E149" s="7"/>
      <c r="F149" s="7"/>
      <c r="G149" s="7"/>
      <c r="H149" s="7"/>
      <c r="I149" s="7"/>
      <c r="J149" s="7"/>
      <c r="K149" s="7"/>
      <c r="L149" s="9" t="s">
        <v>739</v>
      </c>
      <c r="M149" s="282">
        <v>63593</v>
      </c>
      <c r="N149" s="279">
        <v>113</v>
      </c>
      <c r="O149" s="282">
        <v>47562</v>
      </c>
      <c r="P149" s="282">
        <v>21202</v>
      </c>
      <c r="Q149" s="282">
        <v>26216</v>
      </c>
      <c r="R149" s="277" t="s">
        <v>79</v>
      </c>
      <c r="S149" s="282">
        <v>12491</v>
      </c>
      <c r="T149" s="277" t="s">
        <v>79</v>
      </c>
      <c r="U149" s="283">
        <v>171177</v>
      </c>
    </row>
    <row r="150" spans="1:21" ht="16.5" customHeight="1" x14ac:dyDescent="0.25">
      <c r="A150" s="7"/>
      <c r="B150" s="7"/>
      <c r="C150" s="7"/>
      <c r="D150" s="7" t="s">
        <v>78</v>
      </c>
      <c r="E150" s="7"/>
      <c r="F150" s="7"/>
      <c r="G150" s="7"/>
      <c r="H150" s="7"/>
      <c r="I150" s="7"/>
      <c r="J150" s="7"/>
      <c r="K150" s="7"/>
      <c r="L150" s="9" t="s">
        <v>739</v>
      </c>
      <c r="M150" s="282">
        <v>16411</v>
      </c>
      <c r="N150" s="281">
        <v>1468</v>
      </c>
      <c r="O150" s="282">
        <v>28481</v>
      </c>
      <c r="P150" s="281">
        <v>6401</v>
      </c>
      <c r="Q150" s="281">
        <v>1012</v>
      </c>
      <c r="R150" s="281">
        <v>4283</v>
      </c>
      <c r="S150" s="279">
        <v>250</v>
      </c>
      <c r="T150" s="278" t="s">
        <v>77</v>
      </c>
      <c r="U150" s="282">
        <v>58306</v>
      </c>
    </row>
    <row r="151" spans="1:21" ht="16.5" customHeight="1" x14ac:dyDescent="0.25">
      <c r="A151" s="7"/>
      <c r="B151" s="7"/>
      <c r="C151" s="7"/>
      <c r="D151" s="7" t="s">
        <v>80</v>
      </c>
      <c r="E151" s="7"/>
      <c r="F151" s="7"/>
      <c r="G151" s="7"/>
      <c r="H151" s="7"/>
      <c r="I151" s="7"/>
      <c r="J151" s="7"/>
      <c r="K151" s="7"/>
      <c r="L151" s="9" t="s">
        <v>739</v>
      </c>
      <c r="M151" s="282">
        <v>13132</v>
      </c>
      <c r="N151" s="281">
        <v>3118</v>
      </c>
      <c r="O151" s="282">
        <v>31718</v>
      </c>
      <c r="P151" s="282">
        <v>14744</v>
      </c>
      <c r="Q151" s="282">
        <v>11021</v>
      </c>
      <c r="R151" s="281">
        <v>3361</v>
      </c>
      <c r="S151" s="277" t="s">
        <v>79</v>
      </c>
      <c r="T151" s="281">
        <v>2740</v>
      </c>
      <c r="U151" s="282">
        <v>79834</v>
      </c>
    </row>
    <row r="152" spans="1:21" ht="16.5" customHeight="1" x14ac:dyDescent="0.25">
      <c r="A152" s="7"/>
      <c r="B152" s="7"/>
      <c r="C152" s="7"/>
      <c r="D152" s="7" t="s">
        <v>81</v>
      </c>
      <c r="E152" s="7"/>
      <c r="F152" s="7"/>
      <c r="G152" s="7"/>
      <c r="H152" s="7"/>
      <c r="I152" s="7"/>
      <c r="J152" s="7"/>
      <c r="K152" s="7"/>
      <c r="L152" s="9" t="s">
        <v>739</v>
      </c>
      <c r="M152" s="281">
        <v>2780</v>
      </c>
      <c r="N152" s="276">
        <v>61</v>
      </c>
      <c r="O152" s="281">
        <v>4231</v>
      </c>
      <c r="P152" s="281">
        <v>5868</v>
      </c>
      <c r="Q152" s="281">
        <v>4918</v>
      </c>
      <c r="R152" s="276">
        <v>34</v>
      </c>
      <c r="S152" s="278" t="s">
        <v>77</v>
      </c>
      <c r="T152" s="281">
        <v>1110</v>
      </c>
      <c r="U152" s="282">
        <v>19002</v>
      </c>
    </row>
    <row r="153" spans="1:21" ht="16.5" customHeight="1" x14ac:dyDescent="0.25">
      <c r="A153" s="7"/>
      <c r="B153" s="7"/>
      <c r="C153" s="7"/>
      <c r="D153" s="7" t="s">
        <v>82</v>
      </c>
      <c r="E153" s="7"/>
      <c r="F153" s="7"/>
      <c r="G153" s="7"/>
      <c r="H153" s="7"/>
      <c r="I153" s="7"/>
      <c r="J153" s="7"/>
      <c r="K153" s="7"/>
      <c r="L153" s="9" t="s">
        <v>739</v>
      </c>
      <c r="M153" s="277">
        <v>1</v>
      </c>
      <c r="N153" s="278" t="s">
        <v>77</v>
      </c>
      <c r="O153" s="281">
        <v>2992</v>
      </c>
      <c r="P153" s="279">
        <v>959</v>
      </c>
      <c r="Q153" s="281">
        <v>2259</v>
      </c>
      <c r="R153" s="276">
        <v>15</v>
      </c>
      <c r="S153" s="278" t="s">
        <v>77</v>
      </c>
      <c r="T153" s="279">
        <v>932</v>
      </c>
      <c r="U153" s="281">
        <v>7158</v>
      </c>
    </row>
    <row r="154" spans="1:21" ht="16.5" customHeight="1" x14ac:dyDescent="0.25">
      <c r="A154" s="7"/>
      <c r="B154" s="7"/>
      <c r="C154" s="7" t="s">
        <v>885</v>
      </c>
      <c r="D154" s="7"/>
      <c r="E154" s="7"/>
      <c r="F154" s="7"/>
      <c r="G154" s="7"/>
      <c r="H154" s="7"/>
      <c r="I154" s="7"/>
      <c r="J154" s="7"/>
      <c r="K154" s="7"/>
      <c r="L154" s="9"/>
      <c r="M154" s="10"/>
      <c r="N154" s="10"/>
      <c r="O154" s="10"/>
      <c r="P154" s="10"/>
      <c r="Q154" s="10"/>
      <c r="R154" s="10"/>
      <c r="S154" s="10"/>
      <c r="T154" s="10"/>
      <c r="U154" s="10"/>
    </row>
    <row r="155" spans="1:21" ht="16.5" customHeight="1" x14ac:dyDescent="0.25">
      <c r="A155" s="7"/>
      <c r="B155" s="7"/>
      <c r="C155" s="7"/>
      <c r="D155" s="7" t="s">
        <v>886</v>
      </c>
      <c r="E155" s="7"/>
      <c r="F155" s="7"/>
      <c r="G155" s="7"/>
      <c r="H155" s="7"/>
      <c r="I155" s="7"/>
      <c r="J155" s="7"/>
      <c r="K155" s="7"/>
      <c r="L155" s="9" t="s">
        <v>739</v>
      </c>
      <c r="M155" s="282">
        <v>28464</v>
      </c>
      <c r="N155" s="281">
        <v>2086</v>
      </c>
      <c r="O155" s="282">
        <v>43246</v>
      </c>
      <c r="P155" s="281">
        <v>5029</v>
      </c>
      <c r="Q155" s="281">
        <v>7132</v>
      </c>
      <c r="R155" s="281">
        <v>4781</v>
      </c>
      <c r="S155" s="276">
        <v>78</v>
      </c>
      <c r="T155" s="281">
        <v>1691</v>
      </c>
      <c r="U155" s="282">
        <v>92507</v>
      </c>
    </row>
    <row r="156" spans="1:21" ht="16.5" customHeight="1" x14ac:dyDescent="0.25">
      <c r="A156" s="7"/>
      <c r="B156" s="7"/>
      <c r="C156" s="7"/>
      <c r="D156" s="7" t="s">
        <v>887</v>
      </c>
      <c r="E156" s="7"/>
      <c r="F156" s="7"/>
      <c r="G156" s="7"/>
      <c r="H156" s="7"/>
      <c r="I156" s="7"/>
      <c r="J156" s="7"/>
      <c r="K156" s="7"/>
      <c r="L156" s="9" t="s">
        <v>739</v>
      </c>
      <c r="M156" s="282">
        <v>30549</v>
      </c>
      <c r="N156" s="281">
        <v>1597</v>
      </c>
      <c r="O156" s="282">
        <v>22524</v>
      </c>
      <c r="P156" s="282">
        <v>14653</v>
      </c>
      <c r="Q156" s="282">
        <v>22190</v>
      </c>
      <c r="R156" s="281">
        <v>1024</v>
      </c>
      <c r="S156" s="279">
        <v>128</v>
      </c>
      <c r="T156" s="281">
        <v>1602</v>
      </c>
      <c r="U156" s="282">
        <v>94267</v>
      </c>
    </row>
    <row r="157" spans="1:21" ht="16.5" customHeight="1" x14ac:dyDescent="0.25">
      <c r="A157" s="7"/>
      <c r="B157" s="7"/>
      <c r="C157" s="7"/>
      <c r="D157" s="7" t="s">
        <v>888</v>
      </c>
      <c r="E157" s="7"/>
      <c r="F157" s="7"/>
      <c r="G157" s="7"/>
      <c r="H157" s="7"/>
      <c r="I157" s="7"/>
      <c r="J157" s="7"/>
      <c r="K157" s="7"/>
      <c r="L157" s="9" t="s">
        <v>739</v>
      </c>
      <c r="M157" s="282">
        <v>15439</v>
      </c>
      <c r="N157" s="279">
        <v>992</v>
      </c>
      <c r="O157" s="282">
        <v>23014</v>
      </c>
      <c r="P157" s="282">
        <v>17982</v>
      </c>
      <c r="Q157" s="281">
        <v>7309</v>
      </c>
      <c r="R157" s="281">
        <v>1385</v>
      </c>
      <c r="S157" s="279">
        <v>371</v>
      </c>
      <c r="T157" s="279">
        <v>825</v>
      </c>
      <c r="U157" s="282">
        <v>67317</v>
      </c>
    </row>
    <row r="158" spans="1:21" ht="16.5" customHeight="1" x14ac:dyDescent="0.25">
      <c r="A158" s="7"/>
      <c r="B158" s="7"/>
      <c r="C158" s="7"/>
      <c r="D158" s="7" t="s">
        <v>889</v>
      </c>
      <c r="E158" s="7"/>
      <c r="F158" s="7"/>
      <c r="G158" s="7"/>
      <c r="H158" s="7"/>
      <c r="I158" s="7"/>
      <c r="J158" s="7"/>
      <c r="K158" s="7"/>
      <c r="L158" s="9" t="s">
        <v>739</v>
      </c>
      <c r="M158" s="282">
        <v>11911</v>
      </c>
      <c r="N158" s="276">
        <v>22</v>
      </c>
      <c r="O158" s="282">
        <v>14842</v>
      </c>
      <c r="P158" s="281">
        <v>4758</v>
      </c>
      <c r="Q158" s="281">
        <v>6960</v>
      </c>
      <c r="R158" s="279">
        <v>503</v>
      </c>
      <c r="S158" s="281">
        <v>7111</v>
      </c>
      <c r="T158" s="279">
        <v>426</v>
      </c>
      <c r="U158" s="282">
        <v>46533</v>
      </c>
    </row>
    <row r="159" spans="1:21" ht="16.5" customHeight="1" x14ac:dyDescent="0.25">
      <c r="A159" s="7"/>
      <c r="B159" s="7"/>
      <c r="C159" s="7"/>
      <c r="D159" s="7" t="s">
        <v>890</v>
      </c>
      <c r="E159" s="7"/>
      <c r="F159" s="7"/>
      <c r="G159" s="7"/>
      <c r="H159" s="7"/>
      <c r="I159" s="7"/>
      <c r="J159" s="7"/>
      <c r="K159" s="7"/>
      <c r="L159" s="9" t="s">
        <v>739</v>
      </c>
      <c r="M159" s="281">
        <v>9554</v>
      </c>
      <c r="N159" s="276">
        <v>63</v>
      </c>
      <c r="O159" s="282">
        <v>11358</v>
      </c>
      <c r="P159" s="281">
        <v>6709</v>
      </c>
      <c r="Q159" s="281">
        <v>1835</v>
      </c>
      <c r="R159" s="277" t="s">
        <v>79</v>
      </c>
      <c r="S159" s="281">
        <v>5053</v>
      </c>
      <c r="T159" s="279">
        <v>238</v>
      </c>
      <c r="U159" s="282">
        <v>34810</v>
      </c>
    </row>
    <row r="160" spans="1:21" ht="16.5" customHeight="1" x14ac:dyDescent="0.25">
      <c r="A160" s="7"/>
      <c r="B160" s="7"/>
      <c r="C160" s="7" t="s">
        <v>891</v>
      </c>
      <c r="D160" s="7"/>
      <c r="E160" s="7"/>
      <c r="F160" s="7"/>
      <c r="G160" s="7"/>
      <c r="H160" s="7"/>
      <c r="I160" s="7"/>
      <c r="J160" s="7"/>
      <c r="K160" s="7"/>
      <c r="L160" s="9" t="s">
        <v>739</v>
      </c>
      <c r="M160" s="282">
        <v>96369</v>
      </c>
      <c r="N160" s="281">
        <v>4760</v>
      </c>
      <c r="O160" s="283">
        <v>115641</v>
      </c>
      <c r="P160" s="282">
        <v>49299</v>
      </c>
      <c r="Q160" s="282">
        <v>46109</v>
      </c>
      <c r="R160" s="281">
        <v>7693</v>
      </c>
      <c r="S160" s="282">
        <v>12954</v>
      </c>
      <c r="T160" s="281">
        <v>4782</v>
      </c>
      <c r="U160" s="283">
        <v>337607</v>
      </c>
    </row>
    <row r="161" spans="1:21" ht="16.5" customHeight="1" x14ac:dyDescent="0.25">
      <c r="A161" s="7"/>
      <c r="B161" s="7" t="s">
        <v>892</v>
      </c>
      <c r="C161" s="7"/>
      <c r="D161" s="7"/>
      <c r="E161" s="7"/>
      <c r="F161" s="7"/>
      <c r="G161" s="7"/>
      <c r="H161" s="7"/>
      <c r="I161" s="7"/>
      <c r="J161" s="7"/>
      <c r="K161" s="7"/>
      <c r="L161" s="9"/>
      <c r="M161" s="10"/>
      <c r="N161" s="10"/>
      <c r="O161" s="10"/>
      <c r="P161" s="10"/>
      <c r="Q161" s="10"/>
      <c r="R161" s="10"/>
      <c r="S161" s="10"/>
      <c r="T161" s="10"/>
      <c r="U161" s="10"/>
    </row>
    <row r="162" spans="1:21" ht="16.5" customHeight="1" x14ac:dyDescent="0.25">
      <c r="A162" s="7"/>
      <c r="B162" s="7"/>
      <c r="C162" s="7" t="s">
        <v>882</v>
      </c>
      <c r="D162" s="7"/>
      <c r="E162" s="7"/>
      <c r="F162" s="7"/>
      <c r="G162" s="7"/>
      <c r="H162" s="7"/>
      <c r="I162" s="7"/>
      <c r="J162" s="7"/>
      <c r="K162" s="7"/>
      <c r="L162" s="9"/>
      <c r="M162" s="10"/>
      <c r="N162" s="10"/>
      <c r="O162" s="10"/>
      <c r="P162" s="10"/>
      <c r="Q162" s="10"/>
      <c r="R162" s="10"/>
      <c r="S162" s="10"/>
      <c r="T162" s="10"/>
      <c r="U162" s="10"/>
    </row>
    <row r="163" spans="1:21" ht="29.4" customHeight="1" x14ac:dyDescent="0.25">
      <c r="A163" s="7"/>
      <c r="B163" s="7"/>
      <c r="C163" s="7"/>
      <c r="D163" s="519" t="s">
        <v>150</v>
      </c>
      <c r="E163" s="519"/>
      <c r="F163" s="519"/>
      <c r="G163" s="519"/>
      <c r="H163" s="519"/>
      <c r="I163" s="519"/>
      <c r="J163" s="519"/>
      <c r="K163" s="519"/>
      <c r="L163" s="9" t="s">
        <v>140</v>
      </c>
      <c r="M163" s="284">
        <v>3</v>
      </c>
      <c r="N163" s="284" t="s">
        <v>79</v>
      </c>
      <c r="O163" s="284">
        <v>8.6</v>
      </c>
      <c r="P163" s="284">
        <v>1.5</v>
      </c>
      <c r="Q163" s="284">
        <v>9.4</v>
      </c>
      <c r="R163" s="284">
        <v>0.8</v>
      </c>
      <c r="S163" s="284">
        <v>1</v>
      </c>
      <c r="T163" s="286">
        <v>11.8</v>
      </c>
      <c r="U163" s="284">
        <v>6.1</v>
      </c>
    </row>
    <row r="164" spans="1:21" ht="16.5" customHeight="1" x14ac:dyDescent="0.25">
      <c r="A164" s="7"/>
      <c r="B164" s="7"/>
      <c r="C164" s="7"/>
      <c r="D164" s="7" t="s">
        <v>883</v>
      </c>
      <c r="E164" s="7"/>
      <c r="F164" s="7"/>
      <c r="G164" s="7"/>
      <c r="H164" s="7"/>
      <c r="I164" s="7"/>
      <c r="J164" s="7"/>
      <c r="K164" s="7"/>
      <c r="L164" s="9" t="s">
        <v>140</v>
      </c>
      <c r="M164" s="286">
        <v>10.4</v>
      </c>
      <c r="N164" s="284">
        <v>0.6</v>
      </c>
      <c r="O164" s="286">
        <v>18.399999999999999</v>
      </c>
      <c r="P164" s="286">
        <v>18.600000000000001</v>
      </c>
      <c r="Q164" s="286">
        <v>21.6</v>
      </c>
      <c r="R164" s="286">
        <v>13.1</v>
      </c>
      <c r="S164" s="286">
        <v>28.2</v>
      </c>
      <c r="T164" s="286">
        <v>15.4</v>
      </c>
      <c r="U164" s="286">
        <v>11.5</v>
      </c>
    </row>
    <row r="165" spans="1:21" ht="16.5" customHeight="1" x14ac:dyDescent="0.25">
      <c r="A165" s="7"/>
      <c r="B165" s="7"/>
      <c r="C165" s="7" t="s">
        <v>884</v>
      </c>
      <c r="D165" s="7"/>
      <c r="E165" s="7"/>
      <c r="F165" s="7"/>
      <c r="G165" s="7"/>
      <c r="H165" s="7"/>
      <c r="I165" s="7"/>
      <c r="J165" s="7"/>
      <c r="K165" s="7"/>
      <c r="L165" s="9"/>
      <c r="M165" s="10"/>
      <c r="N165" s="10"/>
      <c r="O165" s="10"/>
      <c r="P165" s="10"/>
      <c r="Q165" s="10"/>
      <c r="R165" s="10"/>
      <c r="S165" s="10"/>
      <c r="T165" s="10"/>
      <c r="U165" s="10"/>
    </row>
    <row r="166" spans="1:21" ht="16.5" customHeight="1" x14ac:dyDescent="0.25">
      <c r="A166" s="7"/>
      <c r="B166" s="7"/>
      <c r="C166" s="7"/>
      <c r="D166" s="7" t="s">
        <v>75</v>
      </c>
      <c r="E166" s="7"/>
      <c r="F166" s="7"/>
      <c r="G166" s="7"/>
      <c r="H166" s="7"/>
      <c r="I166" s="7"/>
      <c r="J166" s="7"/>
      <c r="K166" s="7"/>
      <c r="L166" s="9" t="s">
        <v>140</v>
      </c>
      <c r="M166" s="284">
        <v>9.1999999999999993</v>
      </c>
      <c r="N166" s="284" t="s">
        <v>79</v>
      </c>
      <c r="O166" s="286">
        <v>12.5</v>
      </c>
      <c r="P166" s="286">
        <v>10.1</v>
      </c>
      <c r="Q166" s="286">
        <v>17.3</v>
      </c>
      <c r="R166" s="284" t="s">
        <v>79</v>
      </c>
      <c r="S166" s="286">
        <v>31.8</v>
      </c>
      <c r="T166" s="284" t="s">
        <v>79</v>
      </c>
      <c r="U166" s="284">
        <v>8.5</v>
      </c>
    </row>
    <row r="167" spans="1:21" ht="16.5" customHeight="1" x14ac:dyDescent="0.25">
      <c r="A167" s="7"/>
      <c r="B167" s="7"/>
      <c r="C167" s="7"/>
      <c r="D167" s="7" t="s">
        <v>78</v>
      </c>
      <c r="E167" s="7"/>
      <c r="F167" s="7"/>
      <c r="G167" s="7"/>
      <c r="H167" s="7"/>
      <c r="I167" s="7"/>
      <c r="J167" s="7"/>
      <c r="K167" s="7"/>
      <c r="L167" s="9" t="s">
        <v>140</v>
      </c>
      <c r="M167" s="284">
        <v>8.9</v>
      </c>
      <c r="N167" s="284">
        <v>0.9</v>
      </c>
      <c r="O167" s="286">
        <v>18</v>
      </c>
      <c r="P167" s="286">
        <v>23</v>
      </c>
      <c r="Q167" s="284">
        <v>4.5</v>
      </c>
      <c r="R167" s="286">
        <v>10.6</v>
      </c>
      <c r="S167" s="284">
        <v>4.9000000000000004</v>
      </c>
      <c r="T167" s="280" t="s">
        <v>77</v>
      </c>
      <c r="U167" s="284">
        <v>9.8000000000000007</v>
      </c>
    </row>
    <row r="168" spans="1:21" ht="16.5" customHeight="1" x14ac:dyDescent="0.25">
      <c r="A168" s="7"/>
      <c r="B168" s="7"/>
      <c r="C168" s="7"/>
      <c r="D168" s="7" t="s">
        <v>80</v>
      </c>
      <c r="E168" s="7"/>
      <c r="F168" s="7"/>
      <c r="G168" s="7"/>
      <c r="H168" s="7"/>
      <c r="I168" s="7"/>
      <c r="J168" s="7"/>
      <c r="K168" s="7"/>
      <c r="L168" s="9" t="s">
        <v>140</v>
      </c>
      <c r="M168" s="286">
        <v>22.5</v>
      </c>
      <c r="N168" s="284">
        <v>7.9</v>
      </c>
      <c r="O168" s="286">
        <v>35.6</v>
      </c>
      <c r="P168" s="286">
        <v>60.5</v>
      </c>
      <c r="Q168" s="286">
        <v>34.6</v>
      </c>
      <c r="R168" s="286">
        <v>18.2</v>
      </c>
      <c r="S168" s="284" t="s">
        <v>79</v>
      </c>
      <c r="T168" s="286">
        <v>19.899999999999999</v>
      </c>
      <c r="U168" s="286">
        <v>28.8</v>
      </c>
    </row>
    <row r="169" spans="1:21" ht="16.5" customHeight="1" x14ac:dyDescent="0.25">
      <c r="A169" s="7"/>
      <c r="B169" s="7"/>
      <c r="C169" s="7"/>
      <c r="D169" s="7" t="s">
        <v>81</v>
      </c>
      <c r="E169" s="7"/>
      <c r="F169" s="7"/>
      <c r="G169" s="7"/>
      <c r="H169" s="7"/>
      <c r="I169" s="7"/>
      <c r="J169" s="7"/>
      <c r="K169" s="7"/>
      <c r="L169" s="9" t="s">
        <v>140</v>
      </c>
      <c r="M169" s="286">
        <v>62.4</v>
      </c>
      <c r="N169" s="284">
        <v>5.6</v>
      </c>
      <c r="O169" s="286">
        <v>47.5</v>
      </c>
      <c r="P169" s="286">
        <v>50.1</v>
      </c>
      <c r="Q169" s="286">
        <v>83.1</v>
      </c>
      <c r="R169" s="284">
        <v>3.8</v>
      </c>
      <c r="S169" s="280" t="s">
        <v>77</v>
      </c>
      <c r="T169" s="286">
        <v>15.3</v>
      </c>
      <c r="U169" s="286">
        <v>47.2</v>
      </c>
    </row>
    <row r="170" spans="1:21" ht="16.5" customHeight="1" x14ac:dyDescent="0.25">
      <c r="A170" s="7"/>
      <c r="B170" s="7"/>
      <c r="C170" s="7"/>
      <c r="D170" s="7" t="s">
        <v>82</v>
      </c>
      <c r="E170" s="7"/>
      <c r="F170" s="7"/>
      <c r="G170" s="7"/>
      <c r="H170" s="7"/>
      <c r="I170" s="7"/>
      <c r="J170" s="7"/>
      <c r="K170" s="7"/>
      <c r="L170" s="9" t="s">
        <v>140</v>
      </c>
      <c r="M170" s="284">
        <v>0.1</v>
      </c>
      <c r="N170" s="280" t="s">
        <v>77</v>
      </c>
      <c r="O170" s="286">
        <v>37.700000000000003</v>
      </c>
      <c r="P170" s="286">
        <v>14.2</v>
      </c>
      <c r="Q170" s="275">
        <v>106</v>
      </c>
      <c r="R170" s="284">
        <v>5.3</v>
      </c>
      <c r="S170" s="280" t="s">
        <v>77</v>
      </c>
      <c r="T170" s="284">
        <v>6.6</v>
      </c>
      <c r="U170" s="286">
        <v>22</v>
      </c>
    </row>
    <row r="171" spans="1:21" ht="16.5" customHeight="1" x14ac:dyDescent="0.25">
      <c r="A171" s="7"/>
      <c r="B171" s="7"/>
      <c r="C171" s="7" t="s">
        <v>885</v>
      </c>
      <c r="D171" s="7"/>
      <c r="E171" s="7"/>
      <c r="F171" s="7"/>
      <c r="G171" s="7"/>
      <c r="H171" s="7"/>
      <c r="I171" s="7"/>
      <c r="J171" s="7"/>
      <c r="K171" s="7"/>
      <c r="L171" s="9"/>
      <c r="M171" s="10"/>
      <c r="N171" s="10"/>
      <c r="O171" s="10"/>
      <c r="P171" s="10"/>
      <c r="Q171" s="10"/>
      <c r="R171" s="10"/>
      <c r="S171" s="10"/>
      <c r="T171" s="10"/>
      <c r="U171" s="10"/>
    </row>
    <row r="172" spans="1:21" ht="16.5" customHeight="1" x14ac:dyDescent="0.25">
      <c r="A172" s="7"/>
      <c r="B172" s="7"/>
      <c r="C172" s="7"/>
      <c r="D172" s="7" t="s">
        <v>886</v>
      </c>
      <c r="E172" s="7"/>
      <c r="F172" s="7"/>
      <c r="G172" s="7"/>
      <c r="H172" s="7"/>
      <c r="I172" s="7"/>
      <c r="J172" s="7"/>
      <c r="K172" s="7"/>
      <c r="L172" s="9" t="s">
        <v>140</v>
      </c>
      <c r="M172" s="286">
        <v>12.2</v>
      </c>
      <c r="N172" s="284">
        <v>1.5</v>
      </c>
      <c r="O172" s="286">
        <v>23.6</v>
      </c>
      <c r="P172" s="286">
        <v>14.5</v>
      </c>
      <c r="Q172" s="286">
        <v>12.1</v>
      </c>
      <c r="R172" s="286">
        <v>16.600000000000001</v>
      </c>
      <c r="S172" s="284">
        <v>3.8</v>
      </c>
      <c r="T172" s="284">
        <v>9.4</v>
      </c>
      <c r="U172" s="286">
        <v>13.3</v>
      </c>
    </row>
    <row r="173" spans="1:21" ht="16.5" customHeight="1" x14ac:dyDescent="0.25">
      <c r="A173" s="7"/>
      <c r="B173" s="7"/>
      <c r="C173" s="7"/>
      <c r="D173" s="7" t="s">
        <v>887</v>
      </c>
      <c r="E173" s="7"/>
      <c r="F173" s="7"/>
      <c r="G173" s="7"/>
      <c r="H173" s="7"/>
      <c r="I173" s="7"/>
      <c r="J173" s="7"/>
      <c r="K173" s="7"/>
      <c r="L173" s="9" t="s">
        <v>140</v>
      </c>
      <c r="M173" s="286">
        <v>14.6</v>
      </c>
      <c r="N173" s="284">
        <v>1.1000000000000001</v>
      </c>
      <c r="O173" s="286">
        <v>18.2</v>
      </c>
      <c r="P173" s="286">
        <v>25.2</v>
      </c>
      <c r="Q173" s="286">
        <v>33.799999999999997</v>
      </c>
      <c r="R173" s="286">
        <v>11.1</v>
      </c>
      <c r="S173" s="284">
        <v>4.8</v>
      </c>
      <c r="T173" s="286">
        <v>42.7</v>
      </c>
      <c r="U173" s="286">
        <v>15.2</v>
      </c>
    </row>
    <row r="174" spans="1:21" ht="16.5" customHeight="1" x14ac:dyDescent="0.25">
      <c r="A174" s="7"/>
      <c r="B174" s="7"/>
      <c r="C174" s="7"/>
      <c r="D174" s="7" t="s">
        <v>888</v>
      </c>
      <c r="E174" s="7"/>
      <c r="F174" s="7"/>
      <c r="G174" s="7"/>
      <c r="H174" s="7"/>
      <c r="I174" s="7"/>
      <c r="J174" s="7"/>
      <c r="K174" s="7"/>
      <c r="L174" s="9" t="s">
        <v>140</v>
      </c>
      <c r="M174" s="284">
        <v>9.8000000000000007</v>
      </c>
      <c r="N174" s="284">
        <v>0.6</v>
      </c>
      <c r="O174" s="286">
        <v>16.2</v>
      </c>
      <c r="P174" s="286">
        <v>27.8</v>
      </c>
      <c r="Q174" s="286">
        <v>23.8</v>
      </c>
      <c r="R174" s="286">
        <v>13.8</v>
      </c>
      <c r="S174" s="284">
        <v>8.3000000000000007</v>
      </c>
      <c r="T174" s="286">
        <v>13.8</v>
      </c>
      <c r="U174" s="286">
        <v>11.7</v>
      </c>
    </row>
    <row r="175" spans="1:21" ht="16.5" customHeight="1" x14ac:dyDescent="0.25">
      <c r="A175" s="7"/>
      <c r="B175" s="7"/>
      <c r="C175" s="7"/>
      <c r="D175" s="7" t="s">
        <v>889</v>
      </c>
      <c r="E175" s="7"/>
      <c r="F175" s="7"/>
      <c r="G175" s="7"/>
      <c r="H175" s="7"/>
      <c r="I175" s="7"/>
      <c r="J175" s="7"/>
      <c r="K175" s="7"/>
      <c r="L175" s="9" t="s">
        <v>140</v>
      </c>
      <c r="M175" s="284">
        <v>8.8000000000000007</v>
      </c>
      <c r="N175" s="284" t="s">
        <v>79</v>
      </c>
      <c r="O175" s="286">
        <v>12.8</v>
      </c>
      <c r="P175" s="284">
        <v>9.1999999999999993</v>
      </c>
      <c r="Q175" s="286">
        <v>17.100000000000001</v>
      </c>
      <c r="R175" s="284">
        <v>4.5999999999999996</v>
      </c>
      <c r="S175" s="286">
        <v>51.6</v>
      </c>
      <c r="T175" s="284">
        <v>7.6</v>
      </c>
      <c r="U175" s="284">
        <v>8.6</v>
      </c>
    </row>
    <row r="176" spans="1:21" ht="16.5" customHeight="1" x14ac:dyDescent="0.25">
      <c r="A176" s="7"/>
      <c r="B176" s="7"/>
      <c r="C176" s="7"/>
      <c r="D176" s="7" t="s">
        <v>890</v>
      </c>
      <c r="E176" s="7"/>
      <c r="F176" s="7"/>
      <c r="G176" s="7"/>
      <c r="H176" s="7"/>
      <c r="I176" s="7"/>
      <c r="J176" s="7"/>
      <c r="K176" s="7"/>
      <c r="L176" s="9" t="s">
        <v>140</v>
      </c>
      <c r="M176" s="284">
        <v>4.8</v>
      </c>
      <c r="N176" s="284" t="s">
        <v>79</v>
      </c>
      <c r="O176" s="286">
        <v>14.4</v>
      </c>
      <c r="P176" s="284">
        <v>9.5</v>
      </c>
      <c r="Q176" s="286">
        <v>10.6</v>
      </c>
      <c r="R176" s="284" t="s">
        <v>79</v>
      </c>
      <c r="S176" s="286">
        <v>21.7</v>
      </c>
      <c r="T176" s="284">
        <v>9.5</v>
      </c>
      <c r="U176" s="284">
        <v>6.6</v>
      </c>
    </row>
    <row r="177" spans="1:21" ht="16.5" customHeight="1" x14ac:dyDescent="0.25">
      <c r="A177" s="7"/>
      <c r="B177" s="7"/>
      <c r="C177" s="7" t="s">
        <v>101</v>
      </c>
      <c r="D177" s="7"/>
      <c r="E177" s="7"/>
      <c r="F177" s="7"/>
      <c r="G177" s="7"/>
      <c r="H177" s="7"/>
      <c r="I177" s="7"/>
      <c r="J177" s="7"/>
      <c r="K177" s="7"/>
      <c r="L177" s="9" t="s">
        <v>140</v>
      </c>
      <c r="M177" s="286">
        <v>10.199999999999999</v>
      </c>
      <c r="N177" s="284">
        <v>0.6</v>
      </c>
      <c r="O177" s="286">
        <v>17.8</v>
      </c>
      <c r="P177" s="286">
        <v>17.5</v>
      </c>
      <c r="Q177" s="286">
        <v>21.2</v>
      </c>
      <c r="R177" s="286">
        <v>12.7</v>
      </c>
      <c r="S177" s="286">
        <v>27.6</v>
      </c>
      <c r="T177" s="286">
        <v>13.3</v>
      </c>
      <c r="U177" s="286">
        <v>11.3</v>
      </c>
    </row>
    <row r="178" spans="1:21" ht="16.5" customHeight="1" x14ac:dyDescent="0.25">
      <c r="A178" s="7" t="s">
        <v>249</v>
      </c>
      <c r="B178" s="7"/>
      <c r="C178" s="7"/>
      <c r="D178" s="7"/>
      <c r="E178" s="7"/>
      <c r="F178" s="7"/>
      <c r="G178" s="7"/>
      <c r="H178" s="7"/>
      <c r="I178" s="7"/>
      <c r="J178" s="7"/>
      <c r="K178" s="7"/>
      <c r="L178" s="9"/>
      <c r="M178" s="10"/>
      <c r="N178" s="10"/>
      <c r="O178" s="10"/>
      <c r="P178" s="10"/>
      <c r="Q178" s="10"/>
      <c r="R178" s="10"/>
      <c r="S178" s="10"/>
      <c r="T178" s="10"/>
      <c r="U178" s="10"/>
    </row>
    <row r="179" spans="1:21" ht="16.5" customHeight="1" x14ac:dyDescent="0.25">
      <c r="A179" s="7"/>
      <c r="B179" s="7" t="s">
        <v>881</v>
      </c>
      <c r="C179" s="7"/>
      <c r="D179" s="7"/>
      <c r="E179" s="7"/>
      <c r="F179" s="7"/>
      <c r="G179" s="7"/>
      <c r="H179" s="7"/>
      <c r="I179" s="7"/>
      <c r="J179" s="7"/>
      <c r="K179" s="7"/>
      <c r="L179" s="9"/>
      <c r="M179" s="10"/>
      <c r="N179" s="10"/>
      <c r="O179" s="10"/>
      <c r="P179" s="10"/>
      <c r="Q179" s="10"/>
      <c r="R179" s="10"/>
      <c r="S179" s="10"/>
      <c r="T179" s="10"/>
      <c r="U179" s="10"/>
    </row>
    <row r="180" spans="1:21" ht="16.5" customHeight="1" x14ac:dyDescent="0.25">
      <c r="A180" s="7"/>
      <c r="B180" s="7"/>
      <c r="C180" s="7" t="s">
        <v>882</v>
      </c>
      <c r="D180" s="7"/>
      <c r="E180" s="7"/>
      <c r="F180" s="7"/>
      <c r="G180" s="7"/>
      <c r="H180" s="7"/>
      <c r="I180" s="7"/>
      <c r="J180" s="7"/>
      <c r="K180" s="7"/>
      <c r="L180" s="9"/>
      <c r="M180" s="10"/>
      <c r="N180" s="10"/>
      <c r="O180" s="10"/>
      <c r="P180" s="10"/>
      <c r="Q180" s="10"/>
      <c r="R180" s="10"/>
      <c r="S180" s="10"/>
      <c r="T180" s="10"/>
      <c r="U180" s="10"/>
    </row>
    <row r="181" spans="1:21" ht="29.4" customHeight="1" x14ac:dyDescent="0.25">
      <c r="A181" s="7"/>
      <c r="B181" s="7"/>
      <c r="C181" s="7"/>
      <c r="D181" s="519" t="s">
        <v>150</v>
      </c>
      <c r="E181" s="519"/>
      <c r="F181" s="519"/>
      <c r="G181" s="519"/>
      <c r="H181" s="519"/>
      <c r="I181" s="519"/>
      <c r="J181" s="519"/>
      <c r="K181" s="519"/>
      <c r="L181" s="9" t="s">
        <v>739</v>
      </c>
      <c r="M181" s="279">
        <v>601</v>
      </c>
      <c r="N181" s="277" t="s">
        <v>79</v>
      </c>
      <c r="O181" s="281">
        <v>6610</v>
      </c>
      <c r="P181" s="279">
        <v>174</v>
      </c>
      <c r="Q181" s="281">
        <v>2576</v>
      </c>
      <c r="R181" s="276">
        <v>29</v>
      </c>
      <c r="S181" s="279">
        <v>127</v>
      </c>
      <c r="T181" s="281">
        <v>2482</v>
      </c>
      <c r="U181" s="282">
        <v>12599</v>
      </c>
    </row>
    <row r="182" spans="1:21" ht="16.5" customHeight="1" x14ac:dyDescent="0.25">
      <c r="A182" s="7"/>
      <c r="B182" s="7"/>
      <c r="C182" s="7"/>
      <c r="D182" s="7" t="s">
        <v>883</v>
      </c>
      <c r="E182" s="7"/>
      <c r="F182" s="7"/>
      <c r="G182" s="7"/>
      <c r="H182" s="7"/>
      <c r="I182" s="7"/>
      <c r="J182" s="7"/>
      <c r="K182" s="7"/>
      <c r="L182" s="9" t="s">
        <v>739</v>
      </c>
      <c r="M182" s="282">
        <v>69469</v>
      </c>
      <c r="N182" s="281">
        <v>8813</v>
      </c>
      <c r="O182" s="283">
        <v>112613</v>
      </c>
      <c r="P182" s="282">
        <v>28892</v>
      </c>
      <c r="Q182" s="282">
        <v>35184</v>
      </c>
      <c r="R182" s="281">
        <v>6445</v>
      </c>
      <c r="S182" s="282">
        <v>10082</v>
      </c>
      <c r="T182" s="281">
        <v>4447</v>
      </c>
      <c r="U182" s="283">
        <v>275945</v>
      </c>
    </row>
    <row r="183" spans="1:21" ht="16.5" customHeight="1" x14ac:dyDescent="0.25">
      <c r="A183" s="7"/>
      <c r="B183" s="7"/>
      <c r="C183" s="7" t="s">
        <v>884</v>
      </c>
      <c r="D183" s="7"/>
      <c r="E183" s="7"/>
      <c r="F183" s="7"/>
      <c r="G183" s="7"/>
      <c r="H183" s="7"/>
      <c r="I183" s="7"/>
      <c r="J183" s="7"/>
      <c r="K183" s="7"/>
      <c r="L183" s="9"/>
      <c r="M183" s="10"/>
      <c r="N183" s="10"/>
      <c r="O183" s="10"/>
      <c r="P183" s="10"/>
      <c r="Q183" s="10"/>
      <c r="R183" s="10"/>
      <c r="S183" s="10"/>
      <c r="T183" s="10"/>
      <c r="U183" s="10"/>
    </row>
    <row r="184" spans="1:21" ht="16.5" customHeight="1" x14ac:dyDescent="0.25">
      <c r="A184" s="7"/>
      <c r="B184" s="7"/>
      <c r="C184" s="7"/>
      <c r="D184" s="7" t="s">
        <v>75</v>
      </c>
      <c r="E184" s="7"/>
      <c r="F184" s="7"/>
      <c r="G184" s="7"/>
      <c r="H184" s="7"/>
      <c r="I184" s="7"/>
      <c r="J184" s="7"/>
      <c r="K184" s="7"/>
      <c r="L184" s="9" t="s">
        <v>739</v>
      </c>
      <c r="M184" s="282">
        <v>51968</v>
      </c>
      <c r="N184" s="279">
        <v>127</v>
      </c>
      <c r="O184" s="282">
        <v>46586</v>
      </c>
      <c r="P184" s="282">
        <v>14522</v>
      </c>
      <c r="Q184" s="282">
        <v>27547</v>
      </c>
      <c r="R184" s="277" t="s">
        <v>79</v>
      </c>
      <c r="S184" s="281">
        <v>9953</v>
      </c>
      <c r="T184" s="277" t="s">
        <v>79</v>
      </c>
      <c r="U184" s="283">
        <v>150703</v>
      </c>
    </row>
    <row r="185" spans="1:21" ht="16.5" customHeight="1" x14ac:dyDescent="0.25">
      <c r="A185" s="7"/>
      <c r="B185" s="7"/>
      <c r="C185" s="7"/>
      <c r="D185" s="7" t="s">
        <v>78</v>
      </c>
      <c r="E185" s="7"/>
      <c r="F185" s="7"/>
      <c r="G185" s="7"/>
      <c r="H185" s="7"/>
      <c r="I185" s="7"/>
      <c r="J185" s="7"/>
      <c r="K185" s="7"/>
      <c r="L185" s="9" t="s">
        <v>739</v>
      </c>
      <c r="M185" s="282">
        <v>13073</v>
      </c>
      <c r="N185" s="281">
        <v>2544</v>
      </c>
      <c r="O185" s="282">
        <v>24765</v>
      </c>
      <c r="P185" s="281">
        <v>2901</v>
      </c>
      <c r="Q185" s="279">
        <v>963</v>
      </c>
      <c r="R185" s="281">
        <v>4557</v>
      </c>
      <c r="S185" s="279">
        <v>237</v>
      </c>
      <c r="T185" s="278" t="s">
        <v>77</v>
      </c>
      <c r="U185" s="282">
        <v>49040</v>
      </c>
    </row>
    <row r="186" spans="1:21" ht="16.5" customHeight="1" x14ac:dyDescent="0.25">
      <c r="A186" s="7"/>
      <c r="B186" s="7"/>
      <c r="C186" s="7"/>
      <c r="D186" s="7" t="s">
        <v>80</v>
      </c>
      <c r="E186" s="7"/>
      <c r="F186" s="7"/>
      <c r="G186" s="7"/>
      <c r="H186" s="7"/>
      <c r="I186" s="7"/>
      <c r="J186" s="7"/>
      <c r="K186" s="7"/>
      <c r="L186" s="9" t="s">
        <v>739</v>
      </c>
      <c r="M186" s="281">
        <v>3934</v>
      </c>
      <c r="N186" s="281">
        <v>6142</v>
      </c>
      <c r="O186" s="282">
        <v>43652</v>
      </c>
      <c r="P186" s="281">
        <v>7589</v>
      </c>
      <c r="Q186" s="281">
        <v>4114</v>
      </c>
      <c r="R186" s="281">
        <v>1890</v>
      </c>
      <c r="S186" s="277" t="s">
        <v>79</v>
      </c>
      <c r="T186" s="281">
        <v>3810</v>
      </c>
      <c r="U186" s="282">
        <v>71131</v>
      </c>
    </row>
    <row r="187" spans="1:21" ht="16.5" customHeight="1" x14ac:dyDescent="0.25">
      <c r="A187" s="7"/>
      <c r="B187" s="7"/>
      <c r="C187" s="7"/>
      <c r="D187" s="7" t="s">
        <v>81</v>
      </c>
      <c r="E187" s="7"/>
      <c r="F187" s="7"/>
      <c r="G187" s="7"/>
      <c r="H187" s="7"/>
      <c r="I187" s="7"/>
      <c r="J187" s="7"/>
      <c r="K187" s="7"/>
      <c r="L187" s="9" t="s">
        <v>739</v>
      </c>
      <c r="M187" s="276">
        <v>36</v>
      </c>
      <c r="N187" s="277" t="s">
        <v>79</v>
      </c>
      <c r="O187" s="281">
        <v>1925</v>
      </c>
      <c r="P187" s="281">
        <v>3873</v>
      </c>
      <c r="Q187" s="281">
        <v>3009</v>
      </c>
      <c r="R187" s="277" t="s">
        <v>79</v>
      </c>
      <c r="S187" s="278" t="s">
        <v>77</v>
      </c>
      <c r="T187" s="281">
        <v>2836</v>
      </c>
      <c r="U187" s="282">
        <v>11679</v>
      </c>
    </row>
    <row r="188" spans="1:21" ht="16.5" customHeight="1" x14ac:dyDescent="0.25">
      <c r="A188" s="7"/>
      <c r="B188" s="7"/>
      <c r="C188" s="7"/>
      <c r="D188" s="7" t="s">
        <v>82</v>
      </c>
      <c r="E188" s="7"/>
      <c r="F188" s="7"/>
      <c r="G188" s="7"/>
      <c r="H188" s="7"/>
      <c r="I188" s="7"/>
      <c r="J188" s="7"/>
      <c r="K188" s="7"/>
      <c r="L188" s="9" t="s">
        <v>739</v>
      </c>
      <c r="M188" s="276">
        <v>11</v>
      </c>
      <c r="N188" s="278" t="s">
        <v>77</v>
      </c>
      <c r="O188" s="281">
        <v>1893</v>
      </c>
      <c r="P188" s="276">
        <v>84</v>
      </c>
      <c r="Q188" s="281">
        <v>2046</v>
      </c>
      <c r="R188" s="276">
        <v>27</v>
      </c>
      <c r="S188" s="278" t="s">
        <v>77</v>
      </c>
      <c r="T188" s="279">
        <v>283</v>
      </c>
      <c r="U188" s="281">
        <v>4344</v>
      </c>
    </row>
    <row r="189" spans="1:21" ht="16.5" customHeight="1" x14ac:dyDescent="0.25">
      <c r="A189" s="7"/>
      <c r="B189" s="7"/>
      <c r="C189" s="7" t="s">
        <v>885</v>
      </c>
      <c r="D189" s="7"/>
      <c r="E189" s="7"/>
      <c r="F189" s="7"/>
      <c r="G189" s="7"/>
      <c r="H189" s="7"/>
      <c r="I189" s="7"/>
      <c r="J189" s="7"/>
      <c r="K189" s="7"/>
      <c r="L189" s="9"/>
      <c r="M189" s="10"/>
      <c r="N189" s="10"/>
      <c r="O189" s="10"/>
      <c r="P189" s="10"/>
      <c r="Q189" s="10"/>
      <c r="R189" s="10"/>
      <c r="S189" s="10"/>
      <c r="T189" s="10"/>
      <c r="U189" s="10"/>
    </row>
    <row r="190" spans="1:21" ht="16.5" customHeight="1" x14ac:dyDescent="0.25">
      <c r="A190" s="7"/>
      <c r="B190" s="7"/>
      <c r="C190" s="7"/>
      <c r="D190" s="7" t="s">
        <v>886</v>
      </c>
      <c r="E190" s="7"/>
      <c r="F190" s="7"/>
      <c r="G190" s="7"/>
      <c r="H190" s="7"/>
      <c r="I190" s="7"/>
      <c r="J190" s="7"/>
      <c r="K190" s="7"/>
      <c r="L190" s="9" t="s">
        <v>739</v>
      </c>
      <c r="M190" s="282">
        <v>20354</v>
      </c>
      <c r="N190" s="279">
        <v>817</v>
      </c>
      <c r="O190" s="282">
        <v>48329</v>
      </c>
      <c r="P190" s="281">
        <v>3676</v>
      </c>
      <c r="Q190" s="281">
        <v>9730</v>
      </c>
      <c r="R190" s="281">
        <v>3851</v>
      </c>
      <c r="S190" s="279">
        <v>132</v>
      </c>
      <c r="T190" s="281">
        <v>1359</v>
      </c>
      <c r="U190" s="282">
        <v>88248</v>
      </c>
    </row>
    <row r="191" spans="1:21" ht="16.5" customHeight="1" x14ac:dyDescent="0.25">
      <c r="A191" s="7"/>
      <c r="B191" s="7"/>
      <c r="C191" s="7"/>
      <c r="D191" s="7" t="s">
        <v>887</v>
      </c>
      <c r="E191" s="7"/>
      <c r="F191" s="7"/>
      <c r="G191" s="7"/>
      <c r="H191" s="7"/>
      <c r="I191" s="7"/>
      <c r="J191" s="7"/>
      <c r="K191" s="7"/>
      <c r="L191" s="9" t="s">
        <v>739</v>
      </c>
      <c r="M191" s="282">
        <v>17856</v>
      </c>
      <c r="N191" s="281">
        <v>2661</v>
      </c>
      <c r="O191" s="282">
        <v>26055</v>
      </c>
      <c r="P191" s="282">
        <v>11465</v>
      </c>
      <c r="Q191" s="282">
        <v>12186</v>
      </c>
      <c r="R191" s="279">
        <v>822</v>
      </c>
      <c r="S191" s="279">
        <v>213</v>
      </c>
      <c r="T191" s="281">
        <v>1745</v>
      </c>
      <c r="U191" s="282">
        <v>73003</v>
      </c>
    </row>
    <row r="192" spans="1:21" ht="16.5" customHeight="1" x14ac:dyDescent="0.25">
      <c r="A192" s="7"/>
      <c r="B192" s="7"/>
      <c r="C192" s="7"/>
      <c r="D192" s="7" t="s">
        <v>888</v>
      </c>
      <c r="E192" s="7"/>
      <c r="F192" s="7"/>
      <c r="G192" s="7"/>
      <c r="H192" s="7"/>
      <c r="I192" s="7"/>
      <c r="J192" s="7"/>
      <c r="K192" s="7"/>
      <c r="L192" s="9" t="s">
        <v>739</v>
      </c>
      <c r="M192" s="282">
        <v>13431</v>
      </c>
      <c r="N192" s="281">
        <v>5174</v>
      </c>
      <c r="O192" s="282">
        <v>20635</v>
      </c>
      <c r="P192" s="281">
        <v>6157</v>
      </c>
      <c r="Q192" s="281">
        <v>7469</v>
      </c>
      <c r="R192" s="279">
        <v>919</v>
      </c>
      <c r="S192" s="279">
        <v>237</v>
      </c>
      <c r="T192" s="281">
        <v>1487</v>
      </c>
      <c r="U192" s="282">
        <v>55509</v>
      </c>
    </row>
    <row r="193" spans="1:21" ht="16.5" customHeight="1" x14ac:dyDescent="0.25">
      <c r="A193" s="7"/>
      <c r="B193" s="7"/>
      <c r="C193" s="7"/>
      <c r="D193" s="7" t="s">
        <v>889</v>
      </c>
      <c r="E193" s="7"/>
      <c r="F193" s="7"/>
      <c r="G193" s="7"/>
      <c r="H193" s="7"/>
      <c r="I193" s="7"/>
      <c r="J193" s="7"/>
      <c r="K193" s="7"/>
      <c r="L193" s="9" t="s">
        <v>739</v>
      </c>
      <c r="M193" s="281">
        <v>9508</v>
      </c>
      <c r="N193" s="276">
        <v>57</v>
      </c>
      <c r="O193" s="282">
        <v>14310</v>
      </c>
      <c r="P193" s="281">
        <v>2980</v>
      </c>
      <c r="Q193" s="281">
        <v>6631</v>
      </c>
      <c r="R193" s="279">
        <v>861</v>
      </c>
      <c r="S193" s="281">
        <v>5052</v>
      </c>
      <c r="T193" s="281">
        <v>2084</v>
      </c>
      <c r="U193" s="282">
        <v>41483</v>
      </c>
    </row>
    <row r="194" spans="1:21" ht="16.5" customHeight="1" x14ac:dyDescent="0.25">
      <c r="A194" s="7"/>
      <c r="B194" s="7"/>
      <c r="C194" s="7"/>
      <c r="D194" s="7" t="s">
        <v>890</v>
      </c>
      <c r="E194" s="7"/>
      <c r="F194" s="7"/>
      <c r="G194" s="7"/>
      <c r="H194" s="7"/>
      <c r="I194" s="7"/>
      <c r="J194" s="7"/>
      <c r="K194" s="7"/>
      <c r="L194" s="9" t="s">
        <v>739</v>
      </c>
      <c r="M194" s="281">
        <v>7873</v>
      </c>
      <c r="N194" s="279">
        <v>104</v>
      </c>
      <c r="O194" s="281">
        <v>9492</v>
      </c>
      <c r="P194" s="281">
        <v>4676</v>
      </c>
      <c r="Q194" s="281">
        <v>1663</v>
      </c>
      <c r="R194" s="276">
        <v>21</v>
      </c>
      <c r="S194" s="281">
        <v>4556</v>
      </c>
      <c r="T194" s="279">
        <v>254</v>
      </c>
      <c r="U194" s="282">
        <v>28639</v>
      </c>
    </row>
    <row r="195" spans="1:21" ht="16.5" customHeight="1" x14ac:dyDescent="0.25">
      <c r="A195" s="7"/>
      <c r="B195" s="7"/>
      <c r="C195" s="7" t="s">
        <v>891</v>
      </c>
      <c r="D195" s="7"/>
      <c r="E195" s="7"/>
      <c r="F195" s="7"/>
      <c r="G195" s="7"/>
      <c r="H195" s="7"/>
      <c r="I195" s="7"/>
      <c r="J195" s="7"/>
      <c r="K195" s="7"/>
      <c r="L195" s="9" t="s">
        <v>739</v>
      </c>
      <c r="M195" s="282">
        <v>70070</v>
      </c>
      <c r="N195" s="281">
        <v>8813</v>
      </c>
      <c r="O195" s="283">
        <v>119223</v>
      </c>
      <c r="P195" s="282">
        <v>29066</v>
      </c>
      <c r="Q195" s="282">
        <v>37760</v>
      </c>
      <c r="R195" s="281">
        <v>6474</v>
      </c>
      <c r="S195" s="282">
        <v>10209</v>
      </c>
      <c r="T195" s="281">
        <v>6929</v>
      </c>
      <c r="U195" s="283">
        <v>288544</v>
      </c>
    </row>
    <row r="196" spans="1:21" ht="16.5" customHeight="1" x14ac:dyDescent="0.25">
      <c r="A196" s="7"/>
      <c r="B196" s="7" t="s">
        <v>892</v>
      </c>
      <c r="C196" s="7"/>
      <c r="D196" s="7"/>
      <c r="E196" s="7"/>
      <c r="F196" s="7"/>
      <c r="G196" s="7"/>
      <c r="H196" s="7"/>
      <c r="I196" s="7"/>
      <c r="J196" s="7"/>
      <c r="K196" s="7"/>
      <c r="L196" s="9"/>
      <c r="M196" s="10"/>
      <c r="N196" s="10"/>
      <c r="O196" s="10"/>
      <c r="P196" s="10"/>
      <c r="Q196" s="10"/>
      <c r="R196" s="10"/>
      <c r="S196" s="10"/>
      <c r="T196" s="10"/>
      <c r="U196" s="10"/>
    </row>
    <row r="197" spans="1:21" ht="16.5" customHeight="1" x14ac:dyDescent="0.25">
      <c r="A197" s="7"/>
      <c r="B197" s="7"/>
      <c r="C197" s="7" t="s">
        <v>882</v>
      </c>
      <c r="D197" s="7"/>
      <c r="E197" s="7"/>
      <c r="F197" s="7"/>
      <c r="G197" s="7"/>
      <c r="H197" s="7"/>
      <c r="I197" s="7"/>
      <c r="J197" s="7"/>
      <c r="K197" s="7"/>
      <c r="L197" s="9"/>
      <c r="M197" s="10"/>
      <c r="N197" s="10"/>
      <c r="O197" s="10"/>
      <c r="P197" s="10"/>
      <c r="Q197" s="10"/>
      <c r="R197" s="10"/>
      <c r="S197" s="10"/>
      <c r="T197" s="10"/>
      <c r="U197" s="10"/>
    </row>
    <row r="198" spans="1:21" ht="29.4" customHeight="1" x14ac:dyDescent="0.25">
      <c r="A198" s="7"/>
      <c r="B198" s="7"/>
      <c r="C198" s="7"/>
      <c r="D198" s="519" t="s">
        <v>150</v>
      </c>
      <c r="E198" s="519"/>
      <c r="F198" s="519"/>
      <c r="G198" s="519"/>
      <c r="H198" s="519"/>
      <c r="I198" s="519"/>
      <c r="J198" s="519"/>
      <c r="K198" s="519"/>
      <c r="L198" s="9" t="s">
        <v>140</v>
      </c>
      <c r="M198" s="284">
        <v>2.2000000000000002</v>
      </c>
      <c r="N198" s="280" t="s">
        <v>77</v>
      </c>
      <c r="O198" s="286">
        <v>23.7</v>
      </c>
      <c r="P198" s="284">
        <v>1</v>
      </c>
      <c r="Q198" s="286">
        <v>36.299999999999997</v>
      </c>
      <c r="R198" s="284">
        <v>1.9</v>
      </c>
      <c r="S198" s="286">
        <v>13.6</v>
      </c>
      <c r="T198" s="286">
        <v>12.1</v>
      </c>
      <c r="U198" s="286">
        <v>11.5</v>
      </c>
    </row>
    <row r="199" spans="1:21" ht="16.5" customHeight="1" x14ac:dyDescent="0.25">
      <c r="A199" s="7"/>
      <c r="B199" s="7"/>
      <c r="C199" s="7"/>
      <c r="D199" s="7" t="s">
        <v>883</v>
      </c>
      <c r="E199" s="7"/>
      <c r="F199" s="7"/>
      <c r="G199" s="7"/>
      <c r="H199" s="7"/>
      <c r="I199" s="7"/>
      <c r="J199" s="7"/>
      <c r="K199" s="7"/>
      <c r="L199" s="9" t="s">
        <v>140</v>
      </c>
      <c r="M199" s="284">
        <v>7.7</v>
      </c>
      <c r="N199" s="284">
        <v>1.2</v>
      </c>
      <c r="O199" s="286">
        <v>20</v>
      </c>
      <c r="P199" s="286">
        <v>11.2</v>
      </c>
      <c r="Q199" s="286">
        <v>16.899999999999999</v>
      </c>
      <c r="R199" s="286">
        <v>11.1</v>
      </c>
      <c r="S199" s="286">
        <v>23.1</v>
      </c>
      <c r="T199" s="286">
        <v>29.5</v>
      </c>
      <c r="U199" s="286">
        <v>10</v>
      </c>
    </row>
    <row r="200" spans="1:21" ht="16.5" customHeight="1" x14ac:dyDescent="0.25">
      <c r="A200" s="7"/>
      <c r="B200" s="7"/>
      <c r="C200" s="7" t="s">
        <v>884</v>
      </c>
      <c r="D200" s="7"/>
      <c r="E200" s="7"/>
      <c r="F200" s="7"/>
      <c r="G200" s="7"/>
      <c r="H200" s="7"/>
      <c r="I200" s="7"/>
      <c r="J200" s="7"/>
      <c r="K200" s="7"/>
      <c r="L200" s="9"/>
      <c r="M200" s="10"/>
      <c r="N200" s="10"/>
      <c r="O200" s="10"/>
      <c r="P200" s="10"/>
      <c r="Q200" s="10"/>
      <c r="R200" s="10"/>
      <c r="S200" s="10"/>
      <c r="T200" s="10"/>
      <c r="U200" s="10"/>
    </row>
    <row r="201" spans="1:21" ht="16.5" customHeight="1" x14ac:dyDescent="0.25">
      <c r="A201" s="7"/>
      <c r="B201" s="7"/>
      <c r="C201" s="7"/>
      <c r="D201" s="7" t="s">
        <v>75</v>
      </c>
      <c r="E201" s="7"/>
      <c r="F201" s="7"/>
      <c r="G201" s="7"/>
      <c r="H201" s="7"/>
      <c r="I201" s="7"/>
      <c r="J201" s="7"/>
      <c r="K201" s="7"/>
      <c r="L201" s="9" t="s">
        <v>140</v>
      </c>
      <c r="M201" s="284">
        <v>7.7</v>
      </c>
      <c r="N201" s="284" t="s">
        <v>79</v>
      </c>
      <c r="O201" s="286">
        <v>13.3</v>
      </c>
      <c r="P201" s="284">
        <v>7.1</v>
      </c>
      <c r="Q201" s="286">
        <v>17.899999999999999</v>
      </c>
      <c r="R201" s="284" t="s">
        <v>79</v>
      </c>
      <c r="S201" s="286">
        <v>26.8</v>
      </c>
      <c r="T201" s="284" t="s">
        <v>79</v>
      </c>
      <c r="U201" s="284">
        <v>7.7</v>
      </c>
    </row>
    <row r="202" spans="1:21" ht="16.5" customHeight="1" x14ac:dyDescent="0.25">
      <c r="A202" s="7"/>
      <c r="B202" s="7"/>
      <c r="C202" s="7"/>
      <c r="D202" s="7" t="s">
        <v>78</v>
      </c>
      <c r="E202" s="7"/>
      <c r="F202" s="7"/>
      <c r="G202" s="7"/>
      <c r="H202" s="7"/>
      <c r="I202" s="7"/>
      <c r="J202" s="7"/>
      <c r="K202" s="7"/>
      <c r="L202" s="9" t="s">
        <v>140</v>
      </c>
      <c r="M202" s="284">
        <v>7.2</v>
      </c>
      <c r="N202" s="284">
        <v>1.7</v>
      </c>
      <c r="O202" s="286">
        <v>18.100000000000001</v>
      </c>
      <c r="P202" s="286">
        <v>11.4</v>
      </c>
      <c r="Q202" s="284">
        <v>4.5</v>
      </c>
      <c r="R202" s="286">
        <v>11.3</v>
      </c>
      <c r="S202" s="284">
        <v>4.8</v>
      </c>
      <c r="T202" s="280" t="s">
        <v>77</v>
      </c>
      <c r="U202" s="284">
        <v>8.6999999999999993</v>
      </c>
    </row>
    <row r="203" spans="1:21" ht="16.5" customHeight="1" x14ac:dyDescent="0.25">
      <c r="A203" s="7"/>
      <c r="B203" s="7"/>
      <c r="C203" s="7"/>
      <c r="D203" s="7" t="s">
        <v>80</v>
      </c>
      <c r="E203" s="7"/>
      <c r="F203" s="7"/>
      <c r="G203" s="7"/>
      <c r="H203" s="7"/>
      <c r="I203" s="7"/>
      <c r="J203" s="7"/>
      <c r="K203" s="7"/>
      <c r="L203" s="9" t="s">
        <v>140</v>
      </c>
      <c r="M203" s="284">
        <v>6.7</v>
      </c>
      <c r="N203" s="286">
        <v>15.6</v>
      </c>
      <c r="O203" s="286">
        <v>52</v>
      </c>
      <c r="P203" s="286">
        <v>32.200000000000003</v>
      </c>
      <c r="Q203" s="286">
        <v>13.2</v>
      </c>
      <c r="R203" s="286">
        <v>10.7</v>
      </c>
      <c r="S203" s="284" t="s">
        <v>79</v>
      </c>
      <c r="T203" s="286">
        <v>26.1</v>
      </c>
      <c r="U203" s="286">
        <v>26.3</v>
      </c>
    </row>
    <row r="204" spans="1:21" ht="16.5" customHeight="1" x14ac:dyDescent="0.25">
      <c r="A204" s="7"/>
      <c r="B204" s="7"/>
      <c r="C204" s="7"/>
      <c r="D204" s="7" t="s">
        <v>81</v>
      </c>
      <c r="E204" s="7"/>
      <c r="F204" s="7"/>
      <c r="G204" s="7"/>
      <c r="H204" s="7"/>
      <c r="I204" s="7"/>
      <c r="J204" s="7"/>
      <c r="K204" s="7"/>
      <c r="L204" s="9" t="s">
        <v>140</v>
      </c>
      <c r="M204" s="284">
        <v>0.8</v>
      </c>
      <c r="N204" s="284" t="s">
        <v>79</v>
      </c>
      <c r="O204" s="286">
        <v>22.2</v>
      </c>
      <c r="P204" s="286">
        <v>32.299999999999997</v>
      </c>
      <c r="Q204" s="286">
        <v>51.6</v>
      </c>
      <c r="R204" s="284" t="s">
        <v>79</v>
      </c>
      <c r="S204" s="280" t="s">
        <v>77</v>
      </c>
      <c r="T204" s="286">
        <v>40.700000000000003</v>
      </c>
      <c r="U204" s="286">
        <v>29.1</v>
      </c>
    </row>
    <row r="205" spans="1:21" ht="16.5" customHeight="1" x14ac:dyDescent="0.25">
      <c r="A205" s="7"/>
      <c r="B205" s="7"/>
      <c r="C205" s="7"/>
      <c r="D205" s="7" t="s">
        <v>82</v>
      </c>
      <c r="E205" s="7"/>
      <c r="F205" s="7"/>
      <c r="G205" s="7"/>
      <c r="H205" s="7"/>
      <c r="I205" s="7"/>
      <c r="J205" s="7"/>
      <c r="K205" s="7"/>
      <c r="L205" s="9" t="s">
        <v>140</v>
      </c>
      <c r="M205" s="284">
        <v>1</v>
      </c>
      <c r="N205" s="280" t="s">
        <v>77</v>
      </c>
      <c r="O205" s="286">
        <v>24.9</v>
      </c>
      <c r="P205" s="284">
        <v>1.2</v>
      </c>
      <c r="Q205" s="286">
        <v>96.2</v>
      </c>
      <c r="R205" s="284">
        <v>7.9</v>
      </c>
      <c r="S205" s="280" t="s">
        <v>77</v>
      </c>
      <c r="T205" s="284">
        <v>2.1</v>
      </c>
      <c r="U205" s="286">
        <v>13.8</v>
      </c>
    </row>
    <row r="206" spans="1:21" ht="16.5" customHeight="1" x14ac:dyDescent="0.25">
      <c r="A206" s="7"/>
      <c r="B206" s="7"/>
      <c r="C206" s="7" t="s">
        <v>885</v>
      </c>
      <c r="D206" s="7"/>
      <c r="E206" s="7"/>
      <c r="F206" s="7"/>
      <c r="G206" s="7"/>
      <c r="H206" s="7"/>
      <c r="I206" s="7"/>
      <c r="J206" s="7"/>
      <c r="K206" s="7"/>
      <c r="L206" s="9"/>
      <c r="M206" s="10"/>
      <c r="N206" s="10"/>
      <c r="O206" s="10"/>
      <c r="P206" s="10"/>
      <c r="Q206" s="10"/>
      <c r="R206" s="10"/>
      <c r="S206" s="10"/>
      <c r="T206" s="10"/>
      <c r="U206" s="10"/>
    </row>
    <row r="207" spans="1:21" ht="16.5" customHeight="1" x14ac:dyDescent="0.25">
      <c r="A207" s="7"/>
      <c r="B207" s="7"/>
      <c r="C207" s="7"/>
      <c r="D207" s="7" t="s">
        <v>886</v>
      </c>
      <c r="E207" s="7"/>
      <c r="F207" s="7"/>
      <c r="G207" s="7"/>
      <c r="H207" s="7"/>
      <c r="I207" s="7"/>
      <c r="J207" s="7"/>
      <c r="K207" s="7"/>
      <c r="L207" s="9" t="s">
        <v>140</v>
      </c>
      <c r="M207" s="284">
        <v>8.8000000000000007</v>
      </c>
      <c r="N207" s="284">
        <v>0.6</v>
      </c>
      <c r="O207" s="286">
        <v>31.9</v>
      </c>
      <c r="P207" s="286">
        <v>10.9</v>
      </c>
      <c r="Q207" s="286">
        <v>16.600000000000001</v>
      </c>
      <c r="R207" s="286">
        <v>13.7</v>
      </c>
      <c r="S207" s="284">
        <v>6.1</v>
      </c>
      <c r="T207" s="284">
        <v>8</v>
      </c>
      <c r="U207" s="286">
        <v>13.4</v>
      </c>
    </row>
    <row r="208" spans="1:21" ht="16.5" customHeight="1" x14ac:dyDescent="0.25">
      <c r="A208" s="7"/>
      <c r="B208" s="7"/>
      <c r="C208" s="7"/>
      <c r="D208" s="7" t="s">
        <v>887</v>
      </c>
      <c r="E208" s="7"/>
      <c r="F208" s="7"/>
      <c r="G208" s="7"/>
      <c r="H208" s="7"/>
      <c r="I208" s="7"/>
      <c r="J208" s="7"/>
      <c r="K208" s="7"/>
      <c r="L208" s="9" t="s">
        <v>140</v>
      </c>
      <c r="M208" s="284">
        <v>8.6999999999999993</v>
      </c>
      <c r="N208" s="284">
        <v>1.9</v>
      </c>
      <c r="O208" s="286">
        <v>22.3</v>
      </c>
      <c r="P208" s="286">
        <v>19.8</v>
      </c>
      <c r="Q208" s="286">
        <v>18.7</v>
      </c>
      <c r="R208" s="284">
        <v>8.6999999999999993</v>
      </c>
      <c r="S208" s="284">
        <v>7.8</v>
      </c>
      <c r="T208" s="286">
        <v>42.2</v>
      </c>
      <c r="U208" s="286">
        <v>12.1</v>
      </c>
    </row>
    <row r="209" spans="1:21" ht="16.5" customHeight="1" x14ac:dyDescent="0.25">
      <c r="A209" s="7"/>
      <c r="B209" s="7"/>
      <c r="C209" s="7"/>
      <c r="D209" s="7" t="s">
        <v>888</v>
      </c>
      <c r="E209" s="7"/>
      <c r="F209" s="7"/>
      <c r="G209" s="7"/>
      <c r="H209" s="7"/>
      <c r="I209" s="7"/>
      <c r="J209" s="7"/>
      <c r="K209" s="7"/>
      <c r="L209" s="9" t="s">
        <v>140</v>
      </c>
      <c r="M209" s="284">
        <v>8.6999999999999993</v>
      </c>
      <c r="N209" s="284">
        <v>3.3</v>
      </c>
      <c r="O209" s="286">
        <v>15.3</v>
      </c>
      <c r="P209" s="284">
        <v>9.6999999999999993</v>
      </c>
      <c r="Q209" s="286">
        <v>23.7</v>
      </c>
      <c r="R209" s="284">
        <v>9.5</v>
      </c>
      <c r="S209" s="284">
        <v>5.5</v>
      </c>
      <c r="T209" s="286">
        <v>25</v>
      </c>
      <c r="U209" s="284">
        <v>9.9</v>
      </c>
    </row>
    <row r="210" spans="1:21" ht="16.5" customHeight="1" x14ac:dyDescent="0.25">
      <c r="A210" s="7"/>
      <c r="B210" s="7"/>
      <c r="C210" s="7"/>
      <c r="D210" s="7" t="s">
        <v>889</v>
      </c>
      <c r="E210" s="7"/>
      <c r="F210" s="7"/>
      <c r="G210" s="7"/>
      <c r="H210" s="7"/>
      <c r="I210" s="7"/>
      <c r="J210" s="7"/>
      <c r="K210" s="7"/>
      <c r="L210" s="9" t="s">
        <v>140</v>
      </c>
      <c r="M210" s="284">
        <v>7.3</v>
      </c>
      <c r="N210" s="284" t="s">
        <v>79</v>
      </c>
      <c r="O210" s="286">
        <v>13.1</v>
      </c>
      <c r="P210" s="284">
        <v>6</v>
      </c>
      <c r="Q210" s="286">
        <v>16.100000000000001</v>
      </c>
      <c r="R210" s="284">
        <v>7.8</v>
      </c>
      <c r="S210" s="286">
        <v>40.5</v>
      </c>
      <c r="T210" s="286">
        <v>35.299999999999997</v>
      </c>
      <c r="U210" s="284">
        <v>7.9</v>
      </c>
    </row>
    <row r="211" spans="1:21" ht="16.5" customHeight="1" x14ac:dyDescent="0.25">
      <c r="A211" s="7"/>
      <c r="B211" s="7"/>
      <c r="C211" s="7"/>
      <c r="D211" s="7" t="s">
        <v>890</v>
      </c>
      <c r="E211" s="7"/>
      <c r="F211" s="7"/>
      <c r="G211" s="7"/>
      <c r="H211" s="7"/>
      <c r="I211" s="7"/>
      <c r="J211" s="7"/>
      <c r="K211" s="7"/>
      <c r="L211" s="9" t="s">
        <v>140</v>
      </c>
      <c r="M211" s="284">
        <v>4</v>
      </c>
      <c r="N211" s="284">
        <v>0.1</v>
      </c>
      <c r="O211" s="286">
        <v>12.7</v>
      </c>
      <c r="P211" s="284">
        <v>6.8</v>
      </c>
      <c r="Q211" s="284">
        <v>9.3000000000000007</v>
      </c>
      <c r="R211" s="284">
        <v>1.8</v>
      </c>
      <c r="S211" s="286">
        <v>20.399999999999999</v>
      </c>
      <c r="T211" s="284">
        <v>9.9</v>
      </c>
      <c r="U211" s="284">
        <v>5.6</v>
      </c>
    </row>
    <row r="212" spans="1:21" ht="16.5" customHeight="1" x14ac:dyDescent="0.25">
      <c r="A212" s="7"/>
      <c r="B212" s="7"/>
      <c r="C212" s="7" t="s">
        <v>101</v>
      </c>
      <c r="D212" s="7"/>
      <c r="E212" s="7"/>
      <c r="F212" s="7"/>
      <c r="G212" s="7"/>
      <c r="H212" s="7"/>
      <c r="I212" s="7"/>
      <c r="J212" s="7"/>
      <c r="K212" s="7"/>
      <c r="L212" s="9" t="s">
        <v>140</v>
      </c>
      <c r="M212" s="284">
        <v>7.6</v>
      </c>
      <c r="N212" s="284">
        <v>1.2</v>
      </c>
      <c r="O212" s="286">
        <v>20.2</v>
      </c>
      <c r="P212" s="286">
        <v>10.5</v>
      </c>
      <c r="Q212" s="286">
        <v>17.5</v>
      </c>
      <c r="R212" s="286">
        <v>10.9</v>
      </c>
      <c r="S212" s="286">
        <v>22.9</v>
      </c>
      <c r="T212" s="286">
        <v>19.5</v>
      </c>
      <c r="U212" s="286">
        <v>10</v>
      </c>
    </row>
    <row r="213" spans="1:21" ht="16.5" customHeight="1" x14ac:dyDescent="0.25">
      <c r="A213" s="7" t="s">
        <v>315</v>
      </c>
      <c r="B213" s="7"/>
      <c r="C213" s="7"/>
      <c r="D213" s="7"/>
      <c r="E213" s="7"/>
      <c r="F213" s="7"/>
      <c r="G213" s="7"/>
      <c r="H213" s="7"/>
      <c r="I213" s="7"/>
      <c r="J213" s="7"/>
      <c r="K213" s="7"/>
      <c r="L213" s="9"/>
      <c r="M213" s="10"/>
      <c r="N213" s="10"/>
      <c r="O213" s="10"/>
      <c r="P213" s="10"/>
      <c r="Q213" s="10"/>
      <c r="R213" s="10"/>
      <c r="S213" s="10"/>
      <c r="T213" s="10"/>
      <c r="U213" s="10"/>
    </row>
    <row r="214" spans="1:21" ht="16.5" customHeight="1" x14ac:dyDescent="0.25">
      <c r="A214" s="7"/>
      <c r="B214" s="7" t="s">
        <v>881</v>
      </c>
      <c r="C214" s="7"/>
      <c r="D214" s="7"/>
      <c r="E214" s="7"/>
      <c r="F214" s="7"/>
      <c r="G214" s="7"/>
      <c r="H214" s="7"/>
      <c r="I214" s="7"/>
      <c r="J214" s="7"/>
      <c r="K214" s="7"/>
      <c r="L214" s="9"/>
      <c r="M214" s="10"/>
      <c r="N214" s="10"/>
      <c r="O214" s="10"/>
      <c r="P214" s="10"/>
      <c r="Q214" s="10"/>
      <c r="R214" s="10"/>
      <c r="S214" s="10"/>
      <c r="T214" s="10"/>
      <c r="U214" s="10"/>
    </row>
    <row r="215" spans="1:21" ht="16.5" customHeight="1" x14ac:dyDescent="0.25">
      <c r="A215" s="7"/>
      <c r="B215" s="7"/>
      <c r="C215" s="7" t="s">
        <v>882</v>
      </c>
      <c r="D215" s="7"/>
      <c r="E215" s="7"/>
      <c r="F215" s="7"/>
      <c r="G215" s="7"/>
      <c r="H215" s="7"/>
      <c r="I215" s="7"/>
      <c r="J215" s="7"/>
      <c r="K215" s="7"/>
      <c r="L215" s="9"/>
      <c r="M215" s="10"/>
      <c r="N215" s="10"/>
      <c r="O215" s="10"/>
      <c r="P215" s="10"/>
      <c r="Q215" s="10"/>
      <c r="R215" s="10"/>
      <c r="S215" s="10"/>
      <c r="T215" s="10"/>
      <c r="U215" s="10"/>
    </row>
    <row r="216" spans="1:21" ht="29.4" customHeight="1" x14ac:dyDescent="0.25">
      <c r="A216" s="7"/>
      <c r="B216" s="7"/>
      <c r="C216" s="7"/>
      <c r="D216" s="519" t="s">
        <v>150</v>
      </c>
      <c r="E216" s="519"/>
      <c r="F216" s="519"/>
      <c r="G216" s="519"/>
      <c r="H216" s="519"/>
      <c r="I216" s="519"/>
      <c r="J216" s="519"/>
      <c r="K216" s="519"/>
      <c r="L216" s="9" t="s">
        <v>739</v>
      </c>
      <c r="M216" s="279">
        <v>679</v>
      </c>
      <c r="N216" s="277" t="s">
        <v>79</v>
      </c>
      <c r="O216" s="281">
        <v>5068</v>
      </c>
      <c r="P216" s="281">
        <v>2164</v>
      </c>
      <c r="Q216" s="281">
        <v>2037</v>
      </c>
      <c r="R216" s="279">
        <v>239</v>
      </c>
      <c r="S216" s="277" t="s">
        <v>79</v>
      </c>
      <c r="T216" s="281">
        <v>2139</v>
      </c>
      <c r="U216" s="282">
        <v>12326</v>
      </c>
    </row>
    <row r="217" spans="1:21" ht="16.5" customHeight="1" x14ac:dyDescent="0.25">
      <c r="A217" s="7"/>
      <c r="B217" s="7"/>
      <c r="C217" s="7"/>
      <c r="D217" s="7" t="s">
        <v>883</v>
      </c>
      <c r="E217" s="7"/>
      <c r="F217" s="7"/>
      <c r="G217" s="7"/>
      <c r="H217" s="7"/>
      <c r="I217" s="7"/>
      <c r="J217" s="7"/>
      <c r="K217" s="7"/>
      <c r="L217" s="9" t="s">
        <v>739</v>
      </c>
      <c r="M217" s="282">
        <v>59989</v>
      </c>
      <c r="N217" s="281">
        <v>8340</v>
      </c>
      <c r="O217" s="282">
        <v>91179</v>
      </c>
      <c r="P217" s="282">
        <v>32793</v>
      </c>
      <c r="Q217" s="282">
        <v>42808</v>
      </c>
      <c r="R217" s="281">
        <v>5947</v>
      </c>
      <c r="S217" s="281">
        <v>9383</v>
      </c>
      <c r="T217" s="281">
        <v>1876</v>
      </c>
      <c r="U217" s="283">
        <v>252315</v>
      </c>
    </row>
    <row r="218" spans="1:21" ht="16.5" customHeight="1" x14ac:dyDescent="0.25">
      <c r="A218" s="7"/>
      <c r="B218" s="7"/>
      <c r="C218" s="7" t="s">
        <v>884</v>
      </c>
      <c r="D218" s="7"/>
      <c r="E218" s="7"/>
      <c r="F218" s="7"/>
      <c r="G218" s="7"/>
      <c r="H218" s="7"/>
      <c r="I218" s="7"/>
      <c r="J218" s="7"/>
      <c r="K218" s="7"/>
      <c r="L218" s="9"/>
      <c r="M218" s="10"/>
      <c r="N218" s="10"/>
      <c r="O218" s="10"/>
      <c r="P218" s="10"/>
      <c r="Q218" s="10"/>
      <c r="R218" s="10"/>
      <c r="S218" s="10"/>
      <c r="T218" s="10"/>
      <c r="U218" s="10"/>
    </row>
    <row r="219" spans="1:21" ht="16.5" customHeight="1" x14ac:dyDescent="0.25">
      <c r="A219" s="7"/>
      <c r="B219" s="7"/>
      <c r="C219" s="7"/>
      <c r="D219" s="7" t="s">
        <v>75</v>
      </c>
      <c r="E219" s="7"/>
      <c r="F219" s="7"/>
      <c r="G219" s="7"/>
      <c r="H219" s="7"/>
      <c r="I219" s="7"/>
      <c r="J219" s="7"/>
      <c r="K219" s="7"/>
      <c r="L219" s="9" t="s">
        <v>739</v>
      </c>
      <c r="M219" s="282">
        <v>42710</v>
      </c>
      <c r="N219" s="279">
        <v>308</v>
      </c>
      <c r="O219" s="282">
        <v>39488</v>
      </c>
      <c r="P219" s="282">
        <v>12249</v>
      </c>
      <c r="Q219" s="282">
        <v>34494</v>
      </c>
      <c r="R219" s="277" t="s">
        <v>79</v>
      </c>
      <c r="S219" s="281">
        <v>9184</v>
      </c>
      <c r="T219" s="277" t="s">
        <v>79</v>
      </c>
      <c r="U219" s="283">
        <v>138433</v>
      </c>
    </row>
    <row r="220" spans="1:21" ht="16.5" customHeight="1" x14ac:dyDescent="0.25">
      <c r="A220" s="7"/>
      <c r="B220" s="7"/>
      <c r="C220" s="7"/>
      <c r="D220" s="7" t="s">
        <v>78</v>
      </c>
      <c r="E220" s="7"/>
      <c r="F220" s="7"/>
      <c r="G220" s="7"/>
      <c r="H220" s="7"/>
      <c r="I220" s="7"/>
      <c r="J220" s="7"/>
      <c r="K220" s="7"/>
      <c r="L220" s="9" t="s">
        <v>739</v>
      </c>
      <c r="M220" s="282">
        <v>13138</v>
      </c>
      <c r="N220" s="281">
        <v>2006</v>
      </c>
      <c r="O220" s="282">
        <v>19755</v>
      </c>
      <c r="P220" s="281">
        <v>4553</v>
      </c>
      <c r="Q220" s="281">
        <v>2480</v>
      </c>
      <c r="R220" s="281">
        <v>4743</v>
      </c>
      <c r="S220" s="278" t="s">
        <v>501</v>
      </c>
      <c r="T220" s="278" t="s">
        <v>77</v>
      </c>
      <c r="U220" s="282">
        <v>46813</v>
      </c>
    </row>
    <row r="221" spans="1:21" ht="16.5" customHeight="1" x14ac:dyDescent="0.25">
      <c r="A221" s="7"/>
      <c r="B221" s="7"/>
      <c r="C221" s="7"/>
      <c r="D221" s="7" t="s">
        <v>80</v>
      </c>
      <c r="E221" s="7"/>
      <c r="F221" s="7"/>
      <c r="G221" s="7"/>
      <c r="H221" s="7"/>
      <c r="I221" s="7"/>
      <c r="J221" s="7"/>
      <c r="K221" s="7"/>
      <c r="L221" s="9" t="s">
        <v>739</v>
      </c>
      <c r="M221" s="281">
        <v>3897</v>
      </c>
      <c r="N221" s="281">
        <v>5901</v>
      </c>
      <c r="O221" s="282">
        <v>28108</v>
      </c>
      <c r="P221" s="281">
        <v>9928</v>
      </c>
      <c r="Q221" s="281">
        <v>5989</v>
      </c>
      <c r="R221" s="281">
        <v>1443</v>
      </c>
      <c r="S221" s="277" t="s">
        <v>79</v>
      </c>
      <c r="T221" s="281">
        <v>1647</v>
      </c>
      <c r="U221" s="282">
        <v>56913</v>
      </c>
    </row>
    <row r="222" spans="1:21" ht="16.5" customHeight="1" x14ac:dyDescent="0.25">
      <c r="A222" s="7"/>
      <c r="B222" s="7"/>
      <c r="C222" s="7"/>
      <c r="D222" s="7" t="s">
        <v>81</v>
      </c>
      <c r="E222" s="7"/>
      <c r="F222" s="7"/>
      <c r="G222" s="7"/>
      <c r="H222" s="7"/>
      <c r="I222" s="7"/>
      <c r="J222" s="7"/>
      <c r="K222" s="7"/>
      <c r="L222" s="9" t="s">
        <v>739</v>
      </c>
      <c r="M222" s="279">
        <v>316</v>
      </c>
      <c r="N222" s="279">
        <v>125</v>
      </c>
      <c r="O222" s="281">
        <v>1802</v>
      </c>
      <c r="P222" s="281">
        <v>8150</v>
      </c>
      <c r="Q222" s="279">
        <v>558</v>
      </c>
      <c r="R222" s="277" t="s">
        <v>79</v>
      </c>
      <c r="S222" s="278" t="s">
        <v>77</v>
      </c>
      <c r="T222" s="279">
        <v>864</v>
      </c>
      <c r="U222" s="282">
        <v>11815</v>
      </c>
    </row>
    <row r="223" spans="1:21" ht="16.5" customHeight="1" x14ac:dyDescent="0.25">
      <c r="A223" s="7"/>
      <c r="B223" s="7"/>
      <c r="C223" s="7"/>
      <c r="D223" s="7" t="s">
        <v>82</v>
      </c>
      <c r="E223" s="7"/>
      <c r="F223" s="7"/>
      <c r="G223" s="7"/>
      <c r="H223" s="7"/>
      <c r="I223" s="7"/>
      <c r="J223" s="7"/>
      <c r="K223" s="7"/>
      <c r="L223" s="9" t="s">
        <v>739</v>
      </c>
      <c r="M223" s="276">
        <v>56</v>
      </c>
      <c r="N223" s="278" t="s">
        <v>77</v>
      </c>
      <c r="O223" s="281">
        <v>6884</v>
      </c>
      <c r="P223" s="276">
        <v>77</v>
      </c>
      <c r="Q223" s="281">
        <v>1216</v>
      </c>
      <c r="R223" s="277" t="s">
        <v>79</v>
      </c>
      <c r="S223" s="278" t="s">
        <v>77</v>
      </c>
      <c r="T223" s="281">
        <v>1504</v>
      </c>
      <c r="U223" s="281">
        <v>9737</v>
      </c>
    </row>
    <row r="224" spans="1:21" ht="16.5" customHeight="1" x14ac:dyDescent="0.25">
      <c r="A224" s="7"/>
      <c r="B224" s="7"/>
      <c r="C224" s="7" t="s">
        <v>885</v>
      </c>
      <c r="D224" s="7"/>
      <c r="E224" s="7"/>
      <c r="F224" s="7"/>
      <c r="G224" s="7"/>
      <c r="H224" s="7"/>
      <c r="I224" s="7"/>
      <c r="J224" s="7"/>
      <c r="K224" s="7"/>
      <c r="L224" s="9"/>
      <c r="M224" s="10"/>
      <c r="N224" s="10"/>
      <c r="O224" s="10"/>
      <c r="P224" s="10"/>
      <c r="Q224" s="10"/>
      <c r="R224" s="10"/>
      <c r="S224" s="10"/>
      <c r="T224" s="10"/>
      <c r="U224" s="10"/>
    </row>
    <row r="225" spans="1:21" ht="16.5" customHeight="1" x14ac:dyDescent="0.25">
      <c r="A225" s="7"/>
      <c r="B225" s="7"/>
      <c r="C225" s="7"/>
      <c r="D225" s="7" t="s">
        <v>886</v>
      </c>
      <c r="E225" s="7"/>
      <c r="F225" s="7"/>
      <c r="G225" s="7"/>
      <c r="H225" s="7"/>
      <c r="I225" s="7"/>
      <c r="J225" s="7"/>
      <c r="K225" s="7"/>
      <c r="L225" s="9" t="s">
        <v>739</v>
      </c>
      <c r="M225" s="282">
        <v>17910</v>
      </c>
      <c r="N225" s="281">
        <v>1108</v>
      </c>
      <c r="O225" s="282">
        <v>38653</v>
      </c>
      <c r="P225" s="281">
        <v>3289</v>
      </c>
      <c r="Q225" s="281">
        <v>7171</v>
      </c>
      <c r="R225" s="281">
        <v>2428</v>
      </c>
      <c r="S225" s="276">
        <v>35</v>
      </c>
      <c r="T225" s="281">
        <v>1968</v>
      </c>
      <c r="U225" s="282">
        <v>72562</v>
      </c>
    </row>
    <row r="226" spans="1:21" ht="16.5" customHeight="1" x14ac:dyDescent="0.25">
      <c r="A226" s="7"/>
      <c r="B226" s="7"/>
      <c r="C226" s="7"/>
      <c r="D226" s="7" t="s">
        <v>887</v>
      </c>
      <c r="E226" s="7"/>
      <c r="F226" s="7"/>
      <c r="G226" s="7"/>
      <c r="H226" s="7"/>
      <c r="I226" s="7"/>
      <c r="J226" s="7"/>
      <c r="K226" s="7"/>
      <c r="L226" s="9" t="s">
        <v>739</v>
      </c>
      <c r="M226" s="282">
        <v>14869</v>
      </c>
      <c r="N226" s="281">
        <v>3066</v>
      </c>
      <c r="O226" s="282">
        <v>21498</v>
      </c>
      <c r="P226" s="282">
        <v>14130</v>
      </c>
      <c r="Q226" s="282">
        <v>22993</v>
      </c>
      <c r="R226" s="281">
        <v>1066</v>
      </c>
      <c r="S226" s="279">
        <v>227</v>
      </c>
      <c r="T226" s="279">
        <v>159</v>
      </c>
      <c r="U226" s="282">
        <v>78008</v>
      </c>
    </row>
    <row r="227" spans="1:21" ht="16.5" customHeight="1" x14ac:dyDescent="0.25">
      <c r="A227" s="7"/>
      <c r="B227" s="7"/>
      <c r="C227" s="7"/>
      <c r="D227" s="7" t="s">
        <v>888</v>
      </c>
      <c r="E227" s="7"/>
      <c r="F227" s="7"/>
      <c r="G227" s="7"/>
      <c r="H227" s="7"/>
      <c r="I227" s="7"/>
      <c r="J227" s="7"/>
      <c r="K227" s="7"/>
      <c r="L227" s="9" t="s">
        <v>739</v>
      </c>
      <c r="M227" s="282">
        <v>12206</v>
      </c>
      <c r="N227" s="281">
        <v>3488</v>
      </c>
      <c r="O227" s="282">
        <v>16618</v>
      </c>
      <c r="P227" s="282">
        <v>10343</v>
      </c>
      <c r="Q227" s="281">
        <v>4942</v>
      </c>
      <c r="R227" s="281">
        <v>1331</v>
      </c>
      <c r="S227" s="279">
        <v>227</v>
      </c>
      <c r="T227" s="279">
        <v>957</v>
      </c>
      <c r="U227" s="282">
        <v>50112</v>
      </c>
    </row>
    <row r="228" spans="1:21" ht="16.5" customHeight="1" x14ac:dyDescent="0.25">
      <c r="A228" s="7"/>
      <c r="B228" s="7"/>
      <c r="C228" s="7"/>
      <c r="D228" s="7" t="s">
        <v>889</v>
      </c>
      <c r="E228" s="7"/>
      <c r="F228" s="7"/>
      <c r="G228" s="7"/>
      <c r="H228" s="7"/>
      <c r="I228" s="7"/>
      <c r="J228" s="7"/>
      <c r="K228" s="7"/>
      <c r="L228" s="9" t="s">
        <v>739</v>
      </c>
      <c r="M228" s="281">
        <v>8186</v>
      </c>
      <c r="N228" s="279">
        <v>527</v>
      </c>
      <c r="O228" s="282">
        <v>12892</v>
      </c>
      <c r="P228" s="281">
        <v>4134</v>
      </c>
      <c r="Q228" s="281">
        <v>7451</v>
      </c>
      <c r="R228" s="281">
        <v>1145</v>
      </c>
      <c r="S228" s="281">
        <v>3777</v>
      </c>
      <c r="T228" s="279">
        <v>519</v>
      </c>
      <c r="U228" s="282">
        <v>38631</v>
      </c>
    </row>
    <row r="229" spans="1:21" ht="16.5" customHeight="1" x14ac:dyDescent="0.25">
      <c r="A229" s="7"/>
      <c r="B229" s="7"/>
      <c r="C229" s="7"/>
      <c r="D229" s="7" t="s">
        <v>890</v>
      </c>
      <c r="E229" s="7"/>
      <c r="F229" s="7"/>
      <c r="G229" s="7"/>
      <c r="H229" s="7"/>
      <c r="I229" s="7"/>
      <c r="J229" s="7"/>
      <c r="K229" s="7"/>
      <c r="L229" s="9" t="s">
        <v>739</v>
      </c>
      <c r="M229" s="281">
        <v>6946</v>
      </c>
      <c r="N229" s="279">
        <v>151</v>
      </c>
      <c r="O229" s="281">
        <v>6376</v>
      </c>
      <c r="P229" s="281">
        <v>3060</v>
      </c>
      <c r="Q229" s="281">
        <v>2180</v>
      </c>
      <c r="R229" s="279">
        <v>216</v>
      </c>
      <c r="S229" s="281">
        <v>5056</v>
      </c>
      <c r="T229" s="279">
        <v>412</v>
      </c>
      <c r="U229" s="282">
        <v>24397</v>
      </c>
    </row>
    <row r="230" spans="1:21" ht="16.5" customHeight="1" x14ac:dyDescent="0.25">
      <c r="A230" s="7"/>
      <c r="B230" s="7"/>
      <c r="C230" s="7" t="s">
        <v>891</v>
      </c>
      <c r="D230" s="7"/>
      <c r="E230" s="7"/>
      <c r="F230" s="7"/>
      <c r="G230" s="7"/>
      <c r="H230" s="7"/>
      <c r="I230" s="7"/>
      <c r="J230" s="7"/>
      <c r="K230" s="7"/>
      <c r="L230" s="9" t="s">
        <v>739</v>
      </c>
      <c r="M230" s="282">
        <v>60668</v>
      </c>
      <c r="N230" s="281">
        <v>8340</v>
      </c>
      <c r="O230" s="282">
        <v>96247</v>
      </c>
      <c r="P230" s="282">
        <v>34957</v>
      </c>
      <c r="Q230" s="282">
        <v>44845</v>
      </c>
      <c r="R230" s="281">
        <v>6186</v>
      </c>
      <c r="S230" s="281">
        <v>9383</v>
      </c>
      <c r="T230" s="281">
        <v>4015</v>
      </c>
      <c r="U230" s="283">
        <v>264641</v>
      </c>
    </row>
    <row r="231" spans="1:21" ht="16.5" customHeight="1" x14ac:dyDescent="0.25">
      <c r="A231" s="7"/>
      <c r="B231" s="7" t="s">
        <v>892</v>
      </c>
      <c r="C231" s="7"/>
      <c r="D231" s="7"/>
      <c r="E231" s="7"/>
      <c r="F231" s="7"/>
      <c r="G231" s="7"/>
      <c r="H231" s="7"/>
      <c r="I231" s="7"/>
      <c r="J231" s="7"/>
      <c r="K231" s="7"/>
      <c r="L231" s="9"/>
      <c r="M231" s="10"/>
      <c r="N231" s="10"/>
      <c r="O231" s="10"/>
      <c r="P231" s="10"/>
      <c r="Q231" s="10"/>
      <c r="R231" s="10"/>
      <c r="S231" s="10"/>
      <c r="T231" s="10"/>
      <c r="U231" s="10"/>
    </row>
    <row r="232" spans="1:21" ht="16.5" customHeight="1" x14ac:dyDescent="0.25">
      <c r="A232" s="7"/>
      <c r="B232" s="7"/>
      <c r="C232" s="7" t="s">
        <v>882</v>
      </c>
      <c r="D232" s="7"/>
      <c r="E232" s="7"/>
      <c r="F232" s="7"/>
      <c r="G232" s="7"/>
      <c r="H232" s="7"/>
      <c r="I232" s="7"/>
      <c r="J232" s="7"/>
      <c r="K232" s="7"/>
      <c r="L232" s="9"/>
      <c r="M232" s="10"/>
      <c r="N232" s="10"/>
      <c r="O232" s="10"/>
      <c r="P232" s="10"/>
      <c r="Q232" s="10"/>
      <c r="R232" s="10"/>
      <c r="S232" s="10"/>
      <c r="T232" s="10"/>
      <c r="U232" s="10"/>
    </row>
    <row r="233" spans="1:21" ht="29.4" customHeight="1" x14ac:dyDescent="0.25">
      <c r="A233" s="7"/>
      <c r="B233" s="7"/>
      <c r="C233" s="7"/>
      <c r="D233" s="519" t="s">
        <v>150</v>
      </c>
      <c r="E233" s="519"/>
      <c r="F233" s="519"/>
      <c r="G233" s="519"/>
      <c r="H233" s="519"/>
      <c r="I233" s="519"/>
      <c r="J233" s="519"/>
      <c r="K233" s="519"/>
      <c r="L233" s="9" t="s">
        <v>140</v>
      </c>
      <c r="M233" s="284">
        <v>2.6</v>
      </c>
      <c r="N233" s="284" t="s">
        <v>79</v>
      </c>
      <c r="O233" s="286">
        <v>19.399999999999999</v>
      </c>
      <c r="P233" s="286">
        <v>12.3</v>
      </c>
      <c r="Q233" s="286">
        <v>29.6</v>
      </c>
      <c r="R233" s="286">
        <v>17.100000000000001</v>
      </c>
      <c r="S233" s="284" t="s">
        <v>79</v>
      </c>
      <c r="T233" s="286">
        <v>11.3</v>
      </c>
      <c r="U233" s="286">
        <v>11.9</v>
      </c>
    </row>
    <row r="234" spans="1:21" ht="16.5" customHeight="1" x14ac:dyDescent="0.25">
      <c r="A234" s="7"/>
      <c r="B234" s="7"/>
      <c r="C234" s="7"/>
      <c r="D234" s="7" t="s">
        <v>883</v>
      </c>
      <c r="E234" s="7"/>
      <c r="F234" s="7"/>
      <c r="G234" s="7"/>
      <c r="H234" s="7"/>
      <c r="I234" s="7"/>
      <c r="J234" s="7"/>
      <c r="K234" s="7"/>
      <c r="L234" s="9" t="s">
        <v>140</v>
      </c>
      <c r="M234" s="284">
        <v>6.9</v>
      </c>
      <c r="N234" s="284">
        <v>1.2</v>
      </c>
      <c r="O234" s="286">
        <v>17.100000000000001</v>
      </c>
      <c r="P234" s="286">
        <v>12.6</v>
      </c>
      <c r="Q234" s="286">
        <v>20.6</v>
      </c>
      <c r="R234" s="286">
        <v>10.5</v>
      </c>
      <c r="S234" s="286">
        <v>22.1</v>
      </c>
      <c r="T234" s="286">
        <v>12.7</v>
      </c>
      <c r="U234" s="284">
        <v>9.4</v>
      </c>
    </row>
    <row r="235" spans="1:21" ht="16.5" customHeight="1" x14ac:dyDescent="0.25">
      <c r="A235" s="7"/>
      <c r="B235" s="7"/>
      <c r="C235" s="7" t="s">
        <v>884</v>
      </c>
      <c r="D235" s="7"/>
      <c r="E235" s="7"/>
      <c r="F235" s="7"/>
      <c r="G235" s="7"/>
      <c r="H235" s="7"/>
      <c r="I235" s="7"/>
      <c r="J235" s="7"/>
      <c r="K235" s="7"/>
      <c r="L235" s="9"/>
      <c r="M235" s="10"/>
      <c r="N235" s="10"/>
      <c r="O235" s="10"/>
      <c r="P235" s="10"/>
      <c r="Q235" s="10"/>
      <c r="R235" s="10"/>
      <c r="S235" s="10"/>
      <c r="T235" s="10"/>
      <c r="U235" s="10"/>
    </row>
    <row r="236" spans="1:21" ht="16.5" customHeight="1" x14ac:dyDescent="0.25">
      <c r="A236" s="7"/>
      <c r="B236" s="7"/>
      <c r="C236" s="7"/>
      <c r="D236" s="7" t="s">
        <v>75</v>
      </c>
      <c r="E236" s="7"/>
      <c r="F236" s="7"/>
      <c r="G236" s="7"/>
      <c r="H236" s="7"/>
      <c r="I236" s="7"/>
      <c r="J236" s="7"/>
      <c r="K236" s="7"/>
      <c r="L236" s="9" t="s">
        <v>140</v>
      </c>
      <c r="M236" s="284">
        <v>6.6</v>
      </c>
      <c r="N236" s="284">
        <v>0.1</v>
      </c>
      <c r="O236" s="286">
        <v>11.9</v>
      </c>
      <c r="P236" s="284">
        <v>5.9</v>
      </c>
      <c r="Q236" s="286">
        <v>22.4</v>
      </c>
      <c r="R236" s="284" t="s">
        <v>79</v>
      </c>
      <c r="S236" s="286">
        <v>25.4</v>
      </c>
      <c r="T236" s="284" t="s">
        <v>79</v>
      </c>
      <c r="U236" s="284">
        <v>7.3</v>
      </c>
    </row>
    <row r="237" spans="1:21" ht="16.5" customHeight="1" x14ac:dyDescent="0.25">
      <c r="A237" s="7"/>
      <c r="B237" s="7"/>
      <c r="C237" s="7"/>
      <c r="D237" s="7" t="s">
        <v>78</v>
      </c>
      <c r="E237" s="7"/>
      <c r="F237" s="7"/>
      <c r="G237" s="7"/>
      <c r="H237" s="7"/>
      <c r="I237" s="7"/>
      <c r="J237" s="7"/>
      <c r="K237" s="7"/>
      <c r="L237" s="9" t="s">
        <v>140</v>
      </c>
      <c r="M237" s="284">
        <v>7.5</v>
      </c>
      <c r="N237" s="284">
        <v>1.3</v>
      </c>
      <c r="O237" s="286">
        <v>15.5</v>
      </c>
      <c r="P237" s="286">
        <v>18.899999999999999</v>
      </c>
      <c r="Q237" s="286">
        <v>11.8</v>
      </c>
      <c r="R237" s="286">
        <v>12.1</v>
      </c>
      <c r="S237" s="284">
        <v>3.1</v>
      </c>
      <c r="T237" s="280" t="s">
        <v>77</v>
      </c>
      <c r="U237" s="284">
        <v>8.6</v>
      </c>
    </row>
    <row r="238" spans="1:21" ht="16.5" customHeight="1" x14ac:dyDescent="0.25">
      <c r="A238" s="7"/>
      <c r="B238" s="7"/>
      <c r="C238" s="7"/>
      <c r="D238" s="7" t="s">
        <v>80</v>
      </c>
      <c r="E238" s="7"/>
      <c r="F238" s="7"/>
      <c r="G238" s="7"/>
      <c r="H238" s="7"/>
      <c r="I238" s="7"/>
      <c r="J238" s="7"/>
      <c r="K238" s="7"/>
      <c r="L238" s="9" t="s">
        <v>140</v>
      </c>
      <c r="M238" s="284">
        <v>7</v>
      </c>
      <c r="N238" s="286">
        <v>15.3</v>
      </c>
      <c r="O238" s="286">
        <v>35.9</v>
      </c>
      <c r="P238" s="286">
        <v>41.4</v>
      </c>
      <c r="Q238" s="286">
        <v>19.3</v>
      </c>
      <c r="R238" s="284">
        <v>8.4</v>
      </c>
      <c r="S238" s="284" t="s">
        <v>79</v>
      </c>
      <c r="T238" s="286">
        <v>11.6</v>
      </c>
      <c r="U238" s="286">
        <v>21.8</v>
      </c>
    </row>
    <row r="239" spans="1:21" ht="16.5" customHeight="1" x14ac:dyDescent="0.25">
      <c r="A239" s="7"/>
      <c r="B239" s="7"/>
      <c r="C239" s="7"/>
      <c r="D239" s="7" t="s">
        <v>81</v>
      </c>
      <c r="E239" s="7"/>
      <c r="F239" s="7"/>
      <c r="G239" s="7"/>
      <c r="H239" s="7"/>
      <c r="I239" s="7"/>
      <c r="J239" s="7"/>
      <c r="K239" s="7"/>
      <c r="L239" s="9" t="s">
        <v>140</v>
      </c>
      <c r="M239" s="284">
        <v>7.6</v>
      </c>
      <c r="N239" s="286">
        <v>11.6</v>
      </c>
      <c r="O239" s="286">
        <v>21.8</v>
      </c>
      <c r="P239" s="286">
        <v>66.599999999999994</v>
      </c>
      <c r="Q239" s="286">
        <v>10.4</v>
      </c>
      <c r="R239" s="284" t="s">
        <v>79</v>
      </c>
      <c r="S239" s="280" t="s">
        <v>77</v>
      </c>
      <c r="T239" s="286">
        <v>12.8</v>
      </c>
      <c r="U239" s="286">
        <v>30.4</v>
      </c>
    </row>
    <row r="240" spans="1:21" ht="16.5" customHeight="1" x14ac:dyDescent="0.25">
      <c r="A240" s="7"/>
      <c r="B240" s="7"/>
      <c r="C240" s="7"/>
      <c r="D240" s="7" t="s">
        <v>82</v>
      </c>
      <c r="E240" s="7"/>
      <c r="F240" s="7"/>
      <c r="G240" s="7"/>
      <c r="H240" s="7"/>
      <c r="I240" s="7"/>
      <c r="J240" s="7"/>
      <c r="K240" s="7"/>
      <c r="L240" s="9" t="s">
        <v>140</v>
      </c>
      <c r="M240" s="284">
        <v>4.8</v>
      </c>
      <c r="N240" s="280" t="s">
        <v>77</v>
      </c>
      <c r="O240" s="286">
        <v>80.099999999999994</v>
      </c>
      <c r="P240" s="284">
        <v>1.2</v>
      </c>
      <c r="Q240" s="286">
        <v>53.1</v>
      </c>
      <c r="R240" s="284" t="s">
        <v>79</v>
      </c>
      <c r="S240" s="280" t="s">
        <v>77</v>
      </c>
      <c r="T240" s="286">
        <v>12.3</v>
      </c>
      <c r="U240" s="286">
        <v>31.3</v>
      </c>
    </row>
    <row r="241" spans="1:21" ht="16.5" customHeight="1" x14ac:dyDescent="0.25">
      <c r="A241" s="7"/>
      <c r="B241" s="7"/>
      <c r="C241" s="7" t="s">
        <v>885</v>
      </c>
      <c r="D241" s="7"/>
      <c r="E241" s="7"/>
      <c r="F241" s="7"/>
      <c r="G241" s="7"/>
      <c r="H241" s="7"/>
      <c r="I241" s="7"/>
      <c r="J241" s="7"/>
      <c r="K241" s="7"/>
      <c r="L241" s="9"/>
      <c r="M241" s="10"/>
      <c r="N241" s="10"/>
      <c r="O241" s="10"/>
      <c r="P241" s="10"/>
      <c r="Q241" s="10"/>
      <c r="R241" s="10"/>
      <c r="S241" s="10"/>
      <c r="T241" s="10"/>
      <c r="U241" s="10"/>
    </row>
    <row r="242" spans="1:21" ht="16.5" customHeight="1" x14ac:dyDescent="0.25">
      <c r="A242" s="7"/>
      <c r="B242" s="7"/>
      <c r="C242" s="7"/>
      <c r="D242" s="7" t="s">
        <v>886</v>
      </c>
      <c r="E242" s="7"/>
      <c r="F242" s="7"/>
      <c r="G242" s="7"/>
      <c r="H242" s="7"/>
      <c r="I242" s="7"/>
      <c r="J242" s="7"/>
      <c r="K242" s="7"/>
      <c r="L242" s="9" t="s">
        <v>140</v>
      </c>
      <c r="M242" s="284">
        <v>8</v>
      </c>
      <c r="N242" s="284">
        <v>0.8</v>
      </c>
      <c r="O242" s="286">
        <v>26.3</v>
      </c>
      <c r="P242" s="286">
        <v>10</v>
      </c>
      <c r="Q242" s="286">
        <v>12.2</v>
      </c>
      <c r="R242" s="284">
        <v>8.8000000000000007</v>
      </c>
      <c r="S242" s="284">
        <v>1.7</v>
      </c>
      <c r="T242" s="286">
        <v>12.6</v>
      </c>
      <c r="U242" s="286">
        <v>11.4</v>
      </c>
    </row>
    <row r="243" spans="1:21" ht="16.5" customHeight="1" x14ac:dyDescent="0.25">
      <c r="A243" s="7"/>
      <c r="B243" s="7"/>
      <c r="C243" s="7"/>
      <c r="D243" s="7" t="s">
        <v>887</v>
      </c>
      <c r="E243" s="7"/>
      <c r="F243" s="7"/>
      <c r="G243" s="7"/>
      <c r="H243" s="7"/>
      <c r="I243" s="7"/>
      <c r="J243" s="7"/>
      <c r="K243" s="7"/>
      <c r="L243" s="9" t="s">
        <v>140</v>
      </c>
      <c r="M243" s="284">
        <v>7.4</v>
      </c>
      <c r="N243" s="284">
        <v>2.2000000000000002</v>
      </c>
      <c r="O243" s="286">
        <v>19</v>
      </c>
      <c r="P243" s="286">
        <v>24.5</v>
      </c>
      <c r="Q243" s="286">
        <v>35.200000000000003</v>
      </c>
      <c r="R243" s="286">
        <v>12.3</v>
      </c>
      <c r="S243" s="284">
        <v>8.1999999999999993</v>
      </c>
      <c r="T243" s="284">
        <v>4</v>
      </c>
      <c r="U243" s="286">
        <v>13.2</v>
      </c>
    </row>
    <row r="244" spans="1:21" ht="16.5" customHeight="1" x14ac:dyDescent="0.25">
      <c r="A244" s="7"/>
      <c r="B244" s="7"/>
      <c r="C244" s="7"/>
      <c r="D244" s="7" t="s">
        <v>888</v>
      </c>
      <c r="E244" s="7"/>
      <c r="F244" s="7"/>
      <c r="G244" s="7"/>
      <c r="H244" s="7"/>
      <c r="I244" s="7"/>
      <c r="J244" s="7"/>
      <c r="K244" s="7"/>
      <c r="L244" s="9" t="s">
        <v>140</v>
      </c>
      <c r="M244" s="284">
        <v>8.1999999999999993</v>
      </c>
      <c r="N244" s="284">
        <v>2.2999999999999998</v>
      </c>
      <c r="O244" s="286">
        <v>13.4</v>
      </c>
      <c r="P244" s="286">
        <v>16</v>
      </c>
      <c r="Q244" s="286">
        <v>16</v>
      </c>
      <c r="R244" s="286">
        <v>14</v>
      </c>
      <c r="S244" s="284">
        <v>5.9</v>
      </c>
      <c r="T244" s="286">
        <v>15.9</v>
      </c>
      <c r="U244" s="284">
        <v>9.3000000000000007</v>
      </c>
    </row>
    <row r="245" spans="1:21" ht="16.5" customHeight="1" x14ac:dyDescent="0.25">
      <c r="A245" s="7"/>
      <c r="B245" s="7"/>
      <c r="C245" s="7"/>
      <c r="D245" s="7" t="s">
        <v>889</v>
      </c>
      <c r="E245" s="7"/>
      <c r="F245" s="7"/>
      <c r="G245" s="7"/>
      <c r="H245" s="7"/>
      <c r="I245" s="7"/>
      <c r="J245" s="7"/>
      <c r="K245" s="7"/>
      <c r="L245" s="9" t="s">
        <v>140</v>
      </c>
      <c r="M245" s="284">
        <v>6.7</v>
      </c>
      <c r="N245" s="284">
        <v>0.3</v>
      </c>
      <c r="O245" s="286">
        <v>12.7</v>
      </c>
      <c r="P245" s="284">
        <v>8.3000000000000007</v>
      </c>
      <c r="Q245" s="286">
        <v>18.2</v>
      </c>
      <c r="R245" s="286">
        <v>10.4</v>
      </c>
      <c r="S245" s="286">
        <v>30</v>
      </c>
      <c r="T245" s="284">
        <v>9.1999999999999993</v>
      </c>
      <c r="U245" s="284">
        <v>7.6</v>
      </c>
    </row>
    <row r="246" spans="1:21" ht="16.5" customHeight="1" x14ac:dyDescent="0.25">
      <c r="A246" s="7"/>
      <c r="B246" s="7"/>
      <c r="C246" s="7"/>
      <c r="D246" s="7" t="s">
        <v>890</v>
      </c>
      <c r="E246" s="7"/>
      <c r="F246" s="7"/>
      <c r="G246" s="7"/>
      <c r="H246" s="7"/>
      <c r="I246" s="7"/>
      <c r="J246" s="7"/>
      <c r="K246" s="7"/>
      <c r="L246" s="9" t="s">
        <v>140</v>
      </c>
      <c r="M246" s="284">
        <v>3.7</v>
      </c>
      <c r="N246" s="284">
        <v>0.1</v>
      </c>
      <c r="O246" s="284">
        <v>9.1</v>
      </c>
      <c r="P246" s="284">
        <v>4.4000000000000004</v>
      </c>
      <c r="Q246" s="286">
        <v>12.6</v>
      </c>
      <c r="R246" s="286">
        <v>16.600000000000001</v>
      </c>
      <c r="S246" s="286">
        <v>23.4</v>
      </c>
      <c r="T246" s="286">
        <v>16.7</v>
      </c>
      <c r="U246" s="284">
        <v>5</v>
      </c>
    </row>
    <row r="247" spans="1:21" ht="16.5" customHeight="1" x14ac:dyDescent="0.25">
      <c r="A247" s="7"/>
      <c r="B247" s="7"/>
      <c r="C247" s="7" t="s">
        <v>101</v>
      </c>
      <c r="D247" s="7"/>
      <c r="E247" s="7"/>
      <c r="F247" s="7"/>
      <c r="G247" s="7"/>
      <c r="H247" s="7"/>
      <c r="I247" s="7"/>
      <c r="J247" s="7"/>
      <c r="K247" s="7"/>
      <c r="L247" s="9" t="s">
        <v>140</v>
      </c>
      <c r="M247" s="284">
        <v>6.8</v>
      </c>
      <c r="N247" s="284">
        <v>1.2</v>
      </c>
      <c r="O247" s="286">
        <v>17.2</v>
      </c>
      <c r="P247" s="286">
        <v>12.6</v>
      </c>
      <c r="Q247" s="286">
        <v>20.8</v>
      </c>
      <c r="R247" s="286">
        <v>10.7</v>
      </c>
      <c r="S247" s="286">
        <v>21.7</v>
      </c>
      <c r="T247" s="286">
        <v>11.9</v>
      </c>
      <c r="U247" s="284">
        <v>9.5</v>
      </c>
    </row>
    <row r="248" spans="1:21" ht="16.5" customHeight="1" x14ac:dyDescent="0.25">
      <c r="A248" s="7" t="s">
        <v>316</v>
      </c>
      <c r="B248" s="7"/>
      <c r="C248" s="7"/>
      <c r="D248" s="7"/>
      <c r="E248" s="7"/>
      <c r="F248" s="7"/>
      <c r="G248" s="7"/>
      <c r="H248" s="7"/>
      <c r="I248" s="7"/>
      <c r="J248" s="7"/>
      <c r="K248" s="7"/>
      <c r="L248" s="9"/>
      <c r="M248" s="10"/>
      <c r="N248" s="10"/>
      <c r="O248" s="10"/>
      <c r="P248" s="10"/>
      <c r="Q248" s="10"/>
      <c r="R248" s="10"/>
      <c r="S248" s="10"/>
      <c r="T248" s="10"/>
      <c r="U248" s="10"/>
    </row>
    <row r="249" spans="1:21" ht="16.5" customHeight="1" x14ac:dyDescent="0.25">
      <c r="A249" s="7"/>
      <c r="B249" s="7" t="s">
        <v>881</v>
      </c>
      <c r="C249" s="7"/>
      <c r="D249" s="7"/>
      <c r="E249" s="7"/>
      <c r="F249" s="7"/>
      <c r="G249" s="7"/>
      <c r="H249" s="7"/>
      <c r="I249" s="7"/>
      <c r="J249" s="7"/>
      <c r="K249" s="7"/>
      <c r="L249" s="9"/>
      <c r="M249" s="10"/>
      <c r="N249" s="10"/>
      <c r="O249" s="10"/>
      <c r="P249" s="10"/>
      <c r="Q249" s="10"/>
      <c r="R249" s="10"/>
      <c r="S249" s="10"/>
      <c r="T249" s="10"/>
      <c r="U249" s="10"/>
    </row>
    <row r="250" spans="1:21" ht="16.5" customHeight="1" x14ac:dyDescent="0.25">
      <c r="A250" s="7"/>
      <c r="B250" s="7"/>
      <c r="C250" s="7" t="s">
        <v>882</v>
      </c>
      <c r="D250" s="7"/>
      <c r="E250" s="7"/>
      <c r="F250" s="7"/>
      <c r="G250" s="7"/>
      <c r="H250" s="7"/>
      <c r="I250" s="7"/>
      <c r="J250" s="7"/>
      <c r="K250" s="7"/>
      <c r="L250" s="9"/>
      <c r="M250" s="10"/>
      <c r="N250" s="10"/>
      <c r="O250" s="10"/>
      <c r="P250" s="10"/>
      <c r="Q250" s="10"/>
      <c r="R250" s="10"/>
      <c r="S250" s="10"/>
      <c r="T250" s="10"/>
      <c r="U250" s="10"/>
    </row>
    <row r="251" spans="1:21" ht="29.4" customHeight="1" x14ac:dyDescent="0.25">
      <c r="A251" s="7"/>
      <c r="B251" s="7"/>
      <c r="C251" s="7"/>
      <c r="D251" s="519" t="s">
        <v>150</v>
      </c>
      <c r="E251" s="519"/>
      <c r="F251" s="519"/>
      <c r="G251" s="519"/>
      <c r="H251" s="519"/>
      <c r="I251" s="519"/>
      <c r="J251" s="519"/>
      <c r="K251" s="519"/>
      <c r="L251" s="9" t="s">
        <v>739</v>
      </c>
      <c r="M251" s="279">
        <v>672</v>
      </c>
      <c r="N251" s="276">
        <v>10</v>
      </c>
      <c r="O251" s="281">
        <v>3926</v>
      </c>
      <c r="P251" s="279">
        <v>469</v>
      </c>
      <c r="Q251" s="281">
        <v>1635</v>
      </c>
      <c r="R251" s="276">
        <v>20</v>
      </c>
      <c r="S251" s="277" t="s">
        <v>79</v>
      </c>
      <c r="T251" s="281">
        <v>1771</v>
      </c>
      <c r="U251" s="281">
        <v>8483</v>
      </c>
    </row>
    <row r="252" spans="1:21" ht="16.5" customHeight="1" x14ac:dyDescent="0.25">
      <c r="A252" s="7"/>
      <c r="B252" s="7"/>
      <c r="C252" s="7"/>
      <c r="D252" s="7" t="s">
        <v>883</v>
      </c>
      <c r="E252" s="7"/>
      <c r="F252" s="7"/>
      <c r="G252" s="7"/>
      <c r="H252" s="7"/>
      <c r="I252" s="7"/>
      <c r="J252" s="7"/>
      <c r="K252" s="7"/>
      <c r="L252" s="9" t="s">
        <v>739</v>
      </c>
      <c r="M252" s="282">
        <v>60834</v>
      </c>
      <c r="N252" s="281">
        <v>8043</v>
      </c>
      <c r="O252" s="283">
        <v>108401</v>
      </c>
      <c r="P252" s="282">
        <v>37247</v>
      </c>
      <c r="Q252" s="282">
        <v>52149</v>
      </c>
      <c r="R252" s="281">
        <v>3936</v>
      </c>
      <c r="S252" s="281">
        <v>6593</v>
      </c>
      <c r="T252" s="281">
        <v>3453</v>
      </c>
      <c r="U252" s="283">
        <v>270127</v>
      </c>
    </row>
    <row r="253" spans="1:21" ht="16.5" customHeight="1" x14ac:dyDescent="0.25">
      <c r="A253" s="7"/>
      <c r="B253" s="7"/>
      <c r="C253" s="7" t="s">
        <v>884</v>
      </c>
      <c r="D253" s="7"/>
      <c r="E253" s="7"/>
      <c r="F253" s="7"/>
      <c r="G253" s="7"/>
      <c r="H253" s="7"/>
      <c r="I253" s="7"/>
      <c r="J253" s="7"/>
      <c r="K253" s="7"/>
      <c r="L253" s="9"/>
      <c r="M253" s="10"/>
      <c r="N253" s="10"/>
      <c r="O253" s="10"/>
      <c r="P253" s="10"/>
      <c r="Q253" s="10"/>
      <c r="R253" s="10"/>
      <c r="S253" s="10"/>
      <c r="T253" s="10"/>
      <c r="U253" s="10"/>
    </row>
    <row r="254" spans="1:21" ht="16.5" customHeight="1" x14ac:dyDescent="0.25">
      <c r="A254" s="7"/>
      <c r="B254" s="7"/>
      <c r="C254" s="7"/>
      <c r="D254" s="7" t="s">
        <v>75</v>
      </c>
      <c r="E254" s="7"/>
      <c r="F254" s="7"/>
      <c r="G254" s="7"/>
      <c r="H254" s="7"/>
      <c r="I254" s="7"/>
      <c r="J254" s="7"/>
      <c r="K254" s="7"/>
      <c r="L254" s="9" t="s">
        <v>739</v>
      </c>
      <c r="M254" s="282">
        <v>38497</v>
      </c>
      <c r="N254" s="279">
        <v>167</v>
      </c>
      <c r="O254" s="282">
        <v>45303</v>
      </c>
      <c r="P254" s="281">
        <v>7856</v>
      </c>
      <c r="Q254" s="282">
        <v>30257</v>
      </c>
      <c r="R254" s="277" t="s">
        <v>79</v>
      </c>
      <c r="S254" s="281">
        <v>6405</v>
      </c>
      <c r="T254" s="277" t="s">
        <v>79</v>
      </c>
      <c r="U254" s="283">
        <v>128485</v>
      </c>
    </row>
    <row r="255" spans="1:21" ht="16.5" customHeight="1" x14ac:dyDescent="0.25">
      <c r="A255" s="7"/>
      <c r="B255" s="7"/>
      <c r="C255" s="7"/>
      <c r="D255" s="7" t="s">
        <v>78</v>
      </c>
      <c r="E255" s="7"/>
      <c r="F255" s="7"/>
      <c r="G255" s="7"/>
      <c r="H255" s="7"/>
      <c r="I255" s="7"/>
      <c r="J255" s="7"/>
      <c r="K255" s="7"/>
      <c r="L255" s="9" t="s">
        <v>739</v>
      </c>
      <c r="M255" s="282">
        <v>17125</v>
      </c>
      <c r="N255" s="281">
        <v>3585</v>
      </c>
      <c r="O255" s="282">
        <v>24251</v>
      </c>
      <c r="P255" s="281">
        <v>5694</v>
      </c>
      <c r="Q255" s="279">
        <v>603</v>
      </c>
      <c r="R255" s="281">
        <v>2251</v>
      </c>
      <c r="S255" s="276">
        <v>20</v>
      </c>
      <c r="T255" s="278" t="s">
        <v>77</v>
      </c>
      <c r="U255" s="282">
        <v>53529</v>
      </c>
    </row>
    <row r="256" spans="1:21" ht="16.5" customHeight="1" x14ac:dyDescent="0.25">
      <c r="A256" s="7"/>
      <c r="B256" s="7"/>
      <c r="C256" s="7"/>
      <c r="D256" s="7" t="s">
        <v>80</v>
      </c>
      <c r="E256" s="7"/>
      <c r="F256" s="7"/>
      <c r="G256" s="7"/>
      <c r="H256" s="7"/>
      <c r="I256" s="7"/>
      <c r="J256" s="7"/>
      <c r="K256" s="7"/>
      <c r="L256" s="9" t="s">
        <v>739</v>
      </c>
      <c r="M256" s="281">
        <v>5697</v>
      </c>
      <c r="N256" s="281">
        <v>4256</v>
      </c>
      <c r="O256" s="282">
        <v>35418</v>
      </c>
      <c r="P256" s="282">
        <v>18818</v>
      </c>
      <c r="Q256" s="281">
        <v>9776</v>
      </c>
      <c r="R256" s="281">
        <v>1604</v>
      </c>
      <c r="S256" s="276">
        <v>60</v>
      </c>
      <c r="T256" s="281">
        <v>2518</v>
      </c>
      <c r="U256" s="282">
        <v>78147</v>
      </c>
    </row>
    <row r="257" spans="1:21" ht="16.5" customHeight="1" x14ac:dyDescent="0.25">
      <c r="A257" s="7"/>
      <c r="B257" s="7"/>
      <c r="C257" s="7"/>
      <c r="D257" s="7" t="s">
        <v>81</v>
      </c>
      <c r="E257" s="7"/>
      <c r="F257" s="7"/>
      <c r="G257" s="7"/>
      <c r="H257" s="7"/>
      <c r="I257" s="7"/>
      <c r="J257" s="7"/>
      <c r="K257" s="7"/>
      <c r="L257" s="9" t="s">
        <v>739</v>
      </c>
      <c r="M257" s="276">
        <v>48</v>
      </c>
      <c r="N257" s="276">
        <v>45</v>
      </c>
      <c r="O257" s="281">
        <v>4934</v>
      </c>
      <c r="P257" s="281">
        <v>4648</v>
      </c>
      <c r="Q257" s="282">
        <v>11400</v>
      </c>
      <c r="R257" s="276">
        <v>39</v>
      </c>
      <c r="S257" s="278" t="s">
        <v>77</v>
      </c>
      <c r="T257" s="281">
        <v>1713</v>
      </c>
      <c r="U257" s="282">
        <v>22827</v>
      </c>
    </row>
    <row r="258" spans="1:21" ht="16.5" customHeight="1" x14ac:dyDescent="0.25">
      <c r="A258" s="7"/>
      <c r="B258" s="7"/>
      <c r="C258" s="7"/>
      <c r="D258" s="7" t="s">
        <v>82</v>
      </c>
      <c r="E258" s="7"/>
      <c r="F258" s="7"/>
      <c r="G258" s="7"/>
      <c r="H258" s="7"/>
      <c r="I258" s="7"/>
      <c r="J258" s="7"/>
      <c r="K258" s="7"/>
      <c r="L258" s="9" t="s">
        <v>739</v>
      </c>
      <c r="M258" s="277" t="s">
        <v>79</v>
      </c>
      <c r="N258" s="278" t="s">
        <v>77</v>
      </c>
      <c r="O258" s="281">
        <v>2126</v>
      </c>
      <c r="P258" s="279">
        <v>669</v>
      </c>
      <c r="Q258" s="281">
        <v>1701</v>
      </c>
      <c r="R258" s="276">
        <v>62</v>
      </c>
      <c r="S258" s="278" t="s">
        <v>77</v>
      </c>
      <c r="T258" s="279">
        <v>993</v>
      </c>
      <c r="U258" s="281">
        <v>5551</v>
      </c>
    </row>
    <row r="259" spans="1:21" ht="16.5" customHeight="1" x14ac:dyDescent="0.25">
      <c r="A259" s="7"/>
      <c r="B259" s="7"/>
      <c r="C259" s="7" t="s">
        <v>885</v>
      </c>
      <c r="D259" s="7"/>
      <c r="E259" s="7"/>
      <c r="F259" s="7"/>
      <c r="G259" s="7"/>
      <c r="H259" s="7"/>
      <c r="I259" s="7"/>
      <c r="J259" s="7"/>
      <c r="K259" s="7"/>
      <c r="L259" s="9"/>
      <c r="M259" s="10"/>
      <c r="N259" s="10"/>
      <c r="O259" s="10"/>
      <c r="P259" s="10"/>
      <c r="Q259" s="10"/>
      <c r="R259" s="10"/>
      <c r="S259" s="10"/>
      <c r="T259" s="10"/>
      <c r="U259" s="10"/>
    </row>
    <row r="260" spans="1:21" ht="16.5" customHeight="1" x14ac:dyDescent="0.25">
      <c r="A260" s="7"/>
      <c r="B260" s="7"/>
      <c r="C260" s="7"/>
      <c r="D260" s="7" t="s">
        <v>886</v>
      </c>
      <c r="E260" s="7"/>
      <c r="F260" s="7"/>
      <c r="G260" s="7"/>
      <c r="H260" s="7"/>
      <c r="I260" s="7"/>
      <c r="J260" s="7"/>
      <c r="K260" s="7"/>
      <c r="L260" s="9" t="s">
        <v>739</v>
      </c>
      <c r="M260" s="282">
        <v>22356</v>
      </c>
      <c r="N260" s="281">
        <v>1401</v>
      </c>
      <c r="O260" s="282">
        <v>41986</v>
      </c>
      <c r="P260" s="281">
        <v>2081</v>
      </c>
      <c r="Q260" s="281">
        <v>6053</v>
      </c>
      <c r="R260" s="281">
        <v>2213</v>
      </c>
      <c r="S260" s="276">
        <v>29</v>
      </c>
      <c r="T260" s="281">
        <v>1187</v>
      </c>
      <c r="U260" s="282">
        <v>77306</v>
      </c>
    </row>
    <row r="261" spans="1:21" ht="16.5" customHeight="1" x14ac:dyDescent="0.25">
      <c r="A261" s="7"/>
      <c r="B261" s="7"/>
      <c r="C261" s="7"/>
      <c r="D261" s="7" t="s">
        <v>887</v>
      </c>
      <c r="E261" s="7"/>
      <c r="F261" s="7"/>
      <c r="G261" s="7"/>
      <c r="H261" s="7"/>
      <c r="I261" s="7"/>
      <c r="J261" s="7"/>
      <c r="K261" s="7"/>
      <c r="L261" s="9" t="s">
        <v>739</v>
      </c>
      <c r="M261" s="282">
        <v>15306</v>
      </c>
      <c r="N261" s="281">
        <v>3543</v>
      </c>
      <c r="O261" s="282">
        <v>30576</v>
      </c>
      <c r="P261" s="282">
        <v>18424</v>
      </c>
      <c r="Q261" s="282">
        <v>25287</v>
      </c>
      <c r="R261" s="279">
        <v>390</v>
      </c>
      <c r="S261" s="279">
        <v>217</v>
      </c>
      <c r="T261" s="281">
        <v>1283</v>
      </c>
      <c r="U261" s="282">
        <v>95026</v>
      </c>
    </row>
    <row r="262" spans="1:21" ht="16.5" customHeight="1" x14ac:dyDescent="0.25">
      <c r="A262" s="7"/>
      <c r="B262" s="7"/>
      <c r="C262" s="7"/>
      <c r="D262" s="7" t="s">
        <v>888</v>
      </c>
      <c r="E262" s="7"/>
      <c r="F262" s="7"/>
      <c r="G262" s="7"/>
      <c r="H262" s="7"/>
      <c r="I262" s="7"/>
      <c r="J262" s="7"/>
      <c r="K262" s="7"/>
      <c r="L262" s="9" t="s">
        <v>739</v>
      </c>
      <c r="M262" s="281">
        <v>9877</v>
      </c>
      <c r="N262" s="281">
        <v>2530</v>
      </c>
      <c r="O262" s="282">
        <v>16195</v>
      </c>
      <c r="P262" s="282">
        <v>12250</v>
      </c>
      <c r="Q262" s="282">
        <v>14720</v>
      </c>
      <c r="R262" s="279">
        <v>771</v>
      </c>
      <c r="S262" s="279">
        <v>315</v>
      </c>
      <c r="T262" s="281">
        <v>1477</v>
      </c>
      <c r="U262" s="282">
        <v>58135</v>
      </c>
    </row>
    <row r="263" spans="1:21" ht="16.5" customHeight="1" x14ac:dyDescent="0.25">
      <c r="A263" s="7"/>
      <c r="B263" s="7"/>
      <c r="C263" s="7"/>
      <c r="D263" s="7" t="s">
        <v>889</v>
      </c>
      <c r="E263" s="7"/>
      <c r="F263" s="7"/>
      <c r="G263" s="7"/>
      <c r="H263" s="7"/>
      <c r="I263" s="7"/>
      <c r="J263" s="7"/>
      <c r="K263" s="7"/>
      <c r="L263" s="9" t="s">
        <v>739</v>
      </c>
      <c r="M263" s="281">
        <v>7057</v>
      </c>
      <c r="N263" s="279">
        <v>562</v>
      </c>
      <c r="O263" s="282">
        <v>13503</v>
      </c>
      <c r="P263" s="281">
        <v>2104</v>
      </c>
      <c r="Q263" s="281">
        <v>5433</v>
      </c>
      <c r="R263" s="279">
        <v>541</v>
      </c>
      <c r="S263" s="281">
        <v>2682</v>
      </c>
      <c r="T263" s="279">
        <v>851</v>
      </c>
      <c r="U263" s="282">
        <v>32733</v>
      </c>
    </row>
    <row r="264" spans="1:21" ht="16.5" customHeight="1" x14ac:dyDescent="0.25">
      <c r="A264" s="7"/>
      <c r="B264" s="7"/>
      <c r="C264" s="7"/>
      <c r="D264" s="7" t="s">
        <v>890</v>
      </c>
      <c r="E264" s="7"/>
      <c r="F264" s="7"/>
      <c r="G264" s="7"/>
      <c r="H264" s="7"/>
      <c r="I264" s="7"/>
      <c r="J264" s="7"/>
      <c r="K264" s="7"/>
      <c r="L264" s="9" t="s">
        <v>739</v>
      </c>
      <c r="M264" s="281">
        <v>6771</v>
      </c>
      <c r="N264" s="276">
        <v>17</v>
      </c>
      <c r="O264" s="281">
        <v>9760</v>
      </c>
      <c r="P264" s="281">
        <v>2826</v>
      </c>
      <c r="Q264" s="281">
        <v>2244</v>
      </c>
      <c r="R264" s="276">
        <v>41</v>
      </c>
      <c r="S264" s="281">
        <v>3242</v>
      </c>
      <c r="T264" s="279">
        <v>426</v>
      </c>
      <c r="U264" s="282">
        <v>25327</v>
      </c>
    </row>
    <row r="265" spans="1:21" ht="16.5" customHeight="1" x14ac:dyDescent="0.25">
      <c r="A265" s="7"/>
      <c r="B265" s="7"/>
      <c r="C265" s="7" t="s">
        <v>891</v>
      </c>
      <c r="D265" s="7"/>
      <c r="E265" s="7"/>
      <c r="F265" s="7"/>
      <c r="G265" s="7"/>
      <c r="H265" s="7"/>
      <c r="I265" s="7"/>
      <c r="J265" s="7"/>
      <c r="K265" s="7"/>
      <c r="L265" s="9" t="s">
        <v>739</v>
      </c>
      <c r="M265" s="282">
        <v>61506</v>
      </c>
      <c r="N265" s="281">
        <v>8053</v>
      </c>
      <c r="O265" s="283">
        <v>112327</v>
      </c>
      <c r="P265" s="282">
        <v>37716</v>
      </c>
      <c r="Q265" s="282">
        <v>53784</v>
      </c>
      <c r="R265" s="281">
        <v>3956</v>
      </c>
      <c r="S265" s="281">
        <v>6593</v>
      </c>
      <c r="T265" s="281">
        <v>5224</v>
      </c>
      <c r="U265" s="283">
        <v>289159</v>
      </c>
    </row>
    <row r="266" spans="1:21" ht="16.5" customHeight="1" x14ac:dyDescent="0.25">
      <c r="A266" s="7"/>
      <c r="B266" s="7" t="s">
        <v>892</v>
      </c>
      <c r="C266" s="7"/>
      <c r="D266" s="7"/>
      <c r="E266" s="7"/>
      <c r="F266" s="7"/>
      <c r="G266" s="7"/>
      <c r="H266" s="7"/>
      <c r="I266" s="7"/>
      <c r="J266" s="7"/>
      <c r="K266" s="7"/>
      <c r="L266" s="9"/>
      <c r="M266" s="10"/>
      <c r="N266" s="10"/>
      <c r="O266" s="10"/>
      <c r="P266" s="10"/>
      <c r="Q266" s="10"/>
      <c r="R266" s="10"/>
      <c r="S266" s="10"/>
      <c r="T266" s="10"/>
      <c r="U266" s="10"/>
    </row>
    <row r="267" spans="1:21" ht="16.5" customHeight="1" x14ac:dyDescent="0.25">
      <c r="A267" s="7"/>
      <c r="B267" s="7"/>
      <c r="C267" s="7" t="s">
        <v>882</v>
      </c>
      <c r="D267" s="7"/>
      <c r="E267" s="7"/>
      <c r="F267" s="7"/>
      <c r="G267" s="7"/>
      <c r="H267" s="7"/>
      <c r="I267" s="7"/>
      <c r="J267" s="7"/>
      <c r="K267" s="7"/>
      <c r="L267" s="9"/>
      <c r="M267" s="10"/>
      <c r="N267" s="10"/>
      <c r="O267" s="10"/>
      <c r="P267" s="10"/>
      <c r="Q267" s="10"/>
      <c r="R267" s="10"/>
      <c r="S267" s="10"/>
      <c r="T267" s="10"/>
      <c r="U267" s="10"/>
    </row>
    <row r="268" spans="1:21" ht="29.4" customHeight="1" x14ac:dyDescent="0.25">
      <c r="A268" s="7"/>
      <c r="B268" s="7"/>
      <c r="C268" s="7"/>
      <c r="D268" s="519" t="s">
        <v>150</v>
      </c>
      <c r="E268" s="519"/>
      <c r="F268" s="519"/>
      <c r="G268" s="519"/>
      <c r="H268" s="519"/>
      <c r="I268" s="519"/>
      <c r="J268" s="519"/>
      <c r="K268" s="519"/>
      <c r="L268" s="9" t="s">
        <v>140</v>
      </c>
      <c r="M268" s="284">
        <v>2.8</v>
      </c>
      <c r="N268" s="284">
        <v>0.2</v>
      </c>
      <c r="O268" s="286">
        <v>15.7</v>
      </c>
      <c r="P268" s="284">
        <v>2.7</v>
      </c>
      <c r="Q268" s="286">
        <v>22.2</v>
      </c>
      <c r="R268" s="284">
        <v>1.5</v>
      </c>
      <c r="S268" s="284" t="s">
        <v>79</v>
      </c>
      <c r="T268" s="284">
        <v>9.5</v>
      </c>
      <c r="U268" s="284">
        <v>8.6999999999999993</v>
      </c>
    </row>
    <row r="269" spans="1:21" ht="16.5" customHeight="1" x14ac:dyDescent="0.25">
      <c r="A269" s="7"/>
      <c r="B269" s="7"/>
      <c r="C269" s="7"/>
      <c r="D269" s="7" t="s">
        <v>883</v>
      </c>
      <c r="E269" s="7"/>
      <c r="F269" s="7"/>
      <c r="G269" s="7"/>
      <c r="H269" s="7"/>
      <c r="I269" s="7"/>
      <c r="J269" s="7"/>
      <c r="K269" s="7"/>
      <c r="L269" s="9" t="s">
        <v>140</v>
      </c>
      <c r="M269" s="284">
        <v>7.1</v>
      </c>
      <c r="N269" s="284">
        <v>1.2</v>
      </c>
      <c r="O269" s="286">
        <v>20.6</v>
      </c>
      <c r="P269" s="286">
        <v>14</v>
      </c>
      <c r="Q269" s="286">
        <v>24.1</v>
      </c>
      <c r="R269" s="284">
        <v>7.2</v>
      </c>
      <c r="S269" s="286">
        <v>15.7</v>
      </c>
      <c r="T269" s="286">
        <v>23.5</v>
      </c>
      <c r="U269" s="286">
        <v>10.5</v>
      </c>
    </row>
    <row r="270" spans="1:21" ht="16.5" customHeight="1" x14ac:dyDescent="0.25">
      <c r="A270" s="7"/>
      <c r="B270" s="7"/>
      <c r="C270" s="7" t="s">
        <v>884</v>
      </c>
      <c r="D270" s="7"/>
      <c r="E270" s="7"/>
      <c r="F270" s="7"/>
      <c r="G270" s="7"/>
      <c r="H270" s="7"/>
      <c r="I270" s="7"/>
      <c r="J270" s="7"/>
      <c r="K270" s="7"/>
      <c r="L270" s="9"/>
      <c r="M270" s="10"/>
      <c r="N270" s="10"/>
      <c r="O270" s="10"/>
      <c r="P270" s="10"/>
      <c r="Q270" s="10"/>
      <c r="R270" s="10"/>
      <c r="S270" s="10"/>
      <c r="T270" s="10"/>
      <c r="U270" s="10"/>
    </row>
    <row r="271" spans="1:21" ht="16.5" customHeight="1" x14ac:dyDescent="0.25">
      <c r="A271" s="7"/>
      <c r="B271" s="7"/>
      <c r="C271" s="7"/>
      <c r="D271" s="7" t="s">
        <v>75</v>
      </c>
      <c r="E271" s="7"/>
      <c r="F271" s="7"/>
      <c r="G271" s="7"/>
      <c r="H271" s="7"/>
      <c r="I271" s="7"/>
      <c r="J271" s="7"/>
      <c r="K271" s="7"/>
      <c r="L271" s="9" t="s">
        <v>140</v>
      </c>
      <c r="M271" s="284">
        <v>6</v>
      </c>
      <c r="N271" s="284" t="s">
        <v>79</v>
      </c>
      <c r="O271" s="286">
        <v>13.9</v>
      </c>
      <c r="P271" s="284">
        <v>3.7</v>
      </c>
      <c r="Q271" s="286">
        <v>19.399999999999999</v>
      </c>
      <c r="R271" s="284" t="s">
        <v>79</v>
      </c>
      <c r="S271" s="286">
        <v>18</v>
      </c>
      <c r="T271" s="284" t="s">
        <v>79</v>
      </c>
      <c r="U271" s="284">
        <v>6.9</v>
      </c>
    </row>
    <row r="272" spans="1:21" ht="16.5" customHeight="1" x14ac:dyDescent="0.25">
      <c r="A272" s="7"/>
      <c r="B272" s="7"/>
      <c r="C272" s="7"/>
      <c r="D272" s="7" t="s">
        <v>78</v>
      </c>
      <c r="E272" s="7"/>
      <c r="F272" s="7"/>
      <c r="G272" s="7"/>
      <c r="H272" s="7"/>
      <c r="I272" s="7"/>
      <c r="J272" s="7"/>
      <c r="K272" s="7"/>
      <c r="L272" s="9" t="s">
        <v>140</v>
      </c>
      <c r="M272" s="284">
        <v>9.8000000000000007</v>
      </c>
      <c r="N272" s="284">
        <v>2.5</v>
      </c>
      <c r="O272" s="286">
        <v>19.2</v>
      </c>
      <c r="P272" s="286">
        <v>23.8</v>
      </c>
      <c r="Q272" s="284">
        <v>2.9</v>
      </c>
      <c r="R272" s="284">
        <v>5.9</v>
      </c>
      <c r="S272" s="284">
        <v>0.4</v>
      </c>
      <c r="T272" s="280" t="s">
        <v>77</v>
      </c>
      <c r="U272" s="286">
        <v>10</v>
      </c>
    </row>
    <row r="273" spans="1:21" ht="16.5" customHeight="1" x14ac:dyDescent="0.25">
      <c r="A273" s="7"/>
      <c r="B273" s="7"/>
      <c r="C273" s="7"/>
      <c r="D273" s="7" t="s">
        <v>80</v>
      </c>
      <c r="E273" s="7"/>
      <c r="F273" s="7"/>
      <c r="G273" s="7"/>
      <c r="H273" s="7"/>
      <c r="I273" s="7"/>
      <c r="J273" s="7"/>
      <c r="K273" s="7"/>
      <c r="L273" s="9" t="s">
        <v>140</v>
      </c>
      <c r="M273" s="286">
        <v>10.199999999999999</v>
      </c>
      <c r="N273" s="286">
        <v>10.9</v>
      </c>
      <c r="O273" s="286">
        <v>45.2</v>
      </c>
      <c r="P273" s="286">
        <v>77.7</v>
      </c>
      <c r="Q273" s="286">
        <v>28.2</v>
      </c>
      <c r="R273" s="284">
        <v>9.9</v>
      </c>
      <c r="S273" s="284">
        <v>2.9</v>
      </c>
      <c r="T273" s="286">
        <v>17.8</v>
      </c>
      <c r="U273" s="286">
        <v>29.5</v>
      </c>
    </row>
    <row r="274" spans="1:21" ht="16.5" customHeight="1" x14ac:dyDescent="0.25">
      <c r="A274" s="7"/>
      <c r="B274" s="7"/>
      <c r="C274" s="7"/>
      <c r="D274" s="7" t="s">
        <v>81</v>
      </c>
      <c r="E274" s="7"/>
      <c r="F274" s="7"/>
      <c r="G274" s="7"/>
      <c r="H274" s="7"/>
      <c r="I274" s="7"/>
      <c r="J274" s="7"/>
      <c r="K274" s="7"/>
      <c r="L274" s="9" t="s">
        <v>140</v>
      </c>
      <c r="M274" s="284">
        <v>1.1000000000000001</v>
      </c>
      <c r="N274" s="284">
        <v>4.4000000000000004</v>
      </c>
      <c r="O274" s="286">
        <v>57.8</v>
      </c>
      <c r="P274" s="286">
        <v>37.5</v>
      </c>
      <c r="Q274" s="275">
        <v>132.4</v>
      </c>
      <c r="R274" s="284">
        <v>4.4000000000000004</v>
      </c>
      <c r="S274" s="280" t="s">
        <v>77</v>
      </c>
      <c r="T274" s="286">
        <v>25.3</v>
      </c>
      <c r="U274" s="286">
        <v>53.7</v>
      </c>
    </row>
    <row r="275" spans="1:21" ht="16.5" customHeight="1" x14ac:dyDescent="0.25">
      <c r="A275" s="7"/>
      <c r="B275" s="7"/>
      <c r="C275" s="7"/>
      <c r="D275" s="7" t="s">
        <v>82</v>
      </c>
      <c r="E275" s="7"/>
      <c r="F275" s="7"/>
      <c r="G275" s="7"/>
      <c r="H275" s="7"/>
      <c r="I275" s="7"/>
      <c r="J275" s="7"/>
      <c r="K275" s="7"/>
      <c r="L275" s="9" t="s">
        <v>140</v>
      </c>
      <c r="M275" s="284" t="s">
        <v>79</v>
      </c>
      <c r="N275" s="280" t="s">
        <v>77</v>
      </c>
      <c r="O275" s="286">
        <v>25.8</v>
      </c>
      <c r="P275" s="286">
        <v>11.7</v>
      </c>
      <c r="Q275" s="286">
        <v>77</v>
      </c>
      <c r="R275" s="286">
        <v>22.3</v>
      </c>
      <c r="S275" s="280" t="s">
        <v>77</v>
      </c>
      <c r="T275" s="284">
        <v>8.5</v>
      </c>
      <c r="U275" s="286">
        <v>18.8</v>
      </c>
    </row>
    <row r="276" spans="1:21" ht="16.5" customHeight="1" x14ac:dyDescent="0.25">
      <c r="A276" s="7"/>
      <c r="B276" s="7"/>
      <c r="C276" s="7" t="s">
        <v>885</v>
      </c>
      <c r="D276" s="7"/>
      <c r="E276" s="7"/>
      <c r="F276" s="7"/>
      <c r="G276" s="7"/>
      <c r="H276" s="7"/>
      <c r="I276" s="7"/>
      <c r="J276" s="7"/>
      <c r="K276" s="7"/>
      <c r="L276" s="9"/>
      <c r="M276" s="10"/>
      <c r="N276" s="10"/>
      <c r="O276" s="10"/>
      <c r="P276" s="10"/>
      <c r="Q276" s="10"/>
      <c r="R276" s="10"/>
      <c r="S276" s="10"/>
      <c r="T276" s="10"/>
      <c r="U276" s="10"/>
    </row>
    <row r="277" spans="1:21" ht="16.5" customHeight="1" x14ac:dyDescent="0.25">
      <c r="A277" s="7"/>
      <c r="B277" s="7"/>
      <c r="C277" s="7"/>
      <c r="D277" s="7" t="s">
        <v>886</v>
      </c>
      <c r="E277" s="7"/>
      <c r="F277" s="7"/>
      <c r="G277" s="7"/>
      <c r="H277" s="7"/>
      <c r="I277" s="7"/>
      <c r="J277" s="7"/>
      <c r="K277" s="7"/>
      <c r="L277" s="9" t="s">
        <v>140</v>
      </c>
      <c r="M277" s="286">
        <v>10</v>
      </c>
      <c r="N277" s="284">
        <v>1.1000000000000001</v>
      </c>
      <c r="O277" s="286">
        <v>28.5</v>
      </c>
      <c r="P277" s="284">
        <v>6.3</v>
      </c>
      <c r="Q277" s="286">
        <v>10</v>
      </c>
      <c r="R277" s="284">
        <v>8.5</v>
      </c>
      <c r="S277" s="284">
        <v>1.4</v>
      </c>
      <c r="T277" s="284">
        <v>7.8</v>
      </c>
      <c r="U277" s="286">
        <v>12.2</v>
      </c>
    </row>
    <row r="278" spans="1:21" ht="16.5" customHeight="1" x14ac:dyDescent="0.25">
      <c r="A278" s="7"/>
      <c r="B278" s="7"/>
      <c r="C278" s="7"/>
      <c r="D278" s="7" t="s">
        <v>887</v>
      </c>
      <c r="E278" s="7"/>
      <c r="F278" s="7"/>
      <c r="G278" s="7"/>
      <c r="H278" s="7"/>
      <c r="I278" s="7"/>
      <c r="J278" s="7"/>
      <c r="K278" s="7"/>
      <c r="L278" s="9" t="s">
        <v>140</v>
      </c>
      <c r="M278" s="284">
        <v>7.8</v>
      </c>
      <c r="N278" s="284">
        <v>2.6</v>
      </c>
      <c r="O278" s="286">
        <v>27.5</v>
      </c>
      <c r="P278" s="286">
        <v>30</v>
      </c>
      <c r="Q278" s="286">
        <v>36.4</v>
      </c>
      <c r="R278" s="284">
        <v>4.7</v>
      </c>
      <c r="S278" s="284">
        <v>8.1</v>
      </c>
      <c r="T278" s="286">
        <v>31.5</v>
      </c>
      <c r="U278" s="286">
        <v>16</v>
      </c>
    </row>
    <row r="279" spans="1:21" ht="16.5" customHeight="1" x14ac:dyDescent="0.25">
      <c r="A279" s="7"/>
      <c r="B279" s="7"/>
      <c r="C279" s="7"/>
      <c r="D279" s="7" t="s">
        <v>888</v>
      </c>
      <c r="E279" s="7"/>
      <c r="F279" s="7"/>
      <c r="G279" s="7"/>
      <c r="H279" s="7"/>
      <c r="I279" s="7"/>
      <c r="J279" s="7"/>
      <c r="K279" s="7"/>
      <c r="L279" s="9" t="s">
        <v>140</v>
      </c>
      <c r="M279" s="284">
        <v>6.6</v>
      </c>
      <c r="N279" s="284">
        <v>1.8</v>
      </c>
      <c r="O279" s="286">
        <v>13.4</v>
      </c>
      <c r="P279" s="286">
        <v>18.600000000000001</v>
      </c>
      <c r="Q279" s="286">
        <v>44.6</v>
      </c>
      <c r="R279" s="284">
        <v>8.4</v>
      </c>
      <c r="S279" s="284">
        <v>8</v>
      </c>
      <c r="T279" s="286">
        <v>24.8</v>
      </c>
      <c r="U279" s="286">
        <v>10.9</v>
      </c>
    </row>
    <row r="280" spans="1:21" ht="16.5" customHeight="1" x14ac:dyDescent="0.25">
      <c r="A280" s="7"/>
      <c r="B280" s="7"/>
      <c r="C280" s="7"/>
      <c r="D280" s="7" t="s">
        <v>889</v>
      </c>
      <c r="E280" s="7"/>
      <c r="F280" s="7"/>
      <c r="G280" s="7"/>
      <c r="H280" s="7"/>
      <c r="I280" s="7"/>
      <c r="J280" s="7"/>
      <c r="K280" s="7"/>
      <c r="L280" s="9" t="s">
        <v>140</v>
      </c>
      <c r="M280" s="284">
        <v>5.7</v>
      </c>
      <c r="N280" s="284">
        <v>0.3</v>
      </c>
      <c r="O280" s="286">
        <v>13.5</v>
      </c>
      <c r="P280" s="284">
        <v>4.0999999999999996</v>
      </c>
      <c r="Q280" s="286">
        <v>13.2</v>
      </c>
      <c r="R280" s="284">
        <v>4.9000000000000004</v>
      </c>
      <c r="S280" s="286">
        <v>21.7</v>
      </c>
      <c r="T280" s="286">
        <v>15</v>
      </c>
      <c r="U280" s="284">
        <v>6.5</v>
      </c>
    </row>
    <row r="281" spans="1:21" ht="16.5" customHeight="1" x14ac:dyDescent="0.25">
      <c r="A281" s="7"/>
      <c r="B281" s="7"/>
      <c r="C281" s="7"/>
      <c r="D281" s="7" t="s">
        <v>890</v>
      </c>
      <c r="E281" s="7"/>
      <c r="F281" s="7"/>
      <c r="G281" s="7"/>
      <c r="H281" s="7"/>
      <c r="I281" s="7"/>
      <c r="J281" s="7"/>
      <c r="K281" s="7"/>
      <c r="L281" s="9" t="s">
        <v>140</v>
      </c>
      <c r="M281" s="284">
        <v>3.7</v>
      </c>
      <c r="N281" s="284" t="s">
        <v>79</v>
      </c>
      <c r="O281" s="286">
        <v>14.3</v>
      </c>
      <c r="P281" s="284">
        <v>4</v>
      </c>
      <c r="Q281" s="286">
        <v>12.2</v>
      </c>
      <c r="R281" s="284">
        <v>3.4</v>
      </c>
      <c r="S281" s="286">
        <v>15.5</v>
      </c>
      <c r="T281" s="286">
        <v>18.3</v>
      </c>
      <c r="U281" s="284">
        <v>5.3</v>
      </c>
    </row>
    <row r="282" spans="1:21" ht="16.5" customHeight="1" x14ac:dyDescent="0.25">
      <c r="A282" s="7"/>
      <c r="B282" s="7"/>
      <c r="C282" s="7" t="s">
        <v>101</v>
      </c>
      <c r="D282" s="7"/>
      <c r="E282" s="7"/>
      <c r="F282" s="7"/>
      <c r="G282" s="7"/>
      <c r="H282" s="7"/>
      <c r="I282" s="7"/>
      <c r="J282" s="7"/>
      <c r="K282" s="7"/>
      <c r="L282" s="9" t="s">
        <v>140</v>
      </c>
      <c r="M282" s="284">
        <v>6.9</v>
      </c>
      <c r="N282" s="284">
        <v>1.2</v>
      </c>
      <c r="O282" s="286">
        <v>20.399999999999999</v>
      </c>
      <c r="P282" s="286">
        <v>13.3</v>
      </c>
      <c r="Q282" s="286">
        <v>24</v>
      </c>
      <c r="R282" s="284">
        <v>7.1</v>
      </c>
      <c r="S282" s="286">
        <v>15.4</v>
      </c>
      <c r="T282" s="286">
        <v>15.7</v>
      </c>
      <c r="U282" s="286">
        <v>10.4</v>
      </c>
    </row>
    <row r="283" spans="1:21" ht="16.5" customHeight="1" x14ac:dyDescent="0.25">
      <c r="A283" s="7" t="s">
        <v>318</v>
      </c>
      <c r="B283" s="7"/>
      <c r="C283" s="7"/>
      <c r="D283" s="7"/>
      <c r="E283" s="7"/>
      <c r="F283" s="7"/>
      <c r="G283" s="7"/>
      <c r="H283" s="7"/>
      <c r="I283" s="7"/>
      <c r="J283" s="7"/>
      <c r="K283" s="7"/>
      <c r="L283" s="9"/>
      <c r="M283" s="10"/>
      <c r="N283" s="10"/>
      <c r="O283" s="10"/>
      <c r="P283" s="10"/>
      <c r="Q283" s="10"/>
      <c r="R283" s="10"/>
      <c r="S283" s="10"/>
      <c r="T283" s="10"/>
      <c r="U283" s="10"/>
    </row>
    <row r="284" spans="1:21" ht="16.5" customHeight="1" x14ac:dyDescent="0.25">
      <c r="A284" s="7"/>
      <c r="B284" s="7" t="s">
        <v>881</v>
      </c>
      <c r="C284" s="7"/>
      <c r="D284" s="7"/>
      <c r="E284" s="7"/>
      <c r="F284" s="7"/>
      <c r="G284" s="7"/>
      <c r="H284" s="7"/>
      <c r="I284" s="7"/>
      <c r="J284" s="7"/>
      <c r="K284" s="7"/>
      <c r="L284" s="9"/>
      <c r="M284" s="10"/>
      <c r="N284" s="10"/>
      <c r="O284" s="10"/>
      <c r="P284" s="10"/>
      <c r="Q284" s="10"/>
      <c r="R284" s="10"/>
      <c r="S284" s="10"/>
      <c r="T284" s="10"/>
      <c r="U284" s="10"/>
    </row>
    <row r="285" spans="1:21" ht="16.5" customHeight="1" x14ac:dyDescent="0.25">
      <c r="A285" s="7"/>
      <c r="B285" s="7"/>
      <c r="C285" s="7" t="s">
        <v>882</v>
      </c>
      <c r="D285" s="7"/>
      <c r="E285" s="7"/>
      <c r="F285" s="7"/>
      <c r="G285" s="7"/>
      <c r="H285" s="7"/>
      <c r="I285" s="7"/>
      <c r="J285" s="7"/>
      <c r="K285" s="7"/>
      <c r="L285" s="9"/>
      <c r="M285" s="10"/>
      <c r="N285" s="10"/>
      <c r="O285" s="10"/>
      <c r="P285" s="10"/>
      <c r="Q285" s="10"/>
      <c r="R285" s="10"/>
      <c r="S285" s="10"/>
      <c r="T285" s="10"/>
      <c r="U285" s="10"/>
    </row>
    <row r="286" spans="1:21" ht="29.4" customHeight="1" x14ac:dyDescent="0.25">
      <c r="A286" s="7"/>
      <c r="B286" s="7"/>
      <c r="C286" s="7"/>
      <c r="D286" s="519" t="s">
        <v>150</v>
      </c>
      <c r="E286" s="519"/>
      <c r="F286" s="519"/>
      <c r="G286" s="519"/>
      <c r="H286" s="519"/>
      <c r="I286" s="519"/>
      <c r="J286" s="519"/>
      <c r="K286" s="519"/>
      <c r="L286" s="9" t="s">
        <v>739</v>
      </c>
      <c r="M286" s="279">
        <v>669</v>
      </c>
      <c r="N286" s="276">
        <v>26</v>
      </c>
      <c r="O286" s="281">
        <v>1941</v>
      </c>
      <c r="P286" s="279">
        <v>442</v>
      </c>
      <c r="Q286" s="279">
        <v>181</v>
      </c>
      <c r="R286" s="277" t="s">
        <v>79</v>
      </c>
      <c r="S286" s="276">
        <v>99</v>
      </c>
      <c r="T286" s="281">
        <v>1366</v>
      </c>
      <c r="U286" s="281">
        <v>4724</v>
      </c>
    </row>
    <row r="287" spans="1:21" ht="16.5" customHeight="1" x14ac:dyDescent="0.25">
      <c r="A287" s="7"/>
      <c r="B287" s="7"/>
      <c r="C287" s="7"/>
      <c r="D287" s="7" t="s">
        <v>883</v>
      </c>
      <c r="E287" s="7"/>
      <c r="F287" s="7"/>
      <c r="G287" s="7"/>
      <c r="H287" s="7"/>
      <c r="I287" s="7"/>
      <c r="J287" s="7"/>
      <c r="K287" s="7"/>
      <c r="L287" s="9" t="s">
        <v>739</v>
      </c>
      <c r="M287" s="282">
        <v>66274</v>
      </c>
      <c r="N287" s="282">
        <v>13310</v>
      </c>
      <c r="O287" s="283">
        <v>117953</v>
      </c>
      <c r="P287" s="282">
        <v>24280</v>
      </c>
      <c r="Q287" s="282">
        <v>73554</v>
      </c>
      <c r="R287" s="281">
        <v>5771</v>
      </c>
      <c r="S287" s="281">
        <v>4255</v>
      </c>
      <c r="T287" s="281">
        <v>1232</v>
      </c>
      <c r="U287" s="283">
        <v>306629</v>
      </c>
    </row>
    <row r="288" spans="1:21" ht="16.5" customHeight="1" x14ac:dyDescent="0.25">
      <c r="A288" s="7"/>
      <c r="B288" s="7"/>
      <c r="C288" s="7" t="s">
        <v>884</v>
      </c>
      <c r="D288" s="7"/>
      <c r="E288" s="7"/>
      <c r="F288" s="7"/>
      <c r="G288" s="7"/>
      <c r="H288" s="7"/>
      <c r="I288" s="7"/>
      <c r="J288" s="7"/>
      <c r="K288" s="7"/>
      <c r="L288" s="9"/>
      <c r="M288" s="10"/>
      <c r="N288" s="10"/>
      <c r="O288" s="10"/>
      <c r="P288" s="10"/>
      <c r="Q288" s="10"/>
      <c r="R288" s="10"/>
      <c r="S288" s="10"/>
      <c r="T288" s="10"/>
      <c r="U288" s="10"/>
    </row>
    <row r="289" spans="1:21" ht="16.5" customHeight="1" x14ac:dyDescent="0.25">
      <c r="A289" s="7"/>
      <c r="B289" s="7"/>
      <c r="C289" s="7"/>
      <c r="D289" s="7" t="s">
        <v>75</v>
      </c>
      <c r="E289" s="7"/>
      <c r="F289" s="7"/>
      <c r="G289" s="7"/>
      <c r="H289" s="7"/>
      <c r="I289" s="7"/>
      <c r="J289" s="7"/>
      <c r="K289" s="7"/>
      <c r="L289" s="9" t="s">
        <v>739</v>
      </c>
      <c r="M289" s="282">
        <v>34425</v>
      </c>
      <c r="N289" s="279">
        <v>228</v>
      </c>
      <c r="O289" s="282">
        <v>51903</v>
      </c>
      <c r="P289" s="281">
        <v>9410</v>
      </c>
      <c r="Q289" s="282">
        <v>38862</v>
      </c>
      <c r="R289" s="277" t="s">
        <v>79</v>
      </c>
      <c r="S289" s="281">
        <v>4259</v>
      </c>
      <c r="T289" s="277" t="s">
        <v>79</v>
      </c>
      <c r="U289" s="283">
        <v>139087</v>
      </c>
    </row>
    <row r="290" spans="1:21" ht="16.5" customHeight="1" x14ac:dyDescent="0.25">
      <c r="A290" s="7"/>
      <c r="B290" s="7"/>
      <c r="C290" s="7"/>
      <c r="D290" s="7" t="s">
        <v>78</v>
      </c>
      <c r="E290" s="7"/>
      <c r="F290" s="7"/>
      <c r="G290" s="7"/>
      <c r="H290" s="7"/>
      <c r="I290" s="7"/>
      <c r="J290" s="7"/>
      <c r="K290" s="7"/>
      <c r="L290" s="9" t="s">
        <v>739</v>
      </c>
      <c r="M290" s="282">
        <v>20320</v>
      </c>
      <c r="N290" s="281">
        <v>7838</v>
      </c>
      <c r="O290" s="282">
        <v>23538</v>
      </c>
      <c r="P290" s="281">
        <v>3782</v>
      </c>
      <c r="Q290" s="281">
        <v>3468</v>
      </c>
      <c r="R290" s="281">
        <v>4399</v>
      </c>
      <c r="S290" s="276">
        <v>60</v>
      </c>
      <c r="T290" s="278" t="s">
        <v>77</v>
      </c>
      <c r="U290" s="282">
        <v>63405</v>
      </c>
    </row>
    <row r="291" spans="1:21" ht="16.5" customHeight="1" x14ac:dyDescent="0.25">
      <c r="A291" s="7"/>
      <c r="B291" s="7"/>
      <c r="C291" s="7"/>
      <c r="D291" s="7" t="s">
        <v>80</v>
      </c>
      <c r="E291" s="7"/>
      <c r="F291" s="7"/>
      <c r="G291" s="7"/>
      <c r="H291" s="7"/>
      <c r="I291" s="7"/>
      <c r="J291" s="7"/>
      <c r="K291" s="7"/>
      <c r="L291" s="9" t="s">
        <v>739</v>
      </c>
      <c r="M291" s="282">
        <v>11950</v>
      </c>
      <c r="N291" s="281">
        <v>5190</v>
      </c>
      <c r="O291" s="282">
        <v>38380</v>
      </c>
      <c r="P291" s="281">
        <v>6346</v>
      </c>
      <c r="Q291" s="282">
        <v>12676</v>
      </c>
      <c r="R291" s="281">
        <v>1044</v>
      </c>
      <c r="S291" s="276">
        <v>20</v>
      </c>
      <c r="T291" s="281">
        <v>1134</v>
      </c>
      <c r="U291" s="282">
        <v>76740</v>
      </c>
    </row>
    <row r="292" spans="1:21" ht="16.5" customHeight="1" x14ac:dyDescent="0.25">
      <c r="A292" s="7"/>
      <c r="B292" s="7"/>
      <c r="C292" s="7"/>
      <c r="D292" s="7" t="s">
        <v>81</v>
      </c>
      <c r="E292" s="7"/>
      <c r="F292" s="7"/>
      <c r="G292" s="7"/>
      <c r="H292" s="7"/>
      <c r="I292" s="7"/>
      <c r="J292" s="7"/>
      <c r="K292" s="7"/>
      <c r="L292" s="9" t="s">
        <v>739</v>
      </c>
      <c r="M292" s="276">
        <v>38</v>
      </c>
      <c r="N292" s="276">
        <v>73</v>
      </c>
      <c r="O292" s="281">
        <v>3075</v>
      </c>
      <c r="P292" s="281">
        <v>5044</v>
      </c>
      <c r="Q292" s="282">
        <v>12294</v>
      </c>
      <c r="R292" s="279">
        <v>250</v>
      </c>
      <c r="S292" s="278" t="s">
        <v>77</v>
      </c>
      <c r="T292" s="279">
        <v>740</v>
      </c>
      <c r="U292" s="282">
        <v>21514</v>
      </c>
    </row>
    <row r="293" spans="1:21" ht="16.5" customHeight="1" x14ac:dyDescent="0.25">
      <c r="A293" s="7"/>
      <c r="B293" s="7"/>
      <c r="C293" s="7"/>
      <c r="D293" s="7" t="s">
        <v>82</v>
      </c>
      <c r="E293" s="7"/>
      <c r="F293" s="7"/>
      <c r="G293" s="7"/>
      <c r="H293" s="7"/>
      <c r="I293" s="7"/>
      <c r="J293" s="7"/>
      <c r="K293" s="7"/>
      <c r="L293" s="9" t="s">
        <v>739</v>
      </c>
      <c r="M293" s="277" t="s">
        <v>79</v>
      </c>
      <c r="N293" s="278" t="s">
        <v>77</v>
      </c>
      <c r="O293" s="281">
        <v>2425</v>
      </c>
      <c r="P293" s="279">
        <v>136</v>
      </c>
      <c r="Q293" s="281">
        <v>2870</v>
      </c>
      <c r="R293" s="277" t="s">
        <v>79</v>
      </c>
      <c r="S293" s="278" t="s">
        <v>77</v>
      </c>
      <c r="T293" s="279">
        <v>724</v>
      </c>
      <c r="U293" s="281">
        <v>6155</v>
      </c>
    </row>
    <row r="294" spans="1:21" ht="16.5" customHeight="1" x14ac:dyDescent="0.25">
      <c r="A294" s="7"/>
      <c r="B294" s="7"/>
      <c r="C294" s="7" t="s">
        <v>885</v>
      </c>
      <c r="D294" s="7"/>
      <c r="E294" s="7"/>
      <c r="F294" s="7"/>
      <c r="G294" s="7"/>
      <c r="H294" s="7"/>
      <c r="I294" s="7"/>
      <c r="J294" s="7"/>
      <c r="K294" s="7"/>
      <c r="L294" s="9"/>
      <c r="M294" s="10"/>
      <c r="N294" s="10"/>
      <c r="O294" s="10"/>
      <c r="P294" s="10"/>
      <c r="Q294" s="10"/>
      <c r="R294" s="10"/>
      <c r="S294" s="10"/>
      <c r="T294" s="10"/>
      <c r="U294" s="10"/>
    </row>
    <row r="295" spans="1:21" ht="16.5" customHeight="1" x14ac:dyDescent="0.25">
      <c r="A295" s="7"/>
      <c r="B295" s="7"/>
      <c r="C295" s="7"/>
      <c r="D295" s="7" t="s">
        <v>886</v>
      </c>
      <c r="E295" s="7"/>
      <c r="F295" s="7"/>
      <c r="G295" s="7"/>
      <c r="H295" s="7"/>
      <c r="I295" s="7"/>
      <c r="J295" s="7"/>
      <c r="K295" s="7"/>
      <c r="L295" s="9" t="s">
        <v>739</v>
      </c>
      <c r="M295" s="282">
        <v>23437</v>
      </c>
      <c r="N295" s="281">
        <v>3216</v>
      </c>
      <c r="O295" s="282">
        <v>38863</v>
      </c>
      <c r="P295" s="281">
        <v>3029</v>
      </c>
      <c r="Q295" s="282">
        <v>10654</v>
      </c>
      <c r="R295" s="281">
        <v>4121</v>
      </c>
      <c r="S295" s="276">
        <v>35</v>
      </c>
      <c r="T295" s="281">
        <v>1046</v>
      </c>
      <c r="U295" s="282">
        <v>84401</v>
      </c>
    </row>
    <row r="296" spans="1:21" ht="16.5" customHeight="1" x14ac:dyDescent="0.25">
      <c r="A296" s="7"/>
      <c r="B296" s="7"/>
      <c r="C296" s="7"/>
      <c r="D296" s="7" t="s">
        <v>887</v>
      </c>
      <c r="E296" s="7"/>
      <c r="F296" s="7"/>
      <c r="G296" s="7"/>
      <c r="H296" s="7"/>
      <c r="I296" s="7"/>
      <c r="J296" s="7"/>
      <c r="K296" s="7"/>
      <c r="L296" s="9" t="s">
        <v>739</v>
      </c>
      <c r="M296" s="282">
        <v>16951</v>
      </c>
      <c r="N296" s="281">
        <v>5031</v>
      </c>
      <c r="O296" s="282">
        <v>25816</v>
      </c>
      <c r="P296" s="281">
        <v>4271</v>
      </c>
      <c r="Q296" s="282">
        <v>38308</v>
      </c>
      <c r="R296" s="279">
        <v>372</v>
      </c>
      <c r="S296" s="279">
        <v>272</v>
      </c>
      <c r="T296" s="279">
        <v>482</v>
      </c>
      <c r="U296" s="282">
        <v>91503</v>
      </c>
    </row>
    <row r="297" spans="1:21" ht="16.5" customHeight="1" x14ac:dyDescent="0.25">
      <c r="A297" s="7"/>
      <c r="B297" s="7"/>
      <c r="C297" s="7"/>
      <c r="D297" s="7" t="s">
        <v>888</v>
      </c>
      <c r="E297" s="7"/>
      <c r="F297" s="7"/>
      <c r="G297" s="7"/>
      <c r="H297" s="7"/>
      <c r="I297" s="7"/>
      <c r="J297" s="7"/>
      <c r="K297" s="7"/>
      <c r="L297" s="9" t="s">
        <v>739</v>
      </c>
      <c r="M297" s="282">
        <v>16211</v>
      </c>
      <c r="N297" s="281">
        <v>4080</v>
      </c>
      <c r="O297" s="282">
        <v>24611</v>
      </c>
      <c r="P297" s="282">
        <v>10044</v>
      </c>
      <c r="Q297" s="282">
        <v>10463</v>
      </c>
      <c r="R297" s="279">
        <v>910</v>
      </c>
      <c r="S297" s="277" t="s">
        <v>79</v>
      </c>
      <c r="T297" s="279">
        <v>695</v>
      </c>
      <c r="U297" s="282">
        <v>67014</v>
      </c>
    </row>
    <row r="298" spans="1:21" ht="16.5" customHeight="1" x14ac:dyDescent="0.25">
      <c r="A298" s="7"/>
      <c r="B298" s="7"/>
      <c r="C298" s="7"/>
      <c r="D298" s="7" t="s">
        <v>889</v>
      </c>
      <c r="E298" s="7"/>
      <c r="F298" s="7"/>
      <c r="G298" s="7"/>
      <c r="H298" s="7"/>
      <c r="I298" s="7"/>
      <c r="J298" s="7"/>
      <c r="K298" s="7"/>
      <c r="L298" s="9" t="s">
        <v>739</v>
      </c>
      <c r="M298" s="281">
        <v>4095</v>
      </c>
      <c r="N298" s="279">
        <v>981</v>
      </c>
      <c r="O298" s="282">
        <v>18801</v>
      </c>
      <c r="P298" s="281">
        <v>2976</v>
      </c>
      <c r="Q298" s="281">
        <v>6914</v>
      </c>
      <c r="R298" s="279">
        <v>290</v>
      </c>
      <c r="S298" s="281">
        <v>1573</v>
      </c>
      <c r="T298" s="279">
        <v>158</v>
      </c>
      <c r="U298" s="282">
        <v>35788</v>
      </c>
    </row>
    <row r="299" spans="1:21" ht="16.5" customHeight="1" x14ac:dyDescent="0.25">
      <c r="A299" s="7"/>
      <c r="B299" s="7"/>
      <c r="C299" s="7"/>
      <c r="D299" s="7" t="s">
        <v>890</v>
      </c>
      <c r="E299" s="7"/>
      <c r="F299" s="7"/>
      <c r="G299" s="7"/>
      <c r="H299" s="7"/>
      <c r="I299" s="7"/>
      <c r="J299" s="7"/>
      <c r="K299" s="7"/>
      <c r="L299" s="9" t="s">
        <v>739</v>
      </c>
      <c r="M299" s="281">
        <v>6039</v>
      </c>
      <c r="N299" s="276">
        <v>21</v>
      </c>
      <c r="O299" s="282">
        <v>11230</v>
      </c>
      <c r="P299" s="281">
        <v>4398</v>
      </c>
      <c r="Q299" s="281">
        <v>3831</v>
      </c>
      <c r="R299" s="277" t="s">
        <v>79</v>
      </c>
      <c r="S299" s="281">
        <v>2459</v>
      </c>
      <c r="T299" s="279">
        <v>217</v>
      </c>
      <c r="U299" s="282">
        <v>28195</v>
      </c>
    </row>
    <row r="300" spans="1:21" ht="16.5" customHeight="1" x14ac:dyDescent="0.25">
      <c r="A300" s="7"/>
      <c r="B300" s="7"/>
      <c r="C300" s="7" t="s">
        <v>891</v>
      </c>
      <c r="D300" s="7"/>
      <c r="E300" s="7"/>
      <c r="F300" s="7"/>
      <c r="G300" s="7"/>
      <c r="H300" s="7"/>
      <c r="I300" s="7"/>
      <c r="J300" s="7"/>
      <c r="K300" s="7"/>
      <c r="L300" s="9" t="s">
        <v>739</v>
      </c>
      <c r="M300" s="282">
        <v>66943</v>
      </c>
      <c r="N300" s="282">
        <v>13336</v>
      </c>
      <c r="O300" s="283">
        <v>119894</v>
      </c>
      <c r="P300" s="282">
        <v>24722</v>
      </c>
      <c r="Q300" s="282">
        <v>73735</v>
      </c>
      <c r="R300" s="281">
        <v>5771</v>
      </c>
      <c r="S300" s="281">
        <v>4354</v>
      </c>
      <c r="T300" s="281">
        <v>2598</v>
      </c>
      <c r="U300" s="283">
        <v>311353</v>
      </c>
    </row>
    <row r="301" spans="1:21" ht="16.5" customHeight="1" x14ac:dyDescent="0.25">
      <c r="A301" s="7"/>
      <c r="B301" s="7" t="s">
        <v>892</v>
      </c>
      <c r="C301" s="7"/>
      <c r="D301" s="7"/>
      <c r="E301" s="7"/>
      <c r="F301" s="7"/>
      <c r="G301" s="7"/>
      <c r="H301" s="7"/>
      <c r="I301" s="7"/>
      <c r="J301" s="7"/>
      <c r="K301" s="7"/>
      <c r="L301" s="9"/>
      <c r="M301" s="10"/>
      <c r="N301" s="10"/>
      <c r="O301" s="10"/>
      <c r="P301" s="10"/>
      <c r="Q301" s="10"/>
      <c r="R301" s="10"/>
      <c r="S301" s="10"/>
      <c r="T301" s="10"/>
      <c r="U301" s="10"/>
    </row>
    <row r="302" spans="1:21" ht="16.5" customHeight="1" x14ac:dyDescent="0.25">
      <c r="A302" s="7"/>
      <c r="B302" s="7"/>
      <c r="C302" s="7" t="s">
        <v>882</v>
      </c>
      <c r="D302" s="7"/>
      <c r="E302" s="7"/>
      <c r="F302" s="7"/>
      <c r="G302" s="7"/>
      <c r="H302" s="7"/>
      <c r="I302" s="7"/>
      <c r="J302" s="7"/>
      <c r="K302" s="7"/>
      <c r="L302" s="9"/>
      <c r="M302" s="10"/>
      <c r="N302" s="10"/>
      <c r="O302" s="10"/>
      <c r="P302" s="10"/>
      <c r="Q302" s="10"/>
      <c r="R302" s="10"/>
      <c r="S302" s="10"/>
      <c r="T302" s="10"/>
      <c r="U302" s="10"/>
    </row>
    <row r="303" spans="1:21" ht="29.4" customHeight="1" x14ac:dyDescent="0.25">
      <c r="A303" s="7"/>
      <c r="B303" s="7"/>
      <c r="C303" s="7"/>
      <c r="D303" s="519" t="s">
        <v>150</v>
      </c>
      <c r="E303" s="519"/>
      <c r="F303" s="519"/>
      <c r="G303" s="519"/>
      <c r="H303" s="519"/>
      <c r="I303" s="519"/>
      <c r="J303" s="519"/>
      <c r="K303" s="519"/>
      <c r="L303" s="9" t="s">
        <v>140</v>
      </c>
      <c r="M303" s="284">
        <v>3</v>
      </c>
      <c r="N303" s="284">
        <v>0.5</v>
      </c>
      <c r="O303" s="284">
        <v>7.9</v>
      </c>
      <c r="P303" s="284">
        <v>2.6</v>
      </c>
      <c r="Q303" s="284">
        <v>1.9</v>
      </c>
      <c r="R303" s="284" t="s">
        <v>79</v>
      </c>
      <c r="S303" s="286">
        <v>13.4</v>
      </c>
      <c r="T303" s="284">
        <v>7.4</v>
      </c>
      <c r="U303" s="284">
        <v>4.8</v>
      </c>
    </row>
    <row r="304" spans="1:21" ht="16.5" customHeight="1" x14ac:dyDescent="0.25">
      <c r="A304" s="7"/>
      <c r="B304" s="7"/>
      <c r="C304" s="7"/>
      <c r="D304" s="7" t="s">
        <v>883</v>
      </c>
      <c r="E304" s="7"/>
      <c r="F304" s="7"/>
      <c r="G304" s="7"/>
      <c r="H304" s="7"/>
      <c r="I304" s="7"/>
      <c r="J304" s="7"/>
      <c r="K304" s="7"/>
      <c r="L304" s="9" t="s">
        <v>140</v>
      </c>
      <c r="M304" s="284">
        <v>7.6</v>
      </c>
      <c r="N304" s="284">
        <v>1.9</v>
      </c>
      <c r="O304" s="286">
        <v>22.7</v>
      </c>
      <c r="P304" s="284">
        <v>9.4</v>
      </c>
      <c r="Q304" s="286">
        <v>33.200000000000003</v>
      </c>
      <c r="R304" s="286">
        <v>10.9</v>
      </c>
      <c r="S304" s="286">
        <v>10.199999999999999</v>
      </c>
      <c r="T304" s="284">
        <v>8.8000000000000007</v>
      </c>
      <c r="U304" s="286">
        <v>11.5</v>
      </c>
    </row>
    <row r="305" spans="1:21" ht="16.5" customHeight="1" x14ac:dyDescent="0.25">
      <c r="A305" s="7"/>
      <c r="B305" s="7"/>
      <c r="C305" s="7" t="s">
        <v>884</v>
      </c>
      <c r="D305" s="7"/>
      <c r="E305" s="7"/>
      <c r="F305" s="7"/>
      <c r="G305" s="7"/>
      <c r="H305" s="7"/>
      <c r="I305" s="7"/>
      <c r="J305" s="7"/>
      <c r="K305" s="7"/>
      <c r="L305" s="9"/>
      <c r="M305" s="10"/>
      <c r="N305" s="10"/>
      <c r="O305" s="10"/>
      <c r="P305" s="10"/>
      <c r="Q305" s="10"/>
      <c r="R305" s="10"/>
      <c r="S305" s="10"/>
      <c r="T305" s="10"/>
      <c r="U305" s="10"/>
    </row>
    <row r="306" spans="1:21" ht="16.5" customHeight="1" x14ac:dyDescent="0.25">
      <c r="A306" s="7"/>
      <c r="B306" s="7"/>
      <c r="C306" s="7"/>
      <c r="D306" s="7" t="s">
        <v>75</v>
      </c>
      <c r="E306" s="7"/>
      <c r="F306" s="7"/>
      <c r="G306" s="7"/>
      <c r="H306" s="7"/>
      <c r="I306" s="7"/>
      <c r="J306" s="7"/>
      <c r="K306" s="7"/>
      <c r="L306" s="9" t="s">
        <v>140</v>
      </c>
      <c r="M306" s="284">
        <v>5.4</v>
      </c>
      <c r="N306" s="284" t="s">
        <v>79</v>
      </c>
      <c r="O306" s="286">
        <v>16.3</v>
      </c>
      <c r="P306" s="284">
        <v>4.8</v>
      </c>
      <c r="Q306" s="286">
        <v>24.4</v>
      </c>
      <c r="R306" s="284" t="s">
        <v>79</v>
      </c>
      <c r="S306" s="286">
        <v>12.1</v>
      </c>
      <c r="T306" s="284" t="s">
        <v>79</v>
      </c>
      <c r="U306" s="284">
        <v>7.5</v>
      </c>
    </row>
    <row r="307" spans="1:21" ht="16.5" customHeight="1" x14ac:dyDescent="0.25">
      <c r="A307" s="7"/>
      <c r="B307" s="7"/>
      <c r="C307" s="7"/>
      <c r="D307" s="7" t="s">
        <v>78</v>
      </c>
      <c r="E307" s="7"/>
      <c r="F307" s="7"/>
      <c r="G307" s="7"/>
      <c r="H307" s="7"/>
      <c r="I307" s="7"/>
      <c r="J307" s="7"/>
      <c r="K307" s="7"/>
      <c r="L307" s="9" t="s">
        <v>140</v>
      </c>
      <c r="M307" s="286">
        <v>11.3</v>
      </c>
      <c r="N307" s="284">
        <v>5.0999999999999996</v>
      </c>
      <c r="O307" s="286">
        <v>18.5</v>
      </c>
      <c r="P307" s="286">
        <v>10.7</v>
      </c>
      <c r="Q307" s="286">
        <v>14</v>
      </c>
      <c r="R307" s="286">
        <v>12.4</v>
      </c>
      <c r="S307" s="284">
        <v>1.3</v>
      </c>
      <c r="T307" s="280" t="s">
        <v>77</v>
      </c>
      <c r="U307" s="286">
        <v>11.3</v>
      </c>
    </row>
    <row r="308" spans="1:21" ht="16.5" customHeight="1" x14ac:dyDescent="0.25">
      <c r="A308" s="7"/>
      <c r="B308" s="7"/>
      <c r="C308" s="7"/>
      <c r="D308" s="7" t="s">
        <v>80</v>
      </c>
      <c r="E308" s="7"/>
      <c r="F308" s="7"/>
      <c r="G308" s="7"/>
      <c r="H308" s="7"/>
      <c r="I308" s="7"/>
      <c r="J308" s="7"/>
      <c r="K308" s="7"/>
      <c r="L308" s="9" t="s">
        <v>140</v>
      </c>
      <c r="M308" s="286">
        <v>21.2</v>
      </c>
      <c r="N308" s="286">
        <v>13.2</v>
      </c>
      <c r="O308" s="286">
        <v>48.8</v>
      </c>
      <c r="P308" s="286">
        <v>25.2</v>
      </c>
      <c r="Q308" s="286">
        <v>36.299999999999997</v>
      </c>
      <c r="R308" s="284">
        <v>6.4</v>
      </c>
      <c r="S308" s="284">
        <v>0.9</v>
      </c>
      <c r="T308" s="284">
        <v>8.5</v>
      </c>
      <c r="U308" s="286">
        <v>28.8</v>
      </c>
    </row>
    <row r="309" spans="1:21" ht="16.5" customHeight="1" x14ac:dyDescent="0.25">
      <c r="A309" s="7"/>
      <c r="B309" s="7"/>
      <c r="C309" s="7"/>
      <c r="D309" s="7" t="s">
        <v>81</v>
      </c>
      <c r="E309" s="7"/>
      <c r="F309" s="7"/>
      <c r="G309" s="7"/>
      <c r="H309" s="7"/>
      <c r="I309" s="7"/>
      <c r="J309" s="7"/>
      <c r="K309" s="7"/>
      <c r="L309" s="9" t="s">
        <v>140</v>
      </c>
      <c r="M309" s="284">
        <v>0.8</v>
      </c>
      <c r="N309" s="284">
        <v>8.5</v>
      </c>
      <c r="O309" s="286">
        <v>29.9</v>
      </c>
      <c r="P309" s="286">
        <v>42.7</v>
      </c>
      <c r="Q309" s="275">
        <v>142.69999999999999</v>
      </c>
      <c r="R309" s="286">
        <v>30.6</v>
      </c>
      <c r="S309" s="280" t="s">
        <v>77</v>
      </c>
      <c r="T309" s="286">
        <v>11.1</v>
      </c>
      <c r="U309" s="286">
        <v>48.8</v>
      </c>
    </row>
    <row r="310" spans="1:21" ht="16.5" customHeight="1" x14ac:dyDescent="0.25">
      <c r="A310" s="7"/>
      <c r="B310" s="7"/>
      <c r="C310" s="7"/>
      <c r="D310" s="7" t="s">
        <v>82</v>
      </c>
      <c r="E310" s="7"/>
      <c r="F310" s="7"/>
      <c r="G310" s="7"/>
      <c r="H310" s="7"/>
      <c r="I310" s="7"/>
      <c r="J310" s="7"/>
      <c r="K310" s="7"/>
      <c r="L310" s="9" t="s">
        <v>140</v>
      </c>
      <c r="M310" s="284" t="s">
        <v>79</v>
      </c>
      <c r="N310" s="280" t="s">
        <v>77</v>
      </c>
      <c r="O310" s="286">
        <v>34.200000000000003</v>
      </c>
      <c r="P310" s="284">
        <v>2</v>
      </c>
      <c r="Q310" s="275">
        <v>119.6</v>
      </c>
      <c r="R310" s="284" t="s">
        <v>79</v>
      </c>
      <c r="S310" s="280" t="s">
        <v>77</v>
      </c>
      <c r="T310" s="284">
        <v>6.2</v>
      </c>
      <c r="U310" s="286">
        <v>21.2</v>
      </c>
    </row>
    <row r="311" spans="1:21" ht="16.5" customHeight="1" x14ac:dyDescent="0.25">
      <c r="A311" s="7"/>
      <c r="B311" s="7"/>
      <c r="C311" s="7" t="s">
        <v>885</v>
      </c>
      <c r="D311" s="7"/>
      <c r="E311" s="7"/>
      <c r="F311" s="7"/>
      <c r="G311" s="7"/>
      <c r="H311" s="7"/>
      <c r="I311" s="7"/>
      <c r="J311" s="7"/>
      <c r="K311" s="7"/>
      <c r="L311" s="9"/>
      <c r="M311" s="10"/>
      <c r="N311" s="10"/>
      <c r="O311" s="10"/>
      <c r="P311" s="10"/>
      <c r="Q311" s="10"/>
      <c r="R311" s="10"/>
      <c r="S311" s="10"/>
      <c r="T311" s="10"/>
      <c r="U311" s="10"/>
    </row>
    <row r="312" spans="1:21" ht="16.5" customHeight="1" x14ac:dyDescent="0.25">
      <c r="A312" s="7"/>
      <c r="B312" s="7"/>
      <c r="C312" s="7"/>
      <c r="D312" s="7" t="s">
        <v>886</v>
      </c>
      <c r="E312" s="7"/>
      <c r="F312" s="7"/>
      <c r="G312" s="7"/>
      <c r="H312" s="7"/>
      <c r="I312" s="7"/>
      <c r="J312" s="7"/>
      <c r="K312" s="7"/>
      <c r="L312" s="9" t="s">
        <v>140</v>
      </c>
      <c r="M312" s="286">
        <v>10.8</v>
      </c>
      <c r="N312" s="284">
        <v>2.7</v>
      </c>
      <c r="O312" s="286">
        <v>27.5</v>
      </c>
      <c r="P312" s="286">
        <v>15</v>
      </c>
      <c r="Q312" s="286">
        <v>15.5</v>
      </c>
      <c r="R312" s="286">
        <v>13.9</v>
      </c>
      <c r="S312" s="284">
        <v>1.9</v>
      </c>
      <c r="T312" s="284">
        <v>6.3</v>
      </c>
      <c r="U312" s="286">
        <v>14.1</v>
      </c>
    </row>
    <row r="313" spans="1:21" ht="16.5" customHeight="1" x14ac:dyDescent="0.25">
      <c r="A313" s="7"/>
      <c r="B313" s="7"/>
      <c r="C313" s="7"/>
      <c r="D313" s="7" t="s">
        <v>887</v>
      </c>
      <c r="E313" s="7"/>
      <c r="F313" s="7"/>
      <c r="G313" s="7"/>
      <c r="H313" s="7"/>
      <c r="I313" s="7"/>
      <c r="J313" s="7"/>
      <c r="K313" s="7"/>
      <c r="L313" s="9" t="s">
        <v>140</v>
      </c>
      <c r="M313" s="284">
        <v>7.3</v>
      </c>
      <c r="N313" s="284">
        <v>3.3</v>
      </c>
      <c r="O313" s="286">
        <v>25.1</v>
      </c>
      <c r="P313" s="286">
        <v>11.9</v>
      </c>
      <c r="Q313" s="286">
        <v>56.8</v>
      </c>
      <c r="R313" s="284">
        <v>7.3</v>
      </c>
      <c r="S313" s="284">
        <v>9.1999999999999993</v>
      </c>
      <c r="T313" s="286">
        <v>19.899999999999999</v>
      </c>
      <c r="U313" s="286">
        <v>15.5</v>
      </c>
    </row>
    <row r="314" spans="1:21" ht="16.5" customHeight="1" x14ac:dyDescent="0.25">
      <c r="A314" s="7"/>
      <c r="B314" s="7"/>
      <c r="C314" s="7"/>
      <c r="D314" s="7" t="s">
        <v>888</v>
      </c>
      <c r="E314" s="7"/>
      <c r="F314" s="7"/>
      <c r="G314" s="7"/>
      <c r="H314" s="7"/>
      <c r="I314" s="7"/>
      <c r="J314" s="7"/>
      <c r="K314" s="7"/>
      <c r="L314" s="9" t="s">
        <v>140</v>
      </c>
      <c r="M314" s="286">
        <v>10.6</v>
      </c>
      <c r="N314" s="284">
        <v>3.3</v>
      </c>
      <c r="O314" s="286">
        <v>23.2</v>
      </c>
      <c r="P314" s="286">
        <v>10.4</v>
      </c>
      <c r="Q314" s="286">
        <v>41.1</v>
      </c>
      <c r="R314" s="284">
        <v>9.4</v>
      </c>
      <c r="S314" s="284" t="s">
        <v>79</v>
      </c>
      <c r="T314" s="286">
        <v>13.4</v>
      </c>
      <c r="U314" s="286">
        <v>12.2</v>
      </c>
    </row>
    <row r="315" spans="1:21" ht="16.5" customHeight="1" x14ac:dyDescent="0.25">
      <c r="A315" s="7"/>
      <c r="B315" s="7"/>
      <c r="C315" s="7"/>
      <c r="D315" s="7" t="s">
        <v>889</v>
      </c>
      <c r="E315" s="7"/>
      <c r="F315" s="7"/>
      <c r="G315" s="7"/>
      <c r="H315" s="7"/>
      <c r="I315" s="7"/>
      <c r="J315" s="7"/>
      <c r="K315" s="7"/>
      <c r="L315" s="9" t="s">
        <v>140</v>
      </c>
      <c r="M315" s="284">
        <v>3.8</v>
      </c>
      <c r="N315" s="284">
        <v>0.6</v>
      </c>
      <c r="O315" s="286">
        <v>16.3</v>
      </c>
      <c r="P315" s="284">
        <v>5.5</v>
      </c>
      <c r="Q315" s="286">
        <v>17.5</v>
      </c>
      <c r="R315" s="284">
        <v>3.3</v>
      </c>
      <c r="S315" s="286">
        <v>14</v>
      </c>
      <c r="T315" s="284">
        <v>3.9</v>
      </c>
      <c r="U315" s="284">
        <v>7</v>
      </c>
    </row>
    <row r="316" spans="1:21" ht="16.5" customHeight="1" x14ac:dyDescent="0.25">
      <c r="A316" s="7"/>
      <c r="B316" s="7"/>
      <c r="C316" s="7"/>
      <c r="D316" s="7" t="s">
        <v>890</v>
      </c>
      <c r="E316" s="7"/>
      <c r="F316" s="7"/>
      <c r="G316" s="7"/>
      <c r="H316" s="7"/>
      <c r="I316" s="7"/>
      <c r="J316" s="7"/>
      <c r="K316" s="7"/>
      <c r="L316" s="9" t="s">
        <v>140</v>
      </c>
      <c r="M316" s="284">
        <v>3.5</v>
      </c>
      <c r="N316" s="284" t="s">
        <v>79</v>
      </c>
      <c r="O316" s="286">
        <v>14.9</v>
      </c>
      <c r="P316" s="284">
        <v>6.5</v>
      </c>
      <c r="Q316" s="286">
        <v>13.4</v>
      </c>
      <c r="R316" s="284" t="s">
        <v>79</v>
      </c>
      <c r="S316" s="286">
        <v>10</v>
      </c>
      <c r="T316" s="284">
        <v>5.5</v>
      </c>
      <c r="U316" s="284">
        <v>5.6</v>
      </c>
    </row>
    <row r="317" spans="1:21" ht="16.5" customHeight="1" x14ac:dyDescent="0.25">
      <c r="A317" s="7"/>
      <c r="B317" s="7"/>
      <c r="C317" s="7" t="s">
        <v>101</v>
      </c>
      <c r="D317" s="7"/>
      <c r="E317" s="7"/>
      <c r="F317" s="7"/>
      <c r="G317" s="7"/>
      <c r="H317" s="7"/>
      <c r="I317" s="7"/>
      <c r="J317" s="7"/>
      <c r="K317" s="7"/>
      <c r="L317" s="9" t="s">
        <v>140</v>
      </c>
      <c r="M317" s="284">
        <v>7.5</v>
      </c>
      <c r="N317" s="284">
        <v>1.9</v>
      </c>
      <c r="O317" s="286">
        <v>22</v>
      </c>
      <c r="P317" s="284">
        <v>8.9</v>
      </c>
      <c r="Q317" s="286">
        <v>31.9</v>
      </c>
      <c r="R317" s="286">
        <v>10.6</v>
      </c>
      <c r="S317" s="286">
        <v>10.3</v>
      </c>
      <c r="T317" s="284">
        <v>8</v>
      </c>
      <c r="U317" s="286">
        <v>11.2</v>
      </c>
    </row>
    <row r="318" spans="1:21" ht="16.5" customHeight="1" x14ac:dyDescent="0.25">
      <c r="A318" s="7" t="s">
        <v>693</v>
      </c>
      <c r="B318" s="7"/>
      <c r="C318" s="7"/>
      <c r="D318" s="7"/>
      <c r="E318" s="7"/>
      <c r="F318" s="7"/>
      <c r="G318" s="7"/>
      <c r="H318" s="7"/>
      <c r="I318" s="7"/>
      <c r="J318" s="7"/>
      <c r="K318" s="7"/>
      <c r="L318" s="9"/>
      <c r="M318" s="10"/>
      <c r="N318" s="10"/>
      <c r="O318" s="10"/>
      <c r="P318" s="10"/>
      <c r="Q318" s="10"/>
      <c r="R318" s="10"/>
      <c r="S318" s="10"/>
      <c r="T318" s="10"/>
      <c r="U318" s="10"/>
    </row>
    <row r="319" spans="1:21" ht="16.5" customHeight="1" x14ac:dyDescent="0.25">
      <c r="A319" s="7"/>
      <c r="B319" s="7" t="s">
        <v>881</v>
      </c>
      <c r="C319" s="7"/>
      <c r="D319" s="7"/>
      <c r="E319" s="7"/>
      <c r="F319" s="7"/>
      <c r="G319" s="7"/>
      <c r="H319" s="7"/>
      <c r="I319" s="7"/>
      <c r="J319" s="7"/>
      <c r="K319" s="7"/>
      <c r="L319" s="9"/>
      <c r="M319" s="10"/>
      <c r="N319" s="10"/>
      <c r="O319" s="10"/>
      <c r="P319" s="10"/>
      <c r="Q319" s="10"/>
      <c r="R319" s="10"/>
      <c r="S319" s="10"/>
      <c r="T319" s="10"/>
      <c r="U319" s="10"/>
    </row>
    <row r="320" spans="1:21" ht="16.5" customHeight="1" x14ac:dyDescent="0.25">
      <c r="A320" s="7"/>
      <c r="B320" s="7"/>
      <c r="C320" s="7" t="s">
        <v>882</v>
      </c>
      <c r="D320" s="7"/>
      <c r="E320" s="7"/>
      <c r="F320" s="7"/>
      <c r="G320" s="7"/>
      <c r="H320" s="7"/>
      <c r="I320" s="7"/>
      <c r="J320" s="7"/>
      <c r="K320" s="7"/>
      <c r="L320" s="9"/>
      <c r="M320" s="10"/>
      <c r="N320" s="10"/>
      <c r="O320" s="10"/>
      <c r="P320" s="10"/>
      <c r="Q320" s="10"/>
      <c r="R320" s="10"/>
      <c r="S320" s="10"/>
      <c r="T320" s="10"/>
      <c r="U320" s="10"/>
    </row>
    <row r="321" spans="1:21" ht="29.4" customHeight="1" x14ac:dyDescent="0.25">
      <c r="A321" s="7"/>
      <c r="B321" s="7"/>
      <c r="C321" s="7"/>
      <c r="D321" s="519" t="s">
        <v>150</v>
      </c>
      <c r="E321" s="519"/>
      <c r="F321" s="519"/>
      <c r="G321" s="519"/>
      <c r="H321" s="519"/>
      <c r="I321" s="519"/>
      <c r="J321" s="519"/>
      <c r="K321" s="519"/>
      <c r="L321" s="9" t="s">
        <v>739</v>
      </c>
      <c r="M321" s="281">
        <v>2344</v>
      </c>
      <c r="N321" s="276">
        <v>65</v>
      </c>
      <c r="O321" s="282">
        <v>10403</v>
      </c>
      <c r="P321" s="279">
        <v>353</v>
      </c>
      <c r="Q321" s="279">
        <v>961</v>
      </c>
      <c r="R321" s="277" t="s">
        <v>79</v>
      </c>
      <c r="S321" s="277" t="s">
        <v>79</v>
      </c>
      <c r="T321" s="281">
        <v>3108</v>
      </c>
      <c r="U321" s="282">
        <v>17234</v>
      </c>
    </row>
    <row r="322" spans="1:21" ht="16.5" customHeight="1" x14ac:dyDescent="0.25">
      <c r="A322" s="7"/>
      <c r="B322" s="7"/>
      <c r="C322" s="7"/>
      <c r="D322" s="7" t="s">
        <v>883</v>
      </c>
      <c r="E322" s="7"/>
      <c r="F322" s="7"/>
      <c r="G322" s="7"/>
      <c r="H322" s="7"/>
      <c r="I322" s="7"/>
      <c r="J322" s="7"/>
      <c r="K322" s="7"/>
      <c r="L322" s="9" t="s">
        <v>739</v>
      </c>
      <c r="M322" s="282">
        <v>59874</v>
      </c>
      <c r="N322" s="282">
        <v>15544</v>
      </c>
      <c r="O322" s="283">
        <v>119913</v>
      </c>
      <c r="P322" s="282">
        <v>27664</v>
      </c>
      <c r="Q322" s="282">
        <v>61784</v>
      </c>
      <c r="R322" s="281">
        <v>6772</v>
      </c>
      <c r="S322" s="281">
        <v>4143</v>
      </c>
      <c r="T322" s="281">
        <v>2529</v>
      </c>
      <c r="U322" s="283">
        <v>287308</v>
      </c>
    </row>
    <row r="323" spans="1:21" ht="16.5" customHeight="1" x14ac:dyDescent="0.25">
      <c r="A323" s="7"/>
      <c r="B323" s="7"/>
      <c r="C323" s="7" t="s">
        <v>884</v>
      </c>
      <c r="D323" s="7"/>
      <c r="E323" s="7"/>
      <c r="F323" s="7"/>
      <c r="G323" s="7"/>
      <c r="H323" s="7"/>
      <c r="I323" s="7"/>
      <c r="J323" s="7"/>
      <c r="K323" s="7"/>
      <c r="L323" s="9"/>
      <c r="M323" s="10"/>
      <c r="N323" s="10"/>
      <c r="O323" s="10"/>
      <c r="P323" s="10"/>
      <c r="Q323" s="10"/>
      <c r="R323" s="10"/>
      <c r="S323" s="10"/>
      <c r="T323" s="10"/>
      <c r="U323" s="10"/>
    </row>
    <row r="324" spans="1:21" ht="16.5" customHeight="1" x14ac:dyDescent="0.25">
      <c r="A324" s="7"/>
      <c r="B324" s="7"/>
      <c r="C324" s="7"/>
      <c r="D324" s="7" t="s">
        <v>75</v>
      </c>
      <c r="E324" s="7"/>
      <c r="F324" s="7"/>
      <c r="G324" s="7"/>
      <c r="H324" s="7"/>
      <c r="I324" s="7"/>
      <c r="J324" s="7"/>
      <c r="K324" s="7"/>
      <c r="L324" s="9" t="s">
        <v>739</v>
      </c>
      <c r="M324" s="282">
        <v>31035</v>
      </c>
      <c r="N324" s="279">
        <v>372</v>
      </c>
      <c r="O324" s="282">
        <v>49670</v>
      </c>
      <c r="P324" s="281">
        <v>9032</v>
      </c>
      <c r="Q324" s="282">
        <v>38639</v>
      </c>
      <c r="R324" s="277" t="s">
        <v>79</v>
      </c>
      <c r="S324" s="281">
        <v>4030</v>
      </c>
      <c r="T324" s="277" t="s">
        <v>79</v>
      </c>
      <c r="U324" s="283">
        <v>132778</v>
      </c>
    </row>
    <row r="325" spans="1:21" ht="16.5" customHeight="1" x14ac:dyDescent="0.25">
      <c r="A325" s="7"/>
      <c r="B325" s="7"/>
      <c r="C325" s="7"/>
      <c r="D325" s="7" t="s">
        <v>78</v>
      </c>
      <c r="E325" s="7"/>
      <c r="F325" s="7"/>
      <c r="G325" s="7"/>
      <c r="H325" s="7"/>
      <c r="I325" s="7"/>
      <c r="J325" s="7"/>
      <c r="K325" s="7"/>
      <c r="L325" s="9" t="s">
        <v>739</v>
      </c>
      <c r="M325" s="282">
        <v>14577</v>
      </c>
      <c r="N325" s="281">
        <v>7314</v>
      </c>
      <c r="O325" s="282">
        <v>20877</v>
      </c>
      <c r="P325" s="281">
        <v>2556</v>
      </c>
      <c r="Q325" s="281">
        <v>1782</v>
      </c>
      <c r="R325" s="281">
        <v>4979</v>
      </c>
      <c r="S325" s="276">
        <v>35</v>
      </c>
      <c r="T325" s="278" t="s">
        <v>77</v>
      </c>
      <c r="U325" s="282">
        <v>52120</v>
      </c>
    </row>
    <row r="326" spans="1:21" ht="16.5" customHeight="1" x14ac:dyDescent="0.25">
      <c r="A326" s="7"/>
      <c r="B326" s="7"/>
      <c r="C326" s="7"/>
      <c r="D326" s="7" t="s">
        <v>80</v>
      </c>
      <c r="E326" s="7"/>
      <c r="F326" s="7"/>
      <c r="G326" s="7"/>
      <c r="H326" s="7"/>
      <c r="I326" s="7"/>
      <c r="J326" s="7"/>
      <c r="K326" s="7"/>
      <c r="L326" s="9" t="s">
        <v>739</v>
      </c>
      <c r="M326" s="282">
        <v>10125</v>
      </c>
      <c r="N326" s="281">
        <v>7711</v>
      </c>
      <c r="O326" s="282">
        <v>44894</v>
      </c>
      <c r="P326" s="282">
        <v>10842</v>
      </c>
      <c r="Q326" s="282">
        <v>11384</v>
      </c>
      <c r="R326" s="281">
        <v>1685</v>
      </c>
      <c r="S326" s="276">
        <v>75</v>
      </c>
      <c r="T326" s="281">
        <v>2666</v>
      </c>
      <c r="U326" s="282">
        <v>89382</v>
      </c>
    </row>
    <row r="327" spans="1:21" ht="16.5" customHeight="1" x14ac:dyDescent="0.25">
      <c r="A327" s="7"/>
      <c r="B327" s="7"/>
      <c r="C327" s="7"/>
      <c r="D327" s="7" t="s">
        <v>81</v>
      </c>
      <c r="E327" s="7"/>
      <c r="F327" s="7"/>
      <c r="G327" s="7"/>
      <c r="H327" s="7"/>
      <c r="I327" s="7"/>
      <c r="J327" s="7"/>
      <c r="K327" s="7"/>
      <c r="L327" s="9" t="s">
        <v>739</v>
      </c>
      <c r="M327" s="281">
        <v>5975</v>
      </c>
      <c r="N327" s="279">
        <v>212</v>
      </c>
      <c r="O327" s="282">
        <v>10102</v>
      </c>
      <c r="P327" s="281">
        <v>5437</v>
      </c>
      <c r="Q327" s="281">
        <v>8941</v>
      </c>
      <c r="R327" s="276">
        <v>17</v>
      </c>
      <c r="S327" s="278" t="s">
        <v>77</v>
      </c>
      <c r="T327" s="281">
        <v>1694</v>
      </c>
      <c r="U327" s="282">
        <v>32378</v>
      </c>
    </row>
    <row r="328" spans="1:21" ht="16.5" customHeight="1" x14ac:dyDescent="0.25">
      <c r="A328" s="7"/>
      <c r="B328" s="7"/>
      <c r="C328" s="7"/>
      <c r="D328" s="7" t="s">
        <v>82</v>
      </c>
      <c r="E328" s="7"/>
      <c r="F328" s="7"/>
      <c r="G328" s="7"/>
      <c r="H328" s="7"/>
      <c r="I328" s="7"/>
      <c r="J328" s="7"/>
      <c r="K328" s="7"/>
      <c r="L328" s="9" t="s">
        <v>739</v>
      </c>
      <c r="M328" s="277" t="s">
        <v>79</v>
      </c>
      <c r="N328" s="278" t="s">
        <v>77</v>
      </c>
      <c r="O328" s="281">
        <v>4107</v>
      </c>
      <c r="P328" s="276">
        <v>90</v>
      </c>
      <c r="Q328" s="281">
        <v>1904</v>
      </c>
      <c r="R328" s="277" t="s">
        <v>79</v>
      </c>
      <c r="S328" s="278" t="s">
        <v>77</v>
      </c>
      <c r="T328" s="281">
        <v>1277</v>
      </c>
      <c r="U328" s="281">
        <v>7378</v>
      </c>
    </row>
    <row r="329" spans="1:21" ht="16.5" customHeight="1" x14ac:dyDescent="0.25">
      <c r="A329" s="7"/>
      <c r="B329" s="7"/>
      <c r="C329" s="7" t="s">
        <v>885</v>
      </c>
      <c r="D329" s="7"/>
      <c r="E329" s="7"/>
      <c r="F329" s="7"/>
      <c r="G329" s="7"/>
      <c r="H329" s="7"/>
      <c r="I329" s="7"/>
      <c r="J329" s="7"/>
      <c r="K329" s="7"/>
      <c r="L329" s="9"/>
      <c r="M329" s="10"/>
      <c r="N329" s="10"/>
      <c r="O329" s="10"/>
      <c r="P329" s="10"/>
      <c r="Q329" s="10"/>
      <c r="R329" s="10"/>
      <c r="S329" s="10"/>
      <c r="T329" s="10"/>
      <c r="U329" s="10"/>
    </row>
    <row r="330" spans="1:21" ht="16.5" customHeight="1" x14ac:dyDescent="0.25">
      <c r="A330" s="7"/>
      <c r="B330" s="7"/>
      <c r="C330" s="7"/>
      <c r="D330" s="7" t="s">
        <v>886</v>
      </c>
      <c r="E330" s="7"/>
      <c r="F330" s="7"/>
      <c r="G330" s="7"/>
      <c r="H330" s="7"/>
      <c r="I330" s="7"/>
      <c r="J330" s="7"/>
      <c r="K330" s="7"/>
      <c r="L330" s="9" t="s">
        <v>739</v>
      </c>
      <c r="M330" s="282">
        <v>22963</v>
      </c>
      <c r="N330" s="281">
        <v>5837</v>
      </c>
      <c r="O330" s="282">
        <v>38981</v>
      </c>
      <c r="P330" s="281">
        <v>3105</v>
      </c>
      <c r="Q330" s="282">
        <v>18105</v>
      </c>
      <c r="R330" s="281">
        <v>4368</v>
      </c>
      <c r="S330" s="277" t="s">
        <v>79</v>
      </c>
      <c r="T330" s="281">
        <v>1901</v>
      </c>
      <c r="U330" s="282">
        <v>95260</v>
      </c>
    </row>
    <row r="331" spans="1:21" ht="16.5" customHeight="1" x14ac:dyDescent="0.25">
      <c r="A331" s="7"/>
      <c r="B331" s="7"/>
      <c r="C331" s="7"/>
      <c r="D331" s="7" t="s">
        <v>887</v>
      </c>
      <c r="E331" s="7"/>
      <c r="F331" s="7"/>
      <c r="G331" s="7"/>
      <c r="H331" s="7"/>
      <c r="I331" s="7"/>
      <c r="J331" s="7"/>
      <c r="K331" s="7"/>
      <c r="L331" s="9" t="s">
        <v>739</v>
      </c>
      <c r="M331" s="282">
        <v>16562</v>
      </c>
      <c r="N331" s="281">
        <v>5394</v>
      </c>
      <c r="O331" s="282">
        <v>31391</v>
      </c>
      <c r="P331" s="282">
        <v>10911</v>
      </c>
      <c r="Q331" s="282">
        <v>24708</v>
      </c>
      <c r="R331" s="279">
        <v>620</v>
      </c>
      <c r="S331" s="279">
        <v>110</v>
      </c>
      <c r="T331" s="279">
        <v>362</v>
      </c>
      <c r="U331" s="282">
        <v>90058</v>
      </c>
    </row>
    <row r="332" spans="1:21" ht="16.5" customHeight="1" x14ac:dyDescent="0.25">
      <c r="A332" s="7"/>
      <c r="B332" s="7"/>
      <c r="C332" s="7"/>
      <c r="D332" s="7" t="s">
        <v>888</v>
      </c>
      <c r="E332" s="7"/>
      <c r="F332" s="7"/>
      <c r="G332" s="7"/>
      <c r="H332" s="7"/>
      <c r="I332" s="7"/>
      <c r="J332" s="7"/>
      <c r="K332" s="7"/>
      <c r="L332" s="9" t="s">
        <v>739</v>
      </c>
      <c r="M332" s="282">
        <v>10701</v>
      </c>
      <c r="N332" s="281">
        <v>2187</v>
      </c>
      <c r="O332" s="282">
        <v>26028</v>
      </c>
      <c r="P332" s="281">
        <v>5745</v>
      </c>
      <c r="Q332" s="282">
        <v>10042</v>
      </c>
      <c r="R332" s="279">
        <v>919</v>
      </c>
      <c r="S332" s="279">
        <v>440</v>
      </c>
      <c r="T332" s="281">
        <v>2394</v>
      </c>
      <c r="U332" s="282">
        <v>58456</v>
      </c>
    </row>
    <row r="333" spans="1:21" ht="16.5" customHeight="1" x14ac:dyDescent="0.25">
      <c r="A333" s="7"/>
      <c r="B333" s="7"/>
      <c r="C333" s="7"/>
      <c r="D333" s="7" t="s">
        <v>889</v>
      </c>
      <c r="E333" s="7"/>
      <c r="F333" s="7"/>
      <c r="G333" s="7"/>
      <c r="H333" s="7"/>
      <c r="I333" s="7"/>
      <c r="J333" s="7"/>
      <c r="K333" s="7"/>
      <c r="L333" s="9" t="s">
        <v>739</v>
      </c>
      <c r="M333" s="281">
        <v>5110</v>
      </c>
      <c r="N333" s="281">
        <v>1970</v>
      </c>
      <c r="O333" s="282">
        <v>20812</v>
      </c>
      <c r="P333" s="281">
        <v>3966</v>
      </c>
      <c r="Q333" s="281">
        <v>5378</v>
      </c>
      <c r="R333" s="279">
        <v>767</v>
      </c>
      <c r="S333" s="281">
        <v>1469</v>
      </c>
      <c r="T333" s="279">
        <v>827</v>
      </c>
      <c r="U333" s="282">
        <v>40299</v>
      </c>
    </row>
    <row r="334" spans="1:21" ht="16.5" customHeight="1" x14ac:dyDescent="0.25">
      <c r="A334" s="7"/>
      <c r="B334" s="7"/>
      <c r="C334" s="7"/>
      <c r="D334" s="7" t="s">
        <v>890</v>
      </c>
      <c r="E334" s="7"/>
      <c r="F334" s="7"/>
      <c r="G334" s="7"/>
      <c r="H334" s="7"/>
      <c r="I334" s="7"/>
      <c r="J334" s="7"/>
      <c r="K334" s="7"/>
      <c r="L334" s="9" t="s">
        <v>739</v>
      </c>
      <c r="M334" s="281">
        <v>6376</v>
      </c>
      <c r="N334" s="279">
        <v>221</v>
      </c>
      <c r="O334" s="282">
        <v>12434</v>
      </c>
      <c r="P334" s="281">
        <v>4230</v>
      </c>
      <c r="Q334" s="281">
        <v>4417</v>
      </c>
      <c r="R334" s="277">
        <v>7</v>
      </c>
      <c r="S334" s="281">
        <v>2121</v>
      </c>
      <c r="T334" s="279">
        <v>153</v>
      </c>
      <c r="U334" s="282">
        <v>29959</v>
      </c>
    </row>
    <row r="335" spans="1:21" ht="16.5" customHeight="1" x14ac:dyDescent="0.25">
      <c r="A335" s="7"/>
      <c r="B335" s="7"/>
      <c r="C335" s="7" t="s">
        <v>891</v>
      </c>
      <c r="D335" s="7"/>
      <c r="E335" s="7"/>
      <c r="F335" s="7"/>
      <c r="G335" s="7"/>
      <c r="H335" s="7"/>
      <c r="I335" s="7"/>
      <c r="J335" s="7"/>
      <c r="K335" s="7"/>
      <c r="L335" s="9" t="s">
        <v>739</v>
      </c>
      <c r="M335" s="282">
        <v>62218</v>
      </c>
      <c r="N335" s="282">
        <v>15609</v>
      </c>
      <c r="O335" s="283">
        <v>130316</v>
      </c>
      <c r="P335" s="282">
        <v>28017</v>
      </c>
      <c r="Q335" s="282">
        <v>62745</v>
      </c>
      <c r="R335" s="281">
        <v>6772</v>
      </c>
      <c r="S335" s="281">
        <v>4143</v>
      </c>
      <c r="T335" s="281">
        <v>5637</v>
      </c>
      <c r="U335" s="283">
        <v>315457</v>
      </c>
    </row>
    <row r="336" spans="1:21" ht="16.5" customHeight="1" x14ac:dyDescent="0.25">
      <c r="A336" s="7"/>
      <c r="B336" s="7" t="s">
        <v>892</v>
      </c>
      <c r="C336" s="7"/>
      <c r="D336" s="7"/>
      <c r="E336" s="7"/>
      <c r="F336" s="7"/>
      <c r="G336" s="7"/>
      <c r="H336" s="7"/>
      <c r="I336" s="7"/>
      <c r="J336" s="7"/>
      <c r="K336" s="7"/>
      <c r="L336" s="9"/>
      <c r="M336" s="10"/>
      <c r="N336" s="10"/>
      <c r="O336" s="10"/>
      <c r="P336" s="10"/>
      <c r="Q336" s="10"/>
      <c r="R336" s="10"/>
      <c r="S336" s="10"/>
      <c r="T336" s="10"/>
      <c r="U336" s="10"/>
    </row>
    <row r="337" spans="1:21" ht="16.5" customHeight="1" x14ac:dyDescent="0.25">
      <c r="A337" s="7"/>
      <c r="B337" s="7"/>
      <c r="C337" s="7" t="s">
        <v>882</v>
      </c>
      <c r="D337" s="7"/>
      <c r="E337" s="7"/>
      <c r="F337" s="7"/>
      <c r="G337" s="7"/>
      <c r="H337" s="7"/>
      <c r="I337" s="7"/>
      <c r="J337" s="7"/>
      <c r="K337" s="7"/>
      <c r="L337" s="9"/>
      <c r="M337" s="10"/>
      <c r="N337" s="10"/>
      <c r="O337" s="10"/>
      <c r="P337" s="10"/>
      <c r="Q337" s="10"/>
      <c r="R337" s="10"/>
      <c r="S337" s="10"/>
      <c r="T337" s="10"/>
      <c r="U337" s="10"/>
    </row>
    <row r="338" spans="1:21" ht="29.4" customHeight="1" x14ac:dyDescent="0.25">
      <c r="A338" s="7"/>
      <c r="B338" s="7"/>
      <c r="C338" s="7"/>
      <c r="D338" s="519" t="s">
        <v>150</v>
      </c>
      <c r="E338" s="519"/>
      <c r="F338" s="519"/>
      <c r="G338" s="519"/>
      <c r="H338" s="519"/>
      <c r="I338" s="519"/>
      <c r="J338" s="519"/>
      <c r="K338" s="519"/>
      <c r="L338" s="9" t="s">
        <v>140</v>
      </c>
      <c r="M338" s="286">
        <v>11.1</v>
      </c>
      <c r="N338" s="284">
        <v>1.3</v>
      </c>
      <c r="O338" s="286">
        <v>44.9</v>
      </c>
      <c r="P338" s="284">
        <v>2.2000000000000002</v>
      </c>
      <c r="Q338" s="286">
        <v>11.8</v>
      </c>
      <c r="R338" s="284" t="s">
        <v>79</v>
      </c>
      <c r="S338" s="284" t="s">
        <v>79</v>
      </c>
      <c r="T338" s="286">
        <v>17.8</v>
      </c>
      <c r="U338" s="286">
        <v>18.899999999999999</v>
      </c>
    </row>
    <row r="339" spans="1:21" ht="16.5" customHeight="1" x14ac:dyDescent="0.25">
      <c r="A339" s="7"/>
      <c r="B339" s="7"/>
      <c r="C339" s="7"/>
      <c r="D339" s="7" t="s">
        <v>883</v>
      </c>
      <c r="E339" s="7"/>
      <c r="F339" s="7"/>
      <c r="G339" s="7"/>
      <c r="H339" s="7"/>
      <c r="I339" s="7"/>
      <c r="J339" s="7"/>
      <c r="K339" s="7"/>
      <c r="L339" s="9" t="s">
        <v>140</v>
      </c>
      <c r="M339" s="284">
        <v>7.2</v>
      </c>
      <c r="N339" s="284">
        <v>2.2999999999999998</v>
      </c>
      <c r="O339" s="286">
        <v>23.7</v>
      </c>
      <c r="P339" s="286">
        <v>11.1</v>
      </c>
      <c r="Q339" s="286">
        <v>28.6</v>
      </c>
      <c r="R339" s="286">
        <v>12.3</v>
      </c>
      <c r="S339" s="286">
        <v>10.5</v>
      </c>
      <c r="T339" s="286">
        <v>18.100000000000001</v>
      </c>
      <c r="U339" s="286">
        <v>11.5</v>
      </c>
    </row>
    <row r="340" spans="1:21" ht="16.5" customHeight="1" x14ac:dyDescent="0.25">
      <c r="A340" s="7"/>
      <c r="B340" s="7"/>
      <c r="C340" s="7" t="s">
        <v>884</v>
      </c>
      <c r="D340" s="7"/>
      <c r="E340" s="7"/>
      <c r="F340" s="7"/>
      <c r="G340" s="7"/>
      <c r="H340" s="7"/>
      <c r="I340" s="7"/>
      <c r="J340" s="7"/>
      <c r="K340" s="7"/>
      <c r="L340" s="9"/>
      <c r="M340" s="10"/>
      <c r="N340" s="10"/>
      <c r="O340" s="10"/>
      <c r="P340" s="10"/>
      <c r="Q340" s="10"/>
      <c r="R340" s="10"/>
      <c r="S340" s="10"/>
      <c r="T340" s="10"/>
      <c r="U340" s="10"/>
    </row>
    <row r="341" spans="1:21" ht="16.5" customHeight="1" x14ac:dyDescent="0.25">
      <c r="A341" s="7"/>
      <c r="B341" s="7"/>
      <c r="C341" s="7"/>
      <c r="D341" s="7" t="s">
        <v>75</v>
      </c>
      <c r="E341" s="7"/>
      <c r="F341" s="7"/>
      <c r="G341" s="7"/>
      <c r="H341" s="7"/>
      <c r="I341" s="7"/>
      <c r="J341" s="7"/>
      <c r="K341" s="7"/>
      <c r="L341" s="9" t="s">
        <v>140</v>
      </c>
      <c r="M341" s="284">
        <v>5.2</v>
      </c>
      <c r="N341" s="284">
        <v>0.1</v>
      </c>
      <c r="O341" s="286">
        <v>16.2</v>
      </c>
      <c r="P341" s="284">
        <v>4.8</v>
      </c>
      <c r="Q341" s="286">
        <v>24.6</v>
      </c>
      <c r="R341" s="284" t="s">
        <v>79</v>
      </c>
      <c r="S341" s="286">
        <v>12</v>
      </c>
      <c r="T341" s="284" t="s">
        <v>79</v>
      </c>
      <c r="U341" s="284">
        <v>7.4</v>
      </c>
    </row>
    <row r="342" spans="1:21" ht="16.5" customHeight="1" x14ac:dyDescent="0.25">
      <c r="A342" s="7"/>
      <c r="B342" s="7"/>
      <c r="C342" s="7"/>
      <c r="D342" s="7" t="s">
        <v>78</v>
      </c>
      <c r="E342" s="7"/>
      <c r="F342" s="7"/>
      <c r="G342" s="7"/>
      <c r="H342" s="7"/>
      <c r="I342" s="7"/>
      <c r="J342" s="7"/>
      <c r="K342" s="7"/>
      <c r="L342" s="9" t="s">
        <v>140</v>
      </c>
      <c r="M342" s="284">
        <v>8.1999999999999993</v>
      </c>
      <c r="N342" s="284">
        <v>4.9000000000000004</v>
      </c>
      <c r="O342" s="286">
        <v>16.7</v>
      </c>
      <c r="P342" s="284">
        <v>7.5</v>
      </c>
      <c r="Q342" s="284">
        <v>7.6</v>
      </c>
      <c r="R342" s="286">
        <v>13.9</v>
      </c>
      <c r="S342" s="284">
        <v>0.8</v>
      </c>
      <c r="T342" s="280" t="s">
        <v>77</v>
      </c>
      <c r="U342" s="284">
        <v>9.5</v>
      </c>
    </row>
    <row r="343" spans="1:21" ht="16.5" customHeight="1" x14ac:dyDescent="0.25">
      <c r="A343" s="7"/>
      <c r="B343" s="7"/>
      <c r="C343" s="7"/>
      <c r="D343" s="7" t="s">
        <v>80</v>
      </c>
      <c r="E343" s="7"/>
      <c r="F343" s="7"/>
      <c r="G343" s="7"/>
      <c r="H343" s="7"/>
      <c r="I343" s="7"/>
      <c r="J343" s="7"/>
      <c r="K343" s="7"/>
      <c r="L343" s="9" t="s">
        <v>140</v>
      </c>
      <c r="M343" s="286">
        <v>17.7</v>
      </c>
      <c r="N343" s="286">
        <v>19.5</v>
      </c>
      <c r="O343" s="286">
        <v>58.7</v>
      </c>
      <c r="P343" s="286">
        <v>42.4</v>
      </c>
      <c r="Q343" s="286">
        <v>35.4</v>
      </c>
      <c r="R343" s="284">
        <v>9.8000000000000007</v>
      </c>
      <c r="S343" s="284">
        <v>3.4</v>
      </c>
      <c r="T343" s="286">
        <v>20.3</v>
      </c>
      <c r="U343" s="286">
        <v>33.9</v>
      </c>
    </row>
    <row r="344" spans="1:21" ht="16.5" customHeight="1" x14ac:dyDescent="0.25">
      <c r="A344" s="7"/>
      <c r="B344" s="7"/>
      <c r="C344" s="7"/>
      <c r="D344" s="7" t="s">
        <v>81</v>
      </c>
      <c r="E344" s="7"/>
      <c r="F344" s="7"/>
      <c r="G344" s="7"/>
      <c r="H344" s="7"/>
      <c r="I344" s="7"/>
      <c r="J344" s="7"/>
      <c r="K344" s="7"/>
      <c r="L344" s="9" t="s">
        <v>140</v>
      </c>
      <c r="M344" s="275">
        <v>115.2</v>
      </c>
      <c r="N344" s="286">
        <v>22.6</v>
      </c>
      <c r="O344" s="286">
        <v>91.2</v>
      </c>
      <c r="P344" s="286">
        <v>45.8</v>
      </c>
      <c r="Q344" s="275">
        <v>112.4</v>
      </c>
      <c r="R344" s="284">
        <v>2.1</v>
      </c>
      <c r="S344" s="280" t="s">
        <v>77</v>
      </c>
      <c r="T344" s="286">
        <v>24.4</v>
      </c>
      <c r="U344" s="286">
        <v>72.2</v>
      </c>
    </row>
    <row r="345" spans="1:21" ht="16.5" customHeight="1" x14ac:dyDescent="0.25">
      <c r="A345" s="7"/>
      <c r="B345" s="7"/>
      <c r="C345" s="7"/>
      <c r="D345" s="7" t="s">
        <v>82</v>
      </c>
      <c r="E345" s="7"/>
      <c r="F345" s="7"/>
      <c r="G345" s="7"/>
      <c r="H345" s="7"/>
      <c r="I345" s="7"/>
      <c r="J345" s="7"/>
      <c r="K345" s="7"/>
      <c r="L345" s="9" t="s">
        <v>140</v>
      </c>
      <c r="M345" s="284" t="s">
        <v>79</v>
      </c>
      <c r="N345" s="280" t="s">
        <v>77</v>
      </c>
      <c r="O345" s="286">
        <v>56.3</v>
      </c>
      <c r="P345" s="284">
        <v>1.5</v>
      </c>
      <c r="Q345" s="286">
        <v>67.8</v>
      </c>
      <c r="R345" s="284" t="s">
        <v>79</v>
      </c>
      <c r="S345" s="280" t="s">
        <v>77</v>
      </c>
      <c r="T345" s="286">
        <v>12.1</v>
      </c>
      <c r="U345" s="286">
        <v>26.5</v>
      </c>
    </row>
    <row r="346" spans="1:21" ht="16.5" customHeight="1" x14ac:dyDescent="0.25">
      <c r="A346" s="7"/>
      <c r="B346" s="7"/>
      <c r="C346" s="7" t="s">
        <v>885</v>
      </c>
      <c r="D346" s="7"/>
      <c r="E346" s="7"/>
      <c r="F346" s="7"/>
      <c r="G346" s="7"/>
      <c r="H346" s="7"/>
      <c r="I346" s="7"/>
      <c r="J346" s="7"/>
      <c r="K346" s="7"/>
      <c r="L346" s="9"/>
      <c r="M346" s="10"/>
      <c r="N346" s="10"/>
      <c r="O346" s="10"/>
      <c r="P346" s="10"/>
      <c r="Q346" s="10"/>
      <c r="R346" s="10"/>
      <c r="S346" s="10"/>
      <c r="T346" s="10"/>
      <c r="U346" s="10"/>
    </row>
    <row r="347" spans="1:21" ht="16.5" customHeight="1" x14ac:dyDescent="0.25">
      <c r="A347" s="7"/>
      <c r="B347" s="7"/>
      <c r="C347" s="7"/>
      <c r="D347" s="7" t="s">
        <v>886</v>
      </c>
      <c r="E347" s="7"/>
      <c r="F347" s="7"/>
      <c r="G347" s="7"/>
      <c r="H347" s="7"/>
      <c r="I347" s="7"/>
      <c r="J347" s="7"/>
      <c r="K347" s="7"/>
      <c r="L347" s="9" t="s">
        <v>140</v>
      </c>
      <c r="M347" s="286">
        <v>12.6</v>
      </c>
      <c r="N347" s="284">
        <v>4.9000000000000004</v>
      </c>
      <c r="O347" s="286">
        <v>27.7</v>
      </c>
      <c r="P347" s="286">
        <v>15.2</v>
      </c>
      <c r="Q347" s="286">
        <v>23.1</v>
      </c>
      <c r="R347" s="286">
        <v>14.5</v>
      </c>
      <c r="S347" s="284" t="s">
        <v>79</v>
      </c>
      <c r="T347" s="286">
        <v>12.1</v>
      </c>
      <c r="U347" s="286">
        <v>16.2</v>
      </c>
    </row>
    <row r="348" spans="1:21" ht="16.5" customHeight="1" x14ac:dyDescent="0.25">
      <c r="A348" s="7"/>
      <c r="B348" s="7"/>
      <c r="C348" s="7"/>
      <c r="D348" s="7" t="s">
        <v>887</v>
      </c>
      <c r="E348" s="7"/>
      <c r="F348" s="7"/>
      <c r="G348" s="7"/>
      <c r="H348" s="7"/>
      <c r="I348" s="7"/>
      <c r="J348" s="7"/>
      <c r="K348" s="7"/>
      <c r="L348" s="9" t="s">
        <v>140</v>
      </c>
      <c r="M348" s="284">
        <v>7</v>
      </c>
      <c r="N348" s="284">
        <v>4</v>
      </c>
      <c r="O348" s="286">
        <v>34.6</v>
      </c>
      <c r="P348" s="286">
        <v>19</v>
      </c>
      <c r="Q348" s="286">
        <v>48</v>
      </c>
      <c r="R348" s="286">
        <v>12.1</v>
      </c>
      <c r="S348" s="284">
        <v>3.1</v>
      </c>
      <c r="T348" s="286">
        <v>16.2</v>
      </c>
      <c r="U348" s="286">
        <v>15.5</v>
      </c>
    </row>
    <row r="349" spans="1:21" ht="16.5" customHeight="1" x14ac:dyDescent="0.25">
      <c r="A349" s="7"/>
      <c r="B349" s="7"/>
      <c r="C349" s="7"/>
      <c r="D349" s="7" t="s">
        <v>888</v>
      </c>
      <c r="E349" s="7"/>
      <c r="F349" s="7"/>
      <c r="G349" s="7"/>
      <c r="H349" s="7"/>
      <c r="I349" s="7"/>
      <c r="J349" s="7"/>
      <c r="K349" s="7"/>
      <c r="L349" s="9" t="s">
        <v>140</v>
      </c>
      <c r="M349" s="284">
        <v>7.5</v>
      </c>
      <c r="N349" s="284">
        <v>1.5</v>
      </c>
      <c r="O349" s="286">
        <v>25.1</v>
      </c>
      <c r="P349" s="284">
        <v>6.8</v>
      </c>
      <c r="Q349" s="286">
        <v>29.7</v>
      </c>
      <c r="R349" s="284">
        <v>8.9</v>
      </c>
      <c r="S349" s="286">
        <v>16.600000000000001</v>
      </c>
      <c r="T349" s="286">
        <v>36.299999999999997</v>
      </c>
      <c r="U349" s="286">
        <v>11</v>
      </c>
    </row>
    <row r="350" spans="1:21" ht="16.5" customHeight="1" x14ac:dyDescent="0.25">
      <c r="A350" s="7"/>
      <c r="B350" s="7"/>
      <c r="C350" s="7"/>
      <c r="D350" s="7" t="s">
        <v>889</v>
      </c>
      <c r="E350" s="7"/>
      <c r="F350" s="7"/>
      <c r="G350" s="7"/>
      <c r="H350" s="7"/>
      <c r="I350" s="7"/>
      <c r="J350" s="7"/>
      <c r="K350" s="7"/>
      <c r="L350" s="9" t="s">
        <v>140</v>
      </c>
      <c r="M350" s="284">
        <v>4.4000000000000004</v>
      </c>
      <c r="N350" s="284">
        <v>1.4</v>
      </c>
      <c r="O350" s="286">
        <v>17.5</v>
      </c>
      <c r="P350" s="284">
        <v>8.6999999999999993</v>
      </c>
      <c r="Q350" s="286">
        <v>15.5</v>
      </c>
      <c r="R350" s="284">
        <v>9</v>
      </c>
      <c r="S350" s="286">
        <v>11.8</v>
      </c>
      <c r="T350" s="286">
        <v>17.100000000000001</v>
      </c>
      <c r="U350" s="284">
        <v>8.3000000000000007</v>
      </c>
    </row>
    <row r="351" spans="1:21" ht="16.5" customHeight="1" x14ac:dyDescent="0.25">
      <c r="A351" s="7"/>
      <c r="B351" s="7"/>
      <c r="C351" s="7"/>
      <c r="D351" s="7" t="s">
        <v>890</v>
      </c>
      <c r="E351" s="7"/>
      <c r="F351" s="7"/>
      <c r="G351" s="7"/>
      <c r="H351" s="7"/>
      <c r="I351" s="7"/>
      <c r="J351" s="7"/>
      <c r="K351" s="7"/>
      <c r="L351" s="9" t="s">
        <v>140</v>
      </c>
      <c r="M351" s="284">
        <v>3.9</v>
      </c>
      <c r="N351" s="284">
        <v>0.2</v>
      </c>
      <c r="O351" s="286">
        <v>17.2</v>
      </c>
      <c r="P351" s="284">
        <v>7.4</v>
      </c>
      <c r="Q351" s="286">
        <v>17.600000000000001</v>
      </c>
      <c r="R351" s="280" t="s">
        <v>501</v>
      </c>
      <c r="S351" s="286">
        <v>10.4</v>
      </c>
      <c r="T351" s="284">
        <v>8.6999999999999993</v>
      </c>
      <c r="U351" s="284">
        <v>6.2</v>
      </c>
    </row>
    <row r="352" spans="1:21" ht="16.5" customHeight="1" x14ac:dyDescent="0.25">
      <c r="A352" s="14"/>
      <c r="B352" s="14"/>
      <c r="C352" s="14" t="s">
        <v>101</v>
      </c>
      <c r="D352" s="14"/>
      <c r="E352" s="14"/>
      <c r="F352" s="14"/>
      <c r="G352" s="14"/>
      <c r="H352" s="14"/>
      <c r="I352" s="14"/>
      <c r="J352" s="14"/>
      <c r="K352" s="14"/>
      <c r="L352" s="15" t="s">
        <v>140</v>
      </c>
      <c r="M352" s="285">
        <v>7.3</v>
      </c>
      <c r="N352" s="285">
        <v>2.2999999999999998</v>
      </c>
      <c r="O352" s="287">
        <v>24.6</v>
      </c>
      <c r="P352" s="287">
        <v>10.5</v>
      </c>
      <c r="Q352" s="287">
        <v>28</v>
      </c>
      <c r="R352" s="287">
        <v>12.1</v>
      </c>
      <c r="S352" s="287">
        <v>10.3</v>
      </c>
      <c r="T352" s="287">
        <v>17.899999999999999</v>
      </c>
      <c r="U352" s="287">
        <v>11.7</v>
      </c>
    </row>
    <row r="353" spans="1:21" ht="4.5" customHeight="1" x14ac:dyDescent="0.25">
      <c r="A353" s="25"/>
      <c r="B353" s="25"/>
      <c r="C353" s="2"/>
      <c r="D353" s="2"/>
      <c r="E353" s="2"/>
      <c r="F353" s="2"/>
      <c r="G353" s="2"/>
      <c r="H353" s="2"/>
      <c r="I353" s="2"/>
      <c r="J353" s="2"/>
      <c r="K353" s="2"/>
      <c r="L353" s="2"/>
      <c r="M353" s="2"/>
      <c r="N353" s="2"/>
      <c r="O353" s="2"/>
      <c r="P353" s="2"/>
      <c r="Q353" s="2"/>
      <c r="R353" s="2"/>
      <c r="S353" s="2"/>
      <c r="T353" s="2"/>
      <c r="U353" s="2"/>
    </row>
    <row r="354" spans="1:21" ht="16.5" customHeight="1" x14ac:dyDescent="0.25">
      <c r="A354" s="25"/>
      <c r="B354" s="25"/>
      <c r="C354" s="512" t="s">
        <v>893</v>
      </c>
      <c r="D354" s="512"/>
      <c r="E354" s="512"/>
      <c r="F354" s="512"/>
      <c r="G354" s="512"/>
      <c r="H354" s="512"/>
      <c r="I354" s="512"/>
      <c r="J354" s="512"/>
      <c r="K354" s="512"/>
      <c r="L354" s="512"/>
      <c r="M354" s="512"/>
      <c r="N354" s="512"/>
      <c r="O354" s="512"/>
      <c r="P354" s="512"/>
      <c r="Q354" s="512"/>
      <c r="R354" s="512"/>
      <c r="S354" s="512"/>
      <c r="T354" s="512"/>
      <c r="U354" s="512"/>
    </row>
    <row r="355" spans="1:21" ht="4.5" customHeight="1" x14ac:dyDescent="0.25">
      <c r="A355" s="25"/>
      <c r="B355" s="25"/>
      <c r="C355" s="2"/>
      <c r="D355" s="2"/>
      <c r="E355" s="2"/>
      <c r="F355" s="2"/>
      <c r="G355" s="2"/>
      <c r="H355" s="2"/>
      <c r="I355" s="2"/>
      <c r="J355" s="2"/>
      <c r="K355" s="2"/>
      <c r="L355" s="2"/>
      <c r="M355" s="2"/>
      <c r="N355" s="2"/>
      <c r="O355" s="2"/>
      <c r="P355" s="2"/>
      <c r="Q355" s="2"/>
      <c r="R355" s="2"/>
      <c r="S355" s="2"/>
      <c r="T355" s="2"/>
      <c r="U355" s="2"/>
    </row>
    <row r="356" spans="1:21" ht="16.5" customHeight="1" x14ac:dyDescent="0.25">
      <c r="A356" s="155"/>
      <c r="B356" s="155"/>
      <c r="C356" s="512" t="s">
        <v>571</v>
      </c>
      <c r="D356" s="512"/>
      <c r="E356" s="512"/>
      <c r="F356" s="512"/>
      <c r="G356" s="512"/>
      <c r="H356" s="512"/>
      <c r="I356" s="512"/>
      <c r="J356" s="512"/>
      <c r="K356" s="512"/>
      <c r="L356" s="512"/>
      <c r="M356" s="512"/>
      <c r="N356" s="512"/>
      <c r="O356" s="512"/>
      <c r="P356" s="512"/>
      <c r="Q356" s="512"/>
      <c r="R356" s="512"/>
      <c r="S356" s="512"/>
      <c r="T356" s="512"/>
      <c r="U356" s="512"/>
    </row>
    <row r="357" spans="1:21" ht="16.5" customHeight="1" x14ac:dyDescent="0.25">
      <c r="A357" s="155"/>
      <c r="B357" s="155"/>
      <c r="C357" s="512" t="s">
        <v>572</v>
      </c>
      <c r="D357" s="512"/>
      <c r="E357" s="512"/>
      <c r="F357" s="512"/>
      <c r="G357" s="512"/>
      <c r="H357" s="512"/>
      <c r="I357" s="512"/>
      <c r="J357" s="512"/>
      <c r="K357" s="512"/>
      <c r="L357" s="512"/>
      <c r="M357" s="512"/>
      <c r="N357" s="512"/>
      <c r="O357" s="512"/>
      <c r="P357" s="512"/>
      <c r="Q357" s="512"/>
      <c r="R357" s="512"/>
      <c r="S357" s="512"/>
      <c r="T357" s="512"/>
      <c r="U357" s="512"/>
    </row>
    <row r="358" spans="1:21" ht="4.5" customHeight="1" x14ac:dyDescent="0.25">
      <c r="A358" s="25"/>
      <c r="B358" s="25"/>
      <c r="C358" s="2"/>
      <c r="D358" s="2"/>
      <c r="E358" s="2"/>
      <c r="F358" s="2"/>
      <c r="G358" s="2"/>
      <c r="H358" s="2"/>
      <c r="I358" s="2"/>
      <c r="J358" s="2"/>
      <c r="K358" s="2"/>
      <c r="L358" s="2"/>
      <c r="M358" s="2"/>
      <c r="N358" s="2"/>
      <c r="O358" s="2"/>
      <c r="P358" s="2"/>
      <c r="Q358" s="2"/>
      <c r="R358" s="2"/>
      <c r="S358" s="2"/>
      <c r="T358" s="2"/>
      <c r="U358" s="2"/>
    </row>
    <row r="359" spans="1:21" ht="42.45" customHeight="1" x14ac:dyDescent="0.25">
      <c r="A359" s="25" t="s">
        <v>102</v>
      </c>
      <c r="B359" s="25"/>
      <c r="C359" s="512" t="s">
        <v>894</v>
      </c>
      <c r="D359" s="512"/>
      <c r="E359" s="512"/>
      <c r="F359" s="512"/>
      <c r="G359" s="512"/>
      <c r="H359" s="512"/>
      <c r="I359" s="512"/>
      <c r="J359" s="512"/>
      <c r="K359" s="512"/>
      <c r="L359" s="512"/>
      <c r="M359" s="512"/>
      <c r="N359" s="512"/>
      <c r="O359" s="512"/>
      <c r="P359" s="512"/>
      <c r="Q359" s="512"/>
      <c r="R359" s="512"/>
      <c r="S359" s="512"/>
      <c r="T359" s="512"/>
      <c r="U359" s="512"/>
    </row>
    <row r="360" spans="1:21" ht="42.45" customHeight="1" x14ac:dyDescent="0.25">
      <c r="A360" s="25" t="s">
        <v>103</v>
      </c>
      <c r="B360" s="25"/>
      <c r="C360" s="512" t="s">
        <v>895</v>
      </c>
      <c r="D360" s="512"/>
      <c r="E360" s="512"/>
      <c r="F360" s="512"/>
      <c r="G360" s="512"/>
      <c r="H360" s="512"/>
      <c r="I360" s="512"/>
      <c r="J360" s="512"/>
      <c r="K360" s="512"/>
      <c r="L360" s="512"/>
      <c r="M360" s="512"/>
      <c r="N360" s="512"/>
      <c r="O360" s="512"/>
      <c r="P360" s="512"/>
      <c r="Q360" s="512"/>
      <c r="R360" s="512"/>
      <c r="S360" s="512"/>
      <c r="T360" s="512"/>
      <c r="U360" s="512"/>
    </row>
    <row r="361" spans="1:21" ht="29.4" customHeight="1" x14ac:dyDescent="0.25">
      <c r="A361" s="25" t="s">
        <v>104</v>
      </c>
      <c r="B361" s="25"/>
      <c r="C361" s="512" t="s">
        <v>896</v>
      </c>
      <c r="D361" s="512"/>
      <c r="E361" s="512"/>
      <c r="F361" s="512"/>
      <c r="G361" s="512"/>
      <c r="H361" s="512"/>
      <c r="I361" s="512"/>
      <c r="J361" s="512"/>
      <c r="K361" s="512"/>
      <c r="L361" s="512"/>
      <c r="M361" s="512"/>
      <c r="N361" s="512"/>
      <c r="O361" s="512"/>
      <c r="P361" s="512"/>
      <c r="Q361" s="512"/>
      <c r="R361" s="512"/>
      <c r="S361" s="512"/>
      <c r="T361" s="512"/>
      <c r="U361" s="512"/>
    </row>
    <row r="362" spans="1:21" ht="16.5" customHeight="1" x14ac:dyDescent="0.25">
      <c r="A362" s="25" t="s">
        <v>105</v>
      </c>
      <c r="B362" s="25"/>
      <c r="C362" s="512" t="s">
        <v>897</v>
      </c>
      <c r="D362" s="512"/>
      <c r="E362" s="512"/>
      <c r="F362" s="512"/>
      <c r="G362" s="512"/>
      <c r="H362" s="512"/>
      <c r="I362" s="512"/>
      <c r="J362" s="512"/>
      <c r="K362" s="512"/>
      <c r="L362" s="512"/>
      <c r="M362" s="512"/>
      <c r="N362" s="512"/>
      <c r="O362" s="512"/>
      <c r="P362" s="512"/>
      <c r="Q362" s="512"/>
      <c r="R362" s="512"/>
      <c r="S362" s="512"/>
      <c r="T362" s="512"/>
      <c r="U362" s="512"/>
    </row>
    <row r="363" spans="1:21" ht="55.2" customHeight="1" x14ac:dyDescent="0.25">
      <c r="A363" s="25" t="s">
        <v>106</v>
      </c>
      <c r="B363" s="25"/>
      <c r="C363" s="512" t="s">
        <v>898</v>
      </c>
      <c r="D363" s="512"/>
      <c r="E363" s="512"/>
      <c r="F363" s="512"/>
      <c r="G363" s="512"/>
      <c r="H363" s="512"/>
      <c r="I363" s="512"/>
      <c r="J363" s="512"/>
      <c r="K363" s="512"/>
      <c r="L363" s="512"/>
      <c r="M363" s="512"/>
      <c r="N363" s="512"/>
      <c r="O363" s="512"/>
      <c r="P363" s="512"/>
      <c r="Q363" s="512"/>
      <c r="R363" s="512"/>
      <c r="S363" s="512"/>
      <c r="T363" s="512"/>
      <c r="U363" s="512"/>
    </row>
    <row r="364" spans="1:21" ht="55.2" customHeight="1" x14ac:dyDescent="0.25">
      <c r="A364" s="25" t="s">
        <v>107</v>
      </c>
      <c r="B364" s="25"/>
      <c r="C364" s="512" t="s">
        <v>785</v>
      </c>
      <c r="D364" s="512"/>
      <c r="E364" s="512"/>
      <c r="F364" s="512"/>
      <c r="G364" s="512"/>
      <c r="H364" s="512"/>
      <c r="I364" s="512"/>
      <c r="J364" s="512"/>
      <c r="K364" s="512"/>
      <c r="L364" s="512"/>
      <c r="M364" s="512"/>
      <c r="N364" s="512"/>
      <c r="O364" s="512"/>
      <c r="P364" s="512"/>
      <c r="Q364" s="512"/>
      <c r="R364" s="512"/>
      <c r="S364" s="512"/>
      <c r="T364" s="512"/>
      <c r="U364" s="512"/>
    </row>
    <row r="365" spans="1:21" ht="55.2" customHeight="1" x14ac:dyDescent="0.25">
      <c r="A365" s="25" t="s">
        <v>205</v>
      </c>
      <c r="B365" s="25"/>
      <c r="C365" s="512" t="s">
        <v>899</v>
      </c>
      <c r="D365" s="512"/>
      <c r="E365" s="512"/>
      <c r="F365" s="512"/>
      <c r="G365" s="512"/>
      <c r="H365" s="512"/>
      <c r="I365" s="512"/>
      <c r="J365" s="512"/>
      <c r="K365" s="512"/>
      <c r="L365" s="512"/>
      <c r="M365" s="512"/>
      <c r="N365" s="512"/>
      <c r="O365" s="512"/>
      <c r="P365" s="512"/>
      <c r="Q365" s="512"/>
      <c r="R365" s="512"/>
      <c r="S365" s="512"/>
      <c r="T365" s="512"/>
      <c r="U365" s="512"/>
    </row>
    <row r="366" spans="1:21" ht="16.5" customHeight="1" x14ac:dyDescent="0.25">
      <c r="A366" s="25" t="s">
        <v>206</v>
      </c>
      <c r="B366" s="25"/>
      <c r="C366" s="512" t="s">
        <v>900</v>
      </c>
      <c r="D366" s="512"/>
      <c r="E366" s="512"/>
      <c r="F366" s="512"/>
      <c r="G366" s="512"/>
      <c r="H366" s="512"/>
      <c r="I366" s="512"/>
      <c r="J366" s="512"/>
      <c r="K366" s="512"/>
      <c r="L366" s="512"/>
      <c r="M366" s="512"/>
      <c r="N366" s="512"/>
      <c r="O366" s="512"/>
      <c r="P366" s="512"/>
      <c r="Q366" s="512"/>
      <c r="R366" s="512"/>
      <c r="S366" s="512"/>
      <c r="T366" s="512"/>
      <c r="U366" s="512"/>
    </row>
    <row r="367" spans="1:21" ht="4.5" customHeight="1" x14ac:dyDescent="0.25"/>
    <row r="368" spans="1:21" ht="16.5" customHeight="1" x14ac:dyDescent="0.25">
      <c r="A368" s="26" t="s">
        <v>115</v>
      </c>
      <c r="B368" s="25"/>
      <c r="C368" s="25"/>
      <c r="D368" s="25"/>
      <c r="E368" s="512" t="s">
        <v>901</v>
      </c>
      <c r="F368" s="512"/>
      <c r="G368" s="512"/>
      <c r="H368" s="512"/>
      <c r="I368" s="512"/>
      <c r="J368" s="512"/>
      <c r="K368" s="512"/>
      <c r="L368" s="512"/>
      <c r="M368" s="512"/>
      <c r="N368" s="512"/>
      <c r="O368" s="512"/>
      <c r="P368" s="512"/>
      <c r="Q368" s="512"/>
      <c r="R368" s="512"/>
      <c r="S368" s="512"/>
      <c r="T368" s="512"/>
      <c r="U368" s="512"/>
    </row>
  </sheetData>
  <mergeCells count="33">
    <mergeCell ref="D111:K111"/>
    <mergeCell ref="D128:K128"/>
    <mergeCell ref="D146:K146"/>
    <mergeCell ref="D163:K163"/>
    <mergeCell ref="D6:K6"/>
    <mergeCell ref="D23:K23"/>
    <mergeCell ref="D41:K41"/>
    <mergeCell ref="D58:K58"/>
    <mergeCell ref="D76:K76"/>
    <mergeCell ref="K1:U1"/>
    <mergeCell ref="C354:U354"/>
    <mergeCell ref="C356:U356"/>
    <mergeCell ref="C357:U357"/>
    <mergeCell ref="C359:U359"/>
    <mergeCell ref="D268:K268"/>
    <mergeCell ref="D286:K286"/>
    <mergeCell ref="D303:K303"/>
    <mergeCell ref="D321:K321"/>
    <mergeCell ref="D338:K338"/>
    <mergeCell ref="D181:K181"/>
    <mergeCell ref="D198:K198"/>
    <mergeCell ref="D216:K216"/>
    <mergeCell ref="D233:K233"/>
    <mergeCell ref="D251:K251"/>
    <mergeCell ref="D93:K93"/>
    <mergeCell ref="C365:U365"/>
    <mergeCell ref="C366:U366"/>
    <mergeCell ref="E368:U368"/>
    <mergeCell ref="C360:U360"/>
    <mergeCell ref="C361:U361"/>
    <mergeCell ref="C362:U362"/>
    <mergeCell ref="C363:U363"/>
    <mergeCell ref="C364:U364"/>
  </mergeCells>
  <pageMargins left="0.7" right="0.7" top="0.75" bottom="0.75" header="0.3" footer="0.3"/>
  <pageSetup paperSize="9" fitToHeight="0" orientation="landscape" horizontalDpi="300" verticalDpi="300"/>
  <headerFooter scaleWithDoc="0" alignWithMargins="0">
    <oddHeader>&amp;C&amp;"Arial"&amp;8TABLE 14A.32</oddHeader>
    <oddFooter>&amp;L&amp;"Arial"&amp;8REPORT ON
GOVERNMENT
SERVICES 2022&amp;R&amp;"Arial"&amp;8AGED CARE
SERVICES
PAGE &amp;B&amp;P&amp;B</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U45"/>
  <sheetViews>
    <sheetView showGridLines="0" workbookViewId="0"/>
  </sheetViews>
  <sheetFormatPr defaultRowHeight="13.2" x14ac:dyDescent="0.25"/>
  <cols>
    <col min="1" max="10" width="1.88671875" customWidth="1"/>
    <col min="11" max="11" width="6" customWidth="1"/>
    <col min="12" max="12" width="5.44140625" customWidth="1"/>
    <col min="13" max="21" width="6.88671875" customWidth="1"/>
  </cols>
  <sheetData>
    <row r="1" spans="1:21" ht="33.9" customHeight="1" x14ac:dyDescent="0.25">
      <c r="A1" s="8" t="s">
        <v>902</v>
      </c>
      <c r="B1" s="8"/>
      <c r="C1" s="8"/>
      <c r="D1" s="8"/>
      <c r="E1" s="8"/>
      <c r="F1" s="8"/>
      <c r="G1" s="8"/>
      <c r="H1" s="8"/>
      <c r="I1" s="8"/>
      <c r="J1" s="8"/>
      <c r="K1" s="517" t="s">
        <v>903</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904</v>
      </c>
      <c r="N2" s="13" t="s">
        <v>905</v>
      </c>
      <c r="O2" s="13" t="s">
        <v>906</v>
      </c>
      <c r="P2" s="13" t="s">
        <v>907</v>
      </c>
      <c r="Q2" s="13" t="s">
        <v>908</v>
      </c>
      <c r="R2" s="13" t="s">
        <v>909</v>
      </c>
      <c r="S2" s="13" t="s">
        <v>910</v>
      </c>
      <c r="T2" s="13" t="s">
        <v>911</v>
      </c>
      <c r="U2" s="13" t="s">
        <v>912</v>
      </c>
    </row>
    <row r="3" spans="1:21" ht="16.5" customHeight="1" x14ac:dyDescent="0.25">
      <c r="A3" s="7" t="s">
        <v>913</v>
      </c>
      <c r="B3" s="7"/>
      <c r="C3" s="7"/>
      <c r="D3" s="7"/>
      <c r="E3" s="7"/>
      <c r="F3" s="7"/>
      <c r="G3" s="7"/>
      <c r="H3" s="7"/>
      <c r="I3" s="7"/>
      <c r="J3" s="7"/>
      <c r="K3" s="7"/>
      <c r="L3" s="9"/>
      <c r="M3" s="10"/>
      <c r="N3" s="10"/>
      <c r="O3" s="10"/>
      <c r="P3" s="10"/>
      <c r="Q3" s="10"/>
      <c r="R3" s="10"/>
      <c r="S3" s="10"/>
      <c r="T3" s="10"/>
      <c r="U3" s="10"/>
    </row>
    <row r="4" spans="1:21" ht="16.5" customHeight="1" x14ac:dyDescent="0.25">
      <c r="A4" s="7"/>
      <c r="B4" s="7" t="s">
        <v>914</v>
      </c>
      <c r="C4" s="7"/>
      <c r="D4" s="7"/>
      <c r="E4" s="7"/>
      <c r="F4" s="7"/>
      <c r="G4" s="7"/>
      <c r="H4" s="7"/>
      <c r="I4" s="7"/>
      <c r="J4" s="7"/>
      <c r="K4" s="7"/>
      <c r="L4" s="9"/>
      <c r="M4" s="10"/>
      <c r="N4" s="10"/>
      <c r="O4" s="10"/>
      <c r="P4" s="10"/>
      <c r="Q4" s="10"/>
      <c r="R4" s="10"/>
      <c r="S4" s="10"/>
      <c r="T4" s="10"/>
      <c r="U4" s="10"/>
    </row>
    <row r="5" spans="1:21" ht="16.5" customHeight="1" x14ac:dyDescent="0.25">
      <c r="A5" s="7"/>
      <c r="B5" s="7"/>
      <c r="C5" s="7" t="s">
        <v>915</v>
      </c>
      <c r="D5" s="7"/>
      <c r="E5" s="7"/>
      <c r="F5" s="7"/>
      <c r="G5" s="7"/>
      <c r="H5" s="7"/>
      <c r="I5" s="7"/>
      <c r="J5" s="7"/>
      <c r="K5" s="7"/>
      <c r="L5" s="9" t="s">
        <v>131</v>
      </c>
      <c r="M5" s="290">
        <v>63</v>
      </c>
      <c r="N5" s="288">
        <v>6</v>
      </c>
      <c r="O5" s="290">
        <v>10</v>
      </c>
      <c r="P5" s="288">
        <v>5</v>
      </c>
      <c r="Q5" s="288">
        <v>9</v>
      </c>
      <c r="R5" s="288">
        <v>1</v>
      </c>
      <c r="S5" s="288" t="s">
        <v>79</v>
      </c>
      <c r="T5" s="288" t="s">
        <v>79</v>
      </c>
      <c r="U5" s="290">
        <v>94</v>
      </c>
    </row>
    <row r="6" spans="1:21" ht="16.5" customHeight="1" x14ac:dyDescent="0.25">
      <c r="A6" s="7"/>
      <c r="B6" s="7"/>
      <c r="C6" s="7" t="s">
        <v>916</v>
      </c>
      <c r="D6" s="7"/>
      <c r="E6" s="7"/>
      <c r="F6" s="7"/>
      <c r="G6" s="7"/>
      <c r="H6" s="7"/>
      <c r="I6" s="7"/>
      <c r="J6" s="7"/>
      <c r="K6" s="7"/>
      <c r="L6" s="9" t="s">
        <v>131</v>
      </c>
      <c r="M6" s="290">
        <v>38</v>
      </c>
      <c r="N6" s="290">
        <v>15</v>
      </c>
      <c r="O6" s="290">
        <v>10</v>
      </c>
      <c r="P6" s="290">
        <v>11</v>
      </c>
      <c r="Q6" s="290">
        <v>10</v>
      </c>
      <c r="R6" s="288">
        <v>4</v>
      </c>
      <c r="S6" s="288">
        <v>2</v>
      </c>
      <c r="T6" s="288" t="s">
        <v>79</v>
      </c>
      <c r="U6" s="290">
        <v>90</v>
      </c>
    </row>
    <row r="7" spans="1:21" ht="16.5" customHeight="1" x14ac:dyDescent="0.25">
      <c r="A7" s="7"/>
      <c r="B7" s="7"/>
      <c r="C7" s="7" t="s">
        <v>917</v>
      </c>
      <c r="D7" s="7"/>
      <c r="E7" s="7"/>
      <c r="F7" s="7"/>
      <c r="G7" s="7"/>
      <c r="H7" s="7"/>
      <c r="I7" s="7"/>
      <c r="J7" s="7"/>
      <c r="K7" s="7"/>
      <c r="L7" s="9" t="s">
        <v>131</v>
      </c>
      <c r="M7" s="289">
        <v>122</v>
      </c>
      <c r="N7" s="289">
        <v>187</v>
      </c>
      <c r="O7" s="289">
        <v>133</v>
      </c>
      <c r="P7" s="290">
        <v>50</v>
      </c>
      <c r="Q7" s="290">
        <v>45</v>
      </c>
      <c r="R7" s="290">
        <v>22</v>
      </c>
      <c r="S7" s="288">
        <v>7</v>
      </c>
      <c r="T7" s="288">
        <v>2</v>
      </c>
      <c r="U7" s="289">
        <v>568</v>
      </c>
    </row>
    <row r="8" spans="1:21" ht="16.5" customHeight="1" x14ac:dyDescent="0.25">
      <c r="A8" s="7"/>
      <c r="B8" s="7" t="s">
        <v>101</v>
      </c>
      <c r="C8" s="7"/>
      <c r="D8" s="7"/>
      <c r="E8" s="7"/>
      <c r="F8" s="7"/>
      <c r="G8" s="7"/>
      <c r="H8" s="7"/>
      <c r="I8" s="7"/>
      <c r="J8" s="7"/>
      <c r="K8" s="7"/>
      <c r="L8" s="9" t="s">
        <v>131</v>
      </c>
      <c r="M8" s="289">
        <v>223</v>
      </c>
      <c r="N8" s="289">
        <v>208</v>
      </c>
      <c r="O8" s="289">
        <v>153</v>
      </c>
      <c r="P8" s="290">
        <v>66</v>
      </c>
      <c r="Q8" s="290">
        <v>64</v>
      </c>
      <c r="R8" s="290">
        <v>27</v>
      </c>
      <c r="S8" s="288">
        <v>9</v>
      </c>
      <c r="T8" s="288">
        <v>2</v>
      </c>
      <c r="U8" s="289">
        <v>752</v>
      </c>
    </row>
    <row r="9" spans="1:21" ht="16.5" customHeight="1" x14ac:dyDescent="0.25">
      <c r="A9" s="7"/>
      <c r="B9" s="7" t="s">
        <v>914</v>
      </c>
      <c r="C9" s="7"/>
      <c r="D9" s="7"/>
      <c r="E9" s="7"/>
      <c r="F9" s="7"/>
      <c r="G9" s="7"/>
      <c r="H9" s="7"/>
      <c r="I9" s="7"/>
      <c r="J9" s="7"/>
      <c r="K9" s="7"/>
      <c r="L9" s="9"/>
      <c r="M9" s="10"/>
      <c r="N9" s="10"/>
      <c r="O9" s="10"/>
      <c r="P9" s="10"/>
      <c r="Q9" s="10"/>
      <c r="R9" s="10"/>
      <c r="S9" s="10"/>
      <c r="T9" s="10"/>
      <c r="U9" s="10"/>
    </row>
    <row r="10" spans="1:21" ht="16.5" customHeight="1" x14ac:dyDescent="0.25">
      <c r="A10" s="7"/>
      <c r="B10" s="7"/>
      <c r="C10" s="7" t="s">
        <v>915</v>
      </c>
      <c r="D10" s="7"/>
      <c r="E10" s="7"/>
      <c r="F10" s="7"/>
      <c r="G10" s="7"/>
      <c r="H10" s="7"/>
      <c r="I10" s="7"/>
      <c r="J10" s="7"/>
      <c r="K10" s="7"/>
      <c r="L10" s="9" t="s">
        <v>407</v>
      </c>
      <c r="M10" s="293">
        <v>28.3</v>
      </c>
      <c r="N10" s="292">
        <v>2.9</v>
      </c>
      <c r="O10" s="292">
        <v>6.5</v>
      </c>
      <c r="P10" s="292">
        <v>7.6</v>
      </c>
      <c r="Q10" s="293">
        <v>14.1</v>
      </c>
      <c r="R10" s="292">
        <v>3.7</v>
      </c>
      <c r="S10" s="292" t="s">
        <v>79</v>
      </c>
      <c r="T10" s="292" t="s">
        <v>79</v>
      </c>
      <c r="U10" s="293">
        <v>12.5</v>
      </c>
    </row>
    <row r="11" spans="1:21" ht="16.5" customHeight="1" x14ac:dyDescent="0.25">
      <c r="A11" s="7"/>
      <c r="B11" s="7"/>
      <c r="C11" s="7" t="s">
        <v>916</v>
      </c>
      <c r="D11" s="7"/>
      <c r="E11" s="7"/>
      <c r="F11" s="7"/>
      <c r="G11" s="7"/>
      <c r="H11" s="7"/>
      <c r="I11" s="7"/>
      <c r="J11" s="7"/>
      <c r="K11" s="7"/>
      <c r="L11" s="9" t="s">
        <v>407</v>
      </c>
      <c r="M11" s="293">
        <v>17</v>
      </c>
      <c r="N11" s="292">
        <v>7.2</v>
      </c>
      <c r="O11" s="292">
        <v>6.5</v>
      </c>
      <c r="P11" s="293">
        <v>16.7</v>
      </c>
      <c r="Q11" s="293">
        <v>15.6</v>
      </c>
      <c r="R11" s="293">
        <v>14.8</v>
      </c>
      <c r="S11" s="293">
        <v>22.2</v>
      </c>
      <c r="T11" s="292" t="s">
        <v>79</v>
      </c>
      <c r="U11" s="293">
        <v>12</v>
      </c>
    </row>
    <row r="12" spans="1:21" ht="16.5" customHeight="1" x14ac:dyDescent="0.25">
      <c r="A12" s="7"/>
      <c r="B12" s="7"/>
      <c r="C12" s="7" t="s">
        <v>917</v>
      </c>
      <c r="D12" s="7"/>
      <c r="E12" s="7"/>
      <c r="F12" s="7"/>
      <c r="G12" s="7"/>
      <c r="H12" s="7"/>
      <c r="I12" s="7"/>
      <c r="J12" s="7"/>
      <c r="K12" s="7"/>
      <c r="L12" s="9" t="s">
        <v>407</v>
      </c>
      <c r="M12" s="293">
        <v>54.7</v>
      </c>
      <c r="N12" s="293">
        <v>89.9</v>
      </c>
      <c r="O12" s="293">
        <v>86.9</v>
      </c>
      <c r="P12" s="293">
        <v>75.8</v>
      </c>
      <c r="Q12" s="293">
        <v>70.3</v>
      </c>
      <c r="R12" s="293">
        <v>81.5</v>
      </c>
      <c r="S12" s="293">
        <v>77.8</v>
      </c>
      <c r="T12" s="294">
        <v>100</v>
      </c>
      <c r="U12" s="293">
        <v>75.5</v>
      </c>
    </row>
    <row r="13" spans="1:21" ht="16.5" customHeight="1" x14ac:dyDescent="0.25">
      <c r="A13" s="7"/>
      <c r="B13" s="7" t="s">
        <v>101</v>
      </c>
      <c r="C13" s="7"/>
      <c r="D13" s="7"/>
      <c r="E13" s="7"/>
      <c r="F13" s="7"/>
      <c r="G13" s="7"/>
      <c r="H13" s="7"/>
      <c r="I13" s="7"/>
      <c r="J13" s="7"/>
      <c r="K13" s="7"/>
      <c r="L13" s="9" t="s">
        <v>407</v>
      </c>
      <c r="M13" s="294">
        <v>100</v>
      </c>
      <c r="N13" s="294">
        <v>100</v>
      </c>
      <c r="O13" s="294">
        <v>100</v>
      </c>
      <c r="P13" s="294">
        <v>100</v>
      </c>
      <c r="Q13" s="294">
        <v>100</v>
      </c>
      <c r="R13" s="294">
        <v>100</v>
      </c>
      <c r="S13" s="294">
        <v>100</v>
      </c>
      <c r="T13" s="294">
        <v>100</v>
      </c>
      <c r="U13" s="294">
        <v>100</v>
      </c>
    </row>
    <row r="14" spans="1:21" ht="16.5" customHeight="1" x14ac:dyDescent="0.25">
      <c r="A14" s="7" t="s">
        <v>250</v>
      </c>
      <c r="B14" s="7"/>
      <c r="C14" s="7"/>
      <c r="D14" s="7"/>
      <c r="E14" s="7"/>
      <c r="F14" s="7"/>
      <c r="G14" s="7"/>
      <c r="H14" s="7"/>
      <c r="I14" s="7"/>
      <c r="J14" s="7"/>
      <c r="K14" s="7"/>
      <c r="L14" s="9"/>
      <c r="M14" s="10"/>
      <c r="N14" s="10"/>
      <c r="O14" s="10"/>
      <c r="P14" s="10"/>
      <c r="Q14" s="10"/>
      <c r="R14" s="10"/>
      <c r="S14" s="10"/>
      <c r="T14" s="10"/>
      <c r="U14" s="10"/>
    </row>
    <row r="15" spans="1:21" ht="16.5" customHeight="1" x14ac:dyDescent="0.25">
      <c r="A15" s="7"/>
      <c r="B15" s="7" t="s">
        <v>914</v>
      </c>
      <c r="C15" s="7"/>
      <c r="D15" s="7"/>
      <c r="E15" s="7"/>
      <c r="F15" s="7"/>
      <c r="G15" s="7"/>
      <c r="H15" s="7"/>
      <c r="I15" s="7"/>
      <c r="J15" s="7"/>
      <c r="K15" s="7"/>
      <c r="L15" s="9"/>
      <c r="M15" s="10"/>
      <c r="N15" s="10"/>
      <c r="O15" s="10"/>
      <c r="P15" s="10"/>
      <c r="Q15" s="10"/>
      <c r="R15" s="10"/>
      <c r="S15" s="10"/>
      <c r="T15" s="10"/>
      <c r="U15" s="10"/>
    </row>
    <row r="16" spans="1:21" ht="16.5" customHeight="1" x14ac:dyDescent="0.25">
      <c r="A16" s="7"/>
      <c r="B16" s="7"/>
      <c r="C16" s="7" t="s">
        <v>915</v>
      </c>
      <c r="D16" s="7"/>
      <c r="E16" s="7"/>
      <c r="F16" s="7"/>
      <c r="G16" s="7"/>
      <c r="H16" s="7"/>
      <c r="I16" s="7"/>
      <c r="J16" s="7"/>
      <c r="K16" s="7"/>
      <c r="L16" s="9" t="s">
        <v>131</v>
      </c>
      <c r="M16" s="290">
        <v>66</v>
      </c>
      <c r="N16" s="288">
        <v>8</v>
      </c>
      <c r="O16" s="290">
        <v>14</v>
      </c>
      <c r="P16" s="288">
        <v>2</v>
      </c>
      <c r="Q16" s="290">
        <v>11</v>
      </c>
      <c r="R16" s="288">
        <v>3</v>
      </c>
      <c r="S16" s="288">
        <v>4</v>
      </c>
      <c r="T16" s="288" t="s">
        <v>79</v>
      </c>
      <c r="U16" s="289">
        <v>108</v>
      </c>
    </row>
    <row r="17" spans="1:21" ht="16.5" customHeight="1" x14ac:dyDescent="0.25">
      <c r="A17" s="7"/>
      <c r="B17" s="7"/>
      <c r="C17" s="7" t="s">
        <v>916</v>
      </c>
      <c r="D17" s="7"/>
      <c r="E17" s="7"/>
      <c r="F17" s="7"/>
      <c r="G17" s="7"/>
      <c r="H17" s="7"/>
      <c r="I17" s="7"/>
      <c r="J17" s="7"/>
      <c r="K17" s="7"/>
      <c r="L17" s="9" t="s">
        <v>131</v>
      </c>
      <c r="M17" s="290">
        <v>34</v>
      </c>
      <c r="N17" s="290">
        <v>19</v>
      </c>
      <c r="O17" s="290">
        <v>17</v>
      </c>
      <c r="P17" s="288">
        <v>5</v>
      </c>
      <c r="Q17" s="288">
        <v>8</v>
      </c>
      <c r="R17" s="288">
        <v>3</v>
      </c>
      <c r="S17" s="288">
        <v>2</v>
      </c>
      <c r="T17" s="288">
        <v>1</v>
      </c>
      <c r="U17" s="290">
        <v>89</v>
      </c>
    </row>
    <row r="18" spans="1:21" ht="16.5" customHeight="1" x14ac:dyDescent="0.25">
      <c r="A18" s="7"/>
      <c r="B18" s="7"/>
      <c r="C18" s="7" t="s">
        <v>917</v>
      </c>
      <c r="D18" s="7"/>
      <c r="E18" s="7"/>
      <c r="F18" s="7"/>
      <c r="G18" s="7"/>
      <c r="H18" s="7"/>
      <c r="I18" s="7"/>
      <c r="J18" s="7"/>
      <c r="K18" s="7"/>
      <c r="L18" s="9" t="s">
        <v>131</v>
      </c>
      <c r="M18" s="289">
        <v>113</v>
      </c>
      <c r="N18" s="289">
        <v>118</v>
      </c>
      <c r="O18" s="290">
        <v>77</v>
      </c>
      <c r="P18" s="290">
        <v>50</v>
      </c>
      <c r="Q18" s="290">
        <v>55</v>
      </c>
      <c r="R18" s="288">
        <v>8</v>
      </c>
      <c r="S18" s="288">
        <v>3</v>
      </c>
      <c r="T18" s="288">
        <v>3</v>
      </c>
      <c r="U18" s="289">
        <v>427</v>
      </c>
    </row>
    <row r="19" spans="1:21" ht="16.5" customHeight="1" x14ac:dyDescent="0.25">
      <c r="A19" s="7"/>
      <c r="B19" s="7" t="s">
        <v>101</v>
      </c>
      <c r="C19" s="7"/>
      <c r="D19" s="7"/>
      <c r="E19" s="7"/>
      <c r="F19" s="7"/>
      <c r="G19" s="7"/>
      <c r="H19" s="7"/>
      <c r="I19" s="7"/>
      <c r="J19" s="7"/>
      <c r="K19" s="7"/>
      <c r="L19" s="9" t="s">
        <v>131</v>
      </c>
      <c r="M19" s="289">
        <v>213</v>
      </c>
      <c r="N19" s="289">
        <v>145</v>
      </c>
      <c r="O19" s="289">
        <v>108</v>
      </c>
      <c r="P19" s="290">
        <v>57</v>
      </c>
      <c r="Q19" s="290">
        <v>74</v>
      </c>
      <c r="R19" s="290">
        <v>14</v>
      </c>
      <c r="S19" s="288">
        <v>9</v>
      </c>
      <c r="T19" s="288">
        <v>4</v>
      </c>
      <c r="U19" s="289">
        <v>624</v>
      </c>
    </row>
    <row r="20" spans="1:21" ht="16.5" customHeight="1" x14ac:dyDescent="0.25">
      <c r="A20" s="7"/>
      <c r="B20" s="7" t="s">
        <v>914</v>
      </c>
      <c r="C20" s="7"/>
      <c r="D20" s="7"/>
      <c r="E20" s="7"/>
      <c r="F20" s="7"/>
      <c r="G20" s="7"/>
      <c r="H20" s="7"/>
      <c r="I20" s="7"/>
      <c r="J20" s="7"/>
      <c r="K20" s="7"/>
      <c r="L20" s="9"/>
      <c r="M20" s="10"/>
      <c r="N20" s="10"/>
      <c r="O20" s="10"/>
      <c r="P20" s="10"/>
      <c r="Q20" s="10"/>
      <c r="R20" s="10"/>
      <c r="S20" s="10"/>
      <c r="T20" s="10"/>
      <c r="U20" s="10"/>
    </row>
    <row r="21" spans="1:21" ht="16.5" customHeight="1" x14ac:dyDescent="0.25">
      <c r="A21" s="7"/>
      <c r="B21" s="7"/>
      <c r="C21" s="7" t="s">
        <v>915</v>
      </c>
      <c r="D21" s="7"/>
      <c r="E21" s="7"/>
      <c r="F21" s="7"/>
      <c r="G21" s="7"/>
      <c r="H21" s="7"/>
      <c r="I21" s="7"/>
      <c r="J21" s="7"/>
      <c r="K21" s="7"/>
      <c r="L21" s="9" t="s">
        <v>407</v>
      </c>
      <c r="M21" s="293">
        <v>31</v>
      </c>
      <c r="N21" s="292">
        <v>5.5</v>
      </c>
      <c r="O21" s="293">
        <v>13</v>
      </c>
      <c r="P21" s="292">
        <v>3.5</v>
      </c>
      <c r="Q21" s="293">
        <v>14.9</v>
      </c>
      <c r="R21" s="293">
        <v>21.4</v>
      </c>
      <c r="S21" s="293">
        <v>44.4</v>
      </c>
      <c r="T21" s="292" t="s">
        <v>79</v>
      </c>
      <c r="U21" s="293">
        <v>17.3</v>
      </c>
    </row>
    <row r="22" spans="1:21" ht="16.5" customHeight="1" x14ac:dyDescent="0.25">
      <c r="A22" s="7"/>
      <c r="B22" s="7"/>
      <c r="C22" s="7" t="s">
        <v>916</v>
      </c>
      <c r="D22" s="7"/>
      <c r="E22" s="7"/>
      <c r="F22" s="7"/>
      <c r="G22" s="7"/>
      <c r="H22" s="7"/>
      <c r="I22" s="7"/>
      <c r="J22" s="7"/>
      <c r="K22" s="7"/>
      <c r="L22" s="9" t="s">
        <v>407</v>
      </c>
      <c r="M22" s="293">
        <v>16</v>
      </c>
      <c r="N22" s="293">
        <v>13.1</v>
      </c>
      <c r="O22" s="293">
        <v>15.7</v>
      </c>
      <c r="P22" s="292">
        <v>8.8000000000000007</v>
      </c>
      <c r="Q22" s="293">
        <v>10.8</v>
      </c>
      <c r="R22" s="293">
        <v>21.4</v>
      </c>
      <c r="S22" s="293">
        <v>22.2</v>
      </c>
      <c r="T22" s="293">
        <v>25</v>
      </c>
      <c r="U22" s="293">
        <v>14.3</v>
      </c>
    </row>
    <row r="23" spans="1:21" ht="16.5" customHeight="1" x14ac:dyDescent="0.25">
      <c r="A23" s="7"/>
      <c r="B23" s="7"/>
      <c r="C23" s="7" t="s">
        <v>917</v>
      </c>
      <c r="D23" s="7"/>
      <c r="E23" s="7"/>
      <c r="F23" s="7"/>
      <c r="G23" s="7"/>
      <c r="H23" s="7"/>
      <c r="I23" s="7"/>
      <c r="J23" s="7"/>
      <c r="K23" s="7"/>
      <c r="L23" s="9" t="s">
        <v>407</v>
      </c>
      <c r="M23" s="293">
        <v>53.1</v>
      </c>
      <c r="N23" s="293">
        <v>81.400000000000006</v>
      </c>
      <c r="O23" s="293">
        <v>71.3</v>
      </c>
      <c r="P23" s="293">
        <v>87.7</v>
      </c>
      <c r="Q23" s="293">
        <v>74.3</v>
      </c>
      <c r="R23" s="293">
        <v>57.1</v>
      </c>
      <c r="S23" s="293">
        <v>33.299999999999997</v>
      </c>
      <c r="T23" s="293">
        <v>75</v>
      </c>
      <c r="U23" s="293">
        <v>68.400000000000006</v>
      </c>
    </row>
    <row r="24" spans="1:21" ht="16.5" customHeight="1" x14ac:dyDescent="0.25">
      <c r="A24" s="7"/>
      <c r="B24" s="7" t="s">
        <v>101</v>
      </c>
      <c r="C24" s="7"/>
      <c r="D24" s="7"/>
      <c r="E24" s="7"/>
      <c r="F24" s="7"/>
      <c r="G24" s="7"/>
      <c r="H24" s="7"/>
      <c r="I24" s="7"/>
      <c r="J24" s="7"/>
      <c r="K24" s="7"/>
      <c r="L24" s="9" t="s">
        <v>407</v>
      </c>
      <c r="M24" s="294">
        <v>100</v>
      </c>
      <c r="N24" s="294">
        <v>100</v>
      </c>
      <c r="O24" s="294">
        <v>100</v>
      </c>
      <c r="P24" s="294">
        <v>100</v>
      </c>
      <c r="Q24" s="294">
        <v>100</v>
      </c>
      <c r="R24" s="294">
        <v>100</v>
      </c>
      <c r="S24" s="294">
        <v>100</v>
      </c>
      <c r="T24" s="294">
        <v>100</v>
      </c>
      <c r="U24" s="294">
        <v>100</v>
      </c>
    </row>
    <row r="25" spans="1:21" ht="16.5" customHeight="1" x14ac:dyDescent="0.25">
      <c r="A25" s="7" t="s">
        <v>245</v>
      </c>
      <c r="B25" s="7"/>
      <c r="C25" s="7"/>
      <c r="D25" s="7"/>
      <c r="E25" s="7"/>
      <c r="F25" s="7"/>
      <c r="G25" s="7"/>
      <c r="H25" s="7"/>
      <c r="I25" s="7"/>
      <c r="J25" s="7"/>
      <c r="K25" s="7"/>
      <c r="L25" s="9"/>
      <c r="M25" s="10"/>
      <c r="N25" s="10"/>
      <c r="O25" s="10"/>
      <c r="P25" s="10"/>
      <c r="Q25" s="10"/>
      <c r="R25" s="10"/>
      <c r="S25" s="10"/>
      <c r="T25" s="10"/>
      <c r="U25" s="10"/>
    </row>
    <row r="26" spans="1:21" ht="16.5" customHeight="1" x14ac:dyDescent="0.25">
      <c r="A26" s="7"/>
      <c r="B26" s="7" t="s">
        <v>914</v>
      </c>
      <c r="C26" s="7"/>
      <c r="D26" s="7"/>
      <c r="E26" s="7"/>
      <c r="F26" s="7"/>
      <c r="G26" s="7"/>
      <c r="H26" s="7"/>
      <c r="I26" s="7"/>
      <c r="J26" s="7"/>
      <c r="K26" s="7"/>
      <c r="L26" s="9"/>
      <c r="M26" s="10"/>
      <c r="N26" s="10"/>
      <c r="O26" s="10"/>
      <c r="P26" s="10"/>
      <c r="Q26" s="10"/>
      <c r="R26" s="10"/>
      <c r="S26" s="10"/>
      <c r="T26" s="10"/>
      <c r="U26" s="10"/>
    </row>
    <row r="27" spans="1:21" ht="16.5" customHeight="1" x14ac:dyDescent="0.25">
      <c r="A27" s="7"/>
      <c r="B27" s="7"/>
      <c r="C27" s="7" t="s">
        <v>915</v>
      </c>
      <c r="D27" s="7"/>
      <c r="E27" s="7"/>
      <c r="F27" s="7"/>
      <c r="G27" s="7"/>
      <c r="H27" s="7"/>
      <c r="I27" s="7"/>
      <c r="J27" s="7"/>
      <c r="K27" s="7"/>
      <c r="L27" s="9" t="s">
        <v>131</v>
      </c>
      <c r="M27" s="290">
        <v>53</v>
      </c>
      <c r="N27" s="290">
        <v>19</v>
      </c>
      <c r="O27" s="290">
        <v>16</v>
      </c>
      <c r="P27" s="288">
        <v>2</v>
      </c>
      <c r="Q27" s="290">
        <v>13</v>
      </c>
      <c r="R27" s="288">
        <v>3</v>
      </c>
      <c r="S27" s="288">
        <v>3</v>
      </c>
      <c r="T27" s="288" t="s">
        <v>79</v>
      </c>
      <c r="U27" s="289">
        <v>109</v>
      </c>
    </row>
    <row r="28" spans="1:21" ht="16.5" customHeight="1" x14ac:dyDescent="0.25">
      <c r="A28" s="7"/>
      <c r="B28" s="7"/>
      <c r="C28" s="7" t="s">
        <v>916</v>
      </c>
      <c r="D28" s="7"/>
      <c r="E28" s="7"/>
      <c r="F28" s="7"/>
      <c r="G28" s="7"/>
      <c r="H28" s="7"/>
      <c r="I28" s="7"/>
      <c r="J28" s="7"/>
      <c r="K28" s="7"/>
      <c r="L28" s="9" t="s">
        <v>131</v>
      </c>
      <c r="M28" s="290">
        <v>31</v>
      </c>
      <c r="N28" s="290">
        <v>20</v>
      </c>
      <c r="O28" s="290">
        <v>12</v>
      </c>
      <c r="P28" s="288">
        <v>3</v>
      </c>
      <c r="Q28" s="288">
        <v>9</v>
      </c>
      <c r="R28" s="288">
        <v>5</v>
      </c>
      <c r="S28" s="288">
        <v>2</v>
      </c>
      <c r="T28" s="288">
        <v>1</v>
      </c>
      <c r="U28" s="290">
        <v>83</v>
      </c>
    </row>
    <row r="29" spans="1:21" ht="16.5" customHeight="1" x14ac:dyDescent="0.25">
      <c r="A29" s="7"/>
      <c r="B29" s="7"/>
      <c r="C29" s="7" t="s">
        <v>917</v>
      </c>
      <c r="D29" s="7"/>
      <c r="E29" s="7"/>
      <c r="F29" s="7"/>
      <c r="G29" s="7"/>
      <c r="H29" s="7"/>
      <c r="I29" s="7"/>
      <c r="J29" s="7"/>
      <c r="K29" s="7"/>
      <c r="L29" s="9" t="s">
        <v>131</v>
      </c>
      <c r="M29" s="289">
        <v>324</v>
      </c>
      <c r="N29" s="289">
        <v>351</v>
      </c>
      <c r="O29" s="289">
        <v>200</v>
      </c>
      <c r="P29" s="290">
        <v>90</v>
      </c>
      <c r="Q29" s="290">
        <v>76</v>
      </c>
      <c r="R29" s="290">
        <v>25</v>
      </c>
      <c r="S29" s="288">
        <v>8</v>
      </c>
      <c r="T29" s="288">
        <v>3</v>
      </c>
      <c r="U29" s="291">
        <v>1077</v>
      </c>
    </row>
    <row r="30" spans="1:21" ht="16.5" customHeight="1" x14ac:dyDescent="0.25">
      <c r="A30" s="7"/>
      <c r="B30" s="7" t="s">
        <v>101</v>
      </c>
      <c r="C30" s="7"/>
      <c r="D30" s="7"/>
      <c r="E30" s="7"/>
      <c r="F30" s="7"/>
      <c r="G30" s="7"/>
      <c r="H30" s="7"/>
      <c r="I30" s="7"/>
      <c r="J30" s="7"/>
      <c r="K30" s="7"/>
      <c r="L30" s="9" t="s">
        <v>131</v>
      </c>
      <c r="M30" s="289">
        <v>408</v>
      </c>
      <c r="N30" s="289">
        <v>390</v>
      </c>
      <c r="O30" s="289">
        <v>228</v>
      </c>
      <c r="P30" s="290">
        <v>95</v>
      </c>
      <c r="Q30" s="290">
        <v>98</v>
      </c>
      <c r="R30" s="290">
        <v>33</v>
      </c>
      <c r="S30" s="290">
        <v>13</v>
      </c>
      <c r="T30" s="288">
        <v>4</v>
      </c>
      <c r="U30" s="291">
        <v>1269</v>
      </c>
    </row>
    <row r="31" spans="1:21" ht="16.5" customHeight="1" x14ac:dyDescent="0.25">
      <c r="A31" s="7"/>
      <c r="B31" s="7" t="s">
        <v>914</v>
      </c>
      <c r="C31" s="7"/>
      <c r="D31" s="7"/>
      <c r="E31" s="7"/>
      <c r="F31" s="7"/>
      <c r="G31" s="7"/>
      <c r="H31" s="7"/>
      <c r="I31" s="7"/>
      <c r="J31" s="7"/>
      <c r="K31" s="7"/>
      <c r="L31" s="9"/>
      <c r="M31" s="10"/>
      <c r="N31" s="10"/>
      <c r="O31" s="10"/>
      <c r="P31" s="10"/>
      <c r="Q31" s="10"/>
      <c r="R31" s="10"/>
      <c r="S31" s="10"/>
      <c r="T31" s="10"/>
      <c r="U31" s="10"/>
    </row>
    <row r="32" spans="1:21" ht="16.5" customHeight="1" x14ac:dyDescent="0.25">
      <c r="A32" s="7"/>
      <c r="B32" s="7"/>
      <c r="C32" s="7" t="s">
        <v>915</v>
      </c>
      <c r="D32" s="7"/>
      <c r="E32" s="7"/>
      <c r="F32" s="7"/>
      <c r="G32" s="7"/>
      <c r="H32" s="7"/>
      <c r="I32" s="7"/>
      <c r="J32" s="7"/>
      <c r="K32" s="7"/>
      <c r="L32" s="9" t="s">
        <v>407</v>
      </c>
      <c r="M32" s="293">
        <v>13</v>
      </c>
      <c r="N32" s="292">
        <v>4.9000000000000004</v>
      </c>
      <c r="O32" s="292">
        <v>7</v>
      </c>
      <c r="P32" s="292">
        <v>2.1</v>
      </c>
      <c r="Q32" s="293">
        <v>13.3</v>
      </c>
      <c r="R32" s="292">
        <v>9.1</v>
      </c>
      <c r="S32" s="293">
        <v>23.1</v>
      </c>
      <c r="T32" s="292" t="s">
        <v>79</v>
      </c>
      <c r="U32" s="292">
        <v>8.6</v>
      </c>
    </row>
    <row r="33" spans="1:21" ht="16.5" customHeight="1" x14ac:dyDescent="0.25">
      <c r="A33" s="7"/>
      <c r="B33" s="7"/>
      <c r="C33" s="7" t="s">
        <v>916</v>
      </c>
      <c r="D33" s="7"/>
      <c r="E33" s="7"/>
      <c r="F33" s="7"/>
      <c r="G33" s="7"/>
      <c r="H33" s="7"/>
      <c r="I33" s="7"/>
      <c r="J33" s="7"/>
      <c r="K33" s="7"/>
      <c r="L33" s="9" t="s">
        <v>407</v>
      </c>
      <c r="M33" s="292">
        <v>7.6</v>
      </c>
      <c r="N33" s="292">
        <v>5.0999999999999996</v>
      </c>
      <c r="O33" s="292">
        <v>5.3</v>
      </c>
      <c r="P33" s="292">
        <v>3.2</v>
      </c>
      <c r="Q33" s="292">
        <v>9.1999999999999993</v>
      </c>
      <c r="R33" s="293">
        <v>15.2</v>
      </c>
      <c r="S33" s="293">
        <v>15.4</v>
      </c>
      <c r="T33" s="293">
        <v>25</v>
      </c>
      <c r="U33" s="292">
        <v>6.5</v>
      </c>
    </row>
    <row r="34" spans="1:21" ht="16.5" customHeight="1" x14ac:dyDescent="0.25">
      <c r="A34" s="7"/>
      <c r="B34" s="7"/>
      <c r="C34" s="7" t="s">
        <v>917</v>
      </c>
      <c r="D34" s="7"/>
      <c r="E34" s="7"/>
      <c r="F34" s="7"/>
      <c r="G34" s="7"/>
      <c r="H34" s="7"/>
      <c r="I34" s="7"/>
      <c r="J34" s="7"/>
      <c r="K34" s="7"/>
      <c r="L34" s="9" t="s">
        <v>407</v>
      </c>
      <c r="M34" s="293">
        <v>79.400000000000006</v>
      </c>
      <c r="N34" s="293">
        <v>90</v>
      </c>
      <c r="O34" s="293">
        <v>87.7</v>
      </c>
      <c r="P34" s="293">
        <v>94.7</v>
      </c>
      <c r="Q34" s="293">
        <v>77.599999999999994</v>
      </c>
      <c r="R34" s="293">
        <v>75.8</v>
      </c>
      <c r="S34" s="293">
        <v>61.5</v>
      </c>
      <c r="T34" s="293">
        <v>75</v>
      </c>
      <c r="U34" s="293">
        <v>84.9</v>
      </c>
    </row>
    <row r="35" spans="1:21" ht="16.5" customHeight="1" x14ac:dyDescent="0.25">
      <c r="A35" s="14"/>
      <c r="B35" s="14" t="s">
        <v>101</v>
      </c>
      <c r="C35" s="14"/>
      <c r="D35" s="14"/>
      <c r="E35" s="14"/>
      <c r="F35" s="14"/>
      <c r="G35" s="14"/>
      <c r="H35" s="14"/>
      <c r="I35" s="14"/>
      <c r="J35" s="14"/>
      <c r="K35" s="14"/>
      <c r="L35" s="15" t="s">
        <v>407</v>
      </c>
      <c r="M35" s="295">
        <v>100</v>
      </c>
      <c r="N35" s="295">
        <v>100</v>
      </c>
      <c r="O35" s="295">
        <v>100</v>
      </c>
      <c r="P35" s="295">
        <v>100</v>
      </c>
      <c r="Q35" s="295">
        <v>100</v>
      </c>
      <c r="R35" s="295">
        <v>100</v>
      </c>
      <c r="S35" s="295">
        <v>100</v>
      </c>
      <c r="T35" s="295">
        <v>100</v>
      </c>
      <c r="U35" s="295">
        <v>100</v>
      </c>
    </row>
    <row r="36" spans="1:21" ht="4.5" customHeight="1" x14ac:dyDescent="0.25">
      <c r="A36" s="25"/>
      <c r="B36" s="25"/>
      <c r="C36" s="2"/>
      <c r="D36" s="2"/>
      <c r="E36" s="2"/>
      <c r="F36" s="2"/>
      <c r="G36" s="2"/>
      <c r="H36" s="2"/>
      <c r="I36" s="2"/>
      <c r="J36" s="2"/>
      <c r="K36" s="2"/>
      <c r="L36" s="2"/>
      <c r="M36" s="2"/>
      <c r="N36" s="2"/>
      <c r="O36" s="2"/>
      <c r="P36" s="2"/>
      <c r="Q36" s="2"/>
      <c r="R36" s="2"/>
      <c r="S36" s="2"/>
      <c r="T36" s="2"/>
      <c r="U36" s="2"/>
    </row>
    <row r="37" spans="1:21" ht="16.5" customHeight="1" x14ac:dyDescent="0.25">
      <c r="A37" s="25"/>
      <c r="B37" s="25"/>
      <c r="C37" s="512" t="s">
        <v>918</v>
      </c>
      <c r="D37" s="512"/>
      <c r="E37" s="512"/>
      <c r="F37" s="512"/>
      <c r="G37" s="512"/>
      <c r="H37" s="512"/>
      <c r="I37" s="512"/>
      <c r="J37" s="512"/>
      <c r="K37" s="512"/>
      <c r="L37" s="512"/>
      <c r="M37" s="512"/>
      <c r="N37" s="512"/>
      <c r="O37" s="512"/>
      <c r="P37" s="512"/>
      <c r="Q37" s="512"/>
      <c r="R37" s="512"/>
      <c r="S37" s="512"/>
      <c r="T37" s="512"/>
      <c r="U37" s="512"/>
    </row>
    <row r="38" spans="1:21" ht="4.5" customHeight="1" x14ac:dyDescent="0.25">
      <c r="A38" s="25"/>
      <c r="B38" s="25"/>
      <c r="C38" s="2"/>
      <c r="D38" s="2"/>
      <c r="E38" s="2"/>
      <c r="F38" s="2"/>
      <c r="G38" s="2"/>
      <c r="H38" s="2"/>
      <c r="I38" s="2"/>
      <c r="J38" s="2"/>
      <c r="K38" s="2"/>
      <c r="L38" s="2"/>
      <c r="M38" s="2"/>
      <c r="N38" s="2"/>
      <c r="O38" s="2"/>
      <c r="P38" s="2"/>
      <c r="Q38" s="2"/>
      <c r="R38" s="2"/>
      <c r="S38" s="2"/>
      <c r="T38" s="2"/>
      <c r="U38" s="2"/>
    </row>
    <row r="39" spans="1:21" ht="16.5" customHeight="1" x14ac:dyDescent="0.25">
      <c r="A39" s="155"/>
      <c r="B39" s="155"/>
      <c r="C39" s="512" t="s">
        <v>571</v>
      </c>
      <c r="D39" s="512"/>
      <c r="E39" s="512"/>
      <c r="F39" s="512"/>
      <c r="G39" s="512"/>
      <c r="H39" s="512"/>
      <c r="I39" s="512"/>
      <c r="J39" s="512"/>
      <c r="K39" s="512"/>
      <c r="L39" s="512"/>
      <c r="M39" s="512"/>
      <c r="N39" s="512"/>
      <c r="O39" s="512"/>
      <c r="P39" s="512"/>
      <c r="Q39" s="512"/>
      <c r="R39" s="512"/>
      <c r="S39" s="512"/>
      <c r="T39" s="512"/>
      <c r="U39" s="512"/>
    </row>
    <row r="40" spans="1:21" ht="16.5" customHeight="1" x14ac:dyDescent="0.25">
      <c r="A40" s="155"/>
      <c r="B40" s="155"/>
      <c r="C40" s="512" t="s">
        <v>572</v>
      </c>
      <c r="D40" s="512"/>
      <c r="E40" s="512"/>
      <c r="F40" s="512"/>
      <c r="G40" s="512"/>
      <c r="H40" s="512"/>
      <c r="I40" s="512"/>
      <c r="J40" s="512"/>
      <c r="K40" s="512"/>
      <c r="L40" s="512"/>
      <c r="M40" s="512"/>
      <c r="N40" s="512"/>
      <c r="O40" s="512"/>
      <c r="P40" s="512"/>
      <c r="Q40" s="512"/>
      <c r="R40" s="512"/>
      <c r="S40" s="512"/>
      <c r="T40" s="512"/>
      <c r="U40" s="512"/>
    </row>
    <row r="41" spans="1:21" ht="4.5" customHeight="1" x14ac:dyDescent="0.25">
      <c r="A41" s="25"/>
      <c r="B41" s="25"/>
      <c r="C41" s="2"/>
      <c r="D41" s="2"/>
      <c r="E41" s="2"/>
      <c r="F41" s="2"/>
      <c r="G41" s="2"/>
      <c r="H41" s="2"/>
      <c r="I41" s="2"/>
      <c r="J41" s="2"/>
      <c r="K41" s="2"/>
      <c r="L41" s="2"/>
      <c r="M41" s="2"/>
      <c r="N41" s="2"/>
      <c r="O41" s="2"/>
      <c r="P41" s="2"/>
      <c r="Q41" s="2"/>
      <c r="R41" s="2"/>
      <c r="S41" s="2"/>
      <c r="T41" s="2"/>
      <c r="U41" s="2"/>
    </row>
    <row r="42" spans="1:21" ht="55.2" customHeight="1" x14ac:dyDescent="0.25">
      <c r="A42" s="25" t="s">
        <v>102</v>
      </c>
      <c r="B42" s="25"/>
      <c r="C42" s="512" t="s">
        <v>919</v>
      </c>
      <c r="D42" s="512"/>
      <c r="E42" s="512"/>
      <c r="F42" s="512"/>
      <c r="G42" s="512"/>
      <c r="H42" s="512"/>
      <c r="I42" s="512"/>
      <c r="J42" s="512"/>
      <c r="K42" s="512"/>
      <c r="L42" s="512"/>
      <c r="M42" s="512"/>
      <c r="N42" s="512"/>
      <c r="O42" s="512"/>
      <c r="P42" s="512"/>
      <c r="Q42" s="512"/>
      <c r="R42" s="512"/>
      <c r="S42" s="512"/>
      <c r="T42" s="512"/>
      <c r="U42" s="512"/>
    </row>
    <row r="43" spans="1:21" ht="132.6" customHeight="1" x14ac:dyDescent="0.25">
      <c r="A43" s="25" t="s">
        <v>103</v>
      </c>
      <c r="B43" s="25"/>
      <c r="C43" s="512" t="s">
        <v>920</v>
      </c>
      <c r="D43" s="512"/>
      <c r="E43" s="512"/>
      <c r="F43" s="512"/>
      <c r="G43" s="512"/>
      <c r="H43" s="512"/>
      <c r="I43" s="512"/>
      <c r="J43" s="512"/>
      <c r="K43" s="512"/>
      <c r="L43" s="512"/>
      <c r="M43" s="512"/>
      <c r="N43" s="512"/>
      <c r="O43" s="512"/>
      <c r="P43" s="512"/>
      <c r="Q43" s="512"/>
      <c r="R43" s="512"/>
      <c r="S43" s="512"/>
      <c r="T43" s="512"/>
      <c r="U43" s="512"/>
    </row>
    <row r="44" spans="1:21" ht="4.5" customHeight="1" x14ac:dyDescent="0.25"/>
    <row r="45" spans="1:21" ht="16.5" customHeight="1" x14ac:dyDescent="0.25">
      <c r="A45" s="26" t="s">
        <v>115</v>
      </c>
      <c r="B45" s="25"/>
      <c r="C45" s="25"/>
      <c r="D45" s="25"/>
      <c r="E45" s="512" t="s">
        <v>921</v>
      </c>
      <c r="F45" s="512"/>
      <c r="G45" s="512"/>
      <c r="H45" s="512"/>
      <c r="I45" s="512"/>
      <c r="J45" s="512"/>
      <c r="K45" s="512"/>
      <c r="L45" s="512"/>
      <c r="M45" s="512"/>
      <c r="N45" s="512"/>
      <c r="O45" s="512"/>
      <c r="P45" s="512"/>
      <c r="Q45" s="512"/>
      <c r="R45" s="512"/>
      <c r="S45" s="512"/>
      <c r="T45" s="512"/>
      <c r="U45" s="512"/>
    </row>
  </sheetData>
  <mergeCells count="7">
    <mergeCell ref="C43:U43"/>
    <mergeCell ref="E45:U45"/>
    <mergeCell ref="K1:U1"/>
    <mergeCell ref="C37:U37"/>
    <mergeCell ref="C39:U39"/>
    <mergeCell ref="C40:U40"/>
    <mergeCell ref="C42:U42"/>
  </mergeCells>
  <pageMargins left="0.7" right="0.7" top="0.75" bottom="0.75" header="0.3" footer="0.3"/>
  <pageSetup paperSize="9" fitToHeight="0" orientation="landscape" horizontalDpi="300" verticalDpi="300"/>
  <headerFooter scaleWithDoc="0" alignWithMargins="0">
    <oddHeader>&amp;C&amp;"Arial"&amp;8TABLE 14A.33</oddHeader>
    <oddFooter>&amp;L&amp;"Arial"&amp;8REPORT ON
GOVERNMENT
SERVICES 2022&amp;R&amp;"Arial"&amp;8AGED CARE
SERVICES
PAGE &amp;B&amp;P&amp;B</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U59"/>
  <sheetViews>
    <sheetView showGridLines="0" workbookViewId="0"/>
  </sheetViews>
  <sheetFormatPr defaultRowHeight="13.2" x14ac:dyDescent="0.25"/>
  <cols>
    <col min="1" max="11" width="1.88671875" customWidth="1"/>
    <col min="12" max="12" width="5.44140625" customWidth="1"/>
    <col min="13" max="21" width="6.88671875" customWidth="1"/>
  </cols>
  <sheetData>
    <row r="1" spans="1:21" ht="33.9" customHeight="1" x14ac:dyDescent="0.25">
      <c r="A1" s="8" t="s">
        <v>922</v>
      </c>
      <c r="B1" s="8"/>
      <c r="C1" s="8"/>
      <c r="D1" s="8"/>
      <c r="E1" s="8"/>
      <c r="F1" s="8"/>
      <c r="G1" s="8"/>
      <c r="H1" s="8"/>
      <c r="I1" s="8"/>
      <c r="J1" s="8"/>
      <c r="K1" s="517" t="s">
        <v>923</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396</v>
      </c>
      <c r="N2" s="13" t="s">
        <v>397</v>
      </c>
      <c r="O2" s="13" t="s">
        <v>398</v>
      </c>
      <c r="P2" s="13" t="s">
        <v>399</v>
      </c>
      <c r="Q2" s="13" t="s">
        <v>400</v>
      </c>
      <c r="R2" s="13" t="s">
        <v>401</v>
      </c>
      <c r="S2" s="13" t="s">
        <v>402</v>
      </c>
      <c r="T2" s="13" t="s">
        <v>403</v>
      </c>
      <c r="U2" s="13" t="s">
        <v>404</v>
      </c>
    </row>
    <row r="3" spans="1:21" ht="16.5" customHeight="1" x14ac:dyDescent="0.25">
      <c r="A3" s="7" t="s">
        <v>128</v>
      </c>
      <c r="B3" s="7"/>
      <c r="C3" s="7"/>
      <c r="D3" s="7"/>
      <c r="E3" s="7"/>
      <c r="F3" s="7"/>
      <c r="G3" s="7"/>
      <c r="H3" s="7"/>
      <c r="I3" s="7"/>
      <c r="J3" s="7"/>
      <c r="K3" s="7"/>
      <c r="L3" s="9"/>
      <c r="M3" s="10"/>
      <c r="N3" s="10"/>
      <c r="O3" s="10"/>
      <c r="P3" s="10"/>
      <c r="Q3" s="10"/>
      <c r="R3" s="10"/>
      <c r="S3" s="10"/>
      <c r="T3" s="10"/>
      <c r="U3" s="10"/>
    </row>
    <row r="4" spans="1:21" ht="16.5" customHeight="1" x14ac:dyDescent="0.25">
      <c r="A4" s="7"/>
      <c r="B4" s="7" t="s">
        <v>75</v>
      </c>
      <c r="C4" s="7"/>
      <c r="D4" s="7"/>
      <c r="E4" s="7"/>
      <c r="F4" s="7"/>
      <c r="G4" s="7"/>
      <c r="H4" s="7"/>
      <c r="I4" s="7"/>
      <c r="J4" s="7"/>
      <c r="K4" s="7"/>
      <c r="L4" s="9"/>
      <c r="M4" s="10"/>
      <c r="N4" s="10"/>
      <c r="O4" s="10"/>
      <c r="P4" s="10"/>
      <c r="Q4" s="10"/>
      <c r="R4" s="10"/>
      <c r="S4" s="10"/>
      <c r="T4" s="10"/>
      <c r="U4" s="10"/>
    </row>
    <row r="5" spans="1:21" ht="16.5" customHeight="1" x14ac:dyDescent="0.25">
      <c r="A5" s="7"/>
      <c r="B5" s="7"/>
      <c r="C5" s="7" t="s">
        <v>914</v>
      </c>
      <c r="D5" s="7"/>
      <c r="E5" s="7"/>
      <c r="F5" s="7"/>
      <c r="G5" s="7"/>
      <c r="H5" s="7"/>
      <c r="I5" s="7"/>
      <c r="J5" s="7"/>
      <c r="K5" s="7"/>
      <c r="L5" s="9"/>
      <c r="M5" s="10"/>
      <c r="N5" s="10"/>
      <c r="O5" s="10"/>
      <c r="P5" s="10"/>
      <c r="Q5" s="10"/>
      <c r="R5" s="10"/>
      <c r="S5" s="10"/>
      <c r="T5" s="10"/>
      <c r="U5" s="10"/>
    </row>
    <row r="6" spans="1:21" ht="16.5" customHeight="1" x14ac:dyDescent="0.25">
      <c r="A6" s="7"/>
      <c r="B6" s="7"/>
      <c r="C6" s="7"/>
      <c r="D6" s="7" t="s">
        <v>924</v>
      </c>
      <c r="E6" s="7"/>
      <c r="F6" s="7"/>
      <c r="G6" s="7"/>
      <c r="H6" s="7"/>
      <c r="I6" s="7"/>
      <c r="J6" s="7"/>
      <c r="K6" s="7"/>
      <c r="L6" s="9" t="s">
        <v>131</v>
      </c>
      <c r="M6" s="301">
        <v>63</v>
      </c>
      <c r="N6" s="301">
        <v>11</v>
      </c>
      <c r="O6" s="302">
        <v>7</v>
      </c>
      <c r="P6" s="301">
        <v>12</v>
      </c>
      <c r="Q6" s="302">
        <v>6</v>
      </c>
      <c r="R6" s="296" t="s">
        <v>77</v>
      </c>
      <c r="S6" s="302">
        <v>2</v>
      </c>
      <c r="T6" s="296" t="s">
        <v>77</v>
      </c>
      <c r="U6" s="300">
        <v>101</v>
      </c>
    </row>
    <row r="7" spans="1:21" ht="16.5" customHeight="1" x14ac:dyDescent="0.25">
      <c r="A7" s="7"/>
      <c r="B7" s="7"/>
      <c r="C7" s="7"/>
      <c r="D7" s="7" t="s">
        <v>917</v>
      </c>
      <c r="E7" s="7"/>
      <c r="F7" s="7"/>
      <c r="G7" s="7"/>
      <c r="H7" s="7"/>
      <c r="I7" s="7"/>
      <c r="J7" s="7"/>
      <c r="K7" s="7"/>
      <c r="L7" s="9" t="s">
        <v>131</v>
      </c>
      <c r="M7" s="301">
        <v>87</v>
      </c>
      <c r="N7" s="300">
        <v>132</v>
      </c>
      <c r="O7" s="301">
        <v>79</v>
      </c>
      <c r="P7" s="301">
        <v>44</v>
      </c>
      <c r="Q7" s="301">
        <v>31</v>
      </c>
      <c r="R7" s="296" t="s">
        <v>77</v>
      </c>
      <c r="S7" s="302">
        <v>7</v>
      </c>
      <c r="T7" s="296" t="s">
        <v>77</v>
      </c>
      <c r="U7" s="300">
        <v>380</v>
      </c>
    </row>
    <row r="8" spans="1:21" ht="16.5" customHeight="1" x14ac:dyDescent="0.25">
      <c r="A8" s="7"/>
      <c r="B8" s="7"/>
      <c r="C8" s="7" t="s">
        <v>101</v>
      </c>
      <c r="D8" s="7"/>
      <c r="E8" s="7"/>
      <c r="F8" s="7"/>
      <c r="G8" s="7"/>
      <c r="H8" s="7"/>
      <c r="I8" s="7"/>
      <c r="J8" s="7"/>
      <c r="K8" s="7"/>
      <c r="L8" s="9" t="s">
        <v>131</v>
      </c>
      <c r="M8" s="300">
        <v>150</v>
      </c>
      <c r="N8" s="300">
        <v>143</v>
      </c>
      <c r="O8" s="301">
        <v>86</v>
      </c>
      <c r="P8" s="301">
        <v>56</v>
      </c>
      <c r="Q8" s="301">
        <v>37</v>
      </c>
      <c r="R8" s="296" t="s">
        <v>77</v>
      </c>
      <c r="S8" s="302">
        <v>9</v>
      </c>
      <c r="T8" s="296" t="s">
        <v>77</v>
      </c>
      <c r="U8" s="300">
        <v>481</v>
      </c>
    </row>
    <row r="9" spans="1:21" ht="16.5" customHeight="1" x14ac:dyDescent="0.25">
      <c r="A9" s="7"/>
      <c r="B9" s="7"/>
      <c r="C9" s="7" t="s">
        <v>914</v>
      </c>
      <c r="D9" s="7"/>
      <c r="E9" s="7"/>
      <c r="F9" s="7"/>
      <c r="G9" s="7"/>
      <c r="H9" s="7"/>
      <c r="I9" s="7"/>
      <c r="J9" s="7"/>
      <c r="K9" s="7"/>
      <c r="L9" s="9"/>
      <c r="M9" s="10"/>
      <c r="N9" s="10"/>
      <c r="O9" s="10"/>
      <c r="P9" s="10"/>
      <c r="Q9" s="10"/>
      <c r="R9" s="10"/>
      <c r="S9" s="10"/>
      <c r="T9" s="10"/>
      <c r="U9" s="10"/>
    </row>
    <row r="10" spans="1:21" ht="16.5" customHeight="1" x14ac:dyDescent="0.25">
      <c r="A10" s="7"/>
      <c r="B10" s="7"/>
      <c r="C10" s="7"/>
      <c r="D10" s="7" t="s">
        <v>924</v>
      </c>
      <c r="E10" s="7"/>
      <c r="F10" s="7"/>
      <c r="G10" s="7"/>
      <c r="H10" s="7"/>
      <c r="I10" s="7"/>
      <c r="J10" s="7"/>
      <c r="K10" s="7"/>
      <c r="L10" s="9" t="s">
        <v>407</v>
      </c>
      <c r="M10" s="303">
        <v>42</v>
      </c>
      <c r="N10" s="297">
        <v>7.7</v>
      </c>
      <c r="O10" s="297">
        <v>8.1</v>
      </c>
      <c r="P10" s="303">
        <v>21.4</v>
      </c>
      <c r="Q10" s="303">
        <v>16.2</v>
      </c>
      <c r="R10" s="298" t="s">
        <v>77</v>
      </c>
      <c r="S10" s="303">
        <v>22.2</v>
      </c>
      <c r="T10" s="298" t="s">
        <v>77</v>
      </c>
      <c r="U10" s="303">
        <v>21</v>
      </c>
    </row>
    <row r="11" spans="1:21" ht="16.5" customHeight="1" x14ac:dyDescent="0.25">
      <c r="A11" s="7"/>
      <c r="B11" s="7"/>
      <c r="C11" s="7"/>
      <c r="D11" s="7" t="s">
        <v>917</v>
      </c>
      <c r="E11" s="7"/>
      <c r="F11" s="7"/>
      <c r="G11" s="7"/>
      <c r="H11" s="7"/>
      <c r="I11" s="7"/>
      <c r="J11" s="7"/>
      <c r="K11" s="7"/>
      <c r="L11" s="9" t="s">
        <v>407</v>
      </c>
      <c r="M11" s="303">
        <v>58</v>
      </c>
      <c r="N11" s="303">
        <v>92.3</v>
      </c>
      <c r="O11" s="303">
        <v>91.9</v>
      </c>
      <c r="P11" s="303">
        <v>78.599999999999994</v>
      </c>
      <c r="Q11" s="303">
        <v>83.8</v>
      </c>
      <c r="R11" s="298" t="s">
        <v>77</v>
      </c>
      <c r="S11" s="303">
        <v>77.8</v>
      </c>
      <c r="T11" s="298" t="s">
        <v>77</v>
      </c>
      <c r="U11" s="303">
        <v>79</v>
      </c>
    </row>
    <row r="12" spans="1:21" ht="16.5" customHeight="1" x14ac:dyDescent="0.25">
      <c r="A12" s="7"/>
      <c r="B12" s="7"/>
      <c r="C12" s="7" t="s">
        <v>101</v>
      </c>
      <c r="D12" s="7"/>
      <c r="E12" s="7"/>
      <c r="F12" s="7"/>
      <c r="G12" s="7"/>
      <c r="H12" s="7"/>
      <c r="I12" s="7"/>
      <c r="J12" s="7"/>
      <c r="K12" s="7"/>
      <c r="L12" s="9" t="s">
        <v>407</v>
      </c>
      <c r="M12" s="304">
        <v>100</v>
      </c>
      <c r="N12" s="304">
        <v>100</v>
      </c>
      <c r="O12" s="304">
        <v>100</v>
      </c>
      <c r="P12" s="304">
        <v>100</v>
      </c>
      <c r="Q12" s="304">
        <v>100</v>
      </c>
      <c r="R12" s="298" t="s">
        <v>77</v>
      </c>
      <c r="S12" s="304">
        <v>100</v>
      </c>
      <c r="T12" s="298" t="s">
        <v>77</v>
      </c>
      <c r="U12" s="304">
        <v>100</v>
      </c>
    </row>
    <row r="13" spans="1:21" ht="16.5" customHeight="1" x14ac:dyDescent="0.25">
      <c r="A13" s="7"/>
      <c r="B13" s="7" t="s">
        <v>78</v>
      </c>
      <c r="C13" s="7"/>
      <c r="D13" s="7"/>
      <c r="E13" s="7"/>
      <c r="F13" s="7"/>
      <c r="G13" s="7"/>
      <c r="H13" s="7"/>
      <c r="I13" s="7"/>
      <c r="J13" s="7"/>
      <c r="K13" s="7"/>
      <c r="L13" s="9"/>
      <c r="M13" s="10"/>
      <c r="N13" s="10"/>
      <c r="O13" s="10"/>
      <c r="P13" s="10"/>
      <c r="Q13" s="10"/>
      <c r="R13" s="10"/>
      <c r="S13" s="10"/>
      <c r="T13" s="10"/>
      <c r="U13" s="10"/>
    </row>
    <row r="14" spans="1:21" ht="16.5" customHeight="1" x14ac:dyDescent="0.25">
      <c r="A14" s="7"/>
      <c r="B14" s="7"/>
      <c r="C14" s="7" t="s">
        <v>914</v>
      </c>
      <c r="D14" s="7"/>
      <c r="E14" s="7"/>
      <c r="F14" s="7"/>
      <c r="G14" s="7"/>
      <c r="H14" s="7"/>
      <c r="I14" s="7"/>
      <c r="J14" s="7"/>
      <c r="K14" s="7"/>
      <c r="L14" s="9"/>
      <c r="M14" s="10"/>
      <c r="N14" s="10"/>
      <c r="O14" s="10"/>
      <c r="P14" s="10"/>
      <c r="Q14" s="10"/>
      <c r="R14" s="10"/>
      <c r="S14" s="10"/>
      <c r="T14" s="10"/>
      <c r="U14" s="10"/>
    </row>
    <row r="15" spans="1:21" ht="16.5" customHeight="1" x14ac:dyDescent="0.25">
      <c r="A15" s="7"/>
      <c r="B15" s="7"/>
      <c r="C15" s="7"/>
      <c r="D15" s="7" t="s">
        <v>924</v>
      </c>
      <c r="E15" s="7"/>
      <c r="F15" s="7"/>
      <c r="G15" s="7"/>
      <c r="H15" s="7"/>
      <c r="I15" s="7"/>
      <c r="J15" s="7"/>
      <c r="K15" s="7"/>
      <c r="L15" s="9" t="s">
        <v>131</v>
      </c>
      <c r="M15" s="301">
        <v>24</v>
      </c>
      <c r="N15" s="302">
        <v>7</v>
      </c>
      <c r="O15" s="302">
        <v>3</v>
      </c>
      <c r="P15" s="302">
        <v>1</v>
      </c>
      <c r="Q15" s="302">
        <v>6</v>
      </c>
      <c r="R15" s="302">
        <v>2</v>
      </c>
      <c r="S15" s="302" t="s">
        <v>79</v>
      </c>
      <c r="T15" s="296" t="s">
        <v>77</v>
      </c>
      <c r="U15" s="301">
        <v>43</v>
      </c>
    </row>
    <row r="16" spans="1:21" ht="16.5" customHeight="1" x14ac:dyDescent="0.25">
      <c r="A16" s="7"/>
      <c r="B16" s="7"/>
      <c r="C16" s="7"/>
      <c r="D16" s="7" t="s">
        <v>917</v>
      </c>
      <c r="E16" s="7"/>
      <c r="F16" s="7"/>
      <c r="G16" s="7"/>
      <c r="H16" s="7"/>
      <c r="I16" s="7"/>
      <c r="J16" s="7"/>
      <c r="K16" s="7"/>
      <c r="L16" s="9" t="s">
        <v>131</v>
      </c>
      <c r="M16" s="301">
        <v>30</v>
      </c>
      <c r="N16" s="301">
        <v>49</v>
      </c>
      <c r="O16" s="301">
        <v>32</v>
      </c>
      <c r="P16" s="302">
        <v>2</v>
      </c>
      <c r="Q16" s="302">
        <v>9</v>
      </c>
      <c r="R16" s="301">
        <v>14</v>
      </c>
      <c r="S16" s="302" t="s">
        <v>79</v>
      </c>
      <c r="T16" s="296" t="s">
        <v>77</v>
      </c>
      <c r="U16" s="300">
        <v>136</v>
      </c>
    </row>
    <row r="17" spans="1:21" ht="16.5" customHeight="1" x14ac:dyDescent="0.25">
      <c r="A17" s="7"/>
      <c r="B17" s="7"/>
      <c r="C17" s="7" t="s">
        <v>101</v>
      </c>
      <c r="D17" s="7"/>
      <c r="E17" s="7"/>
      <c r="F17" s="7"/>
      <c r="G17" s="7"/>
      <c r="H17" s="7"/>
      <c r="I17" s="7"/>
      <c r="J17" s="7"/>
      <c r="K17" s="7"/>
      <c r="L17" s="9" t="s">
        <v>131</v>
      </c>
      <c r="M17" s="301">
        <v>54</v>
      </c>
      <c r="N17" s="301">
        <v>56</v>
      </c>
      <c r="O17" s="301">
        <v>35</v>
      </c>
      <c r="P17" s="302">
        <v>3</v>
      </c>
      <c r="Q17" s="301">
        <v>15</v>
      </c>
      <c r="R17" s="301">
        <v>16</v>
      </c>
      <c r="S17" s="302" t="s">
        <v>79</v>
      </c>
      <c r="T17" s="296" t="s">
        <v>77</v>
      </c>
      <c r="U17" s="300">
        <v>179</v>
      </c>
    </row>
    <row r="18" spans="1:21" ht="16.5" customHeight="1" x14ac:dyDescent="0.25">
      <c r="A18" s="7"/>
      <c r="B18" s="7"/>
      <c r="C18" s="7" t="s">
        <v>914</v>
      </c>
      <c r="D18" s="7"/>
      <c r="E18" s="7"/>
      <c r="F18" s="7"/>
      <c r="G18" s="7"/>
      <c r="H18" s="7"/>
      <c r="I18" s="7"/>
      <c r="J18" s="7"/>
      <c r="K18" s="7"/>
      <c r="L18" s="9"/>
      <c r="M18" s="10"/>
      <c r="N18" s="10"/>
      <c r="O18" s="10"/>
      <c r="P18" s="10"/>
      <c r="Q18" s="10"/>
      <c r="R18" s="10"/>
      <c r="S18" s="10"/>
      <c r="T18" s="10"/>
      <c r="U18" s="10"/>
    </row>
    <row r="19" spans="1:21" ht="16.5" customHeight="1" x14ac:dyDescent="0.25">
      <c r="A19" s="7"/>
      <c r="B19" s="7"/>
      <c r="C19" s="7"/>
      <c r="D19" s="7" t="s">
        <v>924</v>
      </c>
      <c r="E19" s="7"/>
      <c r="F19" s="7"/>
      <c r="G19" s="7"/>
      <c r="H19" s="7"/>
      <c r="I19" s="7"/>
      <c r="J19" s="7"/>
      <c r="K19" s="7"/>
      <c r="L19" s="9" t="s">
        <v>407</v>
      </c>
      <c r="M19" s="303">
        <v>44.4</v>
      </c>
      <c r="N19" s="303">
        <v>12.5</v>
      </c>
      <c r="O19" s="297">
        <v>8.6</v>
      </c>
      <c r="P19" s="303">
        <v>33.299999999999997</v>
      </c>
      <c r="Q19" s="303">
        <v>40</v>
      </c>
      <c r="R19" s="303">
        <v>12.5</v>
      </c>
      <c r="S19" s="298" t="s">
        <v>77</v>
      </c>
      <c r="T19" s="298" t="s">
        <v>77</v>
      </c>
      <c r="U19" s="303">
        <v>24</v>
      </c>
    </row>
    <row r="20" spans="1:21" ht="16.5" customHeight="1" x14ac:dyDescent="0.25">
      <c r="A20" s="7"/>
      <c r="B20" s="7"/>
      <c r="C20" s="7"/>
      <c r="D20" s="7" t="s">
        <v>917</v>
      </c>
      <c r="E20" s="7"/>
      <c r="F20" s="7"/>
      <c r="G20" s="7"/>
      <c r="H20" s="7"/>
      <c r="I20" s="7"/>
      <c r="J20" s="7"/>
      <c r="K20" s="7"/>
      <c r="L20" s="9" t="s">
        <v>407</v>
      </c>
      <c r="M20" s="303">
        <v>55.6</v>
      </c>
      <c r="N20" s="303">
        <v>87.5</v>
      </c>
      <c r="O20" s="303">
        <v>91.4</v>
      </c>
      <c r="P20" s="303">
        <v>66.7</v>
      </c>
      <c r="Q20" s="303">
        <v>60</v>
      </c>
      <c r="R20" s="303">
        <v>87.5</v>
      </c>
      <c r="S20" s="298" t="s">
        <v>77</v>
      </c>
      <c r="T20" s="298" t="s">
        <v>77</v>
      </c>
      <c r="U20" s="303">
        <v>76</v>
      </c>
    </row>
    <row r="21" spans="1:21" ht="16.5" customHeight="1" x14ac:dyDescent="0.25">
      <c r="A21" s="7"/>
      <c r="B21" s="7"/>
      <c r="C21" s="7" t="s">
        <v>101</v>
      </c>
      <c r="D21" s="7"/>
      <c r="E21" s="7"/>
      <c r="F21" s="7"/>
      <c r="G21" s="7"/>
      <c r="H21" s="7"/>
      <c r="I21" s="7"/>
      <c r="J21" s="7"/>
      <c r="K21" s="7"/>
      <c r="L21" s="9" t="s">
        <v>407</v>
      </c>
      <c r="M21" s="304">
        <v>100</v>
      </c>
      <c r="N21" s="304">
        <v>100</v>
      </c>
      <c r="O21" s="304">
        <v>100</v>
      </c>
      <c r="P21" s="304">
        <v>100</v>
      </c>
      <c r="Q21" s="304">
        <v>100</v>
      </c>
      <c r="R21" s="304">
        <v>100</v>
      </c>
      <c r="S21" s="298" t="s">
        <v>77</v>
      </c>
      <c r="T21" s="298" t="s">
        <v>77</v>
      </c>
      <c r="U21" s="304">
        <v>100</v>
      </c>
    </row>
    <row r="22" spans="1:21" ht="16.5" customHeight="1" x14ac:dyDescent="0.25">
      <c r="A22" s="7"/>
      <c r="B22" s="7" t="s">
        <v>80</v>
      </c>
      <c r="C22" s="7"/>
      <c r="D22" s="7"/>
      <c r="E22" s="7"/>
      <c r="F22" s="7"/>
      <c r="G22" s="7"/>
      <c r="H22" s="7"/>
      <c r="I22" s="7"/>
      <c r="J22" s="7"/>
      <c r="K22" s="7"/>
      <c r="L22" s="9"/>
      <c r="M22" s="10"/>
      <c r="N22" s="10"/>
      <c r="O22" s="10"/>
      <c r="P22" s="10"/>
      <c r="Q22" s="10"/>
      <c r="R22" s="10"/>
      <c r="S22" s="10"/>
      <c r="T22" s="10"/>
      <c r="U22" s="10"/>
    </row>
    <row r="23" spans="1:21" ht="16.5" customHeight="1" x14ac:dyDescent="0.25">
      <c r="A23" s="7"/>
      <c r="B23" s="7"/>
      <c r="C23" s="7" t="s">
        <v>914</v>
      </c>
      <c r="D23" s="7"/>
      <c r="E23" s="7"/>
      <c r="F23" s="7"/>
      <c r="G23" s="7"/>
      <c r="H23" s="7"/>
      <c r="I23" s="7"/>
      <c r="J23" s="7"/>
      <c r="K23" s="7"/>
      <c r="L23" s="9"/>
      <c r="M23" s="10"/>
      <c r="N23" s="10"/>
      <c r="O23" s="10"/>
      <c r="P23" s="10"/>
      <c r="Q23" s="10"/>
      <c r="R23" s="10"/>
      <c r="S23" s="10"/>
      <c r="T23" s="10"/>
      <c r="U23" s="10"/>
    </row>
    <row r="24" spans="1:21" ht="16.5" customHeight="1" x14ac:dyDescent="0.25">
      <c r="A24" s="7"/>
      <c r="B24" s="7"/>
      <c r="C24" s="7"/>
      <c r="D24" s="7" t="s">
        <v>924</v>
      </c>
      <c r="E24" s="7"/>
      <c r="F24" s="7"/>
      <c r="G24" s="7"/>
      <c r="H24" s="7"/>
      <c r="I24" s="7"/>
      <c r="J24" s="7"/>
      <c r="K24" s="7"/>
      <c r="L24" s="9" t="s">
        <v>131</v>
      </c>
      <c r="M24" s="301">
        <v>14</v>
      </c>
      <c r="N24" s="302">
        <v>3</v>
      </c>
      <c r="O24" s="301">
        <v>10</v>
      </c>
      <c r="P24" s="302">
        <v>2</v>
      </c>
      <c r="Q24" s="302">
        <v>6</v>
      </c>
      <c r="R24" s="302">
        <v>2</v>
      </c>
      <c r="S24" s="296" t="s">
        <v>77</v>
      </c>
      <c r="T24" s="302" t="s">
        <v>79</v>
      </c>
      <c r="U24" s="301">
        <v>37</v>
      </c>
    </row>
    <row r="25" spans="1:21" ht="16.5" customHeight="1" x14ac:dyDescent="0.25">
      <c r="A25" s="7"/>
      <c r="B25" s="7"/>
      <c r="C25" s="7"/>
      <c r="D25" s="7" t="s">
        <v>917</v>
      </c>
      <c r="E25" s="7"/>
      <c r="F25" s="7"/>
      <c r="G25" s="7"/>
      <c r="H25" s="7"/>
      <c r="I25" s="7"/>
      <c r="J25" s="7"/>
      <c r="K25" s="7"/>
      <c r="L25" s="9" t="s">
        <v>131</v>
      </c>
      <c r="M25" s="302">
        <v>4</v>
      </c>
      <c r="N25" s="302">
        <v>6</v>
      </c>
      <c r="O25" s="301">
        <v>19</v>
      </c>
      <c r="P25" s="302">
        <v>4</v>
      </c>
      <c r="Q25" s="302">
        <v>5</v>
      </c>
      <c r="R25" s="302">
        <v>7</v>
      </c>
      <c r="S25" s="296" t="s">
        <v>77</v>
      </c>
      <c r="T25" s="302" t="s">
        <v>79</v>
      </c>
      <c r="U25" s="301">
        <v>45</v>
      </c>
    </row>
    <row r="26" spans="1:21" ht="16.5" customHeight="1" x14ac:dyDescent="0.25">
      <c r="A26" s="7"/>
      <c r="B26" s="7"/>
      <c r="C26" s="7" t="s">
        <v>101</v>
      </c>
      <c r="D26" s="7"/>
      <c r="E26" s="7"/>
      <c r="F26" s="7"/>
      <c r="G26" s="7"/>
      <c r="H26" s="7"/>
      <c r="I26" s="7"/>
      <c r="J26" s="7"/>
      <c r="K26" s="7"/>
      <c r="L26" s="9" t="s">
        <v>131</v>
      </c>
      <c r="M26" s="301">
        <v>18</v>
      </c>
      <c r="N26" s="302">
        <v>9</v>
      </c>
      <c r="O26" s="301">
        <v>29</v>
      </c>
      <c r="P26" s="302">
        <v>6</v>
      </c>
      <c r="Q26" s="301">
        <v>11</v>
      </c>
      <c r="R26" s="302">
        <v>9</v>
      </c>
      <c r="S26" s="296" t="s">
        <v>77</v>
      </c>
      <c r="T26" s="302" t="s">
        <v>79</v>
      </c>
      <c r="U26" s="301">
        <v>82</v>
      </c>
    </row>
    <row r="27" spans="1:21" ht="16.5" customHeight="1" x14ac:dyDescent="0.25">
      <c r="A27" s="7"/>
      <c r="B27" s="7"/>
      <c r="C27" s="7" t="s">
        <v>914</v>
      </c>
      <c r="D27" s="7"/>
      <c r="E27" s="7"/>
      <c r="F27" s="7"/>
      <c r="G27" s="7"/>
      <c r="H27" s="7"/>
      <c r="I27" s="7"/>
      <c r="J27" s="7"/>
      <c r="K27" s="7"/>
      <c r="L27" s="9"/>
      <c r="M27" s="10"/>
      <c r="N27" s="10"/>
      <c r="O27" s="10"/>
      <c r="P27" s="10"/>
      <c r="Q27" s="10"/>
      <c r="R27" s="10"/>
      <c r="S27" s="10"/>
      <c r="T27" s="10"/>
      <c r="U27" s="10"/>
    </row>
    <row r="28" spans="1:21" ht="16.5" customHeight="1" x14ac:dyDescent="0.25">
      <c r="A28" s="7"/>
      <c r="B28" s="7"/>
      <c r="C28" s="7"/>
      <c r="D28" s="7" t="s">
        <v>924</v>
      </c>
      <c r="E28" s="7"/>
      <c r="F28" s="7"/>
      <c r="G28" s="7"/>
      <c r="H28" s="7"/>
      <c r="I28" s="7"/>
      <c r="J28" s="7"/>
      <c r="K28" s="7"/>
      <c r="L28" s="9" t="s">
        <v>407</v>
      </c>
      <c r="M28" s="303">
        <v>77.8</v>
      </c>
      <c r="N28" s="303">
        <v>33.299999999999997</v>
      </c>
      <c r="O28" s="303">
        <v>34.5</v>
      </c>
      <c r="P28" s="303">
        <v>33.299999999999997</v>
      </c>
      <c r="Q28" s="303">
        <v>54.5</v>
      </c>
      <c r="R28" s="303">
        <v>22.2</v>
      </c>
      <c r="S28" s="298" t="s">
        <v>77</v>
      </c>
      <c r="T28" s="298" t="s">
        <v>77</v>
      </c>
      <c r="U28" s="303">
        <v>45.1</v>
      </c>
    </row>
    <row r="29" spans="1:21" ht="16.5" customHeight="1" x14ac:dyDescent="0.25">
      <c r="A29" s="7"/>
      <c r="B29" s="7"/>
      <c r="C29" s="7"/>
      <c r="D29" s="7" t="s">
        <v>917</v>
      </c>
      <c r="E29" s="7"/>
      <c r="F29" s="7"/>
      <c r="G29" s="7"/>
      <c r="H29" s="7"/>
      <c r="I29" s="7"/>
      <c r="J29" s="7"/>
      <c r="K29" s="7"/>
      <c r="L29" s="9" t="s">
        <v>407</v>
      </c>
      <c r="M29" s="303">
        <v>22.2</v>
      </c>
      <c r="N29" s="303">
        <v>66.7</v>
      </c>
      <c r="O29" s="303">
        <v>65.5</v>
      </c>
      <c r="P29" s="303">
        <v>66.7</v>
      </c>
      <c r="Q29" s="303">
        <v>45.5</v>
      </c>
      <c r="R29" s="303">
        <v>77.8</v>
      </c>
      <c r="S29" s="298" t="s">
        <v>77</v>
      </c>
      <c r="T29" s="298" t="s">
        <v>77</v>
      </c>
      <c r="U29" s="303">
        <v>54.9</v>
      </c>
    </row>
    <row r="30" spans="1:21" ht="16.5" customHeight="1" x14ac:dyDescent="0.25">
      <c r="A30" s="7"/>
      <c r="B30" s="7"/>
      <c r="C30" s="7" t="s">
        <v>101</v>
      </c>
      <c r="D30" s="7"/>
      <c r="E30" s="7"/>
      <c r="F30" s="7"/>
      <c r="G30" s="7"/>
      <c r="H30" s="7"/>
      <c r="I30" s="7"/>
      <c r="J30" s="7"/>
      <c r="K30" s="7"/>
      <c r="L30" s="9" t="s">
        <v>407</v>
      </c>
      <c r="M30" s="304">
        <v>100</v>
      </c>
      <c r="N30" s="304">
        <v>100</v>
      </c>
      <c r="O30" s="304">
        <v>100</v>
      </c>
      <c r="P30" s="304">
        <v>100</v>
      </c>
      <c r="Q30" s="304">
        <v>100</v>
      </c>
      <c r="R30" s="304">
        <v>100</v>
      </c>
      <c r="S30" s="298" t="s">
        <v>77</v>
      </c>
      <c r="T30" s="298" t="s">
        <v>77</v>
      </c>
      <c r="U30" s="304">
        <v>100</v>
      </c>
    </row>
    <row r="31" spans="1:21" ht="16.5" customHeight="1" x14ac:dyDescent="0.25">
      <c r="A31" s="7"/>
      <c r="B31" s="7" t="s">
        <v>81</v>
      </c>
      <c r="C31" s="7"/>
      <c r="D31" s="7"/>
      <c r="E31" s="7"/>
      <c r="F31" s="7"/>
      <c r="G31" s="7"/>
      <c r="H31" s="7"/>
      <c r="I31" s="7"/>
      <c r="J31" s="7"/>
      <c r="K31" s="7"/>
      <c r="L31" s="9"/>
      <c r="M31" s="10"/>
      <c r="N31" s="10"/>
      <c r="O31" s="10"/>
      <c r="P31" s="10"/>
      <c r="Q31" s="10"/>
      <c r="R31" s="10"/>
      <c r="S31" s="10"/>
      <c r="T31" s="10"/>
      <c r="U31" s="10"/>
    </row>
    <row r="32" spans="1:21" ht="16.5" customHeight="1" x14ac:dyDescent="0.25">
      <c r="A32" s="7"/>
      <c r="B32" s="7"/>
      <c r="C32" s="7" t="s">
        <v>914</v>
      </c>
      <c r="D32" s="7"/>
      <c r="E32" s="7"/>
      <c r="F32" s="7"/>
      <c r="G32" s="7"/>
      <c r="H32" s="7"/>
      <c r="I32" s="7"/>
      <c r="J32" s="7"/>
      <c r="K32" s="7"/>
      <c r="L32" s="9"/>
      <c r="M32" s="10"/>
      <c r="N32" s="10"/>
      <c r="O32" s="10"/>
      <c r="P32" s="10"/>
      <c r="Q32" s="10"/>
      <c r="R32" s="10"/>
      <c r="S32" s="10"/>
      <c r="T32" s="10"/>
      <c r="U32" s="10"/>
    </row>
    <row r="33" spans="1:21" ht="16.5" customHeight="1" x14ac:dyDescent="0.25">
      <c r="A33" s="7"/>
      <c r="B33" s="7"/>
      <c r="C33" s="7"/>
      <c r="D33" s="7" t="s">
        <v>924</v>
      </c>
      <c r="E33" s="7"/>
      <c r="F33" s="7"/>
      <c r="G33" s="7"/>
      <c r="H33" s="7"/>
      <c r="I33" s="7"/>
      <c r="J33" s="7"/>
      <c r="K33" s="7"/>
      <c r="L33" s="9" t="s">
        <v>131</v>
      </c>
      <c r="M33" s="302" t="s">
        <v>79</v>
      </c>
      <c r="N33" s="302" t="s">
        <v>79</v>
      </c>
      <c r="O33" s="302" t="s">
        <v>79</v>
      </c>
      <c r="P33" s="302" t="s">
        <v>79</v>
      </c>
      <c r="Q33" s="302">
        <v>1</v>
      </c>
      <c r="R33" s="302">
        <v>1</v>
      </c>
      <c r="S33" s="296" t="s">
        <v>77</v>
      </c>
      <c r="T33" s="302" t="s">
        <v>79</v>
      </c>
      <c r="U33" s="302">
        <v>2</v>
      </c>
    </row>
    <row r="34" spans="1:21" ht="16.5" customHeight="1" x14ac:dyDescent="0.25">
      <c r="A34" s="7"/>
      <c r="B34" s="7"/>
      <c r="C34" s="7"/>
      <c r="D34" s="7" t="s">
        <v>917</v>
      </c>
      <c r="E34" s="7"/>
      <c r="F34" s="7"/>
      <c r="G34" s="7"/>
      <c r="H34" s="7"/>
      <c r="I34" s="7"/>
      <c r="J34" s="7"/>
      <c r="K34" s="7"/>
      <c r="L34" s="9" t="s">
        <v>131</v>
      </c>
      <c r="M34" s="302">
        <v>1</v>
      </c>
      <c r="N34" s="302" t="s">
        <v>79</v>
      </c>
      <c r="O34" s="302">
        <v>1</v>
      </c>
      <c r="P34" s="302" t="s">
        <v>79</v>
      </c>
      <c r="Q34" s="302" t="s">
        <v>79</v>
      </c>
      <c r="R34" s="302">
        <v>1</v>
      </c>
      <c r="S34" s="296" t="s">
        <v>77</v>
      </c>
      <c r="T34" s="302">
        <v>2</v>
      </c>
      <c r="U34" s="302">
        <v>5</v>
      </c>
    </row>
    <row r="35" spans="1:21" ht="16.5" customHeight="1" x14ac:dyDescent="0.25">
      <c r="A35" s="7"/>
      <c r="B35" s="7"/>
      <c r="C35" s="7" t="s">
        <v>101</v>
      </c>
      <c r="D35" s="7"/>
      <c r="E35" s="7"/>
      <c r="F35" s="7"/>
      <c r="G35" s="7"/>
      <c r="H35" s="7"/>
      <c r="I35" s="7"/>
      <c r="J35" s="7"/>
      <c r="K35" s="7"/>
      <c r="L35" s="9" t="s">
        <v>131</v>
      </c>
      <c r="M35" s="302">
        <v>1</v>
      </c>
      <c r="N35" s="302" t="s">
        <v>79</v>
      </c>
      <c r="O35" s="302">
        <v>1</v>
      </c>
      <c r="P35" s="302" t="s">
        <v>79</v>
      </c>
      <c r="Q35" s="302">
        <v>1</v>
      </c>
      <c r="R35" s="302">
        <v>2</v>
      </c>
      <c r="S35" s="296" t="s">
        <v>77</v>
      </c>
      <c r="T35" s="302">
        <v>2</v>
      </c>
      <c r="U35" s="302">
        <v>7</v>
      </c>
    </row>
    <row r="36" spans="1:21" ht="16.5" customHeight="1" x14ac:dyDescent="0.25">
      <c r="A36" s="7"/>
      <c r="B36" s="7"/>
      <c r="C36" s="7" t="s">
        <v>914</v>
      </c>
      <c r="D36" s="7"/>
      <c r="E36" s="7"/>
      <c r="F36" s="7"/>
      <c r="G36" s="7"/>
      <c r="H36" s="7"/>
      <c r="I36" s="7"/>
      <c r="J36" s="7"/>
      <c r="K36" s="7"/>
      <c r="L36" s="9"/>
      <c r="M36" s="10"/>
      <c r="N36" s="10"/>
      <c r="O36" s="10"/>
      <c r="P36" s="10"/>
      <c r="Q36" s="10"/>
      <c r="R36" s="10"/>
      <c r="S36" s="10"/>
      <c r="T36" s="10"/>
      <c r="U36" s="10"/>
    </row>
    <row r="37" spans="1:21" ht="16.5" customHeight="1" x14ac:dyDescent="0.25">
      <c r="A37" s="7"/>
      <c r="B37" s="7"/>
      <c r="C37" s="7"/>
      <c r="D37" s="7" t="s">
        <v>924</v>
      </c>
      <c r="E37" s="7"/>
      <c r="F37" s="7"/>
      <c r="G37" s="7"/>
      <c r="H37" s="7"/>
      <c r="I37" s="7"/>
      <c r="J37" s="7"/>
      <c r="K37" s="7"/>
      <c r="L37" s="9" t="s">
        <v>407</v>
      </c>
      <c r="M37" s="297" t="s">
        <v>79</v>
      </c>
      <c r="N37" s="298" t="s">
        <v>77</v>
      </c>
      <c r="O37" s="297" t="s">
        <v>79</v>
      </c>
      <c r="P37" s="298" t="s">
        <v>77</v>
      </c>
      <c r="Q37" s="304">
        <v>100</v>
      </c>
      <c r="R37" s="303">
        <v>50</v>
      </c>
      <c r="S37" s="298" t="s">
        <v>77</v>
      </c>
      <c r="T37" s="297" t="s">
        <v>79</v>
      </c>
      <c r="U37" s="303">
        <v>28.6</v>
      </c>
    </row>
    <row r="38" spans="1:21" ht="16.5" customHeight="1" x14ac:dyDescent="0.25">
      <c r="A38" s="7"/>
      <c r="B38" s="7"/>
      <c r="C38" s="7"/>
      <c r="D38" s="7" t="s">
        <v>917</v>
      </c>
      <c r="E38" s="7"/>
      <c r="F38" s="7"/>
      <c r="G38" s="7"/>
      <c r="H38" s="7"/>
      <c r="I38" s="7"/>
      <c r="J38" s="7"/>
      <c r="K38" s="7"/>
      <c r="L38" s="9" t="s">
        <v>407</v>
      </c>
      <c r="M38" s="304">
        <v>100</v>
      </c>
      <c r="N38" s="298" t="s">
        <v>77</v>
      </c>
      <c r="O38" s="304">
        <v>100</v>
      </c>
      <c r="P38" s="298" t="s">
        <v>77</v>
      </c>
      <c r="Q38" s="297" t="s">
        <v>79</v>
      </c>
      <c r="R38" s="303">
        <v>50</v>
      </c>
      <c r="S38" s="298" t="s">
        <v>77</v>
      </c>
      <c r="T38" s="304">
        <v>100</v>
      </c>
      <c r="U38" s="303">
        <v>71.400000000000006</v>
      </c>
    </row>
    <row r="39" spans="1:21" ht="16.5" customHeight="1" x14ac:dyDescent="0.25">
      <c r="A39" s="7"/>
      <c r="B39" s="7"/>
      <c r="C39" s="7" t="s">
        <v>101</v>
      </c>
      <c r="D39" s="7"/>
      <c r="E39" s="7"/>
      <c r="F39" s="7"/>
      <c r="G39" s="7"/>
      <c r="H39" s="7"/>
      <c r="I39" s="7"/>
      <c r="J39" s="7"/>
      <c r="K39" s="7"/>
      <c r="L39" s="9" t="s">
        <v>407</v>
      </c>
      <c r="M39" s="304">
        <v>100</v>
      </c>
      <c r="N39" s="298" t="s">
        <v>77</v>
      </c>
      <c r="O39" s="304">
        <v>100</v>
      </c>
      <c r="P39" s="298" t="s">
        <v>77</v>
      </c>
      <c r="Q39" s="304">
        <v>100</v>
      </c>
      <c r="R39" s="304">
        <v>100</v>
      </c>
      <c r="S39" s="298" t="s">
        <v>77</v>
      </c>
      <c r="T39" s="304">
        <v>100</v>
      </c>
      <c r="U39" s="304">
        <v>100</v>
      </c>
    </row>
    <row r="40" spans="1:21" ht="16.5" customHeight="1" x14ac:dyDescent="0.25">
      <c r="A40" s="7"/>
      <c r="B40" s="7" t="s">
        <v>82</v>
      </c>
      <c r="C40" s="7"/>
      <c r="D40" s="7"/>
      <c r="E40" s="7"/>
      <c r="F40" s="7"/>
      <c r="G40" s="7"/>
      <c r="H40" s="7"/>
      <c r="I40" s="7"/>
      <c r="J40" s="7"/>
      <c r="K40" s="7"/>
      <c r="L40" s="9"/>
      <c r="M40" s="10"/>
      <c r="N40" s="10"/>
      <c r="O40" s="10"/>
      <c r="P40" s="10"/>
      <c r="Q40" s="10"/>
      <c r="R40" s="10"/>
      <c r="S40" s="10"/>
      <c r="T40" s="10"/>
      <c r="U40" s="10"/>
    </row>
    <row r="41" spans="1:21" ht="16.5" customHeight="1" x14ac:dyDescent="0.25">
      <c r="A41" s="7"/>
      <c r="B41" s="7"/>
      <c r="C41" s="7" t="s">
        <v>914</v>
      </c>
      <c r="D41" s="7"/>
      <c r="E41" s="7"/>
      <c r="F41" s="7"/>
      <c r="G41" s="7"/>
      <c r="H41" s="7"/>
      <c r="I41" s="7"/>
      <c r="J41" s="7"/>
      <c r="K41" s="7"/>
      <c r="L41" s="9"/>
      <c r="M41" s="10"/>
      <c r="N41" s="10"/>
      <c r="O41" s="10"/>
      <c r="P41" s="10"/>
      <c r="Q41" s="10"/>
      <c r="R41" s="10"/>
      <c r="S41" s="10"/>
      <c r="T41" s="10"/>
      <c r="U41" s="10"/>
    </row>
    <row r="42" spans="1:21" ht="16.5" customHeight="1" x14ac:dyDescent="0.25">
      <c r="A42" s="7"/>
      <c r="B42" s="7"/>
      <c r="C42" s="7"/>
      <c r="D42" s="7" t="s">
        <v>924</v>
      </c>
      <c r="E42" s="7"/>
      <c r="F42" s="7"/>
      <c r="G42" s="7"/>
      <c r="H42" s="7"/>
      <c r="I42" s="7"/>
      <c r="J42" s="7"/>
      <c r="K42" s="7"/>
      <c r="L42" s="9" t="s">
        <v>131</v>
      </c>
      <c r="M42" s="302" t="s">
        <v>79</v>
      </c>
      <c r="N42" s="296" t="s">
        <v>77</v>
      </c>
      <c r="O42" s="302" t="s">
        <v>79</v>
      </c>
      <c r="P42" s="302">
        <v>1</v>
      </c>
      <c r="Q42" s="302" t="s">
        <v>79</v>
      </c>
      <c r="R42" s="302" t="s">
        <v>79</v>
      </c>
      <c r="S42" s="296" t="s">
        <v>77</v>
      </c>
      <c r="T42" s="302" t="s">
        <v>79</v>
      </c>
      <c r="U42" s="302">
        <v>1</v>
      </c>
    </row>
    <row r="43" spans="1:21" ht="16.5" customHeight="1" x14ac:dyDescent="0.25">
      <c r="A43" s="7"/>
      <c r="B43" s="7"/>
      <c r="C43" s="7"/>
      <c r="D43" s="7" t="s">
        <v>917</v>
      </c>
      <c r="E43" s="7"/>
      <c r="F43" s="7"/>
      <c r="G43" s="7"/>
      <c r="H43" s="7"/>
      <c r="I43" s="7"/>
      <c r="J43" s="7"/>
      <c r="K43" s="7"/>
      <c r="L43" s="9" t="s">
        <v>131</v>
      </c>
      <c r="M43" s="302" t="s">
        <v>79</v>
      </c>
      <c r="N43" s="296" t="s">
        <v>77</v>
      </c>
      <c r="O43" s="302">
        <v>2</v>
      </c>
      <c r="P43" s="302" t="s">
        <v>79</v>
      </c>
      <c r="Q43" s="302" t="s">
        <v>79</v>
      </c>
      <c r="R43" s="302" t="s">
        <v>79</v>
      </c>
      <c r="S43" s="296" t="s">
        <v>77</v>
      </c>
      <c r="T43" s="302" t="s">
        <v>79</v>
      </c>
      <c r="U43" s="302">
        <v>2</v>
      </c>
    </row>
    <row r="44" spans="1:21" ht="16.5" customHeight="1" x14ac:dyDescent="0.25">
      <c r="A44" s="7"/>
      <c r="B44" s="7"/>
      <c r="C44" s="7" t="s">
        <v>101</v>
      </c>
      <c r="D44" s="7"/>
      <c r="E44" s="7"/>
      <c r="F44" s="7"/>
      <c r="G44" s="7"/>
      <c r="H44" s="7"/>
      <c r="I44" s="7"/>
      <c r="J44" s="7"/>
      <c r="K44" s="7"/>
      <c r="L44" s="9" t="s">
        <v>131</v>
      </c>
      <c r="M44" s="302" t="s">
        <v>79</v>
      </c>
      <c r="N44" s="296" t="s">
        <v>77</v>
      </c>
      <c r="O44" s="302">
        <v>2</v>
      </c>
      <c r="P44" s="302">
        <v>1</v>
      </c>
      <c r="Q44" s="302" t="s">
        <v>79</v>
      </c>
      <c r="R44" s="302" t="s">
        <v>79</v>
      </c>
      <c r="S44" s="296" t="s">
        <v>77</v>
      </c>
      <c r="T44" s="302" t="s">
        <v>79</v>
      </c>
      <c r="U44" s="302">
        <v>3</v>
      </c>
    </row>
    <row r="45" spans="1:21" ht="16.5" customHeight="1" x14ac:dyDescent="0.25">
      <c r="A45" s="7"/>
      <c r="B45" s="7"/>
      <c r="C45" s="7" t="s">
        <v>914</v>
      </c>
      <c r="D45" s="7"/>
      <c r="E45" s="7"/>
      <c r="F45" s="7"/>
      <c r="G45" s="7"/>
      <c r="H45" s="7"/>
      <c r="I45" s="7"/>
      <c r="J45" s="7"/>
      <c r="K45" s="7"/>
      <c r="L45" s="9"/>
      <c r="M45" s="10"/>
      <c r="N45" s="10"/>
      <c r="O45" s="10"/>
      <c r="P45" s="10"/>
      <c r="Q45" s="10"/>
      <c r="R45" s="10"/>
      <c r="S45" s="10"/>
      <c r="T45" s="10"/>
      <c r="U45" s="10"/>
    </row>
    <row r="46" spans="1:21" ht="16.5" customHeight="1" x14ac:dyDescent="0.25">
      <c r="A46" s="7"/>
      <c r="B46" s="7"/>
      <c r="C46" s="7"/>
      <c r="D46" s="7" t="s">
        <v>924</v>
      </c>
      <c r="E46" s="7"/>
      <c r="F46" s="7"/>
      <c r="G46" s="7"/>
      <c r="H46" s="7"/>
      <c r="I46" s="7"/>
      <c r="J46" s="7"/>
      <c r="K46" s="7"/>
      <c r="L46" s="9" t="s">
        <v>407</v>
      </c>
      <c r="M46" s="298" t="s">
        <v>77</v>
      </c>
      <c r="N46" s="298" t="s">
        <v>77</v>
      </c>
      <c r="O46" s="297" t="s">
        <v>79</v>
      </c>
      <c r="P46" s="304">
        <v>100</v>
      </c>
      <c r="Q46" s="298" t="s">
        <v>77</v>
      </c>
      <c r="R46" s="298" t="s">
        <v>77</v>
      </c>
      <c r="S46" s="298" t="s">
        <v>77</v>
      </c>
      <c r="T46" s="298" t="s">
        <v>77</v>
      </c>
      <c r="U46" s="303">
        <v>33.299999999999997</v>
      </c>
    </row>
    <row r="47" spans="1:21" ht="16.5" customHeight="1" x14ac:dyDescent="0.25">
      <c r="A47" s="7"/>
      <c r="B47" s="7"/>
      <c r="C47" s="7"/>
      <c r="D47" s="7" t="s">
        <v>917</v>
      </c>
      <c r="E47" s="7"/>
      <c r="F47" s="7"/>
      <c r="G47" s="7"/>
      <c r="H47" s="7"/>
      <c r="I47" s="7"/>
      <c r="J47" s="7"/>
      <c r="K47" s="7"/>
      <c r="L47" s="9" t="s">
        <v>407</v>
      </c>
      <c r="M47" s="298" t="s">
        <v>77</v>
      </c>
      <c r="N47" s="298" t="s">
        <v>77</v>
      </c>
      <c r="O47" s="304">
        <v>100</v>
      </c>
      <c r="P47" s="297" t="s">
        <v>79</v>
      </c>
      <c r="Q47" s="298" t="s">
        <v>77</v>
      </c>
      <c r="R47" s="298" t="s">
        <v>77</v>
      </c>
      <c r="S47" s="298" t="s">
        <v>77</v>
      </c>
      <c r="T47" s="298" t="s">
        <v>77</v>
      </c>
      <c r="U47" s="303">
        <v>66.7</v>
      </c>
    </row>
    <row r="48" spans="1:21" ht="16.5" customHeight="1" x14ac:dyDescent="0.25">
      <c r="A48" s="14"/>
      <c r="B48" s="14"/>
      <c r="C48" s="14" t="s">
        <v>101</v>
      </c>
      <c r="D48" s="14"/>
      <c r="E48" s="14"/>
      <c r="F48" s="14"/>
      <c r="G48" s="14"/>
      <c r="H48" s="14"/>
      <c r="I48" s="14"/>
      <c r="J48" s="14"/>
      <c r="K48" s="14"/>
      <c r="L48" s="15" t="s">
        <v>407</v>
      </c>
      <c r="M48" s="299" t="s">
        <v>77</v>
      </c>
      <c r="N48" s="299" t="s">
        <v>77</v>
      </c>
      <c r="O48" s="305">
        <v>100</v>
      </c>
      <c r="P48" s="305">
        <v>100</v>
      </c>
      <c r="Q48" s="299" t="s">
        <v>77</v>
      </c>
      <c r="R48" s="299" t="s">
        <v>77</v>
      </c>
      <c r="S48" s="299" t="s">
        <v>77</v>
      </c>
      <c r="T48" s="299" t="s">
        <v>77</v>
      </c>
      <c r="U48" s="305">
        <v>100</v>
      </c>
    </row>
    <row r="49" spans="1:21" ht="4.5" customHeight="1" x14ac:dyDescent="0.25">
      <c r="A49" s="25"/>
      <c r="B49" s="25"/>
      <c r="C49" s="2"/>
      <c r="D49" s="2"/>
      <c r="E49" s="2"/>
      <c r="F49" s="2"/>
      <c r="G49" s="2"/>
      <c r="H49" s="2"/>
      <c r="I49" s="2"/>
      <c r="J49" s="2"/>
      <c r="K49" s="2"/>
      <c r="L49" s="2"/>
      <c r="M49" s="2"/>
      <c r="N49" s="2"/>
      <c r="O49" s="2"/>
      <c r="P49" s="2"/>
      <c r="Q49" s="2"/>
      <c r="R49" s="2"/>
      <c r="S49" s="2"/>
      <c r="T49" s="2"/>
      <c r="U49" s="2"/>
    </row>
    <row r="50" spans="1:21" ht="16.5" customHeight="1" x14ac:dyDescent="0.25">
      <c r="A50" s="25"/>
      <c r="B50" s="25"/>
      <c r="C50" s="512" t="s">
        <v>925</v>
      </c>
      <c r="D50" s="512"/>
      <c r="E50" s="512"/>
      <c r="F50" s="512"/>
      <c r="G50" s="512"/>
      <c r="H50" s="512"/>
      <c r="I50" s="512"/>
      <c r="J50" s="512"/>
      <c r="K50" s="512"/>
      <c r="L50" s="512"/>
      <c r="M50" s="512"/>
      <c r="N50" s="512"/>
      <c r="O50" s="512"/>
      <c r="P50" s="512"/>
      <c r="Q50" s="512"/>
      <c r="R50" s="512"/>
      <c r="S50" s="512"/>
      <c r="T50" s="512"/>
      <c r="U50" s="512"/>
    </row>
    <row r="51" spans="1:21" ht="4.5" customHeight="1" x14ac:dyDescent="0.25">
      <c r="A51" s="25"/>
      <c r="B51" s="25"/>
      <c r="C51" s="2"/>
      <c r="D51" s="2"/>
      <c r="E51" s="2"/>
      <c r="F51" s="2"/>
      <c r="G51" s="2"/>
      <c r="H51" s="2"/>
      <c r="I51" s="2"/>
      <c r="J51" s="2"/>
      <c r="K51" s="2"/>
      <c r="L51" s="2"/>
      <c r="M51" s="2"/>
      <c r="N51" s="2"/>
      <c r="O51" s="2"/>
      <c r="P51" s="2"/>
      <c r="Q51" s="2"/>
      <c r="R51" s="2"/>
      <c r="S51" s="2"/>
      <c r="T51" s="2"/>
      <c r="U51" s="2"/>
    </row>
    <row r="52" spans="1:21" ht="16.5" customHeight="1" x14ac:dyDescent="0.25">
      <c r="A52" s="155"/>
      <c r="B52" s="155"/>
      <c r="C52" s="512" t="s">
        <v>571</v>
      </c>
      <c r="D52" s="512"/>
      <c r="E52" s="512"/>
      <c r="F52" s="512"/>
      <c r="G52" s="512"/>
      <c r="H52" s="512"/>
      <c r="I52" s="512"/>
      <c r="J52" s="512"/>
      <c r="K52" s="512"/>
      <c r="L52" s="512"/>
      <c r="M52" s="512"/>
      <c r="N52" s="512"/>
      <c r="O52" s="512"/>
      <c r="P52" s="512"/>
      <c r="Q52" s="512"/>
      <c r="R52" s="512"/>
      <c r="S52" s="512"/>
      <c r="T52" s="512"/>
      <c r="U52" s="512"/>
    </row>
    <row r="53" spans="1:21" ht="16.5" customHeight="1" x14ac:dyDescent="0.25">
      <c r="A53" s="155"/>
      <c r="B53" s="155"/>
      <c r="C53" s="512" t="s">
        <v>572</v>
      </c>
      <c r="D53" s="512"/>
      <c r="E53" s="512"/>
      <c r="F53" s="512"/>
      <c r="G53" s="512"/>
      <c r="H53" s="512"/>
      <c r="I53" s="512"/>
      <c r="J53" s="512"/>
      <c r="K53" s="512"/>
      <c r="L53" s="512"/>
      <c r="M53" s="512"/>
      <c r="N53" s="512"/>
      <c r="O53" s="512"/>
      <c r="P53" s="512"/>
      <c r="Q53" s="512"/>
      <c r="R53" s="512"/>
      <c r="S53" s="512"/>
      <c r="T53" s="512"/>
      <c r="U53" s="512"/>
    </row>
    <row r="54" spans="1:21" ht="4.5" customHeight="1" x14ac:dyDescent="0.25">
      <c r="A54" s="25"/>
      <c r="B54" s="25"/>
      <c r="C54" s="2"/>
      <c r="D54" s="2"/>
      <c r="E54" s="2"/>
      <c r="F54" s="2"/>
      <c r="G54" s="2"/>
      <c r="H54" s="2"/>
      <c r="I54" s="2"/>
      <c r="J54" s="2"/>
      <c r="K54" s="2"/>
      <c r="L54" s="2"/>
      <c r="M54" s="2"/>
      <c r="N54" s="2"/>
      <c r="O54" s="2"/>
      <c r="P54" s="2"/>
      <c r="Q54" s="2"/>
      <c r="R54" s="2"/>
      <c r="S54" s="2"/>
      <c r="T54" s="2"/>
      <c r="U54" s="2"/>
    </row>
    <row r="55" spans="1:21" ht="29.4" customHeight="1" x14ac:dyDescent="0.25">
      <c r="A55" s="25" t="s">
        <v>102</v>
      </c>
      <c r="B55" s="25"/>
      <c r="C55" s="512" t="s">
        <v>926</v>
      </c>
      <c r="D55" s="512"/>
      <c r="E55" s="512"/>
      <c r="F55" s="512"/>
      <c r="G55" s="512"/>
      <c r="H55" s="512"/>
      <c r="I55" s="512"/>
      <c r="J55" s="512"/>
      <c r="K55" s="512"/>
      <c r="L55" s="512"/>
      <c r="M55" s="512"/>
      <c r="N55" s="512"/>
      <c r="O55" s="512"/>
      <c r="P55" s="512"/>
      <c r="Q55" s="512"/>
      <c r="R55" s="512"/>
      <c r="S55" s="512"/>
      <c r="T55" s="512"/>
      <c r="U55" s="512"/>
    </row>
    <row r="56" spans="1:21" ht="16.5" customHeight="1" x14ac:dyDescent="0.25">
      <c r="A56" s="25" t="s">
        <v>103</v>
      </c>
      <c r="B56" s="25"/>
      <c r="C56" s="512" t="s">
        <v>927</v>
      </c>
      <c r="D56" s="512"/>
      <c r="E56" s="512"/>
      <c r="F56" s="512"/>
      <c r="G56" s="512"/>
      <c r="H56" s="512"/>
      <c r="I56" s="512"/>
      <c r="J56" s="512"/>
      <c r="K56" s="512"/>
      <c r="L56" s="512"/>
      <c r="M56" s="512"/>
      <c r="N56" s="512"/>
      <c r="O56" s="512"/>
      <c r="P56" s="512"/>
      <c r="Q56" s="512"/>
      <c r="R56" s="512"/>
      <c r="S56" s="512"/>
      <c r="T56" s="512"/>
      <c r="U56" s="512"/>
    </row>
    <row r="57" spans="1:21" ht="42.45" customHeight="1" x14ac:dyDescent="0.25">
      <c r="A57" s="25" t="s">
        <v>104</v>
      </c>
      <c r="B57" s="25"/>
      <c r="C57" s="512" t="s">
        <v>928</v>
      </c>
      <c r="D57" s="512"/>
      <c r="E57" s="512"/>
      <c r="F57" s="512"/>
      <c r="G57" s="512"/>
      <c r="H57" s="512"/>
      <c r="I57" s="512"/>
      <c r="J57" s="512"/>
      <c r="K57" s="512"/>
      <c r="L57" s="512"/>
      <c r="M57" s="512"/>
      <c r="N57" s="512"/>
      <c r="O57" s="512"/>
      <c r="P57" s="512"/>
      <c r="Q57" s="512"/>
      <c r="R57" s="512"/>
      <c r="S57" s="512"/>
      <c r="T57" s="512"/>
      <c r="U57" s="512"/>
    </row>
    <row r="58" spans="1:21" ht="4.5" customHeight="1" x14ac:dyDescent="0.25"/>
    <row r="59" spans="1:21" ht="16.5" customHeight="1" x14ac:dyDescent="0.25">
      <c r="A59" s="26" t="s">
        <v>115</v>
      </c>
      <c r="B59" s="25"/>
      <c r="C59" s="25"/>
      <c r="D59" s="25"/>
      <c r="E59" s="512" t="s">
        <v>921</v>
      </c>
      <c r="F59" s="512"/>
      <c r="G59" s="512"/>
      <c r="H59" s="512"/>
      <c r="I59" s="512"/>
      <c r="J59" s="512"/>
      <c r="K59" s="512"/>
      <c r="L59" s="512"/>
      <c r="M59" s="512"/>
      <c r="N59" s="512"/>
      <c r="O59" s="512"/>
      <c r="P59" s="512"/>
      <c r="Q59" s="512"/>
      <c r="R59" s="512"/>
      <c r="S59" s="512"/>
      <c r="T59" s="512"/>
      <c r="U59" s="512"/>
    </row>
  </sheetData>
  <mergeCells count="8">
    <mergeCell ref="C56:U56"/>
    <mergeCell ref="C57:U57"/>
    <mergeCell ref="E59:U59"/>
    <mergeCell ref="K1:U1"/>
    <mergeCell ref="C50:U50"/>
    <mergeCell ref="C52:U52"/>
    <mergeCell ref="C53:U53"/>
    <mergeCell ref="C55:U55"/>
  </mergeCells>
  <pageMargins left="0.7" right="0.7" top="0.75" bottom="0.75" header="0.3" footer="0.3"/>
  <pageSetup paperSize="9" fitToHeight="0" orientation="landscape" horizontalDpi="300" verticalDpi="300"/>
  <headerFooter scaleWithDoc="0" alignWithMargins="0">
    <oddHeader>&amp;C&amp;"Arial"&amp;8TABLE 14A.34</oddHeader>
    <oddFooter>&amp;L&amp;"Arial"&amp;8REPORT ON
GOVERNMENT
SERVICES 2022&amp;R&amp;"Arial"&amp;8AGED CARE
SERVICES
PAGE &amp;B&amp;P&amp;B</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U69"/>
  <sheetViews>
    <sheetView showGridLines="0" workbookViewId="0"/>
  </sheetViews>
  <sheetFormatPr defaultRowHeight="13.2" x14ac:dyDescent="0.25"/>
  <cols>
    <col min="1" max="10" width="1.88671875" customWidth="1"/>
    <col min="11" max="11" width="5.109375" customWidth="1"/>
    <col min="12" max="12" width="5.44140625" customWidth="1"/>
    <col min="13" max="21" width="6.88671875" customWidth="1"/>
  </cols>
  <sheetData>
    <row r="1" spans="1:21" ht="33.9" customHeight="1" x14ac:dyDescent="0.25">
      <c r="A1" s="8" t="s">
        <v>929</v>
      </c>
      <c r="B1" s="8"/>
      <c r="C1" s="8"/>
      <c r="D1" s="8"/>
      <c r="E1" s="8"/>
      <c r="F1" s="8"/>
      <c r="G1" s="8"/>
      <c r="H1" s="8"/>
      <c r="I1" s="8"/>
      <c r="J1" s="8"/>
      <c r="K1" s="517" t="s">
        <v>930</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396</v>
      </c>
      <c r="N2" s="13" t="s">
        <v>397</v>
      </c>
      <c r="O2" s="13" t="s">
        <v>398</v>
      </c>
      <c r="P2" s="13" t="s">
        <v>399</v>
      </c>
      <c r="Q2" s="13" t="s">
        <v>400</v>
      </c>
      <c r="R2" s="13" t="s">
        <v>401</v>
      </c>
      <c r="S2" s="13" t="s">
        <v>402</v>
      </c>
      <c r="T2" s="13" t="s">
        <v>403</v>
      </c>
      <c r="U2" s="13" t="s">
        <v>404</v>
      </c>
    </row>
    <row r="3" spans="1:21" ht="16.5" customHeight="1" x14ac:dyDescent="0.25">
      <c r="A3" s="7" t="s">
        <v>128</v>
      </c>
      <c r="B3" s="7"/>
      <c r="C3" s="7"/>
      <c r="D3" s="7"/>
      <c r="E3" s="7"/>
      <c r="F3" s="7"/>
      <c r="G3" s="7"/>
      <c r="H3" s="7"/>
      <c r="I3" s="7"/>
      <c r="J3" s="7"/>
      <c r="K3" s="7"/>
      <c r="L3" s="9"/>
      <c r="M3" s="10"/>
      <c r="N3" s="10"/>
      <c r="O3" s="10"/>
      <c r="P3" s="10"/>
      <c r="Q3" s="10"/>
      <c r="R3" s="10"/>
      <c r="S3" s="10"/>
      <c r="T3" s="10"/>
      <c r="U3" s="10"/>
    </row>
    <row r="4" spans="1:21" ht="16.5" customHeight="1" x14ac:dyDescent="0.25">
      <c r="A4" s="7"/>
      <c r="B4" s="7" t="s">
        <v>502</v>
      </c>
      <c r="C4" s="7"/>
      <c r="D4" s="7"/>
      <c r="E4" s="7"/>
      <c r="F4" s="7"/>
      <c r="G4" s="7"/>
      <c r="H4" s="7"/>
      <c r="I4" s="7"/>
      <c r="J4" s="7"/>
      <c r="K4" s="7"/>
      <c r="L4" s="9"/>
      <c r="M4" s="10"/>
      <c r="N4" s="10"/>
      <c r="O4" s="10"/>
      <c r="P4" s="10"/>
      <c r="Q4" s="10"/>
      <c r="R4" s="10"/>
      <c r="S4" s="10"/>
      <c r="T4" s="10"/>
      <c r="U4" s="10"/>
    </row>
    <row r="5" spans="1:21" ht="16.5" customHeight="1" x14ac:dyDescent="0.25">
      <c r="A5" s="7"/>
      <c r="B5" s="7"/>
      <c r="C5" s="7" t="s">
        <v>503</v>
      </c>
      <c r="D5" s="7"/>
      <c r="E5" s="7"/>
      <c r="F5" s="7"/>
      <c r="G5" s="7"/>
      <c r="H5" s="7"/>
      <c r="I5" s="7"/>
      <c r="J5" s="7"/>
      <c r="K5" s="7"/>
      <c r="L5" s="9"/>
      <c r="M5" s="10"/>
      <c r="N5" s="10"/>
      <c r="O5" s="10"/>
      <c r="P5" s="10"/>
      <c r="Q5" s="10"/>
      <c r="R5" s="10"/>
      <c r="S5" s="10"/>
      <c r="T5" s="10"/>
      <c r="U5" s="10"/>
    </row>
    <row r="6" spans="1:21" ht="16.5" customHeight="1" x14ac:dyDescent="0.25">
      <c r="A6" s="7"/>
      <c r="B6" s="7"/>
      <c r="C6" s="7"/>
      <c r="D6" s="7" t="s">
        <v>914</v>
      </c>
      <c r="E6" s="7"/>
      <c r="F6" s="7"/>
      <c r="G6" s="7"/>
      <c r="H6" s="7"/>
      <c r="I6" s="7"/>
      <c r="J6" s="7"/>
      <c r="K6" s="7"/>
      <c r="L6" s="9"/>
      <c r="M6" s="10"/>
      <c r="N6" s="10"/>
      <c r="O6" s="10"/>
      <c r="P6" s="10"/>
      <c r="Q6" s="10"/>
      <c r="R6" s="10"/>
      <c r="S6" s="10"/>
      <c r="T6" s="10"/>
      <c r="U6" s="10"/>
    </row>
    <row r="7" spans="1:21" ht="16.5" customHeight="1" x14ac:dyDescent="0.25">
      <c r="A7" s="7"/>
      <c r="B7" s="7"/>
      <c r="C7" s="7"/>
      <c r="D7" s="7"/>
      <c r="E7" s="7" t="s">
        <v>924</v>
      </c>
      <c r="F7" s="7"/>
      <c r="G7" s="7"/>
      <c r="H7" s="7"/>
      <c r="I7" s="7"/>
      <c r="J7" s="7"/>
      <c r="K7" s="7"/>
      <c r="L7" s="9" t="s">
        <v>131</v>
      </c>
      <c r="M7" s="309">
        <v>5</v>
      </c>
      <c r="N7" s="309" t="s">
        <v>79</v>
      </c>
      <c r="O7" s="309">
        <v>1</v>
      </c>
      <c r="P7" s="309" t="s">
        <v>79</v>
      </c>
      <c r="Q7" s="309">
        <v>1</v>
      </c>
      <c r="R7" s="309">
        <v>1</v>
      </c>
      <c r="S7" s="309" t="s">
        <v>79</v>
      </c>
      <c r="T7" s="309" t="s">
        <v>79</v>
      </c>
      <c r="U7" s="309">
        <v>8</v>
      </c>
    </row>
    <row r="8" spans="1:21" ht="16.5" customHeight="1" x14ac:dyDescent="0.25">
      <c r="A8" s="7"/>
      <c r="B8" s="7"/>
      <c r="C8" s="7"/>
      <c r="D8" s="7"/>
      <c r="E8" s="7" t="s">
        <v>917</v>
      </c>
      <c r="F8" s="7"/>
      <c r="G8" s="7"/>
      <c r="H8" s="7"/>
      <c r="I8" s="7"/>
      <c r="J8" s="7"/>
      <c r="K8" s="7"/>
      <c r="L8" s="9" t="s">
        <v>131</v>
      </c>
      <c r="M8" s="309">
        <v>2</v>
      </c>
      <c r="N8" s="310">
        <v>12</v>
      </c>
      <c r="O8" s="309">
        <v>5</v>
      </c>
      <c r="P8" s="309" t="s">
        <v>79</v>
      </c>
      <c r="Q8" s="309" t="s">
        <v>79</v>
      </c>
      <c r="R8" s="309" t="s">
        <v>79</v>
      </c>
      <c r="S8" s="309" t="s">
        <v>79</v>
      </c>
      <c r="T8" s="309" t="s">
        <v>79</v>
      </c>
      <c r="U8" s="310">
        <v>19</v>
      </c>
    </row>
    <row r="9" spans="1:21" ht="16.5" customHeight="1" x14ac:dyDescent="0.25">
      <c r="A9" s="7"/>
      <c r="B9" s="7"/>
      <c r="C9" s="7"/>
      <c r="D9" s="7" t="s">
        <v>101</v>
      </c>
      <c r="E9" s="7"/>
      <c r="F9" s="7"/>
      <c r="G9" s="7"/>
      <c r="H9" s="7"/>
      <c r="I9" s="7"/>
      <c r="J9" s="7"/>
      <c r="K9" s="7"/>
      <c r="L9" s="9" t="s">
        <v>131</v>
      </c>
      <c r="M9" s="309">
        <v>7</v>
      </c>
      <c r="N9" s="310">
        <v>12</v>
      </c>
      <c r="O9" s="309">
        <v>6</v>
      </c>
      <c r="P9" s="309" t="s">
        <v>79</v>
      </c>
      <c r="Q9" s="309">
        <v>1</v>
      </c>
      <c r="R9" s="309">
        <v>1</v>
      </c>
      <c r="S9" s="309" t="s">
        <v>79</v>
      </c>
      <c r="T9" s="309" t="s">
        <v>79</v>
      </c>
      <c r="U9" s="310">
        <v>27</v>
      </c>
    </row>
    <row r="10" spans="1:21" ht="16.5" customHeight="1" x14ac:dyDescent="0.25">
      <c r="A10" s="7"/>
      <c r="B10" s="7"/>
      <c r="C10" s="7"/>
      <c r="D10" s="7" t="s">
        <v>914</v>
      </c>
      <c r="E10" s="7"/>
      <c r="F10" s="7"/>
      <c r="G10" s="7"/>
      <c r="H10" s="7"/>
      <c r="I10" s="7"/>
      <c r="J10" s="7"/>
      <c r="K10" s="7"/>
      <c r="L10" s="9"/>
      <c r="M10" s="10"/>
      <c r="N10" s="10"/>
      <c r="O10" s="10"/>
      <c r="P10" s="10"/>
      <c r="Q10" s="10"/>
      <c r="R10" s="10"/>
      <c r="S10" s="10"/>
      <c r="T10" s="10"/>
      <c r="U10" s="10"/>
    </row>
    <row r="11" spans="1:21" ht="16.5" customHeight="1" x14ac:dyDescent="0.25">
      <c r="A11" s="7"/>
      <c r="B11" s="7"/>
      <c r="C11" s="7"/>
      <c r="D11" s="7"/>
      <c r="E11" s="7" t="s">
        <v>924</v>
      </c>
      <c r="F11" s="7"/>
      <c r="G11" s="7"/>
      <c r="H11" s="7"/>
      <c r="I11" s="7"/>
      <c r="J11" s="7"/>
      <c r="K11" s="7"/>
      <c r="L11" s="9" t="s">
        <v>407</v>
      </c>
      <c r="M11" s="312">
        <v>71.400000000000006</v>
      </c>
      <c r="N11" s="306" t="s">
        <v>79</v>
      </c>
      <c r="O11" s="312">
        <v>16.7</v>
      </c>
      <c r="P11" s="307" t="s">
        <v>77</v>
      </c>
      <c r="Q11" s="313">
        <v>100</v>
      </c>
      <c r="R11" s="313">
        <v>100</v>
      </c>
      <c r="S11" s="307" t="s">
        <v>77</v>
      </c>
      <c r="T11" s="307" t="s">
        <v>77</v>
      </c>
      <c r="U11" s="312">
        <v>29.6</v>
      </c>
    </row>
    <row r="12" spans="1:21" ht="16.5" customHeight="1" x14ac:dyDescent="0.25">
      <c r="A12" s="7"/>
      <c r="B12" s="7"/>
      <c r="C12" s="7"/>
      <c r="D12" s="7"/>
      <c r="E12" s="7" t="s">
        <v>917</v>
      </c>
      <c r="F12" s="7"/>
      <c r="G12" s="7"/>
      <c r="H12" s="7"/>
      <c r="I12" s="7"/>
      <c r="J12" s="7"/>
      <c r="K12" s="7"/>
      <c r="L12" s="9" t="s">
        <v>407</v>
      </c>
      <c r="M12" s="312">
        <v>28.6</v>
      </c>
      <c r="N12" s="313">
        <v>100</v>
      </c>
      <c r="O12" s="312">
        <v>83.3</v>
      </c>
      <c r="P12" s="307" t="s">
        <v>77</v>
      </c>
      <c r="Q12" s="306" t="s">
        <v>79</v>
      </c>
      <c r="R12" s="306" t="s">
        <v>79</v>
      </c>
      <c r="S12" s="307" t="s">
        <v>77</v>
      </c>
      <c r="T12" s="307" t="s">
        <v>77</v>
      </c>
      <c r="U12" s="312">
        <v>70.400000000000006</v>
      </c>
    </row>
    <row r="13" spans="1:21" ht="16.5" customHeight="1" x14ac:dyDescent="0.25">
      <c r="A13" s="7"/>
      <c r="B13" s="7"/>
      <c r="C13" s="7"/>
      <c r="D13" s="7" t="s">
        <v>101</v>
      </c>
      <c r="E13" s="7"/>
      <c r="F13" s="7"/>
      <c r="G13" s="7"/>
      <c r="H13" s="7"/>
      <c r="I13" s="7"/>
      <c r="J13" s="7"/>
      <c r="K13" s="7"/>
      <c r="L13" s="9" t="s">
        <v>407</v>
      </c>
      <c r="M13" s="313">
        <v>100</v>
      </c>
      <c r="N13" s="313">
        <v>100</v>
      </c>
      <c r="O13" s="313">
        <v>100</v>
      </c>
      <c r="P13" s="307" t="s">
        <v>77</v>
      </c>
      <c r="Q13" s="313">
        <v>100</v>
      </c>
      <c r="R13" s="313">
        <v>100</v>
      </c>
      <c r="S13" s="307" t="s">
        <v>77</v>
      </c>
      <c r="T13" s="307" t="s">
        <v>77</v>
      </c>
      <c r="U13" s="313">
        <v>100</v>
      </c>
    </row>
    <row r="14" spans="1:21" ht="16.5" customHeight="1" x14ac:dyDescent="0.25">
      <c r="A14" s="7"/>
      <c r="B14" s="7"/>
      <c r="C14" s="7" t="s">
        <v>504</v>
      </c>
      <c r="D14" s="7"/>
      <c r="E14" s="7"/>
      <c r="F14" s="7"/>
      <c r="G14" s="7"/>
      <c r="H14" s="7"/>
      <c r="I14" s="7"/>
      <c r="J14" s="7"/>
      <c r="K14" s="7"/>
      <c r="L14" s="9"/>
      <c r="M14" s="10"/>
      <c r="N14" s="10"/>
      <c r="O14" s="10"/>
      <c r="P14" s="10"/>
      <c r="Q14" s="10"/>
      <c r="R14" s="10"/>
      <c r="S14" s="10"/>
      <c r="T14" s="10"/>
      <c r="U14" s="10"/>
    </row>
    <row r="15" spans="1:21" ht="16.5" customHeight="1" x14ac:dyDescent="0.25">
      <c r="A15" s="7"/>
      <c r="B15" s="7"/>
      <c r="C15" s="7"/>
      <c r="D15" s="7" t="s">
        <v>914</v>
      </c>
      <c r="E15" s="7"/>
      <c r="F15" s="7"/>
      <c r="G15" s="7"/>
      <c r="H15" s="7"/>
      <c r="I15" s="7"/>
      <c r="J15" s="7"/>
      <c r="K15" s="7"/>
      <c r="L15" s="9"/>
      <c r="M15" s="10"/>
      <c r="N15" s="10"/>
      <c r="O15" s="10"/>
      <c r="P15" s="10"/>
      <c r="Q15" s="10"/>
      <c r="R15" s="10"/>
      <c r="S15" s="10"/>
      <c r="T15" s="10"/>
      <c r="U15" s="10"/>
    </row>
    <row r="16" spans="1:21" ht="16.5" customHeight="1" x14ac:dyDescent="0.25">
      <c r="A16" s="7"/>
      <c r="B16" s="7"/>
      <c r="C16" s="7"/>
      <c r="D16" s="7"/>
      <c r="E16" s="7" t="s">
        <v>924</v>
      </c>
      <c r="F16" s="7"/>
      <c r="G16" s="7"/>
      <c r="H16" s="7"/>
      <c r="I16" s="7"/>
      <c r="J16" s="7"/>
      <c r="K16" s="7"/>
      <c r="L16" s="9" t="s">
        <v>131</v>
      </c>
      <c r="M16" s="310">
        <v>11</v>
      </c>
      <c r="N16" s="309">
        <v>2</v>
      </c>
      <c r="O16" s="309">
        <v>2</v>
      </c>
      <c r="P16" s="309">
        <v>5</v>
      </c>
      <c r="Q16" s="309">
        <v>2</v>
      </c>
      <c r="R16" s="309">
        <v>1</v>
      </c>
      <c r="S16" s="309" t="s">
        <v>79</v>
      </c>
      <c r="T16" s="309" t="s">
        <v>79</v>
      </c>
      <c r="U16" s="310">
        <v>23</v>
      </c>
    </row>
    <row r="17" spans="1:21" ht="16.5" customHeight="1" x14ac:dyDescent="0.25">
      <c r="A17" s="7"/>
      <c r="B17" s="7"/>
      <c r="C17" s="7"/>
      <c r="D17" s="7"/>
      <c r="E17" s="7" t="s">
        <v>917</v>
      </c>
      <c r="F17" s="7"/>
      <c r="G17" s="7"/>
      <c r="H17" s="7"/>
      <c r="I17" s="7"/>
      <c r="J17" s="7"/>
      <c r="K17" s="7"/>
      <c r="L17" s="9" t="s">
        <v>131</v>
      </c>
      <c r="M17" s="310">
        <v>16</v>
      </c>
      <c r="N17" s="310">
        <v>23</v>
      </c>
      <c r="O17" s="310">
        <v>19</v>
      </c>
      <c r="P17" s="309">
        <v>9</v>
      </c>
      <c r="Q17" s="309">
        <v>8</v>
      </c>
      <c r="R17" s="309">
        <v>8</v>
      </c>
      <c r="S17" s="309" t="s">
        <v>79</v>
      </c>
      <c r="T17" s="309">
        <v>1</v>
      </c>
      <c r="U17" s="310">
        <v>84</v>
      </c>
    </row>
    <row r="18" spans="1:21" ht="16.5" customHeight="1" x14ac:dyDescent="0.25">
      <c r="A18" s="7"/>
      <c r="B18" s="7"/>
      <c r="C18" s="7"/>
      <c r="D18" s="7" t="s">
        <v>101</v>
      </c>
      <c r="E18" s="7"/>
      <c r="F18" s="7"/>
      <c r="G18" s="7"/>
      <c r="H18" s="7"/>
      <c r="I18" s="7"/>
      <c r="J18" s="7"/>
      <c r="K18" s="7"/>
      <c r="L18" s="9" t="s">
        <v>131</v>
      </c>
      <c r="M18" s="310">
        <v>27</v>
      </c>
      <c r="N18" s="310">
        <v>25</v>
      </c>
      <c r="O18" s="310">
        <v>21</v>
      </c>
      <c r="P18" s="310">
        <v>14</v>
      </c>
      <c r="Q18" s="310">
        <v>10</v>
      </c>
      <c r="R18" s="309">
        <v>9</v>
      </c>
      <c r="S18" s="309" t="s">
        <v>79</v>
      </c>
      <c r="T18" s="309">
        <v>1</v>
      </c>
      <c r="U18" s="311">
        <v>107</v>
      </c>
    </row>
    <row r="19" spans="1:21" ht="16.5" customHeight="1" x14ac:dyDescent="0.25">
      <c r="A19" s="7"/>
      <c r="B19" s="7"/>
      <c r="C19" s="7"/>
      <c r="D19" s="7" t="s">
        <v>914</v>
      </c>
      <c r="E19" s="7"/>
      <c r="F19" s="7"/>
      <c r="G19" s="7"/>
      <c r="H19" s="7"/>
      <c r="I19" s="7"/>
      <c r="J19" s="7"/>
      <c r="K19" s="7"/>
      <c r="L19" s="9"/>
      <c r="M19" s="10"/>
      <c r="N19" s="10"/>
      <c r="O19" s="10"/>
      <c r="P19" s="10"/>
      <c r="Q19" s="10"/>
      <c r="R19" s="10"/>
      <c r="S19" s="10"/>
      <c r="T19" s="10"/>
      <c r="U19" s="10"/>
    </row>
    <row r="20" spans="1:21" ht="16.5" customHeight="1" x14ac:dyDescent="0.25">
      <c r="A20" s="7"/>
      <c r="B20" s="7"/>
      <c r="C20" s="7"/>
      <c r="D20" s="7"/>
      <c r="E20" s="7" t="s">
        <v>924</v>
      </c>
      <c r="F20" s="7"/>
      <c r="G20" s="7"/>
      <c r="H20" s="7"/>
      <c r="I20" s="7"/>
      <c r="J20" s="7"/>
      <c r="K20" s="7"/>
      <c r="L20" s="9" t="s">
        <v>407</v>
      </c>
      <c r="M20" s="312">
        <v>40.700000000000003</v>
      </c>
      <c r="N20" s="306">
        <v>8</v>
      </c>
      <c r="O20" s="306">
        <v>9.5</v>
      </c>
      <c r="P20" s="312">
        <v>35.700000000000003</v>
      </c>
      <c r="Q20" s="312">
        <v>20</v>
      </c>
      <c r="R20" s="312">
        <v>11.1</v>
      </c>
      <c r="S20" s="307" t="s">
        <v>77</v>
      </c>
      <c r="T20" s="306" t="s">
        <v>79</v>
      </c>
      <c r="U20" s="312">
        <v>21.5</v>
      </c>
    </row>
    <row r="21" spans="1:21" ht="16.5" customHeight="1" x14ac:dyDescent="0.25">
      <c r="A21" s="7"/>
      <c r="B21" s="7"/>
      <c r="C21" s="7"/>
      <c r="D21" s="7"/>
      <c r="E21" s="7" t="s">
        <v>917</v>
      </c>
      <c r="F21" s="7"/>
      <c r="G21" s="7"/>
      <c r="H21" s="7"/>
      <c r="I21" s="7"/>
      <c r="J21" s="7"/>
      <c r="K21" s="7"/>
      <c r="L21" s="9" t="s">
        <v>407</v>
      </c>
      <c r="M21" s="312">
        <v>59.3</v>
      </c>
      <c r="N21" s="312">
        <v>92</v>
      </c>
      <c r="O21" s="312">
        <v>90.5</v>
      </c>
      <c r="P21" s="312">
        <v>64.3</v>
      </c>
      <c r="Q21" s="312">
        <v>80</v>
      </c>
      <c r="R21" s="312">
        <v>88.9</v>
      </c>
      <c r="S21" s="307" t="s">
        <v>77</v>
      </c>
      <c r="T21" s="313">
        <v>100</v>
      </c>
      <c r="U21" s="312">
        <v>78.5</v>
      </c>
    </row>
    <row r="22" spans="1:21" ht="16.5" customHeight="1" x14ac:dyDescent="0.25">
      <c r="A22" s="7"/>
      <c r="B22" s="7"/>
      <c r="C22" s="7"/>
      <c r="D22" s="7" t="s">
        <v>101</v>
      </c>
      <c r="E22" s="7"/>
      <c r="F22" s="7"/>
      <c r="G22" s="7"/>
      <c r="H22" s="7"/>
      <c r="I22" s="7"/>
      <c r="J22" s="7"/>
      <c r="K22" s="7"/>
      <c r="L22" s="9" t="s">
        <v>407</v>
      </c>
      <c r="M22" s="313">
        <v>100</v>
      </c>
      <c r="N22" s="313">
        <v>100</v>
      </c>
      <c r="O22" s="313">
        <v>100</v>
      </c>
      <c r="P22" s="313">
        <v>100</v>
      </c>
      <c r="Q22" s="313">
        <v>100</v>
      </c>
      <c r="R22" s="313">
        <v>100</v>
      </c>
      <c r="S22" s="307" t="s">
        <v>77</v>
      </c>
      <c r="T22" s="313">
        <v>100</v>
      </c>
      <c r="U22" s="313">
        <v>100</v>
      </c>
    </row>
    <row r="23" spans="1:21" ht="16.5" customHeight="1" x14ac:dyDescent="0.25">
      <c r="A23" s="7"/>
      <c r="B23" s="7"/>
      <c r="C23" s="7" t="s">
        <v>505</v>
      </c>
      <c r="D23" s="7"/>
      <c r="E23" s="7"/>
      <c r="F23" s="7"/>
      <c r="G23" s="7"/>
      <c r="H23" s="7"/>
      <c r="I23" s="7"/>
      <c r="J23" s="7"/>
      <c r="K23" s="7"/>
      <c r="L23" s="9"/>
      <c r="M23" s="10"/>
      <c r="N23" s="10"/>
      <c r="O23" s="10"/>
      <c r="P23" s="10"/>
      <c r="Q23" s="10"/>
      <c r="R23" s="10"/>
      <c r="S23" s="10"/>
      <c r="T23" s="10"/>
      <c r="U23" s="10"/>
    </row>
    <row r="24" spans="1:21" ht="16.5" customHeight="1" x14ac:dyDescent="0.25">
      <c r="A24" s="7"/>
      <c r="B24" s="7"/>
      <c r="C24" s="7"/>
      <c r="D24" s="7" t="s">
        <v>914</v>
      </c>
      <c r="E24" s="7"/>
      <c r="F24" s="7"/>
      <c r="G24" s="7"/>
      <c r="H24" s="7"/>
      <c r="I24" s="7"/>
      <c r="J24" s="7"/>
      <c r="K24" s="7"/>
      <c r="L24" s="9"/>
      <c r="M24" s="10"/>
      <c r="N24" s="10"/>
      <c r="O24" s="10"/>
      <c r="P24" s="10"/>
      <c r="Q24" s="10"/>
      <c r="R24" s="10"/>
      <c r="S24" s="10"/>
      <c r="T24" s="10"/>
      <c r="U24" s="10"/>
    </row>
    <row r="25" spans="1:21" ht="16.5" customHeight="1" x14ac:dyDescent="0.25">
      <c r="A25" s="7"/>
      <c r="B25" s="7"/>
      <c r="C25" s="7"/>
      <c r="D25" s="7"/>
      <c r="E25" s="7" t="s">
        <v>924</v>
      </c>
      <c r="F25" s="7"/>
      <c r="G25" s="7"/>
      <c r="H25" s="7"/>
      <c r="I25" s="7"/>
      <c r="J25" s="7"/>
      <c r="K25" s="7"/>
      <c r="L25" s="9" t="s">
        <v>131</v>
      </c>
      <c r="M25" s="310">
        <v>11</v>
      </c>
      <c r="N25" s="309">
        <v>3</v>
      </c>
      <c r="O25" s="309">
        <v>3</v>
      </c>
      <c r="P25" s="309">
        <v>1</v>
      </c>
      <c r="Q25" s="309">
        <v>6</v>
      </c>
      <c r="R25" s="309" t="s">
        <v>79</v>
      </c>
      <c r="S25" s="309" t="s">
        <v>79</v>
      </c>
      <c r="T25" s="309" t="s">
        <v>79</v>
      </c>
      <c r="U25" s="310">
        <v>24</v>
      </c>
    </row>
    <row r="26" spans="1:21" ht="16.5" customHeight="1" x14ac:dyDescent="0.25">
      <c r="A26" s="7"/>
      <c r="B26" s="7"/>
      <c r="C26" s="7"/>
      <c r="D26" s="7"/>
      <c r="E26" s="7" t="s">
        <v>917</v>
      </c>
      <c r="F26" s="7"/>
      <c r="G26" s="7"/>
      <c r="H26" s="7"/>
      <c r="I26" s="7"/>
      <c r="J26" s="7"/>
      <c r="K26" s="7"/>
      <c r="L26" s="9" t="s">
        <v>131</v>
      </c>
      <c r="M26" s="310">
        <v>31</v>
      </c>
      <c r="N26" s="310">
        <v>50</v>
      </c>
      <c r="O26" s="310">
        <v>21</v>
      </c>
      <c r="P26" s="310">
        <v>14</v>
      </c>
      <c r="Q26" s="309">
        <v>6</v>
      </c>
      <c r="R26" s="309">
        <v>4</v>
      </c>
      <c r="S26" s="309">
        <v>1</v>
      </c>
      <c r="T26" s="309" t="s">
        <v>79</v>
      </c>
      <c r="U26" s="311">
        <v>127</v>
      </c>
    </row>
    <row r="27" spans="1:21" ht="16.5" customHeight="1" x14ac:dyDescent="0.25">
      <c r="A27" s="7"/>
      <c r="B27" s="7"/>
      <c r="C27" s="7"/>
      <c r="D27" s="7" t="s">
        <v>101</v>
      </c>
      <c r="E27" s="7"/>
      <c r="F27" s="7"/>
      <c r="G27" s="7"/>
      <c r="H27" s="7"/>
      <c r="I27" s="7"/>
      <c r="J27" s="7"/>
      <c r="K27" s="7"/>
      <c r="L27" s="9" t="s">
        <v>131</v>
      </c>
      <c r="M27" s="310">
        <v>42</v>
      </c>
      <c r="N27" s="310">
        <v>53</v>
      </c>
      <c r="O27" s="310">
        <v>24</v>
      </c>
      <c r="P27" s="310">
        <v>15</v>
      </c>
      <c r="Q27" s="310">
        <v>12</v>
      </c>
      <c r="R27" s="309">
        <v>4</v>
      </c>
      <c r="S27" s="309">
        <v>1</v>
      </c>
      <c r="T27" s="309" t="s">
        <v>79</v>
      </c>
      <c r="U27" s="311">
        <v>151</v>
      </c>
    </row>
    <row r="28" spans="1:21" ht="16.5" customHeight="1" x14ac:dyDescent="0.25">
      <c r="A28" s="7"/>
      <c r="B28" s="7"/>
      <c r="C28" s="7"/>
      <c r="D28" s="7" t="s">
        <v>914</v>
      </c>
      <c r="E28" s="7"/>
      <c r="F28" s="7"/>
      <c r="G28" s="7"/>
      <c r="H28" s="7"/>
      <c r="I28" s="7"/>
      <c r="J28" s="7"/>
      <c r="K28" s="7"/>
      <c r="L28" s="9"/>
      <c r="M28" s="10"/>
      <c r="N28" s="10"/>
      <c r="O28" s="10"/>
      <c r="P28" s="10"/>
      <c r="Q28" s="10"/>
      <c r="R28" s="10"/>
      <c r="S28" s="10"/>
      <c r="T28" s="10"/>
      <c r="U28" s="10"/>
    </row>
    <row r="29" spans="1:21" ht="16.5" customHeight="1" x14ac:dyDescent="0.25">
      <c r="A29" s="7"/>
      <c r="B29" s="7"/>
      <c r="C29" s="7"/>
      <c r="D29" s="7"/>
      <c r="E29" s="7" t="s">
        <v>924</v>
      </c>
      <c r="F29" s="7"/>
      <c r="G29" s="7"/>
      <c r="H29" s="7"/>
      <c r="I29" s="7"/>
      <c r="J29" s="7"/>
      <c r="K29" s="7"/>
      <c r="L29" s="9" t="s">
        <v>407</v>
      </c>
      <c r="M29" s="312">
        <v>26.2</v>
      </c>
      <c r="N29" s="306">
        <v>5.7</v>
      </c>
      <c r="O29" s="312">
        <v>12.5</v>
      </c>
      <c r="P29" s="306">
        <v>6.7</v>
      </c>
      <c r="Q29" s="312">
        <v>50</v>
      </c>
      <c r="R29" s="306" t="s">
        <v>79</v>
      </c>
      <c r="S29" s="306" t="s">
        <v>79</v>
      </c>
      <c r="T29" s="307" t="s">
        <v>77</v>
      </c>
      <c r="U29" s="312">
        <v>15.9</v>
      </c>
    </row>
    <row r="30" spans="1:21" ht="16.5" customHeight="1" x14ac:dyDescent="0.25">
      <c r="A30" s="7"/>
      <c r="B30" s="7"/>
      <c r="C30" s="7"/>
      <c r="D30" s="7"/>
      <c r="E30" s="7" t="s">
        <v>917</v>
      </c>
      <c r="F30" s="7"/>
      <c r="G30" s="7"/>
      <c r="H30" s="7"/>
      <c r="I30" s="7"/>
      <c r="J30" s="7"/>
      <c r="K30" s="7"/>
      <c r="L30" s="9" t="s">
        <v>407</v>
      </c>
      <c r="M30" s="312">
        <v>73.8</v>
      </c>
      <c r="N30" s="312">
        <v>94.3</v>
      </c>
      <c r="O30" s="312">
        <v>87.5</v>
      </c>
      <c r="P30" s="312">
        <v>93.3</v>
      </c>
      <c r="Q30" s="312">
        <v>50</v>
      </c>
      <c r="R30" s="313">
        <v>100</v>
      </c>
      <c r="S30" s="313">
        <v>100</v>
      </c>
      <c r="T30" s="307" t="s">
        <v>77</v>
      </c>
      <c r="U30" s="312">
        <v>84.1</v>
      </c>
    </row>
    <row r="31" spans="1:21" ht="16.5" customHeight="1" x14ac:dyDescent="0.25">
      <c r="A31" s="7"/>
      <c r="B31" s="7"/>
      <c r="C31" s="7"/>
      <c r="D31" s="7" t="s">
        <v>101</v>
      </c>
      <c r="E31" s="7"/>
      <c r="F31" s="7"/>
      <c r="G31" s="7"/>
      <c r="H31" s="7"/>
      <c r="I31" s="7"/>
      <c r="J31" s="7"/>
      <c r="K31" s="7"/>
      <c r="L31" s="9" t="s">
        <v>407</v>
      </c>
      <c r="M31" s="313">
        <v>100</v>
      </c>
      <c r="N31" s="313">
        <v>100</v>
      </c>
      <c r="O31" s="313">
        <v>100</v>
      </c>
      <c r="P31" s="313">
        <v>100</v>
      </c>
      <c r="Q31" s="313">
        <v>100</v>
      </c>
      <c r="R31" s="313">
        <v>100</v>
      </c>
      <c r="S31" s="313">
        <v>100</v>
      </c>
      <c r="T31" s="307" t="s">
        <v>77</v>
      </c>
      <c r="U31" s="313">
        <v>100</v>
      </c>
    </row>
    <row r="32" spans="1:21" ht="16.5" customHeight="1" x14ac:dyDescent="0.25">
      <c r="A32" s="7"/>
      <c r="B32" s="7"/>
      <c r="C32" s="7" t="s">
        <v>931</v>
      </c>
      <c r="D32" s="7"/>
      <c r="E32" s="7"/>
      <c r="F32" s="7"/>
      <c r="G32" s="7"/>
      <c r="H32" s="7"/>
      <c r="I32" s="7"/>
      <c r="J32" s="7"/>
      <c r="K32" s="7"/>
      <c r="L32" s="9"/>
      <c r="M32" s="10"/>
      <c r="N32" s="10"/>
      <c r="O32" s="10"/>
      <c r="P32" s="10"/>
      <c r="Q32" s="10"/>
      <c r="R32" s="10"/>
      <c r="S32" s="10"/>
      <c r="T32" s="10"/>
      <c r="U32" s="10"/>
    </row>
    <row r="33" spans="1:21" ht="16.5" customHeight="1" x14ac:dyDescent="0.25">
      <c r="A33" s="7"/>
      <c r="B33" s="7"/>
      <c r="C33" s="7"/>
      <c r="D33" s="7" t="s">
        <v>914</v>
      </c>
      <c r="E33" s="7"/>
      <c r="F33" s="7"/>
      <c r="G33" s="7"/>
      <c r="H33" s="7"/>
      <c r="I33" s="7"/>
      <c r="J33" s="7"/>
      <c r="K33" s="7"/>
      <c r="L33" s="9"/>
      <c r="M33" s="10"/>
      <c r="N33" s="10"/>
      <c r="O33" s="10"/>
      <c r="P33" s="10"/>
      <c r="Q33" s="10"/>
      <c r="R33" s="10"/>
      <c r="S33" s="10"/>
      <c r="T33" s="10"/>
      <c r="U33" s="10"/>
    </row>
    <row r="34" spans="1:21" ht="16.5" customHeight="1" x14ac:dyDescent="0.25">
      <c r="A34" s="7"/>
      <c r="B34" s="7"/>
      <c r="C34" s="7"/>
      <c r="D34" s="7"/>
      <c r="E34" s="7" t="s">
        <v>924</v>
      </c>
      <c r="F34" s="7"/>
      <c r="G34" s="7"/>
      <c r="H34" s="7"/>
      <c r="I34" s="7"/>
      <c r="J34" s="7"/>
      <c r="K34" s="7"/>
      <c r="L34" s="9" t="s">
        <v>131</v>
      </c>
      <c r="M34" s="310">
        <v>27</v>
      </c>
      <c r="N34" s="309">
        <v>3</v>
      </c>
      <c r="O34" s="309" t="s">
        <v>79</v>
      </c>
      <c r="P34" s="309">
        <v>1</v>
      </c>
      <c r="Q34" s="309">
        <v>6</v>
      </c>
      <c r="R34" s="309">
        <v>1</v>
      </c>
      <c r="S34" s="309" t="s">
        <v>79</v>
      </c>
      <c r="T34" s="309" t="s">
        <v>79</v>
      </c>
      <c r="U34" s="310">
        <v>38</v>
      </c>
    </row>
    <row r="35" spans="1:21" ht="16.5" customHeight="1" x14ac:dyDescent="0.25">
      <c r="A35" s="7"/>
      <c r="B35" s="7"/>
      <c r="C35" s="7"/>
      <c r="D35" s="7"/>
      <c r="E35" s="7" t="s">
        <v>917</v>
      </c>
      <c r="F35" s="7"/>
      <c r="G35" s="7"/>
      <c r="H35" s="7"/>
      <c r="I35" s="7"/>
      <c r="J35" s="7"/>
      <c r="K35" s="7"/>
      <c r="L35" s="9" t="s">
        <v>131</v>
      </c>
      <c r="M35" s="310">
        <v>26</v>
      </c>
      <c r="N35" s="310">
        <v>23</v>
      </c>
      <c r="O35" s="310">
        <v>21</v>
      </c>
      <c r="P35" s="309">
        <v>7</v>
      </c>
      <c r="Q35" s="310">
        <v>12</v>
      </c>
      <c r="R35" s="309">
        <v>1</v>
      </c>
      <c r="S35" s="309">
        <v>2</v>
      </c>
      <c r="T35" s="309">
        <v>1</v>
      </c>
      <c r="U35" s="310">
        <v>93</v>
      </c>
    </row>
    <row r="36" spans="1:21" ht="16.5" customHeight="1" x14ac:dyDescent="0.25">
      <c r="A36" s="7"/>
      <c r="B36" s="7"/>
      <c r="C36" s="7"/>
      <c r="D36" s="7" t="s">
        <v>101</v>
      </c>
      <c r="E36" s="7"/>
      <c r="F36" s="7"/>
      <c r="G36" s="7"/>
      <c r="H36" s="7"/>
      <c r="I36" s="7"/>
      <c r="J36" s="7"/>
      <c r="K36" s="7"/>
      <c r="L36" s="9" t="s">
        <v>131</v>
      </c>
      <c r="M36" s="310">
        <v>53</v>
      </c>
      <c r="N36" s="310">
        <v>26</v>
      </c>
      <c r="O36" s="310">
        <v>21</v>
      </c>
      <c r="P36" s="309">
        <v>8</v>
      </c>
      <c r="Q36" s="310">
        <v>18</v>
      </c>
      <c r="R36" s="309">
        <v>2</v>
      </c>
      <c r="S36" s="309">
        <v>2</v>
      </c>
      <c r="T36" s="309">
        <v>1</v>
      </c>
      <c r="U36" s="311">
        <v>131</v>
      </c>
    </row>
    <row r="37" spans="1:21" ht="16.5" customHeight="1" x14ac:dyDescent="0.25">
      <c r="A37" s="7"/>
      <c r="B37" s="7"/>
      <c r="C37" s="7"/>
      <c r="D37" s="7" t="s">
        <v>914</v>
      </c>
      <c r="E37" s="7"/>
      <c r="F37" s="7"/>
      <c r="G37" s="7"/>
      <c r="H37" s="7"/>
      <c r="I37" s="7"/>
      <c r="J37" s="7"/>
      <c r="K37" s="7"/>
      <c r="L37" s="9"/>
      <c r="M37" s="10"/>
      <c r="N37" s="10"/>
      <c r="O37" s="10"/>
      <c r="P37" s="10"/>
      <c r="Q37" s="10"/>
      <c r="R37" s="10"/>
      <c r="S37" s="10"/>
      <c r="T37" s="10"/>
      <c r="U37" s="10"/>
    </row>
    <row r="38" spans="1:21" ht="16.5" customHeight="1" x14ac:dyDescent="0.25">
      <c r="A38" s="7"/>
      <c r="B38" s="7"/>
      <c r="C38" s="7"/>
      <c r="D38" s="7"/>
      <c r="E38" s="7" t="s">
        <v>924</v>
      </c>
      <c r="F38" s="7"/>
      <c r="G38" s="7"/>
      <c r="H38" s="7"/>
      <c r="I38" s="7"/>
      <c r="J38" s="7"/>
      <c r="K38" s="7"/>
      <c r="L38" s="9" t="s">
        <v>407</v>
      </c>
      <c r="M38" s="312">
        <v>50.9</v>
      </c>
      <c r="N38" s="312">
        <v>11.5</v>
      </c>
      <c r="O38" s="306" t="s">
        <v>79</v>
      </c>
      <c r="P38" s="312">
        <v>12.5</v>
      </c>
      <c r="Q38" s="312">
        <v>33.299999999999997</v>
      </c>
      <c r="R38" s="312">
        <v>50</v>
      </c>
      <c r="S38" s="306" t="s">
        <v>79</v>
      </c>
      <c r="T38" s="306" t="s">
        <v>79</v>
      </c>
      <c r="U38" s="312">
        <v>29</v>
      </c>
    </row>
    <row r="39" spans="1:21" ht="16.5" customHeight="1" x14ac:dyDescent="0.25">
      <c r="A39" s="7"/>
      <c r="B39" s="7"/>
      <c r="C39" s="7"/>
      <c r="D39" s="7"/>
      <c r="E39" s="7" t="s">
        <v>917</v>
      </c>
      <c r="F39" s="7"/>
      <c r="G39" s="7"/>
      <c r="H39" s="7"/>
      <c r="I39" s="7"/>
      <c r="J39" s="7"/>
      <c r="K39" s="7"/>
      <c r="L39" s="9" t="s">
        <v>407</v>
      </c>
      <c r="M39" s="312">
        <v>49.1</v>
      </c>
      <c r="N39" s="312">
        <v>88.5</v>
      </c>
      <c r="O39" s="313">
        <v>100</v>
      </c>
      <c r="P39" s="312">
        <v>87.5</v>
      </c>
      <c r="Q39" s="312">
        <v>66.7</v>
      </c>
      <c r="R39" s="312">
        <v>50</v>
      </c>
      <c r="S39" s="313">
        <v>100</v>
      </c>
      <c r="T39" s="313">
        <v>100</v>
      </c>
      <c r="U39" s="312">
        <v>71</v>
      </c>
    </row>
    <row r="40" spans="1:21" ht="16.5" customHeight="1" x14ac:dyDescent="0.25">
      <c r="A40" s="7"/>
      <c r="B40" s="7"/>
      <c r="C40" s="7"/>
      <c r="D40" s="7" t="s">
        <v>101</v>
      </c>
      <c r="E40" s="7"/>
      <c r="F40" s="7"/>
      <c r="G40" s="7"/>
      <c r="H40" s="7"/>
      <c r="I40" s="7"/>
      <c r="J40" s="7"/>
      <c r="K40" s="7"/>
      <c r="L40" s="9" t="s">
        <v>407</v>
      </c>
      <c r="M40" s="313">
        <v>100</v>
      </c>
      <c r="N40" s="313">
        <v>100</v>
      </c>
      <c r="O40" s="313">
        <v>100</v>
      </c>
      <c r="P40" s="313">
        <v>100</v>
      </c>
      <c r="Q40" s="313">
        <v>100</v>
      </c>
      <c r="R40" s="313">
        <v>100</v>
      </c>
      <c r="S40" s="313">
        <v>100</v>
      </c>
      <c r="T40" s="313">
        <v>100</v>
      </c>
      <c r="U40" s="313">
        <v>100</v>
      </c>
    </row>
    <row r="41" spans="1:21" ht="16.5" customHeight="1" x14ac:dyDescent="0.25">
      <c r="A41" s="7"/>
      <c r="B41" s="7"/>
      <c r="C41" s="7" t="s">
        <v>932</v>
      </c>
      <c r="D41" s="7"/>
      <c r="E41" s="7"/>
      <c r="F41" s="7"/>
      <c r="G41" s="7"/>
      <c r="H41" s="7"/>
      <c r="I41" s="7"/>
      <c r="J41" s="7"/>
      <c r="K41" s="7"/>
      <c r="L41" s="9"/>
      <c r="M41" s="10"/>
      <c r="N41" s="10"/>
      <c r="O41" s="10"/>
      <c r="P41" s="10"/>
      <c r="Q41" s="10"/>
      <c r="R41" s="10"/>
      <c r="S41" s="10"/>
      <c r="T41" s="10"/>
      <c r="U41" s="10"/>
    </row>
    <row r="42" spans="1:21" ht="16.5" customHeight="1" x14ac:dyDescent="0.25">
      <c r="A42" s="7"/>
      <c r="B42" s="7"/>
      <c r="C42" s="7"/>
      <c r="D42" s="7" t="s">
        <v>914</v>
      </c>
      <c r="E42" s="7"/>
      <c r="F42" s="7"/>
      <c r="G42" s="7"/>
      <c r="H42" s="7"/>
      <c r="I42" s="7"/>
      <c r="J42" s="7"/>
      <c r="K42" s="7"/>
      <c r="L42" s="9"/>
      <c r="M42" s="10"/>
      <c r="N42" s="10"/>
      <c r="O42" s="10"/>
      <c r="P42" s="10"/>
      <c r="Q42" s="10"/>
      <c r="R42" s="10"/>
      <c r="S42" s="10"/>
      <c r="T42" s="10"/>
      <c r="U42" s="10"/>
    </row>
    <row r="43" spans="1:21" ht="16.5" customHeight="1" x14ac:dyDescent="0.25">
      <c r="A43" s="7"/>
      <c r="B43" s="7"/>
      <c r="C43" s="7"/>
      <c r="D43" s="7"/>
      <c r="E43" s="7" t="s">
        <v>924</v>
      </c>
      <c r="F43" s="7"/>
      <c r="G43" s="7"/>
      <c r="H43" s="7"/>
      <c r="I43" s="7"/>
      <c r="J43" s="7"/>
      <c r="K43" s="7"/>
      <c r="L43" s="9" t="s">
        <v>131</v>
      </c>
      <c r="M43" s="310">
        <v>14</v>
      </c>
      <c r="N43" s="309">
        <v>2</v>
      </c>
      <c r="O43" s="309">
        <v>2</v>
      </c>
      <c r="P43" s="309">
        <v>1</v>
      </c>
      <c r="Q43" s="309">
        <v>2</v>
      </c>
      <c r="R43" s="309">
        <v>1</v>
      </c>
      <c r="S43" s="309" t="s">
        <v>79</v>
      </c>
      <c r="T43" s="309" t="s">
        <v>79</v>
      </c>
      <c r="U43" s="310">
        <v>22</v>
      </c>
    </row>
    <row r="44" spans="1:21" ht="16.5" customHeight="1" x14ac:dyDescent="0.25">
      <c r="A44" s="7"/>
      <c r="B44" s="7"/>
      <c r="C44" s="7"/>
      <c r="D44" s="7"/>
      <c r="E44" s="7" t="s">
        <v>917</v>
      </c>
      <c r="F44" s="7"/>
      <c r="G44" s="7"/>
      <c r="H44" s="7"/>
      <c r="I44" s="7"/>
      <c r="J44" s="7"/>
      <c r="K44" s="7"/>
      <c r="L44" s="9" t="s">
        <v>131</v>
      </c>
      <c r="M44" s="310">
        <v>19</v>
      </c>
      <c r="N44" s="310">
        <v>24</v>
      </c>
      <c r="O44" s="310">
        <v>19</v>
      </c>
      <c r="P44" s="309">
        <v>4</v>
      </c>
      <c r="Q44" s="309">
        <v>9</v>
      </c>
      <c r="R44" s="309">
        <v>4</v>
      </c>
      <c r="S44" s="309">
        <v>2</v>
      </c>
      <c r="T44" s="309" t="s">
        <v>79</v>
      </c>
      <c r="U44" s="310">
        <v>81</v>
      </c>
    </row>
    <row r="45" spans="1:21" ht="16.5" customHeight="1" x14ac:dyDescent="0.25">
      <c r="A45" s="7"/>
      <c r="B45" s="7"/>
      <c r="C45" s="7"/>
      <c r="D45" s="7" t="s">
        <v>101</v>
      </c>
      <c r="E45" s="7"/>
      <c r="F45" s="7"/>
      <c r="G45" s="7"/>
      <c r="H45" s="7"/>
      <c r="I45" s="7"/>
      <c r="J45" s="7"/>
      <c r="K45" s="7"/>
      <c r="L45" s="9" t="s">
        <v>131</v>
      </c>
      <c r="M45" s="310">
        <v>33</v>
      </c>
      <c r="N45" s="310">
        <v>26</v>
      </c>
      <c r="O45" s="310">
        <v>21</v>
      </c>
      <c r="P45" s="309">
        <v>5</v>
      </c>
      <c r="Q45" s="310">
        <v>11</v>
      </c>
      <c r="R45" s="309">
        <v>5</v>
      </c>
      <c r="S45" s="309">
        <v>2</v>
      </c>
      <c r="T45" s="309" t="s">
        <v>79</v>
      </c>
      <c r="U45" s="311">
        <v>103</v>
      </c>
    </row>
    <row r="46" spans="1:21" ht="16.5" customHeight="1" x14ac:dyDescent="0.25">
      <c r="A46" s="7"/>
      <c r="B46" s="7"/>
      <c r="C46" s="7"/>
      <c r="D46" s="7" t="s">
        <v>914</v>
      </c>
      <c r="E46" s="7"/>
      <c r="F46" s="7"/>
      <c r="G46" s="7"/>
      <c r="H46" s="7"/>
      <c r="I46" s="7"/>
      <c r="J46" s="7"/>
      <c r="K46" s="7"/>
      <c r="L46" s="9"/>
      <c r="M46" s="10"/>
      <c r="N46" s="10"/>
      <c r="O46" s="10"/>
      <c r="P46" s="10"/>
      <c r="Q46" s="10"/>
      <c r="R46" s="10"/>
      <c r="S46" s="10"/>
      <c r="T46" s="10"/>
      <c r="U46" s="10"/>
    </row>
    <row r="47" spans="1:21" ht="16.5" customHeight="1" x14ac:dyDescent="0.25">
      <c r="A47" s="7"/>
      <c r="B47" s="7"/>
      <c r="C47" s="7"/>
      <c r="D47" s="7"/>
      <c r="E47" s="7" t="s">
        <v>924</v>
      </c>
      <c r="F47" s="7"/>
      <c r="G47" s="7"/>
      <c r="H47" s="7"/>
      <c r="I47" s="7"/>
      <c r="J47" s="7"/>
      <c r="K47" s="7"/>
      <c r="L47" s="9" t="s">
        <v>407</v>
      </c>
      <c r="M47" s="312">
        <v>42.4</v>
      </c>
      <c r="N47" s="306">
        <v>7.7</v>
      </c>
      <c r="O47" s="306">
        <v>9.5</v>
      </c>
      <c r="P47" s="312">
        <v>20</v>
      </c>
      <c r="Q47" s="312">
        <v>18.2</v>
      </c>
      <c r="R47" s="312">
        <v>20</v>
      </c>
      <c r="S47" s="306" t="s">
        <v>79</v>
      </c>
      <c r="T47" s="307" t="s">
        <v>77</v>
      </c>
      <c r="U47" s="312">
        <v>21.4</v>
      </c>
    </row>
    <row r="48" spans="1:21" ht="16.5" customHeight="1" x14ac:dyDescent="0.25">
      <c r="A48" s="7"/>
      <c r="B48" s="7"/>
      <c r="C48" s="7"/>
      <c r="D48" s="7"/>
      <c r="E48" s="7" t="s">
        <v>917</v>
      </c>
      <c r="F48" s="7"/>
      <c r="G48" s="7"/>
      <c r="H48" s="7"/>
      <c r="I48" s="7"/>
      <c r="J48" s="7"/>
      <c r="K48" s="7"/>
      <c r="L48" s="9" t="s">
        <v>407</v>
      </c>
      <c r="M48" s="312">
        <v>57.6</v>
      </c>
      <c r="N48" s="312">
        <v>92.3</v>
      </c>
      <c r="O48" s="312">
        <v>90.5</v>
      </c>
      <c r="P48" s="312">
        <v>80</v>
      </c>
      <c r="Q48" s="312">
        <v>81.8</v>
      </c>
      <c r="R48" s="312">
        <v>80</v>
      </c>
      <c r="S48" s="313">
        <v>100</v>
      </c>
      <c r="T48" s="307" t="s">
        <v>77</v>
      </c>
      <c r="U48" s="312">
        <v>78.599999999999994</v>
      </c>
    </row>
    <row r="49" spans="1:21" ht="16.5" customHeight="1" x14ac:dyDescent="0.25">
      <c r="A49" s="7"/>
      <c r="B49" s="7"/>
      <c r="C49" s="7"/>
      <c r="D49" s="7" t="s">
        <v>101</v>
      </c>
      <c r="E49" s="7"/>
      <c r="F49" s="7"/>
      <c r="G49" s="7"/>
      <c r="H49" s="7"/>
      <c r="I49" s="7"/>
      <c r="J49" s="7"/>
      <c r="K49" s="7"/>
      <c r="L49" s="9" t="s">
        <v>407</v>
      </c>
      <c r="M49" s="313">
        <v>100</v>
      </c>
      <c r="N49" s="313">
        <v>100</v>
      </c>
      <c r="O49" s="313">
        <v>100</v>
      </c>
      <c r="P49" s="313">
        <v>100</v>
      </c>
      <c r="Q49" s="313">
        <v>100</v>
      </c>
      <c r="R49" s="313">
        <v>100</v>
      </c>
      <c r="S49" s="313">
        <v>100</v>
      </c>
      <c r="T49" s="307" t="s">
        <v>77</v>
      </c>
      <c r="U49" s="313">
        <v>100</v>
      </c>
    </row>
    <row r="50" spans="1:21" ht="16.5" customHeight="1" x14ac:dyDescent="0.25">
      <c r="A50" s="7"/>
      <c r="B50" s="7"/>
      <c r="C50" s="7" t="s">
        <v>933</v>
      </c>
      <c r="D50" s="7"/>
      <c r="E50" s="7"/>
      <c r="F50" s="7"/>
      <c r="G50" s="7"/>
      <c r="H50" s="7"/>
      <c r="I50" s="7"/>
      <c r="J50" s="7"/>
      <c r="K50" s="7"/>
      <c r="L50" s="9"/>
      <c r="M50" s="10"/>
      <c r="N50" s="10"/>
      <c r="O50" s="10"/>
      <c r="P50" s="10"/>
      <c r="Q50" s="10"/>
      <c r="R50" s="10"/>
      <c r="S50" s="10"/>
      <c r="T50" s="10"/>
      <c r="U50" s="10"/>
    </row>
    <row r="51" spans="1:21" ht="16.5" customHeight="1" x14ac:dyDescent="0.25">
      <c r="A51" s="7"/>
      <c r="B51" s="7"/>
      <c r="C51" s="7"/>
      <c r="D51" s="7" t="s">
        <v>914</v>
      </c>
      <c r="E51" s="7"/>
      <c r="F51" s="7"/>
      <c r="G51" s="7"/>
      <c r="H51" s="7"/>
      <c r="I51" s="7"/>
      <c r="J51" s="7"/>
      <c r="K51" s="7"/>
      <c r="L51" s="9"/>
      <c r="M51" s="10"/>
      <c r="N51" s="10"/>
      <c r="O51" s="10"/>
      <c r="P51" s="10"/>
      <c r="Q51" s="10"/>
      <c r="R51" s="10"/>
      <c r="S51" s="10"/>
      <c r="T51" s="10"/>
      <c r="U51" s="10"/>
    </row>
    <row r="52" spans="1:21" ht="16.5" customHeight="1" x14ac:dyDescent="0.25">
      <c r="A52" s="7"/>
      <c r="B52" s="7"/>
      <c r="C52" s="7"/>
      <c r="D52" s="7"/>
      <c r="E52" s="7" t="s">
        <v>924</v>
      </c>
      <c r="F52" s="7"/>
      <c r="G52" s="7"/>
      <c r="H52" s="7"/>
      <c r="I52" s="7"/>
      <c r="J52" s="7"/>
      <c r="K52" s="7"/>
      <c r="L52" s="9" t="s">
        <v>131</v>
      </c>
      <c r="M52" s="310">
        <v>33</v>
      </c>
      <c r="N52" s="310">
        <v>11</v>
      </c>
      <c r="O52" s="310">
        <v>12</v>
      </c>
      <c r="P52" s="309">
        <v>8</v>
      </c>
      <c r="Q52" s="309">
        <v>2</v>
      </c>
      <c r="R52" s="309">
        <v>1</v>
      </c>
      <c r="S52" s="309">
        <v>2</v>
      </c>
      <c r="T52" s="309" t="s">
        <v>79</v>
      </c>
      <c r="U52" s="310">
        <v>69</v>
      </c>
    </row>
    <row r="53" spans="1:21" ht="16.5" customHeight="1" x14ac:dyDescent="0.25">
      <c r="A53" s="7"/>
      <c r="B53" s="7"/>
      <c r="C53" s="7"/>
      <c r="D53" s="7"/>
      <c r="E53" s="7" t="s">
        <v>917</v>
      </c>
      <c r="F53" s="7"/>
      <c r="G53" s="7"/>
      <c r="H53" s="7"/>
      <c r="I53" s="7"/>
      <c r="J53" s="7"/>
      <c r="K53" s="7"/>
      <c r="L53" s="9" t="s">
        <v>131</v>
      </c>
      <c r="M53" s="310">
        <v>28</v>
      </c>
      <c r="N53" s="310">
        <v>55</v>
      </c>
      <c r="O53" s="310">
        <v>48</v>
      </c>
      <c r="P53" s="310">
        <v>16</v>
      </c>
      <c r="Q53" s="310">
        <v>10</v>
      </c>
      <c r="R53" s="309">
        <v>5</v>
      </c>
      <c r="S53" s="309">
        <v>2</v>
      </c>
      <c r="T53" s="309" t="s">
        <v>79</v>
      </c>
      <c r="U53" s="311">
        <v>164</v>
      </c>
    </row>
    <row r="54" spans="1:21" ht="16.5" customHeight="1" x14ac:dyDescent="0.25">
      <c r="A54" s="7"/>
      <c r="B54" s="7"/>
      <c r="C54" s="7"/>
      <c r="D54" s="7" t="s">
        <v>101</v>
      </c>
      <c r="E54" s="7"/>
      <c r="F54" s="7"/>
      <c r="G54" s="7"/>
      <c r="H54" s="7"/>
      <c r="I54" s="7"/>
      <c r="J54" s="7"/>
      <c r="K54" s="7"/>
      <c r="L54" s="9" t="s">
        <v>131</v>
      </c>
      <c r="M54" s="310">
        <v>61</v>
      </c>
      <c r="N54" s="310">
        <v>66</v>
      </c>
      <c r="O54" s="310">
        <v>60</v>
      </c>
      <c r="P54" s="310">
        <v>24</v>
      </c>
      <c r="Q54" s="310">
        <v>12</v>
      </c>
      <c r="R54" s="309">
        <v>6</v>
      </c>
      <c r="S54" s="309">
        <v>4</v>
      </c>
      <c r="T54" s="309" t="s">
        <v>79</v>
      </c>
      <c r="U54" s="311">
        <v>233</v>
      </c>
    </row>
    <row r="55" spans="1:21" ht="16.5" customHeight="1" x14ac:dyDescent="0.25">
      <c r="A55" s="7"/>
      <c r="B55" s="7"/>
      <c r="C55" s="7"/>
      <c r="D55" s="7" t="s">
        <v>914</v>
      </c>
      <c r="E55" s="7"/>
      <c r="F55" s="7"/>
      <c r="G55" s="7"/>
      <c r="H55" s="7"/>
      <c r="I55" s="7"/>
      <c r="J55" s="7"/>
      <c r="K55" s="7"/>
      <c r="L55" s="9"/>
      <c r="M55" s="10"/>
      <c r="N55" s="10"/>
      <c r="O55" s="10"/>
      <c r="P55" s="10"/>
      <c r="Q55" s="10"/>
      <c r="R55" s="10"/>
      <c r="S55" s="10"/>
      <c r="T55" s="10"/>
      <c r="U55" s="10"/>
    </row>
    <row r="56" spans="1:21" ht="16.5" customHeight="1" x14ac:dyDescent="0.25">
      <c r="A56" s="7"/>
      <c r="B56" s="7"/>
      <c r="C56" s="7"/>
      <c r="D56" s="7"/>
      <c r="E56" s="7" t="s">
        <v>924</v>
      </c>
      <c r="F56" s="7"/>
      <c r="G56" s="7"/>
      <c r="H56" s="7"/>
      <c r="I56" s="7"/>
      <c r="J56" s="7"/>
      <c r="K56" s="7"/>
      <c r="L56" s="9" t="s">
        <v>407</v>
      </c>
      <c r="M56" s="312">
        <v>54.1</v>
      </c>
      <c r="N56" s="312">
        <v>16.7</v>
      </c>
      <c r="O56" s="312">
        <v>20</v>
      </c>
      <c r="P56" s="312">
        <v>33.299999999999997</v>
      </c>
      <c r="Q56" s="312">
        <v>16.7</v>
      </c>
      <c r="R56" s="312">
        <v>16.7</v>
      </c>
      <c r="S56" s="312">
        <v>50</v>
      </c>
      <c r="T56" s="307" t="s">
        <v>77</v>
      </c>
      <c r="U56" s="312">
        <v>29.6</v>
      </c>
    </row>
    <row r="57" spans="1:21" ht="16.5" customHeight="1" x14ac:dyDescent="0.25">
      <c r="A57" s="7"/>
      <c r="B57" s="7"/>
      <c r="C57" s="7"/>
      <c r="D57" s="7"/>
      <c r="E57" s="7" t="s">
        <v>917</v>
      </c>
      <c r="F57" s="7"/>
      <c r="G57" s="7"/>
      <c r="H57" s="7"/>
      <c r="I57" s="7"/>
      <c r="J57" s="7"/>
      <c r="K57" s="7"/>
      <c r="L57" s="9" t="s">
        <v>407</v>
      </c>
      <c r="M57" s="312">
        <v>45.9</v>
      </c>
      <c r="N57" s="312">
        <v>83.3</v>
      </c>
      <c r="O57" s="312">
        <v>80</v>
      </c>
      <c r="P57" s="312">
        <v>66.7</v>
      </c>
      <c r="Q57" s="312">
        <v>83.3</v>
      </c>
      <c r="R57" s="312">
        <v>83.3</v>
      </c>
      <c r="S57" s="312">
        <v>50</v>
      </c>
      <c r="T57" s="307" t="s">
        <v>77</v>
      </c>
      <c r="U57" s="312">
        <v>70.400000000000006</v>
      </c>
    </row>
    <row r="58" spans="1:21" ht="16.5" customHeight="1" x14ac:dyDescent="0.25">
      <c r="A58" s="14"/>
      <c r="B58" s="14"/>
      <c r="C58" s="14"/>
      <c r="D58" s="14" t="s">
        <v>101</v>
      </c>
      <c r="E58" s="14"/>
      <c r="F58" s="14"/>
      <c r="G58" s="14"/>
      <c r="H58" s="14"/>
      <c r="I58" s="14"/>
      <c r="J58" s="14"/>
      <c r="K58" s="14"/>
      <c r="L58" s="15" t="s">
        <v>407</v>
      </c>
      <c r="M58" s="314">
        <v>100</v>
      </c>
      <c r="N58" s="314">
        <v>100</v>
      </c>
      <c r="O58" s="314">
        <v>100</v>
      </c>
      <c r="P58" s="314">
        <v>100</v>
      </c>
      <c r="Q58" s="314">
        <v>100</v>
      </c>
      <c r="R58" s="314">
        <v>100</v>
      </c>
      <c r="S58" s="314">
        <v>100</v>
      </c>
      <c r="T58" s="308" t="s">
        <v>77</v>
      </c>
      <c r="U58" s="314">
        <v>100</v>
      </c>
    </row>
    <row r="59" spans="1:21" ht="4.5" customHeight="1" x14ac:dyDescent="0.25">
      <c r="A59" s="25"/>
      <c r="B59" s="25"/>
      <c r="C59" s="2"/>
      <c r="D59" s="2"/>
      <c r="E59" s="2"/>
      <c r="F59" s="2"/>
      <c r="G59" s="2"/>
      <c r="H59" s="2"/>
      <c r="I59" s="2"/>
      <c r="J59" s="2"/>
      <c r="K59" s="2"/>
      <c r="L59" s="2"/>
      <c r="M59" s="2"/>
      <c r="N59" s="2"/>
      <c r="O59" s="2"/>
      <c r="P59" s="2"/>
      <c r="Q59" s="2"/>
      <c r="R59" s="2"/>
      <c r="S59" s="2"/>
      <c r="T59" s="2"/>
      <c r="U59" s="2"/>
    </row>
    <row r="60" spans="1:21" ht="16.5" customHeight="1" x14ac:dyDescent="0.25">
      <c r="A60" s="25"/>
      <c r="B60" s="25"/>
      <c r="C60" s="512" t="s">
        <v>934</v>
      </c>
      <c r="D60" s="512"/>
      <c r="E60" s="512"/>
      <c r="F60" s="512"/>
      <c r="G60" s="512"/>
      <c r="H60" s="512"/>
      <c r="I60" s="512"/>
      <c r="J60" s="512"/>
      <c r="K60" s="512"/>
      <c r="L60" s="512"/>
      <c r="M60" s="512"/>
      <c r="N60" s="512"/>
      <c r="O60" s="512"/>
      <c r="P60" s="512"/>
      <c r="Q60" s="512"/>
      <c r="R60" s="512"/>
      <c r="S60" s="512"/>
      <c r="T60" s="512"/>
      <c r="U60" s="512"/>
    </row>
    <row r="61" spans="1:21" ht="4.5" customHeight="1" x14ac:dyDescent="0.25">
      <c r="A61" s="25"/>
      <c r="B61" s="25"/>
      <c r="C61" s="2"/>
      <c r="D61" s="2"/>
      <c r="E61" s="2"/>
      <c r="F61" s="2"/>
      <c r="G61" s="2"/>
      <c r="H61" s="2"/>
      <c r="I61" s="2"/>
      <c r="J61" s="2"/>
      <c r="K61" s="2"/>
      <c r="L61" s="2"/>
      <c r="M61" s="2"/>
      <c r="N61" s="2"/>
      <c r="O61" s="2"/>
      <c r="P61" s="2"/>
      <c r="Q61" s="2"/>
      <c r="R61" s="2"/>
      <c r="S61" s="2"/>
      <c r="T61" s="2"/>
      <c r="U61" s="2"/>
    </row>
    <row r="62" spans="1:21" ht="16.5" customHeight="1" x14ac:dyDescent="0.25">
      <c r="A62" s="155"/>
      <c r="B62" s="155"/>
      <c r="C62" s="512" t="s">
        <v>571</v>
      </c>
      <c r="D62" s="512"/>
      <c r="E62" s="512"/>
      <c r="F62" s="512"/>
      <c r="G62" s="512"/>
      <c r="H62" s="512"/>
      <c r="I62" s="512"/>
      <c r="J62" s="512"/>
      <c r="K62" s="512"/>
      <c r="L62" s="512"/>
      <c r="M62" s="512"/>
      <c r="N62" s="512"/>
      <c r="O62" s="512"/>
      <c r="P62" s="512"/>
      <c r="Q62" s="512"/>
      <c r="R62" s="512"/>
      <c r="S62" s="512"/>
      <c r="T62" s="512"/>
      <c r="U62" s="512"/>
    </row>
    <row r="63" spans="1:21" ht="16.5" customHeight="1" x14ac:dyDescent="0.25">
      <c r="A63" s="155"/>
      <c r="B63" s="155"/>
      <c r="C63" s="512" t="s">
        <v>572</v>
      </c>
      <c r="D63" s="512"/>
      <c r="E63" s="512"/>
      <c r="F63" s="512"/>
      <c r="G63" s="512"/>
      <c r="H63" s="512"/>
      <c r="I63" s="512"/>
      <c r="J63" s="512"/>
      <c r="K63" s="512"/>
      <c r="L63" s="512"/>
      <c r="M63" s="512"/>
      <c r="N63" s="512"/>
      <c r="O63" s="512"/>
      <c r="P63" s="512"/>
      <c r="Q63" s="512"/>
      <c r="R63" s="512"/>
      <c r="S63" s="512"/>
      <c r="T63" s="512"/>
      <c r="U63" s="512"/>
    </row>
    <row r="64" spans="1:21" ht="4.5" customHeight="1" x14ac:dyDescent="0.25">
      <c r="A64" s="25"/>
      <c r="B64" s="25"/>
      <c r="C64" s="2"/>
      <c r="D64" s="2"/>
      <c r="E64" s="2"/>
      <c r="F64" s="2"/>
      <c r="G64" s="2"/>
      <c r="H64" s="2"/>
      <c r="I64" s="2"/>
      <c r="J64" s="2"/>
      <c r="K64" s="2"/>
      <c r="L64" s="2"/>
      <c r="M64" s="2"/>
      <c r="N64" s="2"/>
      <c r="O64" s="2"/>
      <c r="P64" s="2"/>
      <c r="Q64" s="2"/>
      <c r="R64" s="2"/>
      <c r="S64" s="2"/>
      <c r="T64" s="2"/>
      <c r="U64" s="2"/>
    </row>
    <row r="65" spans="1:21" ht="16.5" customHeight="1" x14ac:dyDescent="0.25">
      <c r="A65" s="25" t="s">
        <v>102</v>
      </c>
      <c r="B65" s="25"/>
      <c r="C65" s="512" t="s">
        <v>926</v>
      </c>
      <c r="D65" s="512"/>
      <c r="E65" s="512"/>
      <c r="F65" s="512"/>
      <c r="G65" s="512"/>
      <c r="H65" s="512"/>
      <c r="I65" s="512"/>
      <c r="J65" s="512"/>
      <c r="K65" s="512"/>
      <c r="L65" s="512"/>
      <c r="M65" s="512"/>
      <c r="N65" s="512"/>
      <c r="O65" s="512"/>
      <c r="P65" s="512"/>
      <c r="Q65" s="512"/>
      <c r="R65" s="512"/>
      <c r="S65" s="512"/>
      <c r="T65" s="512"/>
      <c r="U65" s="512"/>
    </row>
    <row r="66" spans="1:21" ht="16.5" customHeight="1" x14ac:dyDescent="0.25">
      <c r="A66" s="25" t="s">
        <v>103</v>
      </c>
      <c r="B66" s="25"/>
      <c r="C66" s="512" t="s">
        <v>927</v>
      </c>
      <c r="D66" s="512"/>
      <c r="E66" s="512"/>
      <c r="F66" s="512"/>
      <c r="G66" s="512"/>
      <c r="H66" s="512"/>
      <c r="I66" s="512"/>
      <c r="J66" s="512"/>
      <c r="K66" s="512"/>
      <c r="L66" s="512"/>
      <c r="M66" s="512"/>
      <c r="N66" s="512"/>
      <c r="O66" s="512"/>
      <c r="P66" s="512"/>
      <c r="Q66" s="512"/>
      <c r="R66" s="512"/>
      <c r="S66" s="512"/>
      <c r="T66" s="512"/>
      <c r="U66" s="512"/>
    </row>
    <row r="67" spans="1:21" ht="42.45" customHeight="1" x14ac:dyDescent="0.25">
      <c r="A67" s="25" t="s">
        <v>104</v>
      </c>
      <c r="B67" s="25"/>
      <c r="C67" s="512" t="s">
        <v>928</v>
      </c>
      <c r="D67" s="512"/>
      <c r="E67" s="512"/>
      <c r="F67" s="512"/>
      <c r="G67" s="512"/>
      <c r="H67" s="512"/>
      <c r="I67" s="512"/>
      <c r="J67" s="512"/>
      <c r="K67" s="512"/>
      <c r="L67" s="512"/>
      <c r="M67" s="512"/>
      <c r="N67" s="512"/>
      <c r="O67" s="512"/>
      <c r="P67" s="512"/>
      <c r="Q67" s="512"/>
      <c r="R67" s="512"/>
      <c r="S67" s="512"/>
      <c r="T67" s="512"/>
      <c r="U67" s="512"/>
    </row>
    <row r="68" spans="1:21" ht="4.5" customHeight="1" x14ac:dyDescent="0.25"/>
    <row r="69" spans="1:21" ht="16.5" customHeight="1" x14ac:dyDescent="0.25">
      <c r="A69" s="26" t="s">
        <v>115</v>
      </c>
      <c r="B69" s="25"/>
      <c r="C69" s="25"/>
      <c r="D69" s="25"/>
      <c r="E69" s="512" t="s">
        <v>921</v>
      </c>
      <c r="F69" s="512"/>
      <c r="G69" s="512"/>
      <c r="H69" s="512"/>
      <c r="I69" s="512"/>
      <c r="J69" s="512"/>
      <c r="K69" s="512"/>
      <c r="L69" s="512"/>
      <c r="M69" s="512"/>
      <c r="N69" s="512"/>
      <c r="O69" s="512"/>
      <c r="P69" s="512"/>
      <c r="Q69" s="512"/>
      <c r="R69" s="512"/>
      <c r="S69" s="512"/>
      <c r="T69" s="512"/>
      <c r="U69" s="512"/>
    </row>
  </sheetData>
  <mergeCells count="8">
    <mergeCell ref="C66:U66"/>
    <mergeCell ref="C67:U67"/>
    <mergeCell ref="E69:U69"/>
    <mergeCell ref="K1:U1"/>
    <mergeCell ref="C60:U60"/>
    <mergeCell ref="C62:U62"/>
    <mergeCell ref="C63:U63"/>
    <mergeCell ref="C65:U65"/>
  </mergeCells>
  <pageMargins left="0.7" right="0.7" top="0.75" bottom="0.75" header="0.3" footer="0.3"/>
  <pageSetup paperSize="9" fitToHeight="0" orientation="landscape" horizontalDpi="300" verticalDpi="300"/>
  <headerFooter scaleWithDoc="0" alignWithMargins="0">
    <oddHeader>&amp;C&amp;"Arial"&amp;8TABLE 14A.35</oddHeader>
    <oddFooter>&amp;L&amp;"Arial"&amp;8REPORT ON
GOVERNMENT
SERVICES 2022&amp;R&amp;"Arial"&amp;8AGED CARE
SERVICES
PAGE &amp;B&amp;P&amp;B</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U38"/>
  <sheetViews>
    <sheetView showGridLines="0" workbookViewId="0"/>
  </sheetViews>
  <sheetFormatPr defaultRowHeight="13.2" x14ac:dyDescent="0.25"/>
  <cols>
    <col min="1" max="10" width="1.88671875" customWidth="1"/>
    <col min="11" max="11" width="6" customWidth="1"/>
    <col min="12" max="12" width="5.44140625" customWidth="1"/>
    <col min="13" max="21" width="6.88671875" customWidth="1"/>
  </cols>
  <sheetData>
    <row r="1" spans="1:21" ht="33.9" customHeight="1" x14ac:dyDescent="0.25">
      <c r="A1" s="8" t="s">
        <v>935</v>
      </c>
      <c r="B1" s="8"/>
      <c r="C1" s="8"/>
      <c r="D1" s="8"/>
      <c r="E1" s="8"/>
      <c r="F1" s="8"/>
      <c r="G1" s="8"/>
      <c r="H1" s="8"/>
      <c r="I1" s="8"/>
      <c r="J1" s="8"/>
      <c r="K1" s="517" t="s">
        <v>936</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937</v>
      </c>
      <c r="N2" s="13" t="s">
        <v>938</v>
      </c>
      <c r="O2" s="13" t="s">
        <v>939</v>
      </c>
      <c r="P2" s="13" t="s">
        <v>940</v>
      </c>
      <c r="Q2" s="13" t="s">
        <v>941</v>
      </c>
      <c r="R2" s="13" t="s">
        <v>942</v>
      </c>
      <c r="S2" s="13" t="s">
        <v>943</v>
      </c>
      <c r="T2" s="13" t="s">
        <v>944</v>
      </c>
      <c r="U2" s="13" t="s">
        <v>945</v>
      </c>
    </row>
    <row r="3" spans="1:21" ht="16.5" customHeight="1" x14ac:dyDescent="0.25">
      <c r="A3" s="7" t="s">
        <v>946</v>
      </c>
      <c r="B3" s="7"/>
      <c r="C3" s="7"/>
      <c r="D3" s="7"/>
      <c r="E3" s="7"/>
      <c r="F3" s="7"/>
      <c r="G3" s="7"/>
      <c r="H3" s="7"/>
      <c r="I3" s="7"/>
      <c r="J3" s="7"/>
      <c r="K3" s="7"/>
      <c r="L3" s="9"/>
      <c r="M3" s="10"/>
      <c r="N3" s="10"/>
      <c r="O3" s="10"/>
      <c r="P3" s="10"/>
      <c r="Q3" s="10"/>
      <c r="R3" s="10"/>
      <c r="S3" s="10"/>
      <c r="T3" s="10"/>
      <c r="U3" s="10"/>
    </row>
    <row r="4" spans="1:21" ht="16.5" customHeight="1" x14ac:dyDescent="0.25">
      <c r="A4" s="7"/>
      <c r="B4" s="7" t="s">
        <v>914</v>
      </c>
      <c r="C4" s="7"/>
      <c r="D4" s="7"/>
      <c r="E4" s="7"/>
      <c r="F4" s="7"/>
      <c r="G4" s="7"/>
      <c r="H4" s="7"/>
      <c r="I4" s="7"/>
      <c r="J4" s="7"/>
      <c r="K4" s="7"/>
      <c r="L4" s="9"/>
      <c r="M4" s="10"/>
      <c r="N4" s="10"/>
      <c r="O4" s="10"/>
      <c r="P4" s="10"/>
      <c r="Q4" s="10"/>
      <c r="R4" s="10"/>
      <c r="S4" s="10"/>
      <c r="T4" s="10"/>
      <c r="U4" s="10"/>
    </row>
    <row r="5" spans="1:21" ht="16.5" customHeight="1" x14ac:dyDescent="0.25">
      <c r="A5" s="7"/>
      <c r="B5" s="7"/>
      <c r="C5" s="7" t="s">
        <v>915</v>
      </c>
      <c r="D5" s="7"/>
      <c r="E5" s="7"/>
      <c r="F5" s="7"/>
      <c r="G5" s="7"/>
      <c r="H5" s="7"/>
      <c r="I5" s="7"/>
      <c r="J5" s="7"/>
      <c r="K5" s="7"/>
      <c r="L5" s="9" t="s">
        <v>407</v>
      </c>
      <c r="M5" s="319">
        <v>9.4</v>
      </c>
      <c r="N5" s="319">
        <v>1.2</v>
      </c>
      <c r="O5" s="319">
        <v>3.2</v>
      </c>
      <c r="P5" s="319">
        <v>2</v>
      </c>
      <c r="Q5" s="319">
        <v>5.4</v>
      </c>
      <c r="R5" s="319">
        <v>1.4</v>
      </c>
      <c r="S5" s="320">
        <v>12</v>
      </c>
      <c r="T5" s="319" t="s">
        <v>79</v>
      </c>
      <c r="U5" s="319">
        <v>4.7</v>
      </c>
    </row>
    <row r="6" spans="1:21" ht="16.5" customHeight="1" x14ac:dyDescent="0.25">
      <c r="A6" s="7"/>
      <c r="B6" s="7"/>
      <c r="C6" s="7" t="s">
        <v>916</v>
      </c>
      <c r="D6" s="7"/>
      <c r="E6" s="7"/>
      <c r="F6" s="7"/>
      <c r="G6" s="7"/>
      <c r="H6" s="7"/>
      <c r="I6" s="7"/>
      <c r="J6" s="7"/>
      <c r="K6" s="7"/>
      <c r="L6" s="9" t="s">
        <v>407</v>
      </c>
      <c r="M6" s="319">
        <v>9.6</v>
      </c>
      <c r="N6" s="319">
        <v>5.2</v>
      </c>
      <c r="O6" s="319">
        <v>8.1</v>
      </c>
      <c r="P6" s="319">
        <v>6.5</v>
      </c>
      <c r="Q6" s="319">
        <v>9.6</v>
      </c>
      <c r="R6" s="319">
        <v>9.6999999999999993</v>
      </c>
      <c r="S6" s="320">
        <v>20</v>
      </c>
      <c r="T6" s="320">
        <v>16.7</v>
      </c>
      <c r="U6" s="319">
        <v>7.9</v>
      </c>
    </row>
    <row r="7" spans="1:21" ht="16.5" customHeight="1" x14ac:dyDescent="0.25">
      <c r="A7" s="7"/>
      <c r="B7" s="7"/>
      <c r="C7" s="7" t="s">
        <v>917</v>
      </c>
      <c r="D7" s="7"/>
      <c r="E7" s="7"/>
      <c r="F7" s="7"/>
      <c r="G7" s="7"/>
      <c r="H7" s="7"/>
      <c r="I7" s="7"/>
      <c r="J7" s="7"/>
      <c r="K7" s="7"/>
      <c r="L7" s="9" t="s">
        <v>407</v>
      </c>
      <c r="M7" s="320">
        <v>81</v>
      </c>
      <c r="N7" s="320">
        <v>93.6</v>
      </c>
      <c r="O7" s="320">
        <v>88.8</v>
      </c>
      <c r="P7" s="320">
        <v>91.4</v>
      </c>
      <c r="Q7" s="320">
        <v>85</v>
      </c>
      <c r="R7" s="320">
        <v>88.9</v>
      </c>
      <c r="S7" s="320">
        <v>68</v>
      </c>
      <c r="T7" s="320">
        <v>83.3</v>
      </c>
      <c r="U7" s="320">
        <v>87.3</v>
      </c>
    </row>
    <row r="8" spans="1:21" ht="16.5" customHeight="1" x14ac:dyDescent="0.25">
      <c r="A8" s="7"/>
      <c r="B8" s="7" t="s">
        <v>101</v>
      </c>
      <c r="C8" s="7"/>
      <c r="D8" s="7"/>
      <c r="E8" s="7"/>
      <c r="F8" s="7"/>
      <c r="G8" s="7"/>
      <c r="H8" s="7"/>
      <c r="I8" s="7"/>
      <c r="J8" s="7"/>
      <c r="K8" s="7"/>
      <c r="L8" s="9" t="s">
        <v>131</v>
      </c>
      <c r="M8" s="315">
        <v>863</v>
      </c>
      <c r="N8" s="315">
        <v>753</v>
      </c>
      <c r="O8" s="315">
        <v>472</v>
      </c>
      <c r="P8" s="315">
        <v>245</v>
      </c>
      <c r="Q8" s="315">
        <v>240</v>
      </c>
      <c r="R8" s="317">
        <v>72</v>
      </c>
      <c r="S8" s="317">
        <v>25</v>
      </c>
      <c r="T8" s="317">
        <v>12</v>
      </c>
      <c r="U8" s="321">
        <v>2682</v>
      </c>
    </row>
    <row r="9" spans="1:21" ht="16.5" customHeight="1" x14ac:dyDescent="0.25">
      <c r="A9" s="7" t="s">
        <v>947</v>
      </c>
      <c r="B9" s="7"/>
      <c r="C9" s="7"/>
      <c r="D9" s="7"/>
      <c r="E9" s="7"/>
      <c r="F9" s="7"/>
      <c r="G9" s="7"/>
      <c r="H9" s="7"/>
      <c r="I9" s="7"/>
      <c r="J9" s="7"/>
      <c r="K9" s="7"/>
      <c r="L9" s="9"/>
      <c r="M9" s="10"/>
      <c r="N9" s="10"/>
      <c r="O9" s="10"/>
      <c r="P9" s="10"/>
      <c r="Q9" s="10"/>
      <c r="R9" s="10"/>
      <c r="S9" s="10"/>
      <c r="T9" s="10"/>
      <c r="U9" s="10"/>
    </row>
    <row r="10" spans="1:21" ht="16.5" customHeight="1" x14ac:dyDescent="0.25">
      <c r="A10" s="7"/>
      <c r="B10" s="7" t="s">
        <v>914</v>
      </c>
      <c r="C10" s="7"/>
      <c r="D10" s="7"/>
      <c r="E10" s="7"/>
      <c r="F10" s="7"/>
      <c r="G10" s="7"/>
      <c r="H10" s="7"/>
      <c r="I10" s="7"/>
      <c r="J10" s="7"/>
      <c r="K10" s="7"/>
      <c r="L10" s="9"/>
      <c r="M10" s="10"/>
      <c r="N10" s="10"/>
      <c r="O10" s="10"/>
      <c r="P10" s="10"/>
      <c r="Q10" s="10"/>
      <c r="R10" s="10"/>
      <c r="S10" s="10"/>
      <c r="T10" s="10"/>
      <c r="U10" s="10"/>
    </row>
    <row r="11" spans="1:21" ht="16.5" customHeight="1" x14ac:dyDescent="0.25">
      <c r="A11" s="7"/>
      <c r="B11" s="7"/>
      <c r="C11" s="7" t="s">
        <v>915</v>
      </c>
      <c r="D11" s="7"/>
      <c r="E11" s="7"/>
      <c r="F11" s="7"/>
      <c r="G11" s="7"/>
      <c r="H11" s="7"/>
      <c r="I11" s="7"/>
      <c r="J11" s="7"/>
      <c r="K11" s="7"/>
      <c r="L11" s="9" t="s">
        <v>407</v>
      </c>
      <c r="M11" s="319">
        <v>8.1999999999999993</v>
      </c>
      <c r="N11" s="319">
        <v>1.4</v>
      </c>
      <c r="O11" s="319">
        <v>3.9</v>
      </c>
      <c r="P11" s="319">
        <v>6.5</v>
      </c>
      <c r="Q11" s="319">
        <v>1.7</v>
      </c>
      <c r="R11" s="319">
        <v>4.2</v>
      </c>
      <c r="S11" s="320">
        <v>20</v>
      </c>
      <c r="T11" s="319" t="s">
        <v>79</v>
      </c>
      <c r="U11" s="319">
        <v>4.8</v>
      </c>
    </row>
    <row r="12" spans="1:21" ht="16.5" customHeight="1" x14ac:dyDescent="0.25">
      <c r="A12" s="7"/>
      <c r="B12" s="7"/>
      <c r="C12" s="7" t="s">
        <v>916</v>
      </c>
      <c r="D12" s="7"/>
      <c r="E12" s="7"/>
      <c r="F12" s="7"/>
      <c r="G12" s="7"/>
      <c r="H12" s="7"/>
      <c r="I12" s="7"/>
      <c r="J12" s="7"/>
      <c r="K12" s="7"/>
      <c r="L12" s="9" t="s">
        <v>407</v>
      </c>
      <c r="M12" s="319">
        <v>6.5</v>
      </c>
      <c r="N12" s="319">
        <v>4.9000000000000004</v>
      </c>
      <c r="O12" s="319">
        <v>5.8</v>
      </c>
      <c r="P12" s="319">
        <v>6.1</v>
      </c>
      <c r="Q12" s="319">
        <v>2.9</v>
      </c>
      <c r="R12" s="319">
        <v>9.9</v>
      </c>
      <c r="S12" s="320">
        <v>16</v>
      </c>
      <c r="T12" s="320">
        <v>16.7</v>
      </c>
      <c r="U12" s="319">
        <v>5.8</v>
      </c>
    </row>
    <row r="13" spans="1:21" ht="16.5" customHeight="1" x14ac:dyDescent="0.25">
      <c r="A13" s="7"/>
      <c r="B13" s="7"/>
      <c r="C13" s="7" t="s">
        <v>917</v>
      </c>
      <c r="D13" s="7"/>
      <c r="E13" s="7"/>
      <c r="F13" s="7"/>
      <c r="G13" s="7"/>
      <c r="H13" s="7"/>
      <c r="I13" s="7"/>
      <c r="J13" s="7"/>
      <c r="K13" s="7"/>
      <c r="L13" s="9" t="s">
        <v>407</v>
      </c>
      <c r="M13" s="320">
        <v>85.2</v>
      </c>
      <c r="N13" s="320">
        <v>93.7</v>
      </c>
      <c r="O13" s="320">
        <v>90.3</v>
      </c>
      <c r="P13" s="320">
        <v>87.4</v>
      </c>
      <c r="Q13" s="320">
        <v>95.5</v>
      </c>
      <c r="R13" s="320">
        <v>85.9</v>
      </c>
      <c r="S13" s="320">
        <v>64</v>
      </c>
      <c r="T13" s="320">
        <v>83.3</v>
      </c>
      <c r="U13" s="320">
        <v>89.4</v>
      </c>
    </row>
    <row r="14" spans="1:21" ht="16.5" customHeight="1" x14ac:dyDescent="0.25">
      <c r="A14" s="7"/>
      <c r="B14" s="7" t="s">
        <v>101</v>
      </c>
      <c r="C14" s="7"/>
      <c r="D14" s="7"/>
      <c r="E14" s="7"/>
      <c r="F14" s="7"/>
      <c r="G14" s="7"/>
      <c r="H14" s="7"/>
      <c r="I14" s="7"/>
      <c r="J14" s="7"/>
      <c r="K14" s="7"/>
      <c r="L14" s="9" t="s">
        <v>131</v>
      </c>
      <c r="M14" s="315">
        <v>873</v>
      </c>
      <c r="N14" s="315">
        <v>761</v>
      </c>
      <c r="O14" s="315">
        <v>464</v>
      </c>
      <c r="P14" s="315">
        <v>246</v>
      </c>
      <c r="Q14" s="315">
        <v>242</v>
      </c>
      <c r="R14" s="317">
        <v>71</v>
      </c>
      <c r="S14" s="317">
        <v>25</v>
      </c>
      <c r="T14" s="317">
        <v>12</v>
      </c>
      <c r="U14" s="321">
        <v>2694</v>
      </c>
    </row>
    <row r="15" spans="1:21" ht="16.5" customHeight="1" x14ac:dyDescent="0.25">
      <c r="A15" s="7" t="s">
        <v>948</v>
      </c>
      <c r="B15" s="7"/>
      <c r="C15" s="7"/>
      <c r="D15" s="7"/>
      <c r="E15" s="7"/>
      <c r="F15" s="7"/>
      <c r="G15" s="7"/>
      <c r="H15" s="7"/>
      <c r="I15" s="7"/>
      <c r="J15" s="7"/>
      <c r="K15" s="7"/>
      <c r="L15" s="9"/>
      <c r="M15" s="10"/>
      <c r="N15" s="10"/>
      <c r="O15" s="10"/>
      <c r="P15" s="10"/>
      <c r="Q15" s="10"/>
      <c r="R15" s="10"/>
      <c r="S15" s="10"/>
      <c r="T15" s="10"/>
      <c r="U15" s="10"/>
    </row>
    <row r="16" spans="1:21" ht="16.5" customHeight="1" x14ac:dyDescent="0.25">
      <c r="A16" s="7"/>
      <c r="B16" s="7" t="s">
        <v>914</v>
      </c>
      <c r="C16" s="7"/>
      <c r="D16" s="7"/>
      <c r="E16" s="7"/>
      <c r="F16" s="7"/>
      <c r="G16" s="7"/>
      <c r="H16" s="7"/>
      <c r="I16" s="7"/>
      <c r="J16" s="7"/>
      <c r="K16" s="7"/>
      <c r="L16" s="9"/>
      <c r="M16" s="10"/>
      <c r="N16" s="10"/>
      <c r="O16" s="10"/>
      <c r="P16" s="10"/>
      <c r="Q16" s="10"/>
      <c r="R16" s="10"/>
      <c r="S16" s="10"/>
      <c r="T16" s="10"/>
      <c r="U16" s="10"/>
    </row>
    <row r="17" spans="1:21" ht="16.5" customHeight="1" x14ac:dyDescent="0.25">
      <c r="A17" s="7"/>
      <c r="B17" s="7"/>
      <c r="C17" s="7" t="s">
        <v>915</v>
      </c>
      <c r="D17" s="7"/>
      <c r="E17" s="7"/>
      <c r="F17" s="7"/>
      <c r="G17" s="7"/>
      <c r="H17" s="7"/>
      <c r="I17" s="7"/>
      <c r="J17" s="7"/>
      <c r="K17" s="7"/>
      <c r="L17" s="9" t="s">
        <v>407</v>
      </c>
      <c r="M17" s="319">
        <v>5.9</v>
      </c>
      <c r="N17" s="319">
        <v>2.4</v>
      </c>
      <c r="O17" s="319">
        <v>3.9</v>
      </c>
      <c r="P17" s="319">
        <v>0.8</v>
      </c>
      <c r="Q17" s="319">
        <v>5.3</v>
      </c>
      <c r="R17" s="319">
        <v>4.2</v>
      </c>
      <c r="S17" s="320">
        <v>12</v>
      </c>
      <c r="T17" s="319" t="s">
        <v>79</v>
      </c>
      <c r="U17" s="319">
        <v>4.0999999999999996</v>
      </c>
    </row>
    <row r="18" spans="1:21" ht="16.5" customHeight="1" x14ac:dyDescent="0.25">
      <c r="A18" s="7"/>
      <c r="B18" s="7"/>
      <c r="C18" s="7" t="s">
        <v>916</v>
      </c>
      <c r="D18" s="7"/>
      <c r="E18" s="7"/>
      <c r="F18" s="7"/>
      <c r="G18" s="7"/>
      <c r="H18" s="7"/>
      <c r="I18" s="7"/>
      <c r="J18" s="7"/>
      <c r="K18" s="7"/>
      <c r="L18" s="9" t="s">
        <v>407</v>
      </c>
      <c r="M18" s="319">
        <v>4.0999999999999996</v>
      </c>
      <c r="N18" s="319">
        <v>2.9</v>
      </c>
      <c r="O18" s="319">
        <v>3.1</v>
      </c>
      <c r="P18" s="319">
        <v>2.1</v>
      </c>
      <c r="Q18" s="319">
        <v>4.9000000000000004</v>
      </c>
      <c r="R18" s="319">
        <v>8.3000000000000007</v>
      </c>
      <c r="S18" s="320">
        <v>12</v>
      </c>
      <c r="T18" s="319">
        <v>8.3000000000000007</v>
      </c>
      <c r="U18" s="319">
        <v>3.7</v>
      </c>
    </row>
    <row r="19" spans="1:21" ht="16.5" customHeight="1" x14ac:dyDescent="0.25">
      <c r="A19" s="7"/>
      <c r="B19" s="7"/>
      <c r="C19" s="7" t="s">
        <v>917</v>
      </c>
      <c r="D19" s="7"/>
      <c r="E19" s="7"/>
      <c r="F19" s="7"/>
      <c r="G19" s="7"/>
      <c r="H19" s="7"/>
      <c r="I19" s="7"/>
      <c r="J19" s="7"/>
      <c r="K19" s="7"/>
      <c r="L19" s="9" t="s">
        <v>407</v>
      </c>
      <c r="M19" s="320">
        <v>89.9</v>
      </c>
      <c r="N19" s="320">
        <v>94.7</v>
      </c>
      <c r="O19" s="320">
        <v>93</v>
      </c>
      <c r="P19" s="320">
        <v>97.1</v>
      </c>
      <c r="Q19" s="320">
        <v>89.9</v>
      </c>
      <c r="R19" s="320">
        <v>87.5</v>
      </c>
      <c r="S19" s="320">
        <v>76</v>
      </c>
      <c r="T19" s="320">
        <v>91.7</v>
      </c>
      <c r="U19" s="320">
        <v>92.3</v>
      </c>
    </row>
    <row r="20" spans="1:21" ht="16.5" customHeight="1" x14ac:dyDescent="0.25">
      <c r="A20" s="7"/>
      <c r="B20" s="7" t="s">
        <v>101</v>
      </c>
      <c r="C20" s="7"/>
      <c r="D20" s="7"/>
      <c r="E20" s="7"/>
      <c r="F20" s="7"/>
      <c r="G20" s="7"/>
      <c r="H20" s="7"/>
      <c r="I20" s="7"/>
      <c r="J20" s="7"/>
      <c r="K20" s="7"/>
      <c r="L20" s="9" t="s">
        <v>131</v>
      </c>
      <c r="M20" s="315">
        <v>874</v>
      </c>
      <c r="N20" s="315">
        <v>761</v>
      </c>
      <c r="O20" s="315">
        <v>457</v>
      </c>
      <c r="P20" s="315">
        <v>242</v>
      </c>
      <c r="Q20" s="315">
        <v>247</v>
      </c>
      <c r="R20" s="317">
        <v>72</v>
      </c>
      <c r="S20" s="317">
        <v>25</v>
      </c>
      <c r="T20" s="317">
        <v>12</v>
      </c>
      <c r="U20" s="321">
        <v>2690</v>
      </c>
    </row>
    <row r="21" spans="1:21" ht="16.5" customHeight="1" x14ac:dyDescent="0.25">
      <c r="A21" s="7" t="s">
        <v>86</v>
      </c>
      <c r="B21" s="7"/>
      <c r="C21" s="7"/>
      <c r="D21" s="7"/>
      <c r="E21" s="7"/>
      <c r="F21" s="7"/>
      <c r="G21" s="7"/>
      <c r="H21" s="7"/>
      <c r="I21" s="7"/>
      <c r="J21" s="7"/>
      <c r="K21" s="7"/>
      <c r="L21" s="9"/>
      <c r="M21" s="10"/>
      <c r="N21" s="10"/>
      <c r="O21" s="10"/>
      <c r="P21" s="10"/>
      <c r="Q21" s="10"/>
      <c r="R21" s="10"/>
      <c r="S21" s="10"/>
      <c r="T21" s="10"/>
      <c r="U21" s="10"/>
    </row>
    <row r="22" spans="1:21" ht="16.5" customHeight="1" x14ac:dyDescent="0.25">
      <c r="A22" s="7"/>
      <c r="B22" s="7" t="s">
        <v>914</v>
      </c>
      <c r="C22" s="7"/>
      <c r="D22" s="7"/>
      <c r="E22" s="7"/>
      <c r="F22" s="7"/>
      <c r="G22" s="7"/>
      <c r="H22" s="7"/>
      <c r="I22" s="7"/>
      <c r="J22" s="7"/>
      <c r="K22" s="7"/>
      <c r="L22" s="9"/>
      <c r="M22" s="10"/>
      <c r="N22" s="10"/>
      <c r="O22" s="10"/>
      <c r="P22" s="10"/>
      <c r="Q22" s="10"/>
      <c r="R22" s="10"/>
      <c r="S22" s="10"/>
      <c r="T22" s="10"/>
      <c r="U22" s="10"/>
    </row>
    <row r="23" spans="1:21" ht="16.5" customHeight="1" x14ac:dyDescent="0.25">
      <c r="A23" s="7"/>
      <c r="B23" s="7"/>
      <c r="C23" s="7" t="s">
        <v>915</v>
      </c>
      <c r="D23" s="7"/>
      <c r="E23" s="7"/>
      <c r="F23" s="7"/>
      <c r="G23" s="7"/>
      <c r="H23" s="7"/>
      <c r="I23" s="7"/>
      <c r="J23" s="7"/>
      <c r="K23" s="7"/>
      <c r="L23" s="9" t="s">
        <v>407</v>
      </c>
      <c r="M23" s="319">
        <v>3.3</v>
      </c>
      <c r="N23" s="319">
        <v>0.4</v>
      </c>
      <c r="O23" s="319">
        <v>2.4</v>
      </c>
      <c r="P23" s="319">
        <v>0.9</v>
      </c>
      <c r="Q23" s="319">
        <v>2</v>
      </c>
      <c r="R23" s="319" t="s">
        <v>79</v>
      </c>
      <c r="S23" s="319">
        <v>7.7</v>
      </c>
      <c r="T23" s="319">
        <v>8.3000000000000007</v>
      </c>
      <c r="U23" s="319">
        <v>2</v>
      </c>
    </row>
    <row r="24" spans="1:21" ht="16.5" customHeight="1" x14ac:dyDescent="0.25">
      <c r="A24" s="7"/>
      <c r="B24" s="7"/>
      <c r="C24" s="7" t="s">
        <v>916</v>
      </c>
      <c r="D24" s="7"/>
      <c r="E24" s="7"/>
      <c r="F24" s="7"/>
      <c r="G24" s="7"/>
      <c r="H24" s="7"/>
      <c r="I24" s="7"/>
      <c r="J24" s="7"/>
      <c r="K24" s="7"/>
      <c r="L24" s="9" t="s">
        <v>407</v>
      </c>
      <c r="M24" s="319">
        <v>1.4</v>
      </c>
      <c r="N24" s="319">
        <v>0.4</v>
      </c>
      <c r="O24" s="319">
        <v>1.3</v>
      </c>
      <c r="P24" s="319">
        <v>2.1</v>
      </c>
      <c r="Q24" s="319">
        <v>1.2</v>
      </c>
      <c r="R24" s="319">
        <v>1.4</v>
      </c>
      <c r="S24" s="319">
        <v>3.8</v>
      </c>
      <c r="T24" s="319" t="s">
        <v>79</v>
      </c>
      <c r="U24" s="319">
        <v>1.2</v>
      </c>
    </row>
    <row r="25" spans="1:21" ht="16.5" customHeight="1" x14ac:dyDescent="0.25">
      <c r="A25" s="7"/>
      <c r="B25" s="7"/>
      <c r="C25" s="7" t="s">
        <v>917</v>
      </c>
      <c r="D25" s="7"/>
      <c r="E25" s="7"/>
      <c r="F25" s="7"/>
      <c r="G25" s="7"/>
      <c r="H25" s="7"/>
      <c r="I25" s="7"/>
      <c r="J25" s="7"/>
      <c r="K25" s="7"/>
      <c r="L25" s="9" t="s">
        <v>407</v>
      </c>
      <c r="M25" s="320">
        <v>95.3</v>
      </c>
      <c r="N25" s="320">
        <v>99.2</v>
      </c>
      <c r="O25" s="320">
        <v>96.2</v>
      </c>
      <c r="P25" s="320">
        <v>97</v>
      </c>
      <c r="Q25" s="320">
        <v>96.7</v>
      </c>
      <c r="R25" s="320">
        <v>98.6</v>
      </c>
      <c r="S25" s="320">
        <v>88.5</v>
      </c>
      <c r="T25" s="320">
        <v>91.7</v>
      </c>
      <c r="U25" s="320">
        <v>96.9</v>
      </c>
    </row>
    <row r="26" spans="1:21" ht="16.5" customHeight="1" x14ac:dyDescent="0.25">
      <c r="A26" s="14"/>
      <c r="B26" s="14" t="s">
        <v>101</v>
      </c>
      <c r="C26" s="14"/>
      <c r="D26" s="14"/>
      <c r="E26" s="14"/>
      <c r="F26" s="14"/>
      <c r="G26" s="14"/>
      <c r="H26" s="14"/>
      <c r="I26" s="14"/>
      <c r="J26" s="14"/>
      <c r="K26" s="14"/>
      <c r="L26" s="15" t="s">
        <v>131</v>
      </c>
      <c r="M26" s="316">
        <v>873</v>
      </c>
      <c r="N26" s="316">
        <v>756</v>
      </c>
      <c r="O26" s="316">
        <v>449</v>
      </c>
      <c r="P26" s="316">
        <v>234</v>
      </c>
      <c r="Q26" s="316">
        <v>246</v>
      </c>
      <c r="R26" s="318">
        <v>73</v>
      </c>
      <c r="S26" s="318">
        <v>26</v>
      </c>
      <c r="T26" s="318">
        <v>12</v>
      </c>
      <c r="U26" s="322">
        <v>2669</v>
      </c>
    </row>
    <row r="27" spans="1:21" ht="4.5" customHeight="1" x14ac:dyDescent="0.25">
      <c r="A27" s="25"/>
      <c r="B27" s="25"/>
      <c r="C27" s="2"/>
      <c r="D27" s="2"/>
      <c r="E27" s="2"/>
      <c r="F27" s="2"/>
      <c r="G27" s="2"/>
      <c r="H27" s="2"/>
      <c r="I27" s="2"/>
      <c r="J27" s="2"/>
      <c r="K27" s="2"/>
      <c r="L27" s="2"/>
      <c r="M27" s="2"/>
      <c r="N27" s="2"/>
      <c r="O27" s="2"/>
      <c r="P27" s="2"/>
      <c r="Q27" s="2"/>
      <c r="R27" s="2"/>
      <c r="S27" s="2"/>
      <c r="T27" s="2"/>
      <c r="U27" s="2"/>
    </row>
    <row r="28" spans="1:21" ht="16.5" customHeight="1" x14ac:dyDescent="0.25">
      <c r="A28" s="25"/>
      <c r="B28" s="25"/>
      <c r="C28" s="512" t="s">
        <v>949</v>
      </c>
      <c r="D28" s="512"/>
      <c r="E28" s="512"/>
      <c r="F28" s="512"/>
      <c r="G28" s="512"/>
      <c r="H28" s="512"/>
      <c r="I28" s="512"/>
      <c r="J28" s="512"/>
      <c r="K28" s="512"/>
      <c r="L28" s="512"/>
      <c r="M28" s="512"/>
      <c r="N28" s="512"/>
      <c r="O28" s="512"/>
      <c r="P28" s="512"/>
      <c r="Q28" s="512"/>
      <c r="R28" s="512"/>
      <c r="S28" s="512"/>
      <c r="T28" s="512"/>
      <c r="U28" s="512"/>
    </row>
    <row r="29" spans="1:21" ht="4.5" customHeight="1" x14ac:dyDescent="0.25">
      <c r="A29" s="25"/>
      <c r="B29" s="25"/>
      <c r="C29" s="2"/>
      <c r="D29" s="2"/>
      <c r="E29" s="2"/>
      <c r="F29" s="2"/>
      <c r="G29" s="2"/>
      <c r="H29" s="2"/>
      <c r="I29" s="2"/>
      <c r="J29" s="2"/>
      <c r="K29" s="2"/>
      <c r="L29" s="2"/>
      <c r="M29" s="2"/>
      <c r="N29" s="2"/>
      <c r="O29" s="2"/>
      <c r="P29" s="2"/>
      <c r="Q29" s="2"/>
      <c r="R29" s="2"/>
      <c r="S29" s="2"/>
      <c r="T29" s="2"/>
      <c r="U29" s="2"/>
    </row>
    <row r="30" spans="1:21" ht="16.5" customHeight="1" x14ac:dyDescent="0.25">
      <c r="A30" s="155"/>
      <c r="B30" s="155"/>
      <c r="C30" s="512" t="s">
        <v>571</v>
      </c>
      <c r="D30" s="512"/>
      <c r="E30" s="512"/>
      <c r="F30" s="512"/>
      <c r="G30" s="512"/>
      <c r="H30" s="512"/>
      <c r="I30" s="512"/>
      <c r="J30" s="512"/>
      <c r="K30" s="512"/>
      <c r="L30" s="512"/>
      <c r="M30" s="512"/>
      <c r="N30" s="512"/>
      <c r="O30" s="512"/>
      <c r="P30" s="512"/>
      <c r="Q30" s="512"/>
      <c r="R30" s="512"/>
      <c r="S30" s="512"/>
      <c r="T30" s="512"/>
      <c r="U30" s="512"/>
    </row>
    <row r="31" spans="1:21" ht="16.5" customHeight="1" x14ac:dyDescent="0.25">
      <c r="A31" s="155"/>
      <c r="B31" s="155"/>
      <c r="C31" s="512" t="s">
        <v>572</v>
      </c>
      <c r="D31" s="512"/>
      <c r="E31" s="512"/>
      <c r="F31" s="512"/>
      <c r="G31" s="512"/>
      <c r="H31" s="512"/>
      <c r="I31" s="512"/>
      <c r="J31" s="512"/>
      <c r="K31" s="512"/>
      <c r="L31" s="512"/>
      <c r="M31" s="512"/>
      <c r="N31" s="512"/>
      <c r="O31" s="512"/>
      <c r="P31" s="512"/>
      <c r="Q31" s="512"/>
      <c r="R31" s="512"/>
      <c r="S31" s="512"/>
      <c r="T31" s="512"/>
      <c r="U31" s="512"/>
    </row>
    <row r="32" spans="1:21" ht="4.5" customHeight="1" x14ac:dyDescent="0.25">
      <c r="A32" s="25"/>
      <c r="B32" s="25"/>
      <c r="C32" s="2"/>
      <c r="D32" s="2"/>
      <c r="E32" s="2"/>
      <c r="F32" s="2"/>
      <c r="G32" s="2"/>
      <c r="H32" s="2"/>
      <c r="I32" s="2"/>
      <c r="J32" s="2"/>
      <c r="K32" s="2"/>
      <c r="L32" s="2"/>
      <c r="M32" s="2"/>
      <c r="N32" s="2"/>
      <c r="O32" s="2"/>
      <c r="P32" s="2"/>
      <c r="Q32" s="2"/>
      <c r="R32" s="2"/>
      <c r="S32" s="2"/>
      <c r="T32" s="2"/>
      <c r="U32" s="2"/>
    </row>
    <row r="33" spans="1:21" ht="29.4" customHeight="1" x14ac:dyDescent="0.25">
      <c r="A33" s="25" t="s">
        <v>102</v>
      </c>
      <c r="B33" s="25"/>
      <c r="C33" s="512" t="s">
        <v>950</v>
      </c>
      <c r="D33" s="512"/>
      <c r="E33" s="512"/>
      <c r="F33" s="512"/>
      <c r="G33" s="512"/>
      <c r="H33" s="512"/>
      <c r="I33" s="512"/>
      <c r="J33" s="512"/>
      <c r="K33" s="512"/>
      <c r="L33" s="512"/>
      <c r="M33" s="512"/>
      <c r="N33" s="512"/>
      <c r="O33" s="512"/>
      <c r="P33" s="512"/>
      <c r="Q33" s="512"/>
      <c r="R33" s="512"/>
      <c r="S33" s="512"/>
      <c r="T33" s="512"/>
      <c r="U33" s="512"/>
    </row>
    <row r="34" spans="1:21" ht="42.45" customHeight="1" x14ac:dyDescent="0.25">
      <c r="A34" s="25" t="s">
        <v>103</v>
      </c>
      <c r="B34" s="25"/>
      <c r="C34" s="512" t="s">
        <v>951</v>
      </c>
      <c r="D34" s="512"/>
      <c r="E34" s="512"/>
      <c r="F34" s="512"/>
      <c r="G34" s="512"/>
      <c r="H34" s="512"/>
      <c r="I34" s="512"/>
      <c r="J34" s="512"/>
      <c r="K34" s="512"/>
      <c r="L34" s="512"/>
      <c r="M34" s="512"/>
      <c r="N34" s="512"/>
      <c r="O34" s="512"/>
      <c r="P34" s="512"/>
      <c r="Q34" s="512"/>
      <c r="R34" s="512"/>
      <c r="S34" s="512"/>
      <c r="T34" s="512"/>
      <c r="U34" s="512"/>
    </row>
    <row r="35" spans="1:21" ht="29.4" customHeight="1" x14ac:dyDescent="0.25">
      <c r="A35" s="25" t="s">
        <v>104</v>
      </c>
      <c r="B35" s="25"/>
      <c r="C35" s="512" t="s">
        <v>952</v>
      </c>
      <c r="D35" s="512"/>
      <c r="E35" s="512"/>
      <c r="F35" s="512"/>
      <c r="G35" s="512"/>
      <c r="H35" s="512"/>
      <c r="I35" s="512"/>
      <c r="J35" s="512"/>
      <c r="K35" s="512"/>
      <c r="L35" s="512"/>
      <c r="M35" s="512"/>
      <c r="N35" s="512"/>
      <c r="O35" s="512"/>
      <c r="P35" s="512"/>
      <c r="Q35" s="512"/>
      <c r="R35" s="512"/>
      <c r="S35" s="512"/>
      <c r="T35" s="512"/>
      <c r="U35" s="512"/>
    </row>
    <row r="36" spans="1:21" ht="16.5" customHeight="1" x14ac:dyDescent="0.25">
      <c r="A36" s="25" t="s">
        <v>105</v>
      </c>
      <c r="B36" s="25"/>
      <c r="C36" s="512" t="s">
        <v>953</v>
      </c>
      <c r="D36" s="512"/>
      <c r="E36" s="512"/>
      <c r="F36" s="512"/>
      <c r="G36" s="512"/>
      <c r="H36" s="512"/>
      <c r="I36" s="512"/>
      <c r="J36" s="512"/>
      <c r="K36" s="512"/>
      <c r="L36" s="512"/>
      <c r="M36" s="512"/>
      <c r="N36" s="512"/>
      <c r="O36" s="512"/>
      <c r="P36" s="512"/>
      <c r="Q36" s="512"/>
      <c r="R36" s="512"/>
      <c r="S36" s="512"/>
      <c r="T36" s="512"/>
      <c r="U36" s="512"/>
    </row>
    <row r="37" spans="1:21" ht="4.5" customHeight="1" x14ac:dyDescent="0.25"/>
    <row r="38" spans="1:21" ht="16.5" customHeight="1" x14ac:dyDescent="0.25">
      <c r="A38" s="26" t="s">
        <v>115</v>
      </c>
      <c r="B38" s="25"/>
      <c r="C38" s="25"/>
      <c r="D38" s="25"/>
      <c r="E38" s="512" t="s">
        <v>921</v>
      </c>
      <c r="F38" s="512"/>
      <c r="G38" s="512"/>
      <c r="H38" s="512"/>
      <c r="I38" s="512"/>
      <c r="J38" s="512"/>
      <c r="K38" s="512"/>
      <c r="L38" s="512"/>
      <c r="M38" s="512"/>
      <c r="N38" s="512"/>
      <c r="O38" s="512"/>
      <c r="P38" s="512"/>
      <c r="Q38" s="512"/>
      <c r="R38" s="512"/>
      <c r="S38" s="512"/>
      <c r="T38" s="512"/>
      <c r="U38" s="512"/>
    </row>
  </sheetData>
  <mergeCells count="9">
    <mergeCell ref="C34:U34"/>
    <mergeCell ref="C35:U35"/>
    <mergeCell ref="C36:U36"/>
    <mergeCell ref="E38:U38"/>
    <mergeCell ref="K1:U1"/>
    <mergeCell ref="C28:U28"/>
    <mergeCell ref="C30:U30"/>
    <mergeCell ref="C31:U31"/>
    <mergeCell ref="C33:U33"/>
  </mergeCells>
  <pageMargins left="0.7" right="0.7" top="0.75" bottom="0.75" header="0.3" footer="0.3"/>
  <pageSetup paperSize="9" fitToHeight="0" orientation="landscape" horizontalDpi="300" verticalDpi="300"/>
  <headerFooter scaleWithDoc="0" alignWithMargins="0">
    <oddHeader>&amp;C&amp;"Arial"&amp;8TABLE 14A.36</oddHeader>
    <oddFooter>&amp;L&amp;"Arial"&amp;8REPORT ON
GOVERNMENT
SERVICES 2022&amp;R&amp;"Arial"&amp;8AGED CARE
SERVICES
PAGE &amp;B&amp;P&amp;B</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U48"/>
  <sheetViews>
    <sheetView showGridLines="0" workbookViewId="0"/>
  </sheetViews>
  <sheetFormatPr defaultRowHeight="13.2" x14ac:dyDescent="0.25"/>
  <cols>
    <col min="1" max="10" width="1.88671875" customWidth="1"/>
    <col min="11" max="11" width="28" customWidth="1"/>
    <col min="12" max="12" width="5.44140625" customWidth="1"/>
    <col min="13" max="21" width="6.88671875" customWidth="1"/>
  </cols>
  <sheetData>
    <row r="1" spans="1:21" ht="17.399999999999999" customHeight="1" x14ac:dyDescent="0.25">
      <c r="A1" s="8" t="s">
        <v>954</v>
      </c>
      <c r="B1" s="8"/>
      <c r="C1" s="8"/>
      <c r="D1" s="8"/>
      <c r="E1" s="8"/>
      <c r="F1" s="8"/>
      <c r="G1" s="8"/>
      <c r="H1" s="8"/>
      <c r="I1" s="8"/>
      <c r="J1" s="8"/>
      <c r="K1" s="517" t="s">
        <v>955</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396</v>
      </c>
      <c r="N2" s="13" t="s">
        <v>397</v>
      </c>
      <c r="O2" s="13" t="s">
        <v>398</v>
      </c>
      <c r="P2" s="13" t="s">
        <v>399</v>
      </c>
      <c r="Q2" s="13" t="s">
        <v>400</v>
      </c>
      <c r="R2" s="13" t="s">
        <v>401</v>
      </c>
      <c r="S2" s="13" t="s">
        <v>402</v>
      </c>
      <c r="T2" s="13" t="s">
        <v>403</v>
      </c>
      <c r="U2" s="13" t="s">
        <v>404</v>
      </c>
    </row>
    <row r="3" spans="1:21" ht="16.5" customHeight="1" x14ac:dyDescent="0.25">
      <c r="A3" s="7" t="s">
        <v>956</v>
      </c>
      <c r="B3" s="7"/>
      <c r="C3" s="7"/>
      <c r="D3" s="7"/>
      <c r="E3" s="7"/>
      <c r="F3" s="7"/>
      <c r="G3" s="7"/>
      <c r="H3" s="7"/>
      <c r="I3" s="7"/>
      <c r="J3" s="7"/>
      <c r="K3" s="7"/>
      <c r="L3" s="9"/>
      <c r="M3" s="10"/>
      <c r="N3" s="10"/>
      <c r="O3" s="10"/>
      <c r="P3" s="10"/>
      <c r="Q3" s="10"/>
      <c r="R3" s="10"/>
      <c r="S3" s="10"/>
      <c r="T3" s="10"/>
      <c r="U3" s="10"/>
    </row>
    <row r="4" spans="1:21" ht="16.5" customHeight="1" x14ac:dyDescent="0.25">
      <c r="A4" s="7"/>
      <c r="B4" s="7" t="s">
        <v>128</v>
      </c>
      <c r="C4" s="7"/>
      <c r="D4" s="7"/>
      <c r="E4" s="7"/>
      <c r="F4" s="7"/>
      <c r="G4" s="7"/>
      <c r="H4" s="7"/>
      <c r="I4" s="7"/>
      <c r="J4" s="7"/>
      <c r="K4" s="7"/>
      <c r="L4" s="9"/>
      <c r="M4" s="10"/>
      <c r="N4" s="10"/>
      <c r="O4" s="10"/>
      <c r="P4" s="10"/>
      <c r="Q4" s="10"/>
      <c r="R4" s="10"/>
      <c r="S4" s="10"/>
      <c r="T4" s="10"/>
      <c r="U4" s="10"/>
    </row>
    <row r="5" spans="1:21" ht="16.5" customHeight="1" x14ac:dyDescent="0.25">
      <c r="A5" s="7"/>
      <c r="B5" s="7"/>
      <c r="C5" s="7" t="s">
        <v>881</v>
      </c>
      <c r="D5" s="7"/>
      <c r="E5" s="7"/>
      <c r="F5" s="7"/>
      <c r="G5" s="7"/>
      <c r="H5" s="7"/>
      <c r="I5" s="7"/>
      <c r="J5" s="7"/>
      <c r="K5" s="7"/>
      <c r="L5" s="9"/>
      <c r="M5" s="10"/>
      <c r="N5" s="10"/>
      <c r="O5" s="10"/>
      <c r="P5" s="10"/>
      <c r="Q5" s="10"/>
      <c r="R5" s="10"/>
      <c r="S5" s="10"/>
      <c r="T5" s="10"/>
      <c r="U5" s="10"/>
    </row>
    <row r="6" spans="1:21" ht="16.5" customHeight="1" x14ac:dyDescent="0.25">
      <c r="A6" s="7"/>
      <c r="B6" s="7"/>
      <c r="C6" s="7"/>
      <c r="D6" s="7" t="s">
        <v>957</v>
      </c>
      <c r="E6" s="7"/>
      <c r="F6" s="7"/>
      <c r="G6" s="7"/>
      <c r="H6" s="7"/>
      <c r="I6" s="7"/>
      <c r="J6" s="7"/>
      <c r="K6" s="7"/>
      <c r="L6" s="9" t="s">
        <v>131</v>
      </c>
      <c r="M6" s="326">
        <v>1882</v>
      </c>
      <c r="N6" s="326">
        <v>1989</v>
      </c>
      <c r="O6" s="326">
        <v>1193</v>
      </c>
      <c r="P6" s="324">
        <v>452</v>
      </c>
      <c r="Q6" s="324">
        <v>617</v>
      </c>
      <c r="R6" s="324">
        <v>153</v>
      </c>
      <c r="S6" s="325">
        <v>72</v>
      </c>
      <c r="T6" s="325">
        <v>25</v>
      </c>
      <c r="U6" s="326">
        <v>6383</v>
      </c>
    </row>
    <row r="7" spans="1:21" ht="16.5" customHeight="1" x14ac:dyDescent="0.25">
      <c r="A7" s="7"/>
      <c r="B7" s="7"/>
      <c r="C7" s="7"/>
      <c r="D7" s="7" t="s">
        <v>958</v>
      </c>
      <c r="E7" s="7"/>
      <c r="F7" s="7"/>
      <c r="G7" s="7"/>
      <c r="H7" s="7"/>
      <c r="I7" s="7"/>
      <c r="J7" s="7"/>
      <c r="K7" s="7"/>
      <c r="L7" s="9" t="s">
        <v>131</v>
      </c>
      <c r="M7" s="324">
        <v>780</v>
      </c>
      <c r="N7" s="324">
        <v>786</v>
      </c>
      <c r="O7" s="324">
        <v>506</v>
      </c>
      <c r="P7" s="324">
        <v>144</v>
      </c>
      <c r="Q7" s="324">
        <v>119</v>
      </c>
      <c r="R7" s="325">
        <v>48</v>
      </c>
      <c r="S7" s="325">
        <v>30</v>
      </c>
      <c r="T7" s="325">
        <v>20</v>
      </c>
      <c r="U7" s="326">
        <v>2433</v>
      </c>
    </row>
    <row r="8" spans="1:21" ht="29.4" customHeight="1" x14ac:dyDescent="0.25">
      <c r="A8" s="7"/>
      <c r="B8" s="7"/>
      <c r="C8" s="7"/>
      <c r="D8" s="519" t="s">
        <v>959</v>
      </c>
      <c r="E8" s="519"/>
      <c r="F8" s="519"/>
      <c r="G8" s="519"/>
      <c r="H8" s="519"/>
      <c r="I8" s="519"/>
      <c r="J8" s="519"/>
      <c r="K8" s="519"/>
      <c r="L8" s="9" t="s">
        <v>131</v>
      </c>
      <c r="M8" s="325">
        <v>74</v>
      </c>
      <c r="N8" s="325">
        <v>96</v>
      </c>
      <c r="O8" s="325">
        <v>73</v>
      </c>
      <c r="P8" s="325">
        <v>38</v>
      </c>
      <c r="Q8" s="325">
        <v>26</v>
      </c>
      <c r="R8" s="323">
        <v>7</v>
      </c>
      <c r="S8" s="323">
        <v>4</v>
      </c>
      <c r="T8" s="323">
        <v>2</v>
      </c>
      <c r="U8" s="324">
        <v>320</v>
      </c>
    </row>
    <row r="9" spans="1:21" ht="16.5" customHeight="1" x14ac:dyDescent="0.25">
      <c r="A9" s="7"/>
      <c r="B9" s="7"/>
      <c r="C9" s="7"/>
      <c r="D9" s="7" t="s">
        <v>960</v>
      </c>
      <c r="E9" s="7"/>
      <c r="F9" s="7"/>
      <c r="G9" s="7"/>
      <c r="H9" s="7"/>
      <c r="I9" s="7"/>
      <c r="J9" s="7"/>
      <c r="K9" s="7"/>
      <c r="L9" s="9" t="s">
        <v>131</v>
      </c>
      <c r="M9" s="325">
        <v>21</v>
      </c>
      <c r="N9" s="325">
        <v>27</v>
      </c>
      <c r="O9" s="325">
        <v>11</v>
      </c>
      <c r="P9" s="323">
        <v>9</v>
      </c>
      <c r="Q9" s="323">
        <v>8</v>
      </c>
      <c r="R9" s="323">
        <v>2</v>
      </c>
      <c r="S9" s="323" t="s">
        <v>79</v>
      </c>
      <c r="T9" s="323">
        <v>6</v>
      </c>
      <c r="U9" s="325">
        <v>84</v>
      </c>
    </row>
    <row r="10" spans="1:21" ht="16.5" customHeight="1" x14ac:dyDescent="0.25">
      <c r="A10" s="7"/>
      <c r="B10" s="7"/>
      <c r="C10" s="7"/>
      <c r="D10" s="7" t="s">
        <v>252</v>
      </c>
      <c r="E10" s="7"/>
      <c r="F10" s="7"/>
      <c r="G10" s="7"/>
      <c r="H10" s="7"/>
      <c r="I10" s="7"/>
      <c r="J10" s="7"/>
      <c r="K10" s="7"/>
      <c r="L10" s="9" t="s">
        <v>131</v>
      </c>
      <c r="M10" s="326">
        <v>2757</v>
      </c>
      <c r="N10" s="326">
        <v>2898</v>
      </c>
      <c r="O10" s="326">
        <v>1783</v>
      </c>
      <c r="P10" s="324">
        <v>643</v>
      </c>
      <c r="Q10" s="324">
        <v>770</v>
      </c>
      <c r="R10" s="324">
        <v>210</v>
      </c>
      <c r="S10" s="324">
        <v>106</v>
      </c>
      <c r="T10" s="325">
        <v>53</v>
      </c>
      <c r="U10" s="326">
        <v>9220</v>
      </c>
    </row>
    <row r="11" spans="1:21" ht="16.5" customHeight="1" x14ac:dyDescent="0.25">
      <c r="A11" s="7"/>
      <c r="B11" s="7"/>
      <c r="C11" s="7" t="s">
        <v>961</v>
      </c>
      <c r="D11" s="7"/>
      <c r="E11" s="7"/>
      <c r="F11" s="7"/>
      <c r="G11" s="7"/>
      <c r="H11" s="7"/>
      <c r="I11" s="7"/>
      <c r="J11" s="7"/>
      <c r="K11" s="7"/>
      <c r="L11" s="9"/>
      <c r="M11" s="10"/>
      <c r="N11" s="10"/>
      <c r="O11" s="10"/>
      <c r="P11" s="10"/>
      <c r="Q11" s="10"/>
      <c r="R11" s="10"/>
      <c r="S11" s="10"/>
      <c r="T11" s="10"/>
      <c r="U11" s="10"/>
    </row>
    <row r="12" spans="1:21" ht="16.5" customHeight="1" x14ac:dyDescent="0.25">
      <c r="A12" s="7"/>
      <c r="B12" s="7"/>
      <c r="C12" s="7"/>
      <c r="D12" s="7" t="s">
        <v>957</v>
      </c>
      <c r="E12" s="7"/>
      <c r="F12" s="7"/>
      <c r="G12" s="7"/>
      <c r="H12" s="7"/>
      <c r="I12" s="7"/>
      <c r="J12" s="7"/>
      <c r="K12" s="7"/>
      <c r="L12" s="9" t="s">
        <v>140</v>
      </c>
      <c r="M12" s="327">
        <v>29.8</v>
      </c>
      <c r="N12" s="327">
        <v>40.5</v>
      </c>
      <c r="O12" s="327">
        <v>31.7</v>
      </c>
      <c r="P12" s="327">
        <v>27.1</v>
      </c>
      <c r="Q12" s="327">
        <v>36.200000000000003</v>
      </c>
      <c r="R12" s="327">
        <v>33.1</v>
      </c>
      <c r="S12" s="327">
        <v>30.7</v>
      </c>
      <c r="T12" s="327">
        <v>48.4</v>
      </c>
      <c r="U12" s="327">
        <v>33.4</v>
      </c>
    </row>
    <row r="13" spans="1:21" ht="16.5" customHeight="1" x14ac:dyDescent="0.25">
      <c r="A13" s="7"/>
      <c r="B13" s="7" t="s">
        <v>250</v>
      </c>
      <c r="C13" s="7"/>
      <c r="D13" s="7"/>
      <c r="E13" s="7"/>
      <c r="F13" s="7"/>
      <c r="G13" s="7"/>
      <c r="H13" s="7"/>
      <c r="I13" s="7"/>
      <c r="J13" s="7"/>
      <c r="K13" s="7"/>
      <c r="L13" s="9"/>
      <c r="M13" s="10"/>
      <c r="N13" s="10"/>
      <c r="O13" s="10"/>
      <c r="P13" s="10"/>
      <c r="Q13" s="10"/>
      <c r="R13" s="10"/>
      <c r="S13" s="10"/>
      <c r="T13" s="10"/>
      <c r="U13" s="10"/>
    </row>
    <row r="14" spans="1:21" ht="16.5" customHeight="1" x14ac:dyDescent="0.25">
      <c r="A14" s="7"/>
      <c r="B14" s="7"/>
      <c r="C14" s="7" t="s">
        <v>881</v>
      </c>
      <c r="D14" s="7"/>
      <c r="E14" s="7"/>
      <c r="F14" s="7"/>
      <c r="G14" s="7"/>
      <c r="H14" s="7"/>
      <c r="I14" s="7"/>
      <c r="J14" s="7"/>
      <c r="K14" s="7"/>
      <c r="L14" s="9"/>
      <c r="M14" s="10"/>
      <c r="N14" s="10"/>
      <c r="O14" s="10"/>
      <c r="P14" s="10"/>
      <c r="Q14" s="10"/>
      <c r="R14" s="10"/>
      <c r="S14" s="10"/>
      <c r="T14" s="10"/>
      <c r="U14" s="10"/>
    </row>
    <row r="15" spans="1:21" ht="16.5" customHeight="1" x14ac:dyDescent="0.25">
      <c r="A15" s="7"/>
      <c r="B15" s="7"/>
      <c r="C15" s="7"/>
      <c r="D15" s="7" t="s">
        <v>957</v>
      </c>
      <c r="E15" s="7"/>
      <c r="F15" s="7"/>
      <c r="G15" s="7"/>
      <c r="H15" s="7"/>
      <c r="I15" s="7"/>
      <c r="J15" s="7"/>
      <c r="K15" s="7"/>
      <c r="L15" s="9" t="s">
        <v>131</v>
      </c>
      <c r="M15" s="326">
        <v>1932</v>
      </c>
      <c r="N15" s="326">
        <v>1874</v>
      </c>
      <c r="O15" s="326">
        <v>1169</v>
      </c>
      <c r="P15" s="324">
        <v>414</v>
      </c>
      <c r="Q15" s="324">
        <v>691</v>
      </c>
      <c r="R15" s="324">
        <v>153</v>
      </c>
      <c r="S15" s="325">
        <v>69</v>
      </c>
      <c r="T15" s="325">
        <v>29</v>
      </c>
      <c r="U15" s="326">
        <v>6331</v>
      </c>
    </row>
    <row r="16" spans="1:21" ht="16.5" customHeight="1" x14ac:dyDescent="0.25">
      <c r="A16" s="7"/>
      <c r="B16" s="7"/>
      <c r="C16" s="7"/>
      <c r="D16" s="7" t="s">
        <v>958</v>
      </c>
      <c r="E16" s="7"/>
      <c r="F16" s="7"/>
      <c r="G16" s="7"/>
      <c r="H16" s="7"/>
      <c r="I16" s="7"/>
      <c r="J16" s="7"/>
      <c r="K16" s="7"/>
      <c r="L16" s="9" t="s">
        <v>131</v>
      </c>
      <c r="M16" s="324">
        <v>519</v>
      </c>
      <c r="N16" s="324">
        <v>508</v>
      </c>
      <c r="O16" s="324">
        <v>484</v>
      </c>
      <c r="P16" s="324">
        <v>121</v>
      </c>
      <c r="Q16" s="325">
        <v>89</v>
      </c>
      <c r="R16" s="325">
        <v>48</v>
      </c>
      <c r="S16" s="325">
        <v>11</v>
      </c>
      <c r="T16" s="325">
        <v>10</v>
      </c>
      <c r="U16" s="326">
        <v>1790</v>
      </c>
    </row>
    <row r="17" spans="1:21" ht="29.4" customHeight="1" x14ac:dyDescent="0.25">
      <c r="A17" s="7"/>
      <c r="B17" s="7"/>
      <c r="C17" s="7"/>
      <c r="D17" s="519" t="s">
        <v>959</v>
      </c>
      <c r="E17" s="519"/>
      <c r="F17" s="519"/>
      <c r="G17" s="519"/>
      <c r="H17" s="519"/>
      <c r="I17" s="519"/>
      <c r="J17" s="519"/>
      <c r="K17" s="519"/>
      <c r="L17" s="9" t="s">
        <v>131</v>
      </c>
      <c r="M17" s="325">
        <v>78</v>
      </c>
      <c r="N17" s="324">
        <v>103</v>
      </c>
      <c r="O17" s="325">
        <v>66</v>
      </c>
      <c r="P17" s="325">
        <v>41</v>
      </c>
      <c r="Q17" s="325">
        <v>32</v>
      </c>
      <c r="R17" s="323">
        <v>4</v>
      </c>
      <c r="S17" s="325">
        <v>10</v>
      </c>
      <c r="T17" s="323">
        <v>5</v>
      </c>
      <c r="U17" s="324">
        <v>339</v>
      </c>
    </row>
    <row r="18" spans="1:21" ht="16.5" customHeight="1" x14ac:dyDescent="0.25">
      <c r="A18" s="7"/>
      <c r="B18" s="7"/>
      <c r="C18" s="7"/>
      <c r="D18" s="7" t="s">
        <v>960</v>
      </c>
      <c r="E18" s="7"/>
      <c r="F18" s="7"/>
      <c r="G18" s="7"/>
      <c r="H18" s="7"/>
      <c r="I18" s="7"/>
      <c r="J18" s="7"/>
      <c r="K18" s="7"/>
      <c r="L18" s="9" t="s">
        <v>131</v>
      </c>
      <c r="M18" s="325">
        <v>17</v>
      </c>
      <c r="N18" s="325">
        <v>23</v>
      </c>
      <c r="O18" s="323">
        <v>8</v>
      </c>
      <c r="P18" s="323">
        <v>8</v>
      </c>
      <c r="Q18" s="325">
        <v>15</v>
      </c>
      <c r="R18" s="323">
        <v>3</v>
      </c>
      <c r="S18" s="323" t="s">
        <v>79</v>
      </c>
      <c r="T18" s="323">
        <v>2</v>
      </c>
      <c r="U18" s="325">
        <v>76</v>
      </c>
    </row>
    <row r="19" spans="1:21" ht="16.5" customHeight="1" x14ac:dyDescent="0.25">
      <c r="A19" s="7"/>
      <c r="B19" s="7"/>
      <c r="C19" s="7"/>
      <c r="D19" s="7" t="s">
        <v>252</v>
      </c>
      <c r="E19" s="7"/>
      <c r="F19" s="7"/>
      <c r="G19" s="7"/>
      <c r="H19" s="7"/>
      <c r="I19" s="7"/>
      <c r="J19" s="7"/>
      <c r="K19" s="7"/>
      <c r="L19" s="9" t="s">
        <v>131</v>
      </c>
      <c r="M19" s="326">
        <v>2546</v>
      </c>
      <c r="N19" s="326">
        <v>2508</v>
      </c>
      <c r="O19" s="326">
        <v>1727</v>
      </c>
      <c r="P19" s="324">
        <v>584</v>
      </c>
      <c r="Q19" s="324">
        <v>827</v>
      </c>
      <c r="R19" s="324">
        <v>208</v>
      </c>
      <c r="S19" s="325">
        <v>90</v>
      </c>
      <c r="T19" s="325">
        <v>46</v>
      </c>
      <c r="U19" s="326">
        <v>8536</v>
      </c>
    </row>
    <row r="20" spans="1:21" ht="16.5" customHeight="1" x14ac:dyDescent="0.25">
      <c r="A20" s="7"/>
      <c r="B20" s="7"/>
      <c r="C20" s="7" t="s">
        <v>961</v>
      </c>
      <c r="D20" s="7"/>
      <c r="E20" s="7"/>
      <c r="F20" s="7"/>
      <c r="G20" s="7"/>
      <c r="H20" s="7"/>
      <c r="I20" s="7"/>
      <c r="J20" s="7"/>
      <c r="K20" s="7"/>
      <c r="L20" s="9"/>
      <c r="M20" s="10"/>
      <c r="N20" s="10"/>
      <c r="O20" s="10"/>
      <c r="P20" s="10"/>
      <c r="Q20" s="10"/>
      <c r="R20" s="10"/>
      <c r="S20" s="10"/>
      <c r="T20" s="10"/>
      <c r="U20" s="10"/>
    </row>
    <row r="21" spans="1:21" ht="16.5" customHeight="1" x14ac:dyDescent="0.25">
      <c r="A21" s="7"/>
      <c r="B21" s="7"/>
      <c r="C21" s="7"/>
      <c r="D21" s="7" t="s">
        <v>957</v>
      </c>
      <c r="E21" s="7"/>
      <c r="F21" s="7"/>
      <c r="G21" s="7"/>
      <c r="H21" s="7"/>
      <c r="I21" s="7"/>
      <c r="J21" s="7"/>
      <c r="K21" s="7"/>
      <c r="L21" s="9" t="s">
        <v>140</v>
      </c>
      <c r="M21" s="327">
        <v>30.7</v>
      </c>
      <c r="N21" s="327">
        <v>37.4</v>
      </c>
      <c r="O21" s="327">
        <v>32</v>
      </c>
      <c r="P21" s="327">
        <v>25.5</v>
      </c>
      <c r="Q21" s="327">
        <v>40.9</v>
      </c>
      <c r="R21" s="327">
        <v>33.6</v>
      </c>
      <c r="S21" s="327">
        <v>30.1</v>
      </c>
      <c r="T21" s="327">
        <v>54.9</v>
      </c>
      <c r="U21" s="327">
        <v>33.299999999999997</v>
      </c>
    </row>
    <row r="22" spans="1:21" ht="16.5" customHeight="1" x14ac:dyDescent="0.25">
      <c r="A22" s="7"/>
      <c r="B22" s="7" t="s">
        <v>245</v>
      </c>
      <c r="C22" s="7"/>
      <c r="D22" s="7"/>
      <c r="E22" s="7"/>
      <c r="F22" s="7"/>
      <c r="G22" s="7"/>
      <c r="H22" s="7"/>
      <c r="I22" s="7"/>
      <c r="J22" s="7"/>
      <c r="K22" s="7"/>
      <c r="L22" s="9"/>
      <c r="M22" s="10"/>
      <c r="N22" s="10"/>
      <c r="O22" s="10"/>
      <c r="P22" s="10"/>
      <c r="Q22" s="10"/>
      <c r="R22" s="10"/>
      <c r="S22" s="10"/>
      <c r="T22" s="10"/>
      <c r="U22" s="10"/>
    </row>
    <row r="23" spans="1:21" ht="16.5" customHeight="1" x14ac:dyDescent="0.25">
      <c r="A23" s="7"/>
      <c r="B23" s="7"/>
      <c r="C23" s="7" t="s">
        <v>881</v>
      </c>
      <c r="D23" s="7"/>
      <c r="E23" s="7"/>
      <c r="F23" s="7"/>
      <c r="G23" s="7"/>
      <c r="H23" s="7"/>
      <c r="I23" s="7"/>
      <c r="J23" s="7"/>
      <c r="K23" s="7"/>
      <c r="L23" s="9"/>
      <c r="M23" s="10"/>
      <c r="N23" s="10"/>
      <c r="O23" s="10"/>
      <c r="P23" s="10"/>
      <c r="Q23" s="10"/>
      <c r="R23" s="10"/>
      <c r="S23" s="10"/>
      <c r="T23" s="10"/>
      <c r="U23" s="10"/>
    </row>
    <row r="24" spans="1:21" ht="16.5" customHeight="1" x14ac:dyDescent="0.25">
      <c r="A24" s="7"/>
      <c r="B24" s="7"/>
      <c r="C24" s="7"/>
      <c r="D24" s="7" t="s">
        <v>957</v>
      </c>
      <c r="E24" s="7"/>
      <c r="F24" s="7"/>
      <c r="G24" s="7"/>
      <c r="H24" s="7"/>
      <c r="I24" s="7"/>
      <c r="J24" s="7"/>
      <c r="K24" s="7"/>
      <c r="L24" s="9" t="s">
        <v>131</v>
      </c>
      <c r="M24" s="326">
        <v>1790</v>
      </c>
      <c r="N24" s="326">
        <v>1688</v>
      </c>
      <c r="O24" s="326">
        <v>1096</v>
      </c>
      <c r="P24" s="324">
        <v>373</v>
      </c>
      <c r="Q24" s="324">
        <v>544</v>
      </c>
      <c r="R24" s="324">
        <v>128</v>
      </c>
      <c r="S24" s="324">
        <v>104</v>
      </c>
      <c r="T24" s="325">
        <v>24</v>
      </c>
      <c r="U24" s="326">
        <v>5747</v>
      </c>
    </row>
    <row r="25" spans="1:21" ht="16.5" customHeight="1" x14ac:dyDescent="0.25">
      <c r="A25" s="7"/>
      <c r="B25" s="7"/>
      <c r="C25" s="7"/>
      <c r="D25" s="7" t="s">
        <v>958</v>
      </c>
      <c r="E25" s="7"/>
      <c r="F25" s="7"/>
      <c r="G25" s="7"/>
      <c r="H25" s="7"/>
      <c r="I25" s="7"/>
      <c r="J25" s="7"/>
      <c r="K25" s="7"/>
      <c r="L25" s="9" t="s">
        <v>131</v>
      </c>
      <c r="M25" s="324">
        <v>460</v>
      </c>
      <c r="N25" s="324">
        <v>372</v>
      </c>
      <c r="O25" s="324">
        <v>418</v>
      </c>
      <c r="P25" s="324">
        <v>132</v>
      </c>
      <c r="Q25" s="325">
        <v>97</v>
      </c>
      <c r="R25" s="325">
        <v>28</v>
      </c>
      <c r="S25" s="325">
        <v>30</v>
      </c>
      <c r="T25" s="325">
        <v>18</v>
      </c>
      <c r="U25" s="326">
        <v>1555</v>
      </c>
    </row>
    <row r="26" spans="1:21" ht="29.4" customHeight="1" x14ac:dyDescent="0.25">
      <c r="A26" s="7"/>
      <c r="B26" s="7"/>
      <c r="C26" s="7"/>
      <c r="D26" s="519" t="s">
        <v>959</v>
      </c>
      <c r="E26" s="519"/>
      <c r="F26" s="519"/>
      <c r="G26" s="519"/>
      <c r="H26" s="519"/>
      <c r="I26" s="519"/>
      <c r="J26" s="519"/>
      <c r="K26" s="519"/>
      <c r="L26" s="9" t="s">
        <v>131</v>
      </c>
      <c r="M26" s="324">
        <v>120</v>
      </c>
      <c r="N26" s="324">
        <v>123</v>
      </c>
      <c r="O26" s="325">
        <v>97</v>
      </c>
      <c r="P26" s="325">
        <v>36</v>
      </c>
      <c r="Q26" s="325">
        <v>38</v>
      </c>
      <c r="R26" s="323">
        <v>8</v>
      </c>
      <c r="S26" s="325">
        <v>23</v>
      </c>
      <c r="T26" s="323">
        <v>7</v>
      </c>
      <c r="U26" s="324">
        <v>452</v>
      </c>
    </row>
    <row r="27" spans="1:21" ht="16.5" customHeight="1" x14ac:dyDescent="0.25">
      <c r="A27" s="7"/>
      <c r="B27" s="7"/>
      <c r="C27" s="7"/>
      <c r="D27" s="7" t="s">
        <v>960</v>
      </c>
      <c r="E27" s="7"/>
      <c r="F27" s="7"/>
      <c r="G27" s="7"/>
      <c r="H27" s="7"/>
      <c r="I27" s="7"/>
      <c r="J27" s="7"/>
      <c r="K27" s="7"/>
      <c r="L27" s="9" t="s">
        <v>131</v>
      </c>
      <c r="M27" s="323">
        <v>9</v>
      </c>
      <c r="N27" s="325">
        <v>19</v>
      </c>
      <c r="O27" s="323">
        <v>9</v>
      </c>
      <c r="P27" s="325">
        <v>14</v>
      </c>
      <c r="Q27" s="325">
        <v>19</v>
      </c>
      <c r="R27" s="323" t="s">
        <v>79</v>
      </c>
      <c r="S27" s="323" t="s">
        <v>79</v>
      </c>
      <c r="T27" s="323">
        <v>7</v>
      </c>
      <c r="U27" s="325">
        <v>77</v>
      </c>
    </row>
    <row r="28" spans="1:21" ht="16.5" customHeight="1" x14ac:dyDescent="0.25">
      <c r="A28" s="7"/>
      <c r="B28" s="7"/>
      <c r="C28" s="7"/>
      <c r="D28" s="7" t="s">
        <v>252</v>
      </c>
      <c r="E28" s="7"/>
      <c r="F28" s="7"/>
      <c r="G28" s="7"/>
      <c r="H28" s="7"/>
      <c r="I28" s="7"/>
      <c r="J28" s="7"/>
      <c r="K28" s="7"/>
      <c r="L28" s="9" t="s">
        <v>131</v>
      </c>
      <c r="M28" s="326">
        <v>2379</v>
      </c>
      <c r="N28" s="326">
        <v>2202</v>
      </c>
      <c r="O28" s="326">
        <v>1620</v>
      </c>
      <c r="P28" s="324">
        <v>555</v>
      </c>
      <c r="Q28" s="324">
        <v>698</v>
      </c>
      <c r="R28" s="324">
        <v>164</v>
      </c>
      <c r="S28" s="324">
        <v>157</v>
      </c>
      <c r="T28" s="325">
        <v>56</v>
      </c>
      <c r="U28" s="326">
        <v>7831</v>
      </c>
    </row>
    <row r="29" spans="1:21" ht="16.5" customHeight="1" x14ac:dyDescent="0.25">
      <c r="A29" s="7"/>
      <c r="B29" s="7"/>
      <c r="C29" s="7" t="s">
        <v>961</v>
      </c>
      <c r="D29" s="7"/>
      <c r="E29" s="7"/>
      <c r="F29" s="7"/>
      <c r="G29" s="7"/>
      <c r="H29" s="7"/>
      <c r="I29" s="7"/>
      <c r="J29" s="7"/>
      <c r="K29" s="7"/>
      <c r="L29" s="9"/>
      <c r="M29" s="10"/>
      <c r="N29" s="10"/>
      <c r="O29" s="10"/>
      <c r="P29" s="10"/>
      <c r="Q29" s="10"/>
      <c r="R29" s="10"/>
      <c r="S29" s="10"/>
      <c r="T29" s="10"/>
      <c r="U29" s="10"/>
    </row>
    <row r="30" spans="1:21" ht="16.5" customHeight="1" x14ac:dyDescent="0.25">
      <c r="A30" s="7"/>
      <c r="B30" s="7"/>
      <c r="C30" s="7"/>
      <c r="D30" s="7" t="s">
        <v>957</v>
      </c>
      <c r="E30" s="7"/>
      <c r="F30" s="7"/>
      <c r="G30" s="7"/>
      <c r="H30" s="7"/>
      <c r="I30" s="7"/>
      <c r="J30" s="7"/>
      <c r="K30" s="7"/>
      <c r="L30" s="9" t="s">
        <v>140</v>
      </c>
      <c r="M30" s="327">
        <v>28.3</v>
      </c>
      <c r="N30" s="327">
        <v>33.799999999999997</v>
      </c>
      <c r="O30" s="327">
        <v>30.9</v>
      </c>
      <c r="P30" s="327">
        <v>23.8</v>
      </c>
      <c r="Q30" s="327">
        <v>32</v>
      </c>
      <c r="R30" s="327">
        <v>28.1</v>
      </c>
      <c r="S30" s="327">
        <v>45.2</v>
      </c>
      <c r="T30" s="327">
        <v>45.6</v>
      </c>
      <c r="U30" s="327">
        <v>30.4</v>
      </c>
    </row>
    <row r="31" spans="1:21" ht="16.5" customHeight="1" x14ac:dyDescent="0.25">
      <c r="A31" s="7"/>
      <c r="B31" s="7" t="s">
        <v>246</v>
      </c>
      <c r="C31" s="7"/>
      <c r="D31" s="7"/>
      <c r="E31" s="7"/>
      <c r="F31" s="7"/>
      <c r="G31" s="7"/>
      <c r="H31" s="7"/>
      <c r="I31" s="7"/>
      <c r="J31" s="7"/>
      <c r="K31" s="7"/>
      <c r="L31" s="9"/>
      <c r="M31" s="10"/>
      <c r="N31" s="10"/>
      <c r="O31" s="10"/>
      <c r="P31" s="10"/>
      <c r="Q31" s="10"/>
      <c r="R31" s="10"/>
      <c r="S31" s="10"/>
      <c r="T31" s="10"/>
      <c r="U31" s="10"/>
    </row>
    <row r="32" spans="1:21" ht="16.5" customHeight="1" x14ac:dyDescent="0.25">
      <c r="A32" s="7"/>
      <c r="B32" s="7"/>
      <c r="C32" s="7" t="s">
        <v>881</v>
      </c>
      <c r="D32" s="7"/>
      <c r="E32" s="7"/>
      <c r="F32" s="7"/>
      <c r="G32" s="7"/>
      <c r="H32" s="7"/>
      <c r="I32" s="7"/>
      <c r="J32" s="7"/>
      <c r="K32" s="7"/>
      <c r="L32" s="9"/>
      <c r="M32" s="10"/>
      <c r="N32" s="10"/>
      <c r="O32" s="10"/>
      <c r="P32" s="10"/>
      <c r="Q32" s="10"/>
      <c r="R32" s="10"/>
      <c r="S32" s="10"/>
      <c r="T32" s="10"/>
      <c r="U32" s="10"/>
    </row>
    <row r="33" spans="1:21" ht="16.5" customHeight="1" x14ac:dyDescent="0.25">
      <c r="A33" s="7"/>
      <c r="B33" s="7"/>
      <c r="C33" s="7"/>
      <c r="D33" s="7" t="s">
        <v>957</v>
      </c>
      <c r="E33" s="7"/>
      <c r="F33" s="7"/>
      <c r="G33" s="7"/>
      <c r="H33" s="7"/>
      <c r="I33" s="7"/>
      <c r="J33" s="7"/>
      <c r="K33" s="7"/>
      <c r="L33" s="9" t="s">
        <v>131</v>
      </c>
      <c r="M33" s="326">
        <v>1367</v>
      </c>
      <c r="N33" s="326">
        <v>1235</v>
      </c>
      <c r="O33" s="324">
        <v>942</v>
      </c>
      <c r="P33" s="324">
        <v>241</v>
      </c>
      <c r="Q33" s="324">
        <v>393</v>
      </c>
      <c r="R33" s="325">
        <v>74</v>
      </c>
      <c r="S33" s="325">
        <v>45</v>
      </c>
      <c r="T33" s="325">
        <v>20</v>
      </c>
      <c r="U33" s="326">
        <v>4317</v>
      </c>
    </row>
    <row r="34" spans="1:21" ht="16.5" customHeight="1" x14ac:dyDescent="0.25">
      <c r="A34" s="7"/>
      <c r="B34" s="7"/>
      <c r="C34" s="7"/>
      <c r="D34" s="7" t="s">
        <v>958</v>
      </c>
      <c r="E34" s="7"/>
      <c r="F34" s="7"/>
      <c r="G34" s="7"/>
      <c r="H34" s="7"/>
      <c r="I34" s="7"/>
      <c r="J34" s="7"/>
      <c r="K34" s="7"/>
      <c r="L34" s="9" t="s">
        <v>131</v>
      </c>
      <c r="M34" s="324">
        <v>355</v>
      </c>
      <c r="N34" s="324">
        <v>229</v>
      </c>
      <c r="O34" s="324">
        <v>255</v>
      </c>
      <c r="P34" s="325">
        <v>62</v>
      </c>
      <c r="Q34" s="325">
        <v>41</v>
      </c>
      <c r="R34" s="325">
        <v>32</v>
      </c>
      <c r="S34" s="325">
        <v>26</v>
      </c>
      <c r="T34" s="325">
        <v>18</v>
      </c>
      <c r="U34" s="326">
        <v>1018</v>
      </c>
    </row>
    <row r="35" spans="1:21" ht="29.4" customHeight="1" x14ac:dyDescent="0.25">
      <c r="A35" s="7"/>
      <c r="B35" s="7"/>
      <c r="C35" s="7"/>
      <c r="D35" s="519" t="s">
        <v>959</v>
      </c>
      <c r="E35" s="519"/>
      <c r="F35" s="519"/>
      <c r="G35" s="519"/>
      <c r="H35" s="519"/>
      <c r="I35" s="519"/>
      <c r="J35" s="519"/>
      <c r="K35" s="519"/>
      <c r="L35" s="9" t="s">
        <v>131</v>
      </c>
      <c r="M35" s="324">
        <v>110</v>
      </c>
      <c r="N35" s="324">
        <v>105</v>
      </c>
      <c r="O35" s="324">
        <v>106</v>
      </c>
      <c r="P35" s="325">
        <v>14</v>
      </c>
      <c r="Q35" s="325">
        <v>46</v>
      </c>
      <c r="R35" s="323">
        <v>5</v>
      </c>
      <c r="S35" s="325">
        <v>16</v>
      </c>
      <c r="T35" s="323">
        <v>5</v>
      </c>
      <c r="U35" s="324">
        <v>407</v>
      </c>
    </row>
    <row r="36" spans="1:21" ht="16.5" customHeight="1" x14ac:dyDescent="0.25">
      <c r="A36" s="7"/>
      <c r="B36" s="7"/>
      <c r="C36" s="7"/>
      <c r="D36" s="7" t="s">
        <v>960</v>
      </c>
      <c r="E36" s="7"/>
      <c r="F36" s="7"/>
      <c r="G36" s="7"/>
      <c r="H36" s="7"/>
      <c r="I36" s="7"/>
      <c r="J36" s="7"/>
      <c r="K36" s="7"/>
      <c r="L36" s="9" t="s">
        <v>131</v>
      </c>
      <c r="M36" s="323">
        <v>6</v>
      </c>
      <c r="N36" s="325">
        <v>10</v>
      </c>
      <c r="O36" s="323">
        <v>6</v>
      </c>
      <c r="P36" s="323">
        <v>4</v>
      </c>
      <c r="Q36" s="325">
        <v>12</v>
      </c>
      <c r="R36" s="323" t="s">
        <v>79</v>
      </c>
      <c r="S36" s="323">
        <v>1</v>
      </c>
      <c r="T36" s="323">
        <v>1</v>
      </c>
      <c r="U36" s="325">
        <v>40</v>
      </c>
    </row>
    <row r="37" spans="1:21" ht="16.5" customHeight="1" x14ac:dyDescent="0.25">
      <c r="A37" s="7"/>
      <c r="B37" s="7"/>
      <c r="C37" s="7"/>
      <c r="D37" s="7" t="s">
        <v>252</v>
      </c>
      <c r="E37" s="7"/>
      <c r="F37" s="7"/>
      <c r="G37" s="7"/>
      <c r="H37" s="7"/>
      <c r="I37" s="7"/>
      <c r="J37" s="7"/>
      <c r="K37" s="7"/>
      <c r="L37" s="9" t="s">
        <v>131</v>
      </c>
      <c r="M37" s="326">
        <v>1838</v>
      </c>
      <c r="N37" s="326">
        <v>1579</v>
      </c>
      <c r="O37" s="326">
        <v>1309</v>
      </c>
      <c r="P37" s="324">
        <v>321</v>
      </c>
      <c r="Q37" s="324">
        <v>492</v>
      </c>
      <c r="R37" s="324">
        <v>111</v>
      </c>
      <c r="S37" s="325">
        <v>88</v>
      </c>
      <c r="T37" s="325">
        <v>44</v>
      </c>
      <c r="U37" s="326">
        <v>5782</v>
      </c>
    </row>
    <row r="38" spans="1:21" ht="16.5" customHeight="1" x14ac:dyDescent="0.25">
      <c r="A38" s="7"/>
      <c r="B38" s="7"/>
      <c r="C38" s="7" t="s">
        <v>961</v>
      </c>
      <c r="D38" s="7"/>
      <c r="E38" s="7"/>
      <c r="F38" s="7"/>
      <c r="G38" s="7"/>
      <c r="H38" s="7"/>
      <c r="I38" s="7"/>
      <c r="J38" s="7"/>
      <c r="K38" s="7"/>
      <c r="L38" s="9"/>
      <c r="M38" s="10"/>
      <c r="N38" s="10"/>
      <c r="O38" s="10"/>
      <c r="P38" s="10"/>
      <c r="Q38" s="10"/>
      <c r="R38" s="10"/>
      <c r="S38" s="10"/>
      <c r="T38" s="10"/>
      <c r="U38" s="10"/>
    </row>
    <row r="39" spans="1:21" ht="16.5" customHeight="1" x14ac:dyDescent="0.25">
      <c r="A39" s="14"/>
      <c r="B39" s="14"/>
      <c r="C39" s="14"/>
      <c r="D39" s="14" t="s">
        <v>957</v>
      </c>
      <c r="E39" s="14"/>
      <c r="F39" s="14"/>
      <c r="G39" s="14"/>
      <c r="H39" s="14"/>
      <c r="I39" s="14"/>
      <c r="J39" s="14"/>
      <c r="K39" s="14"/>
      <c r="L39" s="15" t="s">
        <v>140</v>
      </c>
      <c r="M39" s="328">
        <v>21.6</v>
      </c>
      <c r="N39" s="328">
        <v>25</v>
      </c>
      <c r="O39" s="328">
        <v>27.4</v>
      </c>
      <c r="P39" s="328">
        <v>15.7</v>
      </c>
      <c r="Q39" s="328">
        <v>23.2</v>
      </c>
      <c r="R39" s="328">
        <v>16.2</v>
      </c>
      <c r="S39" s="328">
        <v>19.2</v>
      </c>
      <c r="T39" s="328">
        <v>40.200000000000003</v>
      </c>
      <c r="U39" s="328">
        <v>23.1</v>
      </c>
    </row>
    <row r="40" spans="1:21" ht="4.5" customHeight="1" x14ac:dyDescent="0.25">
      <c r="A40" s="25"/>
      <c r="B40" s="25"/>
      <c r="C40" s="2"/>
      <c r="D40" s="2"/>
      <c r="E40" s="2"/>
      <c r="F40" s="2"/>
      <c r="G40" s="2"/>
      <c r="H40" s="2"/>
      <c r="I40" s="2"/>
      <c r="J40" s="2"/>
      <c r="K40" s="2"/>
      <c r="L40" s="2"/>
      <c r="M40" s="2"/>
      <c r="N40" s="2"/>
      <c r="O40" s="2"/>
      <c r="P40" s="2"/>
      <c r="Q40" s="2"/>
      <c r="R40" s="2"/>
      <c r="S40" s="2"/>
      <c r="T40" s="2"/>
      <c r="U40" s="2"/>
    </row>
    <row r="41" spans="1:21" ht="16.5" customHeight="1" x14ac:dyDescent="0.25">
      <c r="A41" s="25"/>
      <c r="B41" s="25"/>
      <c r="C41" s="512" t="s">
        <v>962</v>
      </c>
      <c r="D41" s="512"/>
      <c r="E41" s="512"/>
      <c r="F41" s="512"/>
      <c r="G41" s="512"/>
      <c r="H41" s="512"/>
      <c r="I41" s="512"/>
      <c r="J41" s="512"/>
      <c r="K41" s="512"/>
      <c r="L41" s="512"/>
      <c r="M41" s="512"/>
      <c r="N41" s="512"/>
      <c r="O41" s="512"/>
      <c r="P41" s="512"/>
      <c r="Q41" s="512"/>
      <c r="R41" s="512"/>
      <c r="S41" s="512"/>
      <c r="T41" s="512"/>
      <c r="U41" s="512"/>
    </row>
    <row r="42" spans="1:21" ht="4.5" customHeight="1" x14ac:dyDescent="0.25">
      <c r="A42" s="25"/>
      <c r="B42" s="25"/>
      <c r="C42" s="2"/>
      <c r="D42" s="2"/>
      <c r="E42" s="2"/>
      <c r="F42" s="2"/>
      <c r="G42" s="2"/>
      <c r="H42" s="2"/>
      <c r="I42" s="2"/>
      <c r="J42" s="2"/>
      <c r="K42" s="2"/>
      <c r="L42" s="2"/>
      <c r="M42" s="2"/>
      <c r="N42" s="2"/>
      <c r="O42" s="2"/>
      <c r="P42" s="2"/>
      <c r="Q42" s="2"/>
      <c r="R42" s="2"/>
      <c r="S42" s="2"/>
      <c r="T42" s="2"/>
      <c r="U42" s="2"/>
    </row>
    <row r="43" spans="1:21" ht="16.5" customHeight="1" x14ac:dyDescent="0.25">
      <c r="A43" s="155"/>
      <c r="B43" s="155"/>
      <c r="C43" s="512" t="s">
        <v>571</v>
      </c>
      <c r="D43" s="512"/>
      <c r="E43" s="512"/>
      <c r="F43" s="512"/>
      <c r="G43" s="512"/>
      <c r="H43" s="512"/>
      <c r="I43" s="512"/>
      <c r="J43" s="512"/>
      <c r="K43" s="512"/>
      <c r="L43" s="512"/>
      <c r="M43" s="512"/>
      <c r="N43" s="512"/>
      <c r="O43" s="512"/>
      <c r="P43" s="512"/>
      <c r="Q43" s="512"/>
      <c r="R43" s="512"/>
      <c r="S43" s="512"/>
      <c r="T43" s="512"/>
      <c r="U43" s="512"/>
    </row>
    <row r="44" spans="1:21" ht="16.5" customHeight="1" x14ac:dyDescent="0.25">
      <c r="A44" s="155"/>
      <c r="B44" s="155"/>
      <c r="C44" s="512" t="s">
        <v>572</v>
      </c>
      <c r="D44" s="512"/>
      <c r="E44" s="512"/>
      <c r="F44" s="512"/>
      <c r="G44" s="512"/>
      <c r="H44" s="512"/>
      <c r="I44" s="512"/>
      <c r="J44" s="512"/>
      <c r="K44" s="512"/>
      <c r="L44" s="512"/>
      <c r="M44" s="512"/>
      <c r="N44" s="512"/>
      <c r="O44" s="512"/>
      <c r="P44" s="512"/>
      <c r="Q44" s="512"/>
      <c r="R44" s="512"/>
      <c r="S44" s="512"/>
      <c r="T44" s="512"/>
      <c r="U44" s="512"/>
    </row>
    <row r="45" spans="1:21" ht="4.5" customHeight="1" x14ac:dyDescent="0.25">
      <c r="A45" s="25"/>
      <c r="B45" s="25"/>
      <c r="C45" s="2"/>
      <c r="D45" s="2"/>
      <c r="E45" s="2"/>
      <c r="F45" s="2"/>
      <c r="G45" s="2"/>
      <c r="H45" s="2"/>
      <c r="I45" s="2"/>
      <c r="J45" s="2"/>
      <c r="K45" s="2"/>
      <c r="L45" s="2"/>
      <c r="M45" s="2"/>
      <c r="N45" s="2"/>
      <c r="O45" s="2"/>
      <c r="P45" s="2"/>
      <c r="Q45" s="2"/>
      <c r="R45" s="2"/>
      <c r="S45" s="2"/>
      <c r="T45" s="2"/>
      <c r="U45" s="2"/>
    </row>
    <row r="46" spans="1:21" ht="29.4" customHeight="1" x14ac:dyDescent="0.25">
      <c r="A46" s="25" t="s">
        <v>102</v>
      </c>
      <c r="B46" s="25"/>
      <c r="C46" s="512" t="s">
        <v>963</v>
      </c>
      <c r="D46" s="512"/>
      <c r="E46" s="512"/>
      <c r="F46" s="512"/>
      <c r="G46" s="512"/>
      <c r="H46" s="512"/>
      <c r="I46" s="512"/>
      <c r="J46" s="512"/>
      <c r="K46" s="512"/>
      <c r="L46" s="512"/>
      <c r="M46" s="512"/>
      <c r="N46" s="512"/>
      <c r="O46" s="512"/>
      <c r="P46" s="512"/>
      <c r="Q46" s="512"/>
      <c r="R46" s="512"/>
      <c r="S46" s="512"/>
      <c r="T46" s="512"/>
      <c r="U46" s="512"/>
    </row>
    <row r="47" spans="1:21" ht="4.5" customHeight="1" x14ac:dyDescent="0.25"/>
    <row r="48" spans="1:21" ht="29.4" customHeight="1" x14ac:dyDescent="0.25">
      <c r="A48" s="26" t="s">
        <v>115</v>
      </c>
      <c r="B48" s="25"/>
      <c r="C48" s="25"/>
      <c r="D48" s="25"/>
      <c r="E48" s="512" t="s">
        <v>964</v>
      </c>
      <c r="F48" s="512"/>
      <c r="G48" s="512"/>
      <c r="H48" s="512"/>
      <c r="I48" s="512"/>
      <c r="J48" s="512"/>
      <c r="K48" s="512"/>
      <c r="L48" s="512"/>
      <c r="M48" s="512"/>
      <c r="N48" s="512"/>
      <c r="O48" s="512"/>
      <c r="P48" s="512"/>
      <c r="Q48" s="512"/>
      <c r="R48" s="512"/>
      <c r="S48" s="512"/>
      <c r="T48" s="512"/>
      <c r="U48" s="512"/>
    </row>
  </sheetData>
  <mergeCells count="10">
    <mergeCell ref="D8:K8"/>
    <mergeCell ref="D17:K17"/>
    <mergeCell ref="D26:K26"/>
    <mergeCell ref="D35:K35"/>
    <mergeCell ref="K1:U1"/>
    <mergeCell ref="C41:U41"/>
    <mergeCell ref="C43:U43"/>
    <mergeCell ref="C44:U44"/>
    <mergeCell ref="C46:U46"/>
    <mergeCell ref="E48:U48"/>
  </mergeCells>
  <pageMargins left="0.7" right="0.7" top="0.75" bottom="0.75" header="0.3" footer="0.3"/>
  <pageSetup paperSize="9" fitToHeight="0" orientation="landscape" horizontalDpi="300" verticalDpi="300"/>
  <headerFooter scaleWithDoc="0" alignWithMargins="0">
    <oddHeader>&amp;C&amp;"Arial"&amp;8TABLE 14A.37</oddHeader>
    <oddFooter>&amp;L&amp;"Arial"&amp;8REPORT ON
GOVERNMENT
SERVICES 2022&amp;R&amp;"Arial"&amp;8AGED CARE
SERVICES
PAGE &amp;B&amp;P&amp;B</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U47"/>
  <sheetViews>
    <sheetView showGridLines="0" workbookViewId="0"/>
  </sheetViews>
  <sheetFormatPr defaultRowHeight="13.2" x14ac:dyDescent="0.25"/>
  <cols>
    <col min="1" max="10" width="1.88671875" customWidth="1"/>
    <col min="11" max="11" width="32" customWidth="1"/>
    <col min="12" max="12" width="5.44140625" customWidth="1"/>
    <col min="13" max="21" width="6.88671875" customWidth="1"/>
  </cols>
  <sheetData>
    <row r="1" spans="1:21" ht="33.9" customHeight="1" x14ac:dyDescent="0.25">
      <c r="A1" s="8" t="s">
        <v>965</v>
      </c>
      <c r="B1" s="8"/>
      <c r="C1" s="8"/>
      <c r="D1" s="8"/>
      <c r="E1" s="8"/>
      <c r="F1" s="8"/>
      <c r="G1" s="8"/>
      <c r="H1" s="8"/>
      <c r="I1" s="8"/>
      <c r="J1" s="8"/>
      <c r="K1" s="517" t="s">
        <v>966</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967</v>
      </c>
      <c r="N2" s="13" t="s">
        <v>968</v>
      </c>
      <c r="O2" s="13" t="s">
        <v>969</v>
      </c>
      <c r="P2" s="13" t="s">
        <v>970</v>
      </c>
      <c r="Q2" s="13" t="s">
        <v>971</v>
      </c>
      <c r="R2" s="13" t="s">
        <v>972</v>
      </c>
      <c r="S2" s="13" t="s">
        <v>973</v>
      </c>
      <c r="T2" s="13" t="s">
        <v>974</v>
      </c>
      <c r="U2" s="13" t="s">
        <v>975</v>
      </c>
    </row>
    <row r="3" spans="1:21" ht="16.5" customHeight="1" x14ac:dyDescent="0.25">
      <c r="A3" s="7" t="s">
        <v>128</v>
      </c>
      <c r="B3" s="7"/>
      <c r="C3" s="7"/>
      <c r="D3" s="7"/>
      <c r="E3" s="7"/>
      <c r="F3" s="7"/>
      <c r="G3" s="7"/>
      <c r="H3" s="7"/>
      <c r="I3" s="7"/>
      <c r="J3" s="7"/>
      <c r="K3" s="7"/>
      <c r="L3" s="9"/>
      <c r="M3" s="10"/>
      <c r="N3" s="10"/>
      <c r="O3" s="10"/>
      <c r="P3" s="10"/>
      <c r="Q3" s="10"/>
      <c r="R3" s="10"/>
      <c r="S3" s="10"/>
      <c r="T3" s="10"/>
      <c r="U3" s="10"/>
    </row>
    <row r="4" spans="1:21" ht="16.5" customHeight="1" x14ac:dyDescent="0.25">
      <c r="A4" s="7"/>
      <c r="B4" s="7" t="s">
        <v>976</v>
      </c>
      <c r="C4" s="7"/>
      <c r="D4" s="7"/>
      <c r="E4" s="7"/>
      <c r="F4" s="7"/>
      <c r="G4" s="7"/>
      <c r="H4" s="7"/>
      <c r="I4" s="7"/>
      <c r="J4" s="7"/>
      <c r="K4" s="7"/>
      <c r="L4" s="9"/>
      <c r="M4" s="10"/>
      <c r="N4" s="10"/>
      <c r="O4" s="10"/>
      <c r="P4" s="10"/>
      <c r="Q4" s="10"/>
      <c r="R4" s="10"/>
      <c r="S4" s="10"/>
      <c r="T4" s="10"/>
      <c r="U4" s="10"/>
    </row>
    <row r="5" spans="1:21" ht="16.5" customHeight="1" x14ac:dyDescent="0.25">
      <c r="A5" s="7"/>
      <c r="B5" s="7"/>
      <c r="C5" s="7" t="s">
        <v>977</v>
      </c>
      <c r="D5" s="7"/>
      <c r="E5" s="7"/>
      <c r="F5" s="7"/>
      <c r="G5" s="7"/>
      <c r="H5" s="7"/>
      <c r="I5" s="7"/>
      <c r="J5" s="7"/>
      <c r="K5" s="7"/>
      <c r="L5" s="9" t="s">
        <v>131</v>
      </c>
      <c r="M5" s="331">
        <v>172</v>
      </c>
      <c r="N5" s="331">
        <v>123</v>
      </c>
      <c r="O5" s="331">
        <v>106</v>
      </c>
      <c r="P5" s="332">
        <v>53</v>
      </c>
      <c r="Q5" s="332">
        <v>63</v>
      </c>
      <c r="R5" s="332">
        <v>17</v>
      </c>
      <c r="S5" s="330">
        <v>6</v>
      </c>
      <c r="T5" s="330">
        <v>3</v>
      </c>
      <c r="U5" s="331">
        <v>543</v>
      </c>
    </row>
    <row r="6" spans="1:21" ht="29.4" customHeight="1" x14ac:dyDescent="0.25">
      <c r="A6" s="7"/>
      <c r="B6" s="7"/>
      <c r="C6" s="519" t="s">
        <v>978</v>
      </c>
      <c r="D6" s="519"/>
      <c r="E6" s="519"/>
      <c r="F6" s="519"/>
      <c r="G6" s="519"/>
      <c r="H6" s="519"/>
      <c r="I6" s="519"/>
      <c r="J6" s="519"/>
      <c r="K6" s="519"/>
      <c r="L6" s="9" t="s">
        <v>407</v>
      </c>
      <c r="M6" s="336">
        <v>19.7</v>
      </c>
      <c r="N6" s="336">
        <v>16.2</v>
      </c>
      <c r="O6" s="336">
        <v>22.2</v>
      </c>
      <c r="P6" s="336">
        <v>21.3</v>
      </c>
      <c r="Q6" s="336">
        <v>26.3</v>
      </c>
      <c r="R6" s="336">
        <v>23.6</v>
      </c>
      <c r="S6" s="336">
        <v>23.1</v>
      </c>
      <c r="T6" s="336">
        <v>25</v>
      </c>
      <c r="U6" s="336">
        <v>20</v>
      </c>
    </row>
    <row r="7" spans="1:21" ht="16.5" customHeight="1" x14ac:dyDescent="0.25">
      <c r="A7" s="7"/>
      <c r="B7" s="7" t="s">
        <v>979</v>
      </c>
      <c r="C7" s="7"/>
      <c r="D7" s="7"/>
      <c r="E7" s="7"/>
      <c r="F7" s="7"/>
      <c r="G7" s="7"/>
      <c r="H7" s="7"/>
      <c r="I7" s="7"/>
      <c r="J7" s="7"/>
      <c r="K7" s="7"/>
      <c r="L7" s="9"/>
      <c r="M7" s="10"/>
      <c r="N7" s="10"/>
      <c r="O7" s="10"/>
      <c r="P7" s="10"/>
      <c r="Q7" s="10"/>
      <c r="R7" s="10"/>
      <c r="S7" s="10"/>
      <c r="T7" s="10"/>
      <c r="U7" s="10"/>
    </row>
    <row r="8" spans="1:21" ht="16.5" customHeight="1" x14ac:dyDescent="0.25">
      <c r="A8" s="7"/>
      <c r="B8" s="7"/>
      <c r="C8" s="7" t="s">
        <v>977</v>
      </c>
      <c r="D8" s="7"/>
      <c r="E8" s="7"/>
      <c r="F8" s="7"/>
      <c r="G8" s="7"/>
      <c r="H8" s="7"/>
      <c r="I8" s="7"/>
      <c r="J8" s="7"/>
      <c r="K8" s="7"/>
      <c r="L8" s="9" t="s">
        <v>131</v>
      </c>
      <c r="M8" s="332">
        <v>18</v>
      </c>
      <c r="N8" s="332">
        <v>12</v>
      </c>
      <c r="O8" s="332">
        <v>17</v>
      </c>
      <c r="P8" s="330">
        <v>3</v>
      </c>
      <c r="Q8" s="330" t="s">
        <v>79</v>
      </c>
      <c r="R8" s="330" t="s">
        <v>79</v>
      </c>
      <c r="S8" s="330" t="s">
        <v>79</v>
      </c>
      <c r="T8" s="330" t="s">
        <v>79</v>
      </c>
      <c r="U8" s="332">
        <v>50</v>
      </c>
    </row>
    <row r="9" spans="1:21" ht="29.4" customHeight="1" x14ac:dyDescent="0.25">
      <c r="A9" s="7"/>
      <c r="B9" s="7"/>
      <c r="C9" s="519" t="s">
        <v>978</v>
      </c>
      <c r="D9" s="519"/>
      <c r="E9" s="519"/>
      <c r="F9" s="519"/>
      <c r="G9" s="519"/>
      <c r="H9" s="519"/>
      <c r="I9" s="519"/>
      <c r="J9" s="519"/>
      <c r="K9" s="519"/>
      <c r="L9" s="9" t="s">
        <v>407</v>
      </c>
      <c r="M9" s="333">
        <v>2.1</v>
      </c>
      <c r="N9" s="333">
        <v>1.6</v>
      </c>
      <c r="O9" s="333">
        <v>3.6</v>
      </c>
      <c r="P9" s="333">
        <v>1.2</v>
      </c>
      <c r="Q9" s="333" t="s">
        <v>79</v>
      </c>
      <c r="R9" s="333" t="s">
        <v>79</v>
      </c>
      <c r="S9" s="333" t="s">
        <v>79</v>
      </c>
      <c r="T9" s="333" t="s">
        <v>79</v>
      </c>
      <c r="U9" s="333">
        <v>1.8</v>
      </c>
    </row>
    <row r="10" spans="1:21" ht="16.5" customHeight="1" x14ac:dyDescent="0.25">
      <c r="A10" s="7"/>
      <c r="B10" s="7" t="s">
        <v>976</v>
      </c>
      <c r="C10" s="7"/>
      <c r="D10" s="7"/>
      <c r="E10" s="7"/>
      <c r="F10" s="7"/>
      <c r="G10" s="7"/>
      <c r="H10" s="7"/>
      <c r="I10" s="7"/>
      <c r="J10" s="7"/>
      <c r="K10" s="7"/>
      <c r="L10" s="9"/>
      <c r="M10" s="10"/>
      <c r="N10" s="10"/>
      <c r="O10" s="10"/>
      <c r="P10" s="10"/>
      <c r="Q10" s="10"/>
      <c r="R10" s="10"/>
      <c r="S10" s="10"/>
      <c r="T10" s="10"/>
      <c r="U10" s="10"/>
    </row>
    <row r="11" spans="1:21" ht="16.5" customHeight="1" x14ac:dyDescent="0.25">
      <c r="A11" s="7"/>
      <c r="B11" s="7"/>
      <c r="C11" s="7" t="s">
        <v>980</v>
      </c>
      <c r="D11" s="7"/>
      <c r="E11" s="7"/>
      <c r="F11" s="7"/>
      <c r="G11" s="7"/>
      <c r="H11" s="7"/>
      <c r="I11" s="7"/>
      <c r="J11" s="7"/>
      <c r="K11" s="7"/>
      <c r="L11" s="9"/>
      <c r="M11" s="10"/>
      <c r="N11" s="10"/>
      <c r="O11" s="10"/>
      <c r="P11" s="10"/>
      <c r="Q11" s="10"/>
      <c r="R11" s="10"/>
      <c r="S11" s="10"/>
      <c r="T11" s="10"/>
      <c r="U11" s="10"/>
    </row>
    <row r="12" spans="1:21" ht="16.5" customHeight="1" x14ac:dyDescent="0.25">
      <c r="A12" s="7"/>
      <c r="B12" s="7"/>
      <c r="C12" s="7"/>
      <c r="D12" s="7" t="s">
        <v>981</v>
      </c>
      <c r="E12" s="7"/>
      <c r="F12" s="7"/>
      <c r="G12" s="7"/>
      <c r="H12" s="7"/>
      <c r="I12" s="7"/>
      <c r="J12" s="7"/>
      <c r="K12" s="7"/>
      <c r="L12" s="9" t="s">
        <v>407</v>
      </c>
      <c r="M12" s="336">
        <v>68.599999999999994</v>
      </c>
      <c r="N12" s="336">
        <v>95.9</v>
      </c>
      <c r="O12" s="336">
        <v>97.2</v>
      </c>
      <c r="P12" s="336">
        <v>77.400000000000006</v>
      </c>
      <c r="Q12" s="336">
        <v>84.1</v>
      </c>
      <c r="R12" s="329">
        <v>100</v>
      </c>
      <c r="S12" s="329">
        <v>100</v>
      </c>
      <c r="T12" s="336">
        <v>33.299999999999997</v>
      </c>
      <c r="U12" s="336">
        <v>84.2</v>
      </c>
    </row>
    <row r="13" spans="1:21" ht="29.4" customHeight="1" x14ac:dyDescent="0.25">
      <c r="A13" s="7"/>
      <c r="B13" s="7"/>
      <c r="C13" s="7"/>
      <c r="D13" s="519" t="s">
        <v>982</v>
      </c>
      <c r="E13" s="519"/>
      <c r="F13" s="519"/>
      <c r="G13" s="519"/>
      <c r="H13" s="519"/>
      <c r="I13" s="519"/>
      <c r="J13" s="519"/>
      <c r="K13" s="519"/>
      <c r="L13" s="9" t="s">
        <v>407</v>
      </c>
      <c r="M13" s="336">
        <v>44.8</v>
      </c>
      <c r="N13" s="336">
        <v>81.3</v>
      </c>
      <c r="O13" s="336">
        <v>89.6</v>
      </c>
      <c r="P13" s="336">
        <v>67.900000000000006</v>
      </c>
      <c r="Q13" s="336">
        <v>58.7</v>
      </c>
      <c r="R13" s="336">
        <v>76.5</v>
      </c>
      <c r="S13" s="336">
        <v>83.3</v>
      </c>
      <c r="T13" s="333" t="s">
        <v>79</v>
      </c>
      <c r="U13" s="336">
        <v>66.900000000000006</v>
      </c>
    </row>
    <row r="14" spans="1:21" ht="16.5" customHeight="1" x14ac:dyDescent="0.25">
      <c r="A14" s="7"/>
      <c r="B14" s="7"/>
      <c r="C14" s="7"/>
      <c r="D14" s="7" t="s">
        <v>983</v>
      </c>
      <c r="E14" s="7"/>
      <c r="F14" s="7"/>
      <c r="G14" s="7"/>
      <c r="H14" s="7"/>
      <c r="I14" s="7"/>
      <c r="J14" s="7"/>
      <c r="K14" s="7"/>
      <c r="L14" s="9" t="s">
        <v>407</v>
      </c>
      <c r="M14" s="336">
        <v>31.4</v>
      </c>
      <c r="N14" s="336">
        <v>71.5</v>
      </c>
      <c r="O14" s="336">
        <v>79.2</v>
      </c>
      <c r="P14" s="336">
        <v>45.3</v>
      </c>
      <c r="Q14" s="336">
        <v>44.4</v>
      </c>
      <c r="R14" s="336">
        <v>76.5</v>
      </c>
      <c r="S14" s="336">
        <v>50</v>
      </c>
      <c r="T14" s="336">
        <v>33.299999999999997</v>
      </c>
      <c r="U14" s="336">
        <v>54.3</v>
      </c>
    </row>
    <row r="15" spans="1:21" ht="16.5" customHeight="1" x14ac:dyDescent="0.25">
      <c r="A15" s="7"/>
      <c r="B15" s="7"/>
      <c r="C15" s="7"/>
      <c r="D15" s="7" t="s">
        <v>984</v>
      </c>
      <c r="E15" s="7"/>
      <c r="F15" s="7"/>
      <c r="G15" s="7"/>
      <c r="H15" s="7"/>
      <c r="I15" s="7"/>
      <c r="J15" s="7"/>
      <c r="K15" s="7"/>
      <c r="L15" s="9" t="s">
        <v>407</v>
      </c>
      <c r="M15" s="336">
        <v>63.4</v>
      </c>
      <c r="N15" s="336">
        <v>90.2</v>
      </c>
      <c r="O15" s="336">
        <v>98.1</v>
      </c>
      <c r="P15" s="336">
        <v>79.2</v>
      </c>
      <c r="Q15" s="336">
        <v>85.7</v>
      </c>
      <c r="R15" s="336">
        <v>94.1</v>
      </c>
      <c r="S15" s="336">
        <v>66.7</v>
      </c>
      <c r="T15" s="336">
        <v>66.7</v>
      </c>
      <c r="U15" s="336">
        <v>81.400000000000006</v>
      </c>
    </row>
    <row r="16" spans="1:21" ht="16.5" customHeight="1" x14ac:dyDescent="0.25">
      <c r="A16" s="7"/>
      <c r="B16" s="7"/>
      <c r="C16" s="7"/>
      <c r="D16" s="7" t="s">
        <v>985</v>
      </c>
      <c r="E16" s="7"/>
      <c r="F16" s="7"/>
      <c r="G16" s="7"/>
      <c r="H16" s="7"/>
      <c r="I16" s="7"/>
      <c r="J16" s="7"/>
      <c r="K16" s="7"/>
      <c r="L16" s="9" t="s">
        <v>407</v>
      </c>
      <c r="M16" s="336">
        <v>69.2</v>
      </c>
      <c r="N16" s="336">
        <v>91.9</v>
      </c>
      <c r="O16" s="336">
        <v>91.5</v>
      </c>
      <c r="P16" s="336">
        <v>92.5</v>
      </c>
      <c r="Q16" s="336">
        <v>79.400000000000006</v>
      </c>
      <c r="R16" s="329">
        <v>100</v>
      </c>
      <c r="S16" s="336">
        <v>83.3</v>
      </c>
      <c r="T16" s="336">
        <v>66.7</v>
      </c>
      <c r="U16" s="336">
        <v>83.2</v>
      </c>
    </row>
    <row r="17" spans="1:21" ht="16.5" customHeight="1" x14ac:dyDescent="0.25">
      <c r="A17" s="7"/>
      <c r="B17" s="7"/>
      <c r="C17" s="7"/>
      <c r="D17" s="7" t="s">
        <v>986</v>
      </c>
      <c r="E17" s="7"/>
      <c r="F17" s="7"/>
      <c r="G17" s="7"/>
      <c r="H17" s="7"/>
      <c r="I17" s="7"/>
      <c r="J17" s="7"/>
      <c r="K17" s="7"/>
      <c r="L17" s="9" t="s">
        <v>407</v>
      </c>
      <c r="M17" s="336">
        <v>63.4</v>
      </c>
      <c r="N17" s="336">
        <v>87.8</v>
      </c>
      <c r="O17" s="336">
        <v>90.6</v>
      </c>
      <c r="P17" s="336">
        <v>92.5</v>
      </c>
      <c r="Q17" s="336">
        <v>88.9</v>
      </c>
      <c r="R17" s="336">
        <v>94.1</v>
      </c>
      <c r="S17" s="336">
        <v>66.7</v>
      </c>
      <c r="T17" s="336">
        <v>66.7</v>
      </c>
      <c r="U17" s="336">
        <v>81</v>
      </c>
    </row>
    <row r="18" spans="1:21" ht="16.5" customHeight="1" x14ac:dyDescent="0.25">
      <c r="A18" s="7"/>
      <c r="B18" s="7"/>
      <c r="C18" s="7"/>
      <c r="D18" s="7" t="s">
        <v>987</v>
      </c>
      <c r="E18" s="7"/>
      <c r="F18" s="7"/>
      <c r="G18" s="7"/>
      <c r="H18" s="7"/>
      <c r="I18" s="7"/>
      <c r="J18" s="7"/>
      <c r="K18" s="7"/>
      <c r="L18" s="9" t="s">
        <v>407</v>
      </c>
      <c r="M18" s="336">
        <v>42.4</v>
      </c>
      <c r="N18" s="336">
        <v>85.4</v>
      </c>
      <c r="O18" s="336">
        <v>88.7</v>
      </c>
      <c r="P18" s="336">
        <v>60.4</v>
      </c>
      <c r="Q18" s="336">
        <v>61.9</v>
      </c>
      <c r="R18" s="336">
        <v>94.1</v>
      </c>
      <c r="S18" s="336">
        <v>50</v>
      </c>
      <c r="T18" s="336">
        <v>66.7</v>
      </c>
      <c r="U18" s="336">
        <v>67</v>
      </c>
    </row>
    <row r="19" spans="1:21" ht="16.5" customHeight="1" x14ac:dyDescent="0.25">
      <c r="A19" s="7"/>
      <c r="B19" s="7"/>
      <c r="C19" s="7"/>
      <c r="D19" s="7" t="s">
        <v>988</v>
      </c>
      <c r="E19" s="7"/>
      <c r="F19" s="7"/>
      <c r="G19" s="7"/>
      <c r="H19" s="7"/>
      <c r="I19" s="7"/>
      <c r="J19" s="7"/>
      <c r="K19" s="7"/>
      <c r="L19" s="9" t="s">
        <v>407</v>
      </c>
      <c r="M19" s="336">
        <v>45.3</v>
      </c>
      <c r="N19" s="336">
        <v>79.7</v>
      </c>
      <c r="O19" s="336">
        <v>88.7</v>
      </c>
      <c r="P19" s="336">
        <v>60.4</v>
      </c>
      <c r="Q19" s="336">
        <v>60.3</v>
      </c>
      <c r="R19" s="336">
        <v>76.5</v>
      </c>
      <c r="S19" s="336">
        <v>83.3</v>
      </c>
      <c r="T19" s="336">
        <v>66.7</v>
      </c>
      <c r="U19" s="336">
        <v>66.3</v>
      </c>
    </row>
    <row r="20" spans="1:21" ht="16.5" customHeight="1" x14ac:dyDescent="0.25">
      <c r="A20" s="7"/>
      <c r="B20" s="7" t="s">
        <v>979</v>
      </c>
      <c r="C20" s="7"/>
      <c r="D20" s="7"/>
      <c r="E20" s="7"/>
      <c r="F20" s="7"/>
      <c r="G20" s="7"/>
      <c r="H20" s="7"/>
      <c r="I20" s="7"/>
      <c r="J20" s="7"/>
      <c r="K20" s="7"/>
      <c r="L20" s="9"/>
      <c r="M20" s="10"/>
      <c r="N20" s="10"/>
      <c r="O20" s="10"/>
      <c r="P20" s="10"/>
      <c r="Q20" s="10"/>
      <c r="R20" s="10"/>
      <c r="S20" s="10"/>
      <c r="T20" s="10"/>
      <c r="U20" s="10"/>
    </row>
    <row r="21" spans="1:21" ht="16.5" customHeight="1" x14ac:dyDescent="0.25">
      <c r="A21" s="7"/>
      <c r="B21" s="7"/>
      <c r="C21" s="7" t="s">
        <v>980</v>
      </c>
      <c r="D21" s="7"/>
      <c r="E21" s="7"/>
      <c r="F21" s="7"/>
      <c r="G21" s="7"/>
      <c r="H21" s="7"/>
      <c r="I21" s="7"/>
      <c r="J21" s="7"/>
      <c r="K21" s="7"/>
      <c r="L21" s="9"/>
      <c r="M21" s="10"/>
      <c r="N21" s="10"/>
      <c r="O21" s="10"/>
      <c r="P21" s="10"/>
      <c r="Q21" s="10"/>
      <c r="R21" s="10"/>
      <c r="S21" s="10"/>
      <c r="T21" s="10"/>
      <c r="U21" s="10"/>
    </row>
    <row r="22" spans="1:21" ht="16.5" customHeight="1" x14ac:dyDescent="0.25">
      <c r="A22" s="7"/>
      <c r="B22" s="7"/>
      <c r="C22" s="7"/>
      <c r="D22" s="7" t="s">
        <v>981</v>
      </c>
      <c r="E22" s="7"/>
      <c r="F22" s="7"/>
      <c r="G22" s="7"/>
      <c r="H22" s="7"/>
      <c r="I22" s="7"/>
      <c r="J22" s="7"/>
      <c r="K22" s="7"/>
      <c r="L22" s="9" t="s">
        <v>407</v>
      </c>
      <c r="M22" s="336">
        <v>83.3</v>
      </c>
      <c r="N22" s="336">
        <v>83.3</v>
      </c>
      <c r="O22" s="336">
        <v>52.9</v>
      </c>
      <c r="P22" s="336">
        <v>66.7</v>
      </c>
      <c r="Q22" s="334" t="s">
        <v>77</v>
      </c>
      <c r="R22" s="334" t="s">
        <v>77</v>
      </c>
      <c r="S22" s="334" t="s">
        <v>77</v>
      </c>
      <c r="T22" s="334" t="s">
        <v>77</v>
      </c>
      <c r="U22" s="336">
        <v>72</v>
      </c>
    </row>
    <row r="23" spans="1:21" ht="29.4" customHeight="1" x14ac:dyDescent="0.25">
      <c r="A23" s="7"/>
      <c r="B23" s="7"/>
      <c r="C23" s="7"/>
      <c r="D23" s="519" t="s">
        <v>982</v>
      </c>
      <c r="E23" s="519"/>
      <c r="F23" s="519"/>
      <c r="G23" s="519"/>
      <c r="H23" s="519"/>
      <c r="I23" s="519"/>
      <c r="J23" s="519"/>
      <c r="K23" s="519"/>
      <c r="L23" s="9" t="s">
        <v>407</v>
      </c>
      <c r="M23" s="336">
        <v>61.1</v>
      </c>
      <c r="N23" s="336">
        <v>50</v>
      </c>
      <c r="O23" s="336">
        <v>35.299999999999997</v>
      </c>
      <c r="P23" s="336">
        <v>66.7</v>
      </c>
      <c r="Q23" s="334" t="s">
        <v>77</v>
      </c>
      <c r="R23" s="334" t="s">
        <v>77</v>
      </c>
      <c r="S23" s="334" t="s">
        <v>77</v>
      </c>
      <c r="T23" s="334" t="s">
        <v>77</v>
      </c>
      <c r="U23" s="336">
        <v>50</v>
      </c>
    </row>
    <row r="24" spans="1:21" ht="16.5" customHeight="1" x14ac:dyDescent="0.25">
      <c r="A24" s="7"/>
      <c r="B24" s="7"/>
      <c r="C24" s="7"/>
      <c r="D24" s="7" t="s">
        <v>983</v>
      </c>
      <c r="E24" s="7"/>
      <c r="F24" s="7"/>
      <c r="G24" s="7"/>
      <c r="H24" s="7"/>
      <c r="I24" s="7"/>
      <c r="J24" s="7"/>
      <c r="K24" s="7"/>
      <c r="L24" s="9" t="s">
        <v>407</v>
      </c>
      <c r="M24" s="336">
        <v>77.8</v>
      </c>
      <c r="N24" s="336">
        <v>58.3</v>
      </c>
      <c r="O24" s="336">
        <v>47.1</v>
      </c>
      <c r="P24" s="329">
        <v>100</v>
      </c>
      <c r="Q24" s="334" t="s">
        <v>77</v>
      </c>
      <c r="R24" s="334" t="s">
        <v>77</v>
      </c>
      <c r="S24" s="334" t="s">
        <v>77</v>
      </c>
      <c r="T24" s="334" t="s">
        <v>77</v>
      </c>
      <c r="U24" s="336">
        <v>64</v>
      </c>
    </row>
    <row r="25" spans="1:21" ht="16.5" customHeight="1" x14ac:dyDescent="0.25">
      <c r="A25" s="7"/>
      <c r="B25" s="7"/>
      <c r="C25" s="7"/>
      <c r="D25" s="7" t="s">
        <v>984</v>
      </c>
      <c r="E25" s="7"/>
      <c r="F25" s="7"/>
      <c r="G25" s="7"/>
      <c r="H25" s="7"/>
      <c r="I25" s="7"/>
      <c r="J25" s="7"/>
      <c r="K25" s="7"/>
      <c r="L25" s="9" t="s">
        <v>407</v>
      </c>
      <c r="M25" s="336">
        <v>83.3</v>
      </c>
      <c r="N25" s="336">
        <v>75</v>
      </c>
      <c r="O25" s="336">
        <v>82.4</v>
      </c>
      <c r="P25" s="336">
        <v>66.7</v>
      </c>
      <c r="Q25" s="334" t="s">
        <v>77</v>
      </c>
      <c r="R25" s="334" t="s">
        <v>77</v>
      </c>
      <c r="S25" s="334" t="s">
        <v>77</v>
      </c>
      <c r="T25" s="334" t="s">
        <v>77</v>
      </c>
      <c r="U25" s="336">
        <v>80</v>
      </c>
    </row>
    <row r="26" spans="1:21" ht="16.5" customHeight="1" x14ac:dyDescent="0.25">
      <c r="A26" s="7"/>
      <c r="B26" s="7"/>
      <c r="C26" s="7"/>
      <c r="D26" s="7" t="s">
        <v>985</v>
      </c>
      <c r="E26" s="7"/>
      <c r="F26" s="7"/>
      <c r="G26" s="7"/>
      <c r="H26" s="7"/>
      <c r="I26" s="7"/>
      <c r="J26" s="7"/>
      <c r="K26" s="7"/>
      <c r="L26" s="9" t="s">
        <v>407</v>
      </c>
      <c r="M26" s="334" t="s">
        <v>77</v>
      </c>
      <c r="N26" s="334" t="s">
        <v>77</v>
      </c>
      <c r="O26" s="334" t="s">
        <v>77</v>
      </c>
      <c r="P26" s="334" t="s">
        <v>77</v>
      </c>
      <c r="Q26" s="334" t="s">
        <v>77</v>
      </c>
      <c r="R26" s="334" t="s">
        <v>77</v>
      </c>
      <c r="S26" s="334" t="s">
        <v>77</v>
      </c>
      <c r="T26" s="334" t="s">
        <v>77</v>
      </c>
      <c r="U26" s="334" t="s">
        <v>77</v>
      </c>
    </row>
    <row r="27" spans="1:21" ht="16.5" customHeight="1" x14ac:dyDescent="0.25">
      <c r="A27" s="7"/>
      <c r="B27" s="7"/>
      <c r="C27" s="7"/>
      <c r="D27" s="7" t="s">
        <v>986</v>
      </c>
      <c r="E27" s="7"/>
      <c r="F27" s="7"/>
      <c r="G27" s="7"/>
      <c r="H27" s="7"/>
      <c r="I27" s="7"/>
      <c r="J27" s="7"/>
      <c r="K27" s="7"/>
      <c r="L27" s="9" t="s">
        <v>407</v>
      </c>
      <c r="M27" s="336">
        <v>88.9</v>
      </c>
      <c r="N27" s="336">
        <v>58.3</v>
      </c>
      <c r="O27" s="336">
        <v>82.4</v>
      </c>
      <c r="P27" s="336">
        <v>66.7</v>
      </c>
      <c r="Q27" s="334" t="s">
        <v>77</v>
      </c>
      <c r="R27" s="334" t="s">
        <v>77</v>
      </c>
      <c r="S27" s="334" t="s">
        <v>77</v>
      </c>
      <c r="T27" s="334" t="s">
        <v>77</v>
      </c>
      <c r="U27" s="336">
        <v>78</v>
      </c>
    </row>
    <row r="28" spans="1:21" ht="16.5" customHeight="1" x14ac:dyDescent="0.25">
      <c r="A28" s="7"/>
      <c r="B28" s="7"/>
      <c r="C28" s="7"/>
      <c r="D28" s="7" t="s">
        <v>987</v>
      </c>
      <c r="E28" s="7"/>
      <c r="F28" s="7"/>
      <c r="G28" s="7"/>
      <c r="H28" s="7"/>
      <c r="I28" s="7"/>
      <c r="J28" s="7"/>
      <c r="K28" s="7"/>
      <c r="L28" s="9" t="s">
        <v>407</v>
      </c>
      <c r="M28" s="336">
        <v>88.9</v>
      </c>
      <c r="N28" s="336">
        <v>75</v>
      </c>
      <c r="O28" s="336">
        <v>70.599999999999994</v>
      </c>
      <c r="P28" s="336">
        <v>66.7</v>
      </c>
      <c r="Q28" s="334" t="s">
        <v>77</v>
      </c>
      <c r="R28" s="334" t="s">
        <v>77</v>
      </c>
      <c r="S28" s="334" t="s">
        <v>77</v>
      </c>
      <c r="T28" s="334" t="s">
        <v>77</v>
      </c>
      <c r="U28" s="336">
        <v>78</v>
      </c>
    </row>
    <row r="29" spans="1:21" ht="16.5" customHeight="1" x14ac:dyDescent="0.25">
      <c r="A29" s="14"/>
      <c r="B29" s="14"/>
      <c r="C29" s="14"/>
      <c r="D29" s="14" t="s">
        <v>988</v>
      </c>
      <c r="E29" s="14"/>
      <c r="F29" s="14"/>
      <c r="G29" s="14"/>
      <c r="H29" s="14"/>
      <c r="I29" s="14"/>
      <c r="J29" s="14"/>
      <c r="K29" s="14"/>
      <c r="L29" s="15" t="s">
        <v>407</v>
      </c>
      <c r="M29" s="337">
        <v>77.8</v>
      </c>
      <c r="N29" s="337">
        <v>50</v>
      </c>
      <c r="O29" s="337">
        <v>41.2</v>
      </c>
      <c r="P29" s="337">
        <v>66.7</v>
      </c>
      <c r="Q29" s="335" t="s">
        <v>77</v>
      </c>
      <c r="R29" s="335" t="s">
        <v>77</v>
      </c>
      <c r="S29" s="335" t="s">
        <v>77</v>
      </c>
      <c r="T29" s="335" t="s">
        <v>77</v>
      </c>
      <c r="U29" s="337">
        <v>58</v>
      </c>
    </row>
    <row r="30" spans="1:21" ht="4.5" customHeight="1" x14ac:dyDescent="0.25">
      <c r="A30" s="25"/>
      <c r="B30" s="25"/>
      <c r="C30" s="2"/>
      <c r="D30" s="2"/>
      <c r="E30" s="2"/>
      <c r="F30" s="2"/>
      <c r="G30" s="2"/>
      <c r="H30" s="2"/>
      <c r="I30" s="2"/>
      <c r="J30" s="2"/>
      <c r="K30" s="2"/>
      <c r="L30" s="2"/>
      <c r="M30" s="2"/>
      <c r="N30" s="2"/>
      <c r="O30" s="2"/>
      <c r="P30" s="2"/>
      <c r="Q30" s="2"/>
      <c r="R30" s="2"/>
      <c r="S30" s="2"/>
      <c r="T30" s="2"/>
      <c r="U30" s="2"/>
    </row>
    <row r="31" spans="1:21" ht="16.5" customHeight="1" x14ac:dyDescent="0.25">
      <c r="A31" s="25"/>
      <c r="B31" s="25"/>
      <c r="C31" s="512" t="s">
        <v>989</v>
      </c>
      <c r="D31" s="512"/>
      <c r="E31" s="512"/>
      <c r="F31" s="512"/>
      <c r="G31" s="512"/>
      <c r="H31" s="512"/>
      <c r="I31" s="512"/>
      <c r="J31" s="512"/>
      <c r="K31" s="512"/>
      <c r="L31" s="512"/>
      <c r="M31" s="512"/>
      <c r="N31" s="512"/>
      <c r="O31" s="512"/>
      <c r="P31" s="512"/>
      <c r="Q31" s="512"/>
      <c r="R31" s="512"/>
      <c r="S31" s="512"/>
      <c r="T31" s="512"/>
      <c r="U31" s="512"/>
    </row>
    <row r="32" spans="1:21" ht="4.5" customHeight="1" x14ac:dyDescent="0.25">
      <c r="A32" s="25"/>
      <c r="B32" s="25"/>
      <c r="C32" s="2"/>
      <c r="D32" s="2"/>
      <c r="E32" s="2"/>
      <c r="F32" s="2"/>
      <c r="G32" s="2"/>
      <c r="H32" s="2"/>
      <c r="I32" s="2"/>
      <c r="J32" s="2"/>
      <c r="K32" s="2"/>
      <c r="L32" s="2"/>
      <c r="M32" s="2"/>
      <c r="N32" s="2"/>
      <c r="O32" s="2"/>
      <c r="P32" s="2"/>
      <c r="Q32" s="2"/>
      <c r="R32" s="2"/>
      <c r="S32" s="2"/>
      <c r="T32" s="2"/>
      <c r="U32" s="2"/>
    </row>
    <row r="33" spans="1:21" ht="16.5" customHeight="1" x14ac:dyDescent="0.25">
      <c r="A33" s="155"/>
      <c r="B33" s="155"/>
      <c r="C33" s="512" t="s">
        <v>571</v>
      </c>
      <c r="D33" s="512"/>
      <c r="E33" s="512"/>
      <c r="F33" s="512"/>
      <c r="G33" s="512"/>
      <c r="H33" s="512"/>
      <c r="I33" s="512"/>
      <c r="J33" s="512"/>
      <c r="K33" s="512"/>
      <c r="L33" s="512"/>
      <c r="M33" s="512"/>
      <c r="N33" s="512"/>
      <c r="O33" s="512"/>
      <c r="P33" s="512"/>
      <c r="Q33" s="512"/>
      <c r="R33" s="512"/>
      <c r="S33" s="512"/>
      <c r="T33" s="512"/>
      <c r="U33" s="512"/>
    </row>
    <row r="34" spans="1:21" ht="16.5" customHeight="1" x14ac:dyDescent="0.25">
      <c r="A34" s="155"/>
      <c r="B34" s="155"/>
      <c r="C34" s="512" t="s">
        <v>572</v>
      </c>
      <c r="D34" s="512"/>
      <c r="E34" s="512"/>
      <c r="F34" s="512"/>
      <c r="G34" s="512"/>
      <c r="H34" s="512"/>
      <c r="I34" s="512"/>
      <c r="J34" s="512"/>
      <c r="K34" s="512"/>
      <c r="L34" s="512"/>
      <c r="M34" s="512"/>
      <c r="N34" s="512"/>
      <c r="O34" s="512"/>
      <c r="P34" s="512"/>
      <c r="Q34" s="512"/>
      <c r="R34" s="512"/>
      <c r="S34" s="512"/>
      <c r="T34" s="512"/>
      <c r="U34" s="512"/>
    </row>
    <row r="35" spans="1:21" ht="4.5" customHeight="1" x14ac:dyDescent="0.25">
      <c r="A35" s="25"/>
      <c r="B35" s="25"/>
      <c r="C35" s="2"/>
      <c r="D35" s="2"/>
      <c r="E35" s="2"/>
      <c r="F35" s="2"/>
      <c r="G35" s="2"/>
      <c r="H35" s="2"/>
      <c r="I35" s="2"/>
      <c r="J35" s="2"/>
      <c r="K35" s="2"/>
      <c r="L35" s="2"/>
      <c r="M35" s="2"/>
      <c r="N35" s="2"/>
      <c r="O35" s="2"/>
      <c r="P35" s="2"/>
      <c r="Q35" s="2"/>
      <c r="R35" s="2"/>
      <c r="S35" s="2"/>
      <c r="T35" s="2"/>
      <c r="U35" s="2"/>
    </row>
    <row r="36" spans="1:21" ht="16.5" customHeight="1" x14ac:dyDescent="0.25">
      <c r="A36" s="25" t="s">
        <v>102</v>
      </c>
      <c r="B36" s="25"/>
      <c r="C36" s="512" t="s">
        <v>990</v>
      </c>
      <c r="D36" s="512"/>
      <c r="E36" s="512"/>
      <c r="F36" s="512"/>
      <c r="G36" s="512"/>
      <c r="H36" s="512"/>
      <c r="I36" s="512"/>
      <c r="J36" s="512"/>
      <c r="K36" s="512"/>
      <c r="L36" s="512"/>
      <c r="M36" s="512"/>
      <c r="N36" s="512"/>
      <c r="O36" s="512"/>
      <c r="P36" s="512"/>
      <c r="Q36" s="512"/>
      <c r="R36" s="512"/>
      <c r="S36" s="512"/>
      <c r="T36" s="512"/>
      <c r="U36" s="512"/>
    </row>
    <row r="37" spans="1:21" ht="132.6" customHeight="1" x14ac:dyDescent="0.25">
      <c r="A37" s="25" t="s">
        <v>103</v>
      </c>
      <c r="B37" s="25"/>
      <c r="C37" s="512" t="s">
        <v>991</v>
      </c>
      <c r="D37" s="512"/>
      <c r="E37" s="512"/>
      <c r="F37" s="512"/>
      <c r="G37" s="512"/>
      <c r="H37" s="512"/>
      <c r="I37" s="512"/>
      <c r="J37" s="512"/>
      <c r="K37" s="512"/>
      <c r="L37" s="512"/>
      <c r="M37" s="512"/>
      <c r="N37" s="512"/>
      <c r="O37" s="512"/>
      <c r="P37" s="512"/>
      <c r="Q37" s="512"/>
      <c r="R37" s="512"/>
      <c r="S37" s="512"/>
      <c r="T37" s="512"/>
      <c r="U37" s="512"/>
    </row>
    <row r="38" spans="1:21" ht="29.4" customHeight="1" x14ac:dyDescent="0.25">
      <c r="A38" s="25" t="s">
        <v>104</v>
      </c>
      <c r="B38" s="25"/>
      <c r="C38" s="512" t="s">
        <v>992</v>
      </c>
      <c r="D38" s="512"/>
      <c r="E38" s="512"/>
      <c r="F38" s="512"/>
      <c r="G38" s="512"/>
      <c r="H38" s="512"/>
      <c r="I38" s="512"/>
      <c r="J38" s="512"/>
      <c r="K38" s="512"/>
      <c r="L38" s="512"/>
      <c r="M38" s="512"/>
      <c r="N38" s="512"/>
      <c r="O38" s="512"/>
      <c r="P38" s="512"/>
      <c r="Q38" s="512"/>
      <c r="R38" s="512"/>
      <c r="S38" s="512"/>
      <c r="T38" s="512"/>
      <c r="U38" s="512"/>
    </row>
    <row r="39" spans="1:21" ht="42.45" customHeight="1" x14ac:dyDescent="0.25">
      <c r="A39" s="25" t="s">
        <v>105</v>
      </c>
      <c r="B39" s="25"/>
      <c r="C39" s="512" t="s">
        <v>993</v>
      </c>
      <c r="D39" s="512"/>
      <c r="E39" s="512"/>
      <c r="F39" s="512"/>
      <c r="G39" s="512"/>
      <c r="H39" s="512"/>
      <c r="I39" s="512"/>
      <c r="J39" s="512"/>
      <c r="K39" s="512"/>
      <c r="L39" s="512"/>
      <c r="M39" s="512"/>
      <c r="N39" s="512"/>
      <c r="O39" s="512"/>
      <c r="P39" s="512"/>
      <c r="Q39" s="512"/>
      <c r="R39" s="512"/>
      <c r="S39" s="512"/>
      <c r="T39" s="512"/>
      <c r="U39" s="512"/>
    </row>
    <row r="40" spans="1:21" ht="29.4" customHeight="1" x14ac:dyDescent="0.25">
      <c r="A40" s="25" t="s">
        <v>106</v>
      </c>
      <c r="B40" s="25"/>
      <c r="C40" s="512" t="s">
        <v>994</v>
      </c>
      <c r="D40" s="512"/>
      <c r="E40" s="512"/>
      <c r="F40" s="512"/>
      <c r="G40" s="512"/>
      <c r="H40" s="512"/>
      <c r="I40" s="512"/>
      <c r="J40" s="512"/>
      <c r="K40" s="512"/>
      <c r="L40" s="512"/>
      <c r="M40" s="512"/>
      <c r="N40" s="512"/>
      <c r="O40" s="512"/>
      <c r="P40" s="512"/>
      <c r="Q40" s="512"/>
      <c r="R40" s="512"/>
      <c r="S40" s="512"/>
      <c r="T40" s="512"/>
      <c r="U40" s="512"/>
    </row>
    <row r="41" spans="1:21" ht="29.4" customHeight="1" x14ac:dyDescent="0.25">
      <c r="A41" s="25" t="s">
        <v>107</v>
      </c>
      <c r="B41" s="25"/>
      <c r="C41" s="512" t="s">
        <v>995</v>
      </c>
      <c r="D41" s="512"/>
      <c r="E41" s="512"/>
      <c r="F41" s="512"/>
      <c r="G41" s="512"/>
      <c r="H41" s="512"/>
      <c r="I41" s="512"/>
      <c r="J41" s="512"/>
      <c r="K41" s="512"/>
      <c r="L41" s="512"/>
      <c r="M41" s="512"/>
      <c r="N41" s="512"/>
      <c r="O41" s="512"/>
      <c r="P41" s="512"/>
      <c r="Q41" s="512"/>
      <c r="R41" s="512"/>
      <c r="S41" s="512"/>
      <c r="T41" s="512"/>
      <c r="U41" s="512"/>
    </row>
    <row r="42" spans="1:21" ht="29.4" customHeight="1" x14ac:dyDescent="0.25">
      <c r="A42" s="25" t="s">
        <v>205</v>
      </c>
      <c r="B42" s="25"/>
      <c r="C42" s="512" t="s">
        <v>996</v>
      </c>
      <c r="D42" s="512"/>
      <c r="E42" s="512"/>
      <c r="F42" s="512"/>
      <c r="G42" s="512"/>
      <c r="H42" s="512"/>
      <c r="I42" s="512"/>
      <c r="J42" s="512"/>
      <c r="K42" s="512"/>
      <c r="L42" s="512"/>
      <c r="M42" s="512"/>
      <c r="N42" s="512"/>
      <c r="O42" s="512"/>
      <c r="P42" s="512"/>
      <c r="Q42" s="512"/>
      <c r="R42" s="512"/>
      <c r="S42" s="512"/>
      <c r="T42" s="512"/>
      <c r="U42" s="512"/>
    </row>
    <row r="43" spans="1:21" ht="29.4" customHeight="1" x14ac:dyDescent="0.25">
      <c r="A43" s="25" t="s">
        <v>206</v>
      </c>
      <c r="B43" s="25"/>
      <c r="C43" s="512" t="s">
        <v>997</v>
      </c>
      <c r="D43" s="512"/>
      <c r="E43" s="512"/>
      <c r="F43" s="512"/>
      <c r="G43" s="512"/>
      <c r="H43" s="512"/>
      <c r="I43" s="512"/>
      <c r="J43" s="512"/>
      <c r="K43" s="512"/>
      <c r="L43" s="512"/>
      <c r="M43" s="512"/>
      <c r="N43" s="512"/>
      <c r="O43" s="512"/>
      <c r="P43" s="512"/>
      <c r="Q43" s="512"/>
      <c r="R43" s="512"/>
      <c r="S43" s="512"/>
      <c r="T43" s="512"/>
      <c r="U43" s="512"/>
    </row>
    <row r="44" spans="1:21" ht="29.4" customHeight="1" x14ac:dyDescent="0.25">
      <c r="A44" s="25" t="s">
        <v>207</v>
      </c>
      <c r="B44" s="25"/>
      <c r="C44" s="512" t="s">
        <v>998</v>
      </c>
      <c r="D44" s="512"/>
      <c r="E44" s="512"/>
      <c r="F44" s="512"/>
      <c r="G44" s="512"/>
      <c r="H44" s="512"/>
      <c r="I44" s="512"/>
      <c r="J44" s="512"/>
      <c r="K44" s="512"/>
      <c r="L44" s="512"/>
      <c r="M44" s="512"/>
      <c r="N44" s="512"/>
      <c r="O44" s="512"/>
      <c r="P44" s="512"/>
      <c r="Q44" s="512"/>
      <c r="R44" s="512"/>
      <c r="S44" s="512"/>
      <c r="T44" s="512"/>
      <c r="U44" s="512"/>
    </row>
    <row r="45" spans="1:21" ht="16.5" customHeight="1" x14ac:dyDescent="0.25">
      <c r="A45" s="25" t="s">
        <v>208</v>
      </c>
      <c r="B45" s="25"/>
      <c r="C45" s="512" t="s">
        <v>999</v>
      </c>
      <c r="D45" s="512"/>
      <c r="E45" s="512"/>
      <c r="F45" s="512"/>
      <c r="G45" s="512"/>
      <c r="H45" s="512"/>
      <c r="I45" s="512"/>
      <c r="J45" s="512"/>
      <c r="K45" s="512"/>
      <c r="L45" s="512"/>
      <c r="M45" s="512"/>
      <c r="N45" s="512"/>
      <c r="O45" s="512"/>
      <c r="P45" s="512"/>
      <c r="Q45" s="512"/>
      <c r="R45" s="512"/>
      <c r="S45" s="512"/>
      <c r="T45" s="512"/>
      <c r="U45" s="512"/>
    </row>
    <row r="46" spans="1:21" ht="4.5" customHeight="1" x14ac:dyDescent="0.25"/>
    <row r="47" spans="1:21" ht="16.5" customHeight="1" x14ac:dyDescent="0.25">
      <c r="A47" s="26" t="s">
        <v>115</v>
      </c>
      <c r="B47" s="25"/>
      <c r="C47" s="25"/>
      <c r="D47" s="25"/>
      <c r="E47" s="512" t="s">
        <v>921</v>
      </c>
      <c r="F47" s="512"/>
      <c r="G47" s="512"/>
      <c r="H47" s="512"/>
      <c r="I47" s="512"/>
      <c r="J47" s="512"/>
      <c r="K47" s="512"/>
      <c r="L47" s="512"/>
      <c r="M47" s="512"/>
      <c r="N47" s="512"/>
      <c r="O47" s="512"/>
      <c r="P47" s="512"/>
      <c r="Q47" s="512"/>
      <c r="R47" s="512"/>
      <c r="S47" s="512"/>
      <c r="T47" s="512"/>
      <c r="U47" s="512"/>
    </row>
  </sheetData>
  <mergeCells count="19">
    <mergeCell ref="C6:K6"/>
    <mergeCell ref="C9:K9"/>
    <mergeCell ref="D13:K13"/>
    <mergeCell ref="D23:K23"/>
    <mergeCell ref="K1:U1"/>
    <mergeCell ref="C31:U31"/>
    <mergeCell ref="C33:U33"/>
    <mergeCell ref="C34:U34"/>
    <mergeCell ref="C36:U36"/>
    <mergeCell ref="C37:U37"/>
    <mergeCell ref="C43:U43"/>
    <mergeCell ref="C44:U44"/>
    <mergeCell ref="C45:U45"/>
    <mergeCell ref="E47:U47"/>
    <mergeCell ref="C38:U38"/>
    <mergeCell ref="C39:U39"/>
    <mergeCell ref="C40:U40"/>
    <mergeCell ref="C41:U41"/>
    <mergeCell ref="C42:U42"/>
  </mergeCells>
  <pageMargins left="0.7" right="0.7" top="0.75" bottom="0.75" header="0.3" footer="0.3"/>
  <pageSetup paperSize="9" fitToHeight="0" orientation="landscape" horizontalDpi="300" verticalDpi="300"/>
  <headerFooter scaleWithDoc="0" alignWithMargins="0">
    <oddHeader>&amp;C&amp;"Arial"&amp;8TABLE 14A.38</oddHeader>
    <oddFooter>&amp;L&amp;"Arial"&amp;8REPORT ON
GOVERNMENT
SERVICES 2022&amp;R&amp;"Arial"&amp;8AGED CARE
SERVICES
PAGE &amp;B&amp;P&amp;B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62"/>
  <sheetViews>
    <sheetView showGridLines="0" workbookViewId="0"/>
  </sheetViews>
  <sheetFormatPr defaultRowHeight="13.2" x14ac:dyDescent="0.25"/>
  <cols>
    <col min="1" max="10" width="1.88671875" customWidth="1"/>
    <col min="11" max="11" width="27.33203125" customWidth="1"/>
    <col min="12" max="12" width="5.44140625" customWidth="1"/>
    <col min="13" max="20" width="8.109375" customWidth="1"/>
    <col min="21" max="21" width="9.109375" customWidth="1"/>
  </cols>
  <sheetData>
    <row r="1" spans="1:21" ht="17.399999999999999" customHeight="1" x14ac:dyDescent="0.25">
      <c r="A1" s="8" t="s">
        <v>164</v>
      </c>
      <c r="B1" s="8"/>
      <c r="C1" s="8"/>
      <c r="D1" s="8"/>
      <c r="E1" s="8"/>
      <c r="F1" s="8"/>
      <c r="G1" s="8"/>
      <c r="H1" s="8"/>
      <c r="I1" s="8"/>
      <c r="J1" s="8"/>
      <c r="K1" s="517" t="s">
        <v>165</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166</v>
      </c>
      <c r="N2" s="13" t="s">
        <v>167</v>
      </c>
      <c r="O2" s="13" t="s">
        <v>168</v>
      </c>
      <c r="P2" s="13" t="s">
        <v>169</v>
      </c>
      <c r="Q2" s="13" t="s">
        <v>170</v>
      </c>
      <c r="R2" s="13" t="s">
        <v>171</v>
      </c>
      <c r="S2" s="13" t="s">
        <v>172</v>
      </c>
      <c r="T2" s="13" t="s">
        <v>173</v>
      </c>
      <c r="U2" s="13" t="s">
        <v>174</v>
      </c>
    </row>
    <row r="3" spans="1:21" ht="16.5" customHeight="1" x14ac:dyDescent="0.25">
      <c r="A3" s="7" t="s">
        <v>128</v>
      </c>
      <c r="B3" s="7"/>
      <c r="C3" s="7"/>
      <c r="D3" s="7"/>
      <c r="E3" s="7"/>
      <c r="F3" s="7"/>
      <c r="G3" s="7"/>
      <c r="H3" s="7"/>
      <c r="I3" s="7"/>
      <c r="J3" s="7"/>
      <c r="K3" s="7"/>
      <c r="L3" s="9"/>
      <c r="M3" s="10"/>
      <c r="N3" s="10"/>
      <c r="O3" s="10"/>
      <c r="P3" s="10"/>
      <c r="Q3" s="10"/>
      <c r="R3" s="10"/>
      <c r="S3" s="10"/>
      <c r="T3" s="10"/>
      <c r="U3" s="10"/>
    </row>
    <row r="4" spans="1:21" ht="16.5" customHeight="1" x14ac:dyDescent="0.25">
      <c r="A4" s="7"/>
      <c r="B4" s="7" t="s">
        <v>175</v>
      </c>
      <c r="C4" s="7"/>
      <c r="D4" s="7"/>
      <c r="E4" s="7"/>
      <c r="F4" s="7"/>
      <c r="G4" s="7"/>
      <c r="H4" s="7"/>
      <c r="I4" s="7"/>
      <c r="J4" s="7"/>
      <c r="K4" s="7"/>
      <c r="L4" s="9"/>
      <c r="M4" s="10"/>
      <c r="N4" s="10"/>
      <c r="O4" s="10"/>
      <c r="P4" s="10"/>
      <c r="Q4" s="10"/>
      <c r="R4" s="10"/>
      <c r="S4" s="10"/>
      <c r="T4" s="10"/>
      <c r="U4" s="10"/>
    </row>
    <row r="5" spans="1:21" ht="16.5" customHeight="1" x14ac:dyDescent="0.25">
      <c r="A5" s="7"/>
      <c r="B5" s="7"/>
      <c r="C5" s="7" t="s">
        <v>176</v>
      </c>
      <c r="D5" s="7"/>
      <c r="E5" s="7"/>
      <c r="F5" s="7"/>
      <c r="G5" s="7"/>
      <c r="H5" s="7"/>
      <c r="I5" s="7"/>
      <c r="J5" s="7"/>
      <c r="K5" s="7"/>
      <c r="L5" s="9"/>
      <c r="M5" s="10"/>
      <c r="N5" s="10"/>
      <c r="O5" s="10"/>
      <c r="P5" s="10"/>
      <c r="Q5" s="10"/>
      <c r="R5" s="10"/>
      <c r="S5" s="10"/>
      <c r="T5" s="10"/>
      <c r="U5" s="10"/>
    </row>
    <row r="6" spans="1:21" ht="16.5" customHeight="1" x14ac:dyDescent="0.25">
      <c r="A6" s="7"/>
      <c r="B6" s="7"/>
      <c r="C6" s="7"/>
      <c r="D6" s="7" t="s">
        <v>177</v>
      </c>
      <c r="E6" s="7"/>
      <c r="F6" s="7"/>
      <c r="G6" s="7"/>
      <c r="H6" s="7"/>
      <c r="I6" s="7"/>
      <c r="J6" s="7"/>
      <c r="K6" s="7"/>
      <c r="L6" s="9" t="s">
        <v>178</v>
      </c>
      <c r="M6" s="41">
        <v>44.4</v>
      </c>
      <c r="N6" s="41">
        <v>31.9</v>
      </c>
      <c r="O6" s="41">
        <v>23.1</v>
      </c>
      <c r="P6" s="41">
        <v>13.3</v>
      </c>
      <c r="Q6" s="41">
        <v>11.9</v>
      </c>
      <c r="R6" s="40">
        <v>3.6</v>
      </c>
      <c r="S6" s="40">
        <v>1.5</v>
      </c>
      <c r="T6" s="40">
        <v>1.9</v>
      </c>
      <c r="U6" s="42">
        <v>131.69999999999999</v>
      </c>
    </row>
    <row r="7" spans="1:21" ht="16.5" customHeight="1" x14ac:dyDescent="0.25">
      <c r="A7" s="7"/>
      <c r="B7" s="7"/>
      <c r="C7" s="7"/>
      <c r="D7" s="7" t="s">
        <v>179</v>
      </c>
      <c r="E7" s="7"/>
      <c r="F7" s="7"/>
      <c r="G7" s="7"/>
      <c r="H7" s="7"/>
      <c r="I7" s="7"/>
      <c r="J7" s="7"/>
      <c r="K7" s="7"/>
      <c r="L7" s="9" t="s">
        <v>178</v>
      </c>
      <c r="M7" s="41">
        <v>60.5</v>
      </c>
      <c r="N7" s="40">
        <v>8.5</v>
      </c>
      <c r="O7" s="40">
        <v>5.5</v>
      </c>
      <c r="P7" s="40">
        <v>0.2</v>
      </c>
      <c r="Q7" s="40">
        <v>0.3</v>
      </c>
      <c r="R7" s="40" t="s">
        <v>79</v>
      </c>
      <c r="S7" s="41">
        <v>17.899999999999999</v>
      </c>
      <c r="T7" s="40">
        <v>0.2</v>
      </c>
      <c r="U7" s="42">
        <v>108.5</v>
      </c>
    </row>
    <row r="8" spans="1:21" ht="16.5" customHeight="1" x14ac:dyDescent="0.25">
      <c r="A8" s="7"/>
      <c r="B8" s="7"/>
      <c r="C8" s="7" t="s">
        <v>180</v>
      </c>
      <c r="D8" s="7"/>
      <c r="E8" s="7"/>
      <c r="F8" s="7"/>
      <c r="G8" s="7"/>
      <c r="H8" s="7"/>
      <c r="I8" s="7"/>
      <c r="J8" s="7"/>
      <c r="K8" s="7"/>
      <c r="L8" s="9" t="s">
        <v>178</v>
      </c>
      <c r="M8" s="42">
        <v>104.9</v>
      </c>
      <c r="N8" s="41">
        <v>40.4</v>
      </c>
      <c r="O8" s="41">
        <v>28.6</v>
      </c>
      <c r="P8" s="41">
        <v>13.5</v>
      </c>
      <c r="Q8" s="41">
        <v>12.2</v>
      </c>
      <c r="R8" s="40">
        <v>3.7</v>
      </c>
      <c r="S8" s="41">
        <v>19.399999999999999</v>
      </c>
      <c r="T8" s="40">
        <v>2.1</v>
      </c>
      <c r="U8" s="42">
        <v>240.2</v>
      </c>
    </row>
    <row r="9" spans="1:21" ht="16.5" customHeight="1" x14ac:dyDescent="0.25">
      <c r="A9" s="7"/>
      <c r="B9" s="7" t="s">
        <v>181</v>
      </c>
      <c r="C9" s="7"/>
      <c r="D9" s="7"/>
      <c r="E9" s="7"/>
      <c r="F9" s="7"/>
      <c r="G9" s="7"/>
      <c r="H9" s="7"/>
      <c r="I9" s="7"/>
      <c r="J9" s="7"/>
      <c r="K9" s="7"/>
      <c r="L9" s="9"/>
      <c r="M9" s="10"/>
      <c r="N9" s="10"/>
      <c r="O9" s="10"/>
      <c r="P9" s="10"/>
      <c r="Q9" s="10"/>
      <c r="R9" s="10"/>
      <c r="S9" s="10"/>
      <c r="T9" s="10"/>
      <c r="U9" s="10"/>
    </row>
    <row r="10" spans="1:21" ht="16.5" customHeight="1" x14ac:dyDescent="0.25">
      <c r="A10" s="7"/>
      <c r="B10" s="7"/>
      <c r="C10" s="7" t="s">
        <v>176</v>
      </c>
      <c r="D10" s="7"/>
      <c r="E10" s="7"/>
      <c r="F10" s="7"/>
      <c r="G10" s="7"/>
      <c r="H10" s="7"/>
      <c r="I10" s="7"/>
      <c r="J10" s="7"/>
      <c r="K10" s="7"/>
      <c r="L10" s="9"/>
      <c r="M10" s="10"/>
      <c r="N10" s="10"/>
      <c r="O10" s="10"/>
      <c r="P10" s="10"/>
      <c r="Q10" s="10"/>
      <c r="R10" s="10"/>
      <c r="S10" s="10"/>
      <c r="T10" s="10"/>
      <c r="U10" s="10"/>
    </row>
    <row r="11" spans="1:21" ht="16.5" customHeight="1" x14ac:dyDescent="0.25">
      <c r="A11" s="7"/>
      <c r="B11" s="7"/>
      <c r="C11" s="7"/>
      <c r="D11" s="7" t="s">
        <v>182</v>
      </c>
      <c r="E11" s="7"/>
      <c r="F11" s="7"/>
      <c r="G11" s="7"/>
      <c r="H11" s="7"/>
      <c r="I11" s="7"/>
      <c r="J11" s="7"/>
      <c r="K11" s="7"/>
      <c r="L11" s="9"/>
      <c r="M11" s="10"/>
      <c r="N11" s="10"/>
      <c r="O11" s="10"/>
      <c r="P11" s="10"/>
      <c r="Q11" s="10"/>
      <c r="R11" s="10"/>
      <c r="S11" s="10"/>
      <c r="T11" s="10"/>
      <c r="U11" s="10"/>
    </row>
    <row r="12" spans="1:21" ht="16.5" customHeight="1" x14ac:dyDescent="0.25">
      <c r="A12" s="7"/>
      <c r="B12" s="7"/>
      <c r="C12" s="7"/>
      <c r="D12" s="7"/>
      <c r="E12" s="7" t="s">
        <v>183</v>
      </c>
      <c r="F12" s="7"/>
      <c r="G12" s="7"/>
      <c r="H12" s="7"/>
      <c r="I12" s="7"/>
      <c r="J12" s="7"/>
      <c r="K12" s="7"/>
      <c r="L12" s="9" t="s">
        <v>178</v>
      </c>
      <c r="M12" s="42">
        <v>369.4</v>
      </c>
      <c r="N12" s="42">
        <v>299.5</v>
      </c>
      <c r="O12" s="42">
        <v>193.6</v>
      </c>
      <c r="P12" s="41">
        <v>74.599999999999994</v>
      </c>
      <c r="Q12" s="41">
        <v>66.400000000000006</v>
      </c>
      <c r="R12" s="41">
        <v>27.1</v>
      </c>
      <c r="S12" s="41">
        <v>30.1</v>
      </c>
      <c r="T12" s="41">
        <v>12.7</v>
      </c>
      <c r="U12" s="38">
        <v>1073.5</v>
      </c>
    </row>
    <row r="13" spans="1:21" ht="16.5" customHeight="1" x14ac:dyDescent="0.25">
      <c r="A13" s="7"/>
      <c r="B13" s="7"/>
      <c r="C13" s="7"/>
      <c r="D13" s="7"/>
      <c r="E13" s="7" t="s">
        <v>184</v>
      </c>
      <c r="F13" s="7"/>
      <c r="G13" s="7"/>
      <c r="H13" s="7"/>
      <c r="I13" s="7"/>
      <c r="J13" s="7"/>
      <c r="K13" s="7"/>
      <c r="L13" s="9" t="s">
        <v>178</v>
      </c>
      <c r="M13" s="42">
        <v>871.7</v>
      </c>
      <c r="N13" s="42">
        <v>727.8</v>
      </c>
      <c r="O13" s="42">
        <v>603.1</v>
      </c>
      <c r="P13" s="42">
        <v>449.5</v>
      </c>
      <c r="Q13" s="42">
        <v>235.5</v>
      </c>
      <c r="R13" s="41">
        <v>77.7</v>
      </c>
      <c r="S13" s="42">
        <v>108.3</v>
      </c>
      <c r="T13" s="41">
        <v>46</v>
      </c>
      <c r="U13" s="38">
        <v>3119.7</v>
      </c>
    </row>
    <row r="14" spans="1:21" ht="16.5" customHeight="1" x14ac:dyDescent="0.25">
      <c r="A14" s="7"/>
      <c r="B14" s="7"/>
      <c r="C14" s="7"/>
      <c r="D14" s="7"/>
      <c r="E14" s="7" t="s">
        <v>185</v>
      </c>
      <c r="F14" s="7"/>
      <c r="G14" s="7"/>
      <c r="H14" s="7"/>
      <c r="I14" s="7"/>
      <c r="J14" s="7"/>
      <c r="K14" s="7"/>
      <c r="L14" s="9" t="s">
        <v>178</v>
      </c>
      <c r="M14" s="42">
        <v>146.1</v>
      </c>
      <c r="N14" s="42">
        <v>102.4</v>
      </c>
      <c r="O14" s="41">
        <v>52.9</v>
      </c>
      <c r="P14" s="41">
        <v>52</v>
      </c>
      <c r="Q14" s="41">
        <v>54.7</v>
      </c>
      <c r="R14" s="41">
        <v>26.6</v>
      </c>
      <c r="S14" s="40">
        <v>1.6</v>
      </c>
      <c r="T14" s="40">
        <v>0.8</v>
      </c>
      <c r="U14" s="42">
        <v>527.6</v>
      </c>
    </row>
    <row r="15" spans="1:21" ht="16.5" customHeight="1" x14ac:dyDescent="0.25">
      <c r="A15" s="7"/>
      <c r="B15" s="7"/>
      <c r="C15" s="7"/>
      <c r="D15" s="7" t="s">
        <v>186</v>
      </c>
      <c r="E15" s="7"/>
      <c r="F15" s="7"/>
      <c r="G15" s="7"/>
      <c r="H15" s="7"/>
      <c r="I15" s="7"/>
      <c r="J15" s="7"/>
      <c r="K15" s="7"/>
      <c r="L15" s="9"/>
      <c r="M15" s="10"/>
      <c r="N15" s="10"/>
      <c r="O15" s="10"/>
      <c r="P15" s="10"/>
      <c r="Q15" s="10"/>
      <c r="R15" s="10"/>
      <c r="S15" s="10"/>
      <c r="T15" s="10"/>
      <c r="U15" s="10"/>
    </row>
    <row r="16" spans="1:21" ht="16.5" customHeight="1" x14ac:dyDescent="0.25">
      <c r="A16" s="7"/>
      <c r="B16" s="7"/>
      <c r="C16" s="7"/>
      <c r="D16" s="7"/>
      <c r="E16" s="7" t="s">
        <v>136</v>
      </c>
      <c r="F16" s="7"/>
      <c r="G16" s="7"/>
      <c r="H16" s="7"/>
      <c r="I16" s="7"/>
      <c r="J16" s="7"/>
      <c r="K16" s="7"/>
      <c r="L16" s="9" t="s">
        <v>178</v>
      </c>
      <c r="M16" s="42">
        <v>747.6</v>
      </c>
      <c r="N16" s="42">
        <v>796.6</v>
      </c>
      <c r="O16" s="42">
        <v>685.5</v>
      </c>
      <c r="P16" s="42">
        <v>284.10000000000002</v>
      </c>
      <c r="Q16" s="42">
        <v>207.8</v>
      </c>
      <c r="R16" s="41">
        <v>67.3</v>
      </c>
      <c r="S16" s="41">
        <v>50.4</v>
      </c>
      <c r="T16" s="41">
        <v>21.9</v>
      </c>
      <c r="U16" s="38">
        <v>2860.9</v>
      </c>
    </row>
    <row r="17" spans="1:21" ht="16.5" customHeight="1" x14ac:dyDescent="0.25">
      <c r="A17" s="7"/>
      <c r="B17" s="7"/>
      <c r="C17" s="7" t="s">
        <v>187</v>
      </c>
      <c r="D17" s="7"/>
      <c r="E17" s="7"/>
      <c r="F17" s="7"/>
      <c r="G17" s="7"/>
      <c r="H17" s="7"/>
      <c r="I17" s="7"/>
      <c r="J17" s="7"/>
      <c r="K17" s="7"/>
      <c r="L17" s="9"/>
      <c r="M17" s="10"/>
      <c r="N17" s="10"/>
      <c r="O17" s="10"/>
      <c r="P17" s="10"/>
      <c r="Q17" s="10"/>
      <c r="R17" s="10"/>
      <c r="S17" s="10"/>
      <c r="T17" s="10"/>
      <c r="U17" s="10"/>
    </row>
    <row r="18" spans="1:21" ht="16.5" customHeight="1" x14ac:dyDescent="0.25">
      <c r="A18" s="7"/>
      <c r="B18" s="7"/>
      <c r="C18" s="7"/>
      <c r="D18" s="7" t="s">
        <v>182</v>
      </c>
      <c r="E18" s="7"/>
      <c r="F18" s="7"/>
      <c r="G18" s="7"/>
      <c r="H18" s="7"/>
      <c r="I18" s="7"/>
      <c r="J18" s="7"/>
      <c r="K18" s="7"/>
      <c r="L18" s="9"/>
      <c r="M18" s="10"/>
      <c r="N18" s="10"/>
      <c r="O18" s="10"/>
      <c r="P18" s="10"/>
      <c r="Q18" s="10"/>
      <c r="R18" s="10"/>
      <c r="S18" s="10"/>
      <c r="T18" s="10"/>
      <c r="U18" s="10"/>
    </row>
    <row r="19" spans="1:21" ht="16.5" customHeight="1" x14ac:dyDescent="0.25">
      <c r="A19" s="7"/>
      <c r="B19" s="7"/>
      <c r="C19" s="7"/>
      <c r="D19" s="7"/>
      <c r="E19" s="7" t="s">
        <v>188</v>
      </c>
      <c r="F19" s="7"/>
      <c r="G19" s="7"/>
      <c r="H19" s="7"/>
      <c r="I19" s="7"/>
      <c r="J19" s="7"/>
      <c r="K19" s="7"/>
      <c r="L19" s="9" t="s">
        <v>178</v>
      </c>
      <c r="M19" s="40" t="s">
        <v>79</v>
      </c>
      <c r="N19" s="40" t="s">
        <v>79</v>
      </c>
      <c r="O19" s="40" t="s">
        <v>79</v>
      </c>
      <c r="P19" s="40" t="s">
        <v>79</v>
      </c>
      <c r="Q19" s="40" t="s">
        <v>79</v>
      </c>
      <c r="R19" s="40" t="s">
        <v>79</v>
      </c>
      <c r="S19" s="40" t="s">
        <v>79</v>
      </c>
      <c r="T19" s="40" t="s">
        <v>79</v>
      </c>
      <c r="U19" s="40" t="s">
        <v>79</v>
      </c>
    </row>
    <row r="20" spans="1:21" ht="16.5" customHeight="1" x14ac:dyDescent="0.25">
      <c r="A20" s="7"/>
      <c r="B20" s="7"/>
      <c r="C20" s="7" t="s">
        <v>189</v>
      </c>
      <c r="D20" s="7"/>
      <c r="E20" s="7"/>
      <c r="F20" s="7"/>
      <c r="G20" s="7"/>
      <c r="H20" s="7"/>
      <c r="I20" s="7"/>
      <c r="J20" s="7"/>
      <c r="K20" s="7"/>
      <c r="L20" s="9"/>
      <c r="M20" s="10"/>
      <c r="N20" s="10"/>
      <c r="O20" s="10"/>
      <c r="P20" s="10"/>
      <c r="Q20" s="10"/>
      <c r="R20" s="10"/>
      <c r="S20" s="10"/>
      <c r="T20" s="10"/>
      <c r="U20" s="10"/>
    </row>
    <row r="21" spans="1:21" ht="16.5" customHeight="1" x14ac:dyDescent="0.25">
      <c r="A21" s="7"/>
      <c r="B21" s="7"/>
      <c r="C21" s="7"/>
      <c r="D21" s="7" t="s">
        <v>190</v>
      </c>
      <c r="E21" s="7"/>
      <c r="F21" s="7"/>
      <c r="G21" s="7"/>
      <c r="H21" s="7"/>
      <c r="I21" s="7"/>
      <c r="J21" s="7"/>
      <c r="K21" s="7"/>
      <c r="L21" s="9" t="s">
        <v>178</v>
      </c>
      <c r="M21" s="41">
        <v>74.900000000000006</v>
      </c>
      <c r="N21" s="41">
        <v>14.4</v>
      </c>
      <c r="O21" s="41">
        <v>23.6</v>
      </c>
      <c r="P21" s="41">
        <v>14.6</v>
      </c>
      <c r="Q21" s="40">
        <v>7.9</v>
      </c>
      <c r="R21" s="40">
        <v>3.8</v>
      </c>
      <c r="S21" s="40">
        <v>3</v>
      </c>
      <c r="T21" s="40">
        <v>0.2</v>
      </c>
      <c r="U21" s="42">
        <v>142.4</v>
      </c>
    </row>
    <row r="22" spans="1:21" ht="16.5" customHeight="1" x14ac:dyDescent="0.25">
      <c r="A22" s="7"/>
      <c r="B22" s="7"/>
      <c r="C22" s="7"/>
      <c r="D22" s="7" t="s">
        <v>191</v>
      </c>
      <c r="E22" s="7"/>
      <c r="F22" s="7"/>
      <c r="G22" s="7"/>
      <c r="H22" s="7"/>
      <c r="I22" s="7"/>
      <c r="J22" s="7"/>
      <c r="K22" s="7"/>
      <c r="L22" s="9" t="s">
        <v>178</v>
      </c>
      <c r="M22" s="41">
        <v>27.1</v>
      </c>
      <c r="N22" s="41">
        <v>15.7</v>
      </c>
      <c r="O22" s="41">
        <v>24.7</v>
      </c>
      <c r="P22" s="40">
        <v>8.1</v>
      </c>
      <c r="Q22" s="40">
        <v>7.1</v>
      </c>
      <c r="R22" s="40">
        <v>3</v>
      </c>
      <c r="S22" s="40">
        <v>2.1</v>
      </c>
      <c r="T22" s="40">
        <v>0.2</v>
      </c>
      <c r="U22" s="41">
        <v>88</v>
      </c>
    </row>
    <row r="23" spans="1:21" ht="16.5" customHeight="1" x14ac:dyDescent="0.25">
      <c r="A23" s="7"/>
      <c r="B23" s="7"/>
      <c r="C23" s="7" t="s">
        <v>180</v>
      </c>
      <c r="D23" s="7"/>
      <c r="E23" s="7"/>
      <c r="F23" s="7"/>
      <c r="G23" s="7"/>
      <c r="H23" s="7"/>
      <c r="I23" s="7"/>
      <c r="J23" s="7"/>
      <c r="K23" s="7"/>
      <c r="L23" s="9" t="s">
        <v>178</v>
      </c>
      <c r="M23" s="38">
        <v>2236.8000000000002</v>
      </c>
      <c r="N23" s="38">
        <v>1956.4</v>
      </c>
      <c r="O23" s="38">
        <v>1583.3</v>
      </c>
      <c r="P23" s="42">
        <v>882.9</v>
      </c>
      <c r="Q23" s="42">
        <v>579.5</v>
      </c>
      <c r="R23" s="42">
        <v>205.6</v>
      </c>
      <c r="S23" s="42">
        <v>195.4</v>
      </c>
      <c r="T23" s="41">
        <v>81.900000000000006</v>
      </c>
      <c r="U23" s="38">
        <v>7812</v>
      </c>
    </row>
    <row r="24" spans="1:21" ht="16.5" customHeight="1" x14ac:dyDescent="0.25">
      <c r="A24" s="7"/>
      <c r="B24" s="7" t="s">
        <v>192</v>
      </c>
      <c r="C24" s="7"/>
      <c r="D24" s="7"/>
      <c r="E24" s="7"/>
      <c r="F24" s="7"/>
      <c r="G24" s="7"/>
      <c r="H24" s="7"/>
      <c r="I24" s="7"/>
      <c r="J24" s="7"/>
      <c r="K24" s="7"/>
      <c r="L24" s="9"/>
      <c r="M24" s="10"/>
      <c r="N24" s="10"/>
      <c r="O24" s="10"/>
      <c r="P24" s="10"/>
      <c r="Q24" s="10"/>
      <c r="R24" s="10"/>
      <c r="S24" s="10"/>
      <c r="T24" s="10"/>
      <c r="U24" s="10"/>
    </row>
    <row r="25" spans="1:21" ht="16.5" customHeight="1" x14ac:dyDescent="0.25">
      <c r="A25" s="7"/>
      <c r="B25" s="7"/>
      <c r="C25" s="7" t="s">
        <v>193</v>
      </c>
      <c r="D25" s="7"/>
      <c r="E25" s="7"/>
      <c r="F25" s="7"/>
      <c r="G25" s="7"/>
      <c r="H25" s="7"/>
      <c r="I25" s="7"/>
      <c r="J25" s="7"/>
      <c r="K25" s="7"/>
      <c r="L25" s="9"/>
      <c r="M25" s="10"/>
      <c r="N25" s="10"/>
      <c r="O25" s="10"/>
      <c r="P25" s="10"/>
      <c r="Q25" s="10"/>
      <c r="R25" s="10"/>
      <c r="S25" s="10"/>
      <c r="T25" s="10"/>
      <c r="U25" s="10"/>
    </row>
    <row r="26" spans="1:21" ht="29.4" customHeight="1" x14ac:dyDescent="0.25">
      <c r="A26" s="7"/>
      <c r="B26" s="7"/>
      <c r="C26" s="7"/>
      <c r="D26" s="519" t="s">
        <v>194</v>
      </c>
      <c r="E26" s="519"/>
      <c r="F26" s="519"/>
      <c r="G26" s="519"/>
      <c r="H26" s="519"/>
      <c r="I26" s="519"/>
      <c r="J26" s="519"/>
      <c r="K26" s="519"/>
      <c r="L26" s="9" t="s">
        <v>178</v>
      </c>
      <c r="M26" s="38">
        <v>4341.8</v>
      </c>
      <c r="N26" s="38">
        <v>3463.8</v>
      </c>
      <c r="O26" s="38">
        <v>2639</v>
      </c>
      <c r="P26" s="38">
        <v>1199</v>
      </c>
      <c r="Q26" s="38">
        <v>1215.0999999999999</v>
      </c>
      <c r="R26" s="42">
        <v>322.7</v>
      </c>
      <c r="S26" s="42">
        <v>148.69999999999999</v>
      </c>
      <c r="T26" s="41">
        <v>51</v>
      </c>
      <c r="U26" s="44">
        <v>13381.1</v>
      </c>
    </row>
    <row r="27" spans="1:21" ht="29.4" customHeight="1" x14ac:dyDescent="0.25">
      <c r="A27" s="7"/>
      <c r="B27" s="7"/>
      <c r="C27" s="7"/>
      <c r="D27" s="519" t="s">
        <v>195</v>
      </c>
      <c r="E27" s="519"/>
      <c r="F27" s="519"/>
      <c r="G27" s="519"/>
      <c r="H27" s="519"/>
      <c r="I27" s="519"/>
      <c r="J27" s="519"/>
      <c r="K27" s="519"/>
      <c r="L27" s="9" t="s">
        <v>178</v>
      </c>
      <c r="M27" s="42">
        <v>237.5</v>
      </c>
      <c r="N27" s="42">
        <v>167.9</v>
      </c>
      <c r="O27" s="42">
        <v>155.30000000000001</v>
      </c>
      <c r="P27" s="41">
        <v>53.4</v>
      </c>
      <c r="Q27" s="41">
        <v>59.5</v>
      </c>
      <c r="R27" s="41">
        <v>19.5</v>
      </c>
      <c r="S27" s="40">
        <v>8.6</v>
      </c>
      <c r="T27" s="40">
        <v>1.6</v>
      </c>
      <c r="U27" s="42">
        <v>703.4</v>
      </c>
    </row>
    <row r="28" spans="1:21" ht="16.5" customHeight="1" x14ac:dyDescent="0.25">
      <c r="A28" s="7"/>
      <c r="B28" s="7"/>
      <c r="C28" s="7"/>
      <c r="D28" s="7" t="s">
        <v>187</v>
      </c>
      <c r="E28" s="7"/>
      <c r="F28" s="7"/>
      <c r="G28" s="7"/>
      <c r="H28" s="7"/>
      <c r="I28" s="7"/>
      <c r="J28" s="7"/>
      <c r="K28" s="7"/>
      <c r="L28" s="9"/>
      <c r="M28" s="10"/>
      <c r="N28" s="10"/>
      <c r="O28" s="10"/>
      <c r="P28" s="10"/>
      <c r="Q28" s="10"/>
      <c r="R28" s="10"/>
      <c r="S28" s="10"/>
      <c r="T28" s="10"/>
      <c r="U28" s="10"/>
    </row>
    <row r="29" spans="1:21" ht="16.5" customHeight="1" x14ac:dyDescent="0.25">
      <c r="A29" s="7"/>
      <c r="B29" s="7"/>
      <c r="C29" s="7"/>
      <c r="D29" s="7"/>
      <c r="E29" s="7" t="s">
        <v>188</v>
      </c>
      <c r="F29" s="7"/>
      <c r="G29" s="7"/>
      <c r="H29" s="7"/>
      <c r="I29" s="7"/>
      <c r="J29" s="7"/>
      <c r="K29" s="7"/>
      <c r="L29" s="9" t="s">
        <v>178</v>
      </c>
      <c r="M29" s="40" t="s">
        <v>79</v>
      </c>
      <c r="N29" s="40" t="s">
        <v>79</v>
      </c>
      <c r="O29" s="40" t="s">
        <v>79</v>
      </c>
      <c r="P29" s="40" t="s">
        <v>79</v>
      </c>
      <c r="Q29" s="40" t="s">
        <v>79</v>
      </c>
      <c r="R29" s="40" t="s">
        <v>79</v>
      </c>
      <c r="S29" s="40" t="s">
        <v>79</v>
      </c>
      <c r="T29" s="40" t="s">
        <v>79</v>
      </c>
      <c r="U29" s="40" t="s">
        <v>79</v>
      </c>
    </row>
    <row r="30" spans="1:21" ht="16.5" customHeight="1" x14ac:dyDescent="0.25">
      <c r="A30" s="7"/>
      <c r="B30" s="7"/>
      <c r="C30" s="7"/>
      <c r="D30" s="7"/>
      <c r="E30" s="7" t="s">
        <v>196</v>
      </c>
      <c r="F30" s="7"/>
      <c r="G30" s="7"/>
      <c r="H30" s="7"/>
      <c r="I30" s="7"/>
      <c r="J30" s="7"/>
      <c r="K30" s="7"/>
      <c r="L30" s="9" t="s">
        <v>178</v>
      </c>
      <c r="M30" s="40">
        <v>1.5</v>
      </c>
      <c r="N30" s="42">
        <v>105.2</v>
      </c>
      <c r="O30" s="42">
        <v>105</v>
      </c>
      <c r="P30" s="37" t="s">
        <v>77</v>
      </c>
      <c r="Q30" s="40">
        <v>1.1000000000000001</v>
      </c>
      <c r="R30" s="40">
        <v>8.6</v>
      </c>
      <c r="S30" s="37" t="s">
        <v>77</v>
      </c>
      <c r="T30" s="37" t="s">
        <v>77</v>
      </c>
      <c r="U30" s="42">
        <v>221.4</v>
      </c>
    </row>
    <row r="31" spans="1:21" ht="16.5" customHeight="1" x14ac:dyDescent="0.25">
      <c r="A31" s="7"/>
      <c r="B31" s="7"/>
      <c r="C31" s="7" t="s">
        <v>197</v>
      </c>
      <c r="D31" s="7"/>
      <c r="E31" s="7"/>
      <c r="F31" s="7"/>
      <c r="G31" s="7"/>
      <c r="H31" s="7"/>
      <c r="I31" s="7"/>
      <c r="J31" s="7"/>
      <c r="K31" s="7"/>
      <c r="L31" s="9"/>
      <c r="M31" s="10"/>
      <c r="N31" s="10"/>
      <c r="O31" s="10"/>
      <c r="P31" s="10"/>
      <c r="Q31" s="10"/>
      <c r="R31" s="10"/>
      <c r="S31" s="10"/>
      <c r="T31" s="10"/>
      <c r="U31" s="10"/>
    </row>
    <row r="32" spans="1:21" ht="16.5" customHeight="1" x14ac:dyDescent="0.25">
      <c r="A32" s="7"/>
      <c r="B32" s="7"/>
      <c r="C32" s="7"/>
      <c r="D32" s="7" t="s">
        <v>176</v>
      </c>
      <c r="E32" s="7"/>
      <c r="F32" s="7"/>
      <c r="G32" s="7"/>
      <c r="H32" s="7"/>
      <c r="I32" s="7"/>
      <c r="J32" s="7"/>
      <c r="K32" s="7"/>
      <c r="L32" s="9"/>
      <c r="M32" s="10"/>
      <c r="N32" s="10"/>
      <c r="O32" s="10"/>
      <c r="P32" s="10"/>
      <c r="Q32" s="10"/>
      <c r="R32" s="10"/>
      <c r="S32" s="10"/>
      <c r="T32" s="10"/>
      <c r="U32" s="10"/>
    </row>
    <row r="33" spans="1:21" ht="16.5" customHeight="1" x14ac:dyDescent="0.25">
      <c r="A33" s="7"/>
      <c r="B33" s="7"/>
      <c r="C33" s="7"/>
      <c r="D33" s="7"/>
      <c r="E33" s="7" t="s">
        <v>198</v>
      </c>
      <c r="F33" s="7"/>
      <c r="G33" s="7"/>
      <c r="H33" s="7"/>
      <c r="I33" s="7"/>
      <c r="J33" s="7"/>
      <c r="K33" s="7"/>
      <c r="L33" s="9" t="s">
        <v>178</v>
      </c>
      <c r="M33" s="41">
        <v>77.7</v>
      </c>
      <c r="N33" s="41">
        <v>18.8</v>
      </c>
      <c r="O33" s="41">
        <v>34.1</v>
      </c>
      <c r="P33" s="41">
        <v>37.799999999999997</v>
      </c>
      <c r="Q33" s="41">
        <v>41.2</v>
      </c>
      <c r="R33" s="40">
        <v>4.9000000000000004</v>
      </c>
      <c r="S33" s="40">
        <v>1.6</v>
      </c>
      <c r="T33" s="40">
        <v>0.4</v>
      </c>
      <c r="U33" s="42">
        <v>216.5</v>
      </c>
    </row>
    <row r="34" spans="1:21" ht="29.4" customHeight="1" x14ac:dyDescent="0.25">
      <c r="A34" s="7"/>
      <c r="B34" s="7"/>
      <c r="C34" s="7"/>
      <c r="D34" s="7"/>
      <c r="E34" s="519" t="s">
        <v>199</v>
      </c>
      <c r="F34" s="519"/>
      <c r="G34" s="519"/>
      <c r="H34" s="519"/>
      <c r="I34" s="519"/>
      <c r="J34" s="519"/>
      <c r="K34" s="519"/>
      <c r="L34" s="9" t="s">
        <v>178</v>
      </c>
      <c r="M34" s="40">
        <v>1</v>
      </c>
      <c r="N34" s="40">
        <v>7.7</v>
      </c>
      <c r="O34" s="41">
        <v>23.5</v>
      </c>
      <c r="P34" s="40">
        <v>6.3</v>
      </c>
      <c r="Q34" s="40">
        <v>9.6999999999999993</v>
      </c>
      <c r="R34" s="40">
        <v>1.6</v>
      </c>
      <c r="S34" s="40">
        <v>0.9</v>
      </c>
      <c r="T34" s="41">
        <v>26.1</v>
      </c>
      <c r="U34" s="41">
        <v>76.8</v>
      </c>
    </row>
    <row r="35" spans="1:21" ht="29.4" customHeight="1" x14ac:dyDescent="0.25">
      <c r="A35" s="7"/>
      <c r="B35" s="7"/>
      <c r="C35" s="7"/>
      <c r="D35" s="7"/>
      <c r="E35" s="519" t="s">
        <v>200</v>
      </c>
      <c r="F35" s="519"/>
      <c r="G35" s="519"/>
      <c r="H35" s="519"/>
      <c r="I35" s="519"/>
      <c r="J35" s="519"/>
      <c r="K35" s="519"/>
      <c r="L35" s="9" t="s">
        <v>178</v>
      </c>
      <c r="M35" s="42">
        <v>118.5</v>
      </c>
      <c r="N35" s="41">
        <v>80.2</v>
      </c>
      <c r="O35" s="41">
        <v>61.9</v>
      </c>
      <c r="P35" s="41">
        <v>32</v>
      </c>
      <c r="Q35" s="41">
        <v>31.5</v>
      </c>
      <c r="R35" s="40">
        <v>9.9</v>
      </c>
      <c r="S35" s="40">
        <v>7</v>
      </c>
      <c r="T35" s="40">
        <v>3.1</v>
      </c>
      <c r="U35" s="42">
        <v>344.2</v>
      </c>
    </row>
    <row r="36" spans="1:21" ht="16.5" customHeight="1" x14ac:dyDescent="0.25">
      <c r="A36" s="7"/>
      <c r="B36" s="7"/>
      <c r="C36" s="7"/>
      <c r="D36" s="7"/>
      <c r="E36" s="7" t="s">
        <v>201</v>
      </c>
      <c r="F36" s="7"/>
      <c r="G36" s="7"/>
      <c r="H36" s="7"/>
      <c r="I36" s="7"/>
      <c r="J36" s="7"/>
      <c r="K36" s="7"/>
      <c r="L36" s="9" t="s">
        <v>178</v>
      </c>
      <c r="M36" s="40">
        <v>0.3</v>
      </c>
      <c r="N36" s="40">
        <v>0.1</v>
      </c>
      <c r="O36" s="40" t="s">
        <v>79</v>
      </c>
      <c r="P36" s="41">
        <v>60.5</v>
      </c>
      <c r="Q36" s="40">
        <v>0.1</v>
      </c>
      <c r="R36" s="40" t="s">
        <v>79</v>
      </c>
      <c r="S36" s="40" t="s">
        <v>79</v>
      </c>
      <c r="T36" s="40" t="s">
        <v>79</v>
      </c>
      <c r="U36" s="41">
        <v>54.8</v>
      </c>
    </row>
    <row r="37" spans="1:21" ht="16.5" customHeight="1" x14ac:dyDescent="0.25">
      <c r="A37" s="7"/>
      <c r="B37" s="7"/>
      <c r="C37" s="7"/>
      <c r="D37" s="7" t="s">
        <v>187</v>
      </c>
      <c r="E37" s="7"/>
      <c r="F37" s="7"/>
      <c r="G37" s="7"/>
      <c r="H37" s="7"/>
      <c r="I37" s="7"/>
      <c r="J37" s="7"/>
      <c r="K37" s="7"/>
      <c r="L37" s="9"/>
      <c r="M37" s="10"/>
      <c r="N37" s="10"/>
      <c r="O37" s="10"/>
      <c r="P37" s="10"/>
      <c r="Q37" s="10"/>
      <c r="R37" s="10"/>
      <c r="S37" s="10"/>
      <c r="T37" s="10"/>
      <c r="U37" s="10"/>
    </row>
    <row r="38" spans="1:21" ht="16.5" customHeight="1" x14ac:dyDescent="0.25">
      <c r="A38" s="7"/>
      <c r="B38" s="7"/>
      <c r="C38" s="7"/>
      <c r="D38" s="7"/>
      <c r="E38" s="7" t="s">
        <v>202</v>
      </c>
      <c r="F38" s="7"/>
      <c r="G38" s="7"/>
      <c r="H38" s="7"/>
      <c r="I38" s="7"/>
      <c r="J38" s="7"/>
      <c r="K38" s="7"/>
      <c r="L38" s="9" t="s">
        <v>178</v>
      </c>
      <c r="M38" s="41">
        <v>33.4</v>
      </c>
      <c r="N38" s="41">
        <v>43</v>
      </c>
      <c r="O38" s="41">
        <v>17.899999999999999</v>
      </c>
      <c r="P38" s="41">
        <v>13.8</v>
      </c>
      <c r="Q38" s="40">
        <v>8.4</v>
      </c>
      <c r="R38" s="40">
        <v>6.5</v>
      </c>
      <c r="S38" s="40">
        <v>2.6</v>
      </c>
      <c r="T38" s="40">
        <v>1</v>
      </c>
      <c r="U38" s="42">
        <v>126.6</v>
      </c>
    </row>
    <row r="39" spans="1:21" ht="16.5" customHeight="1" x14ac:dyDescent="0.25">
      <c r="A39" s="7"/>
      <c r="B39" s="7"/>
      <c r="C39" s="7" t="s">
        <v>180</v>
      </c>
      <c r="D39" s="7"/>
      <c r="E39" s="7"/>
      <c r="F39" s="7"/>
      <c r="G39" s="7"/>
      <c r="H39" s="7"/>
      <c r="I39" s="7"/>
      <c r="J39" s="7"/>
      <c r="K39" s="7"/>
      <c r="L39" s="9" t="s">
        <v>178</v>
      </c>
      <c r="M39" s="38">
        <v>4811.7</v>
      </c>
      <c r="N39" s="38">
        <v>3886.7</v>
      </c>
      <c r="O39" s="38">
        <v>3036.7</v>
      </c>
      <c r="P39" s="38">
        <v>1402.8</v>
      </c>
      <c r="Q39" s="38">
        <v>1366.6</v>
      </c>
      <c r="R39" s="42">
        <v>373.8</v>
      </c>
      <c r="S39" s="42">
        <v>169.4</v>
      </c>
      <c r="T39" s="41">
        <v>83.3</v>
      </c>
      <c r="U39" s="44">
        <v>15124.7</v>
      </c>
    </row>
    <row r="40" spans="1:21" ht="29.4" customHeight="1" x14ac:dyDescent="0.25">
      <c r="A40" s="7"/>
      <c r="B40" s="519" t="s">
        <v>203</v>
      </c>
      <c r="C40" s="519"/>
      <c r="D40" s="519"/>
      <c r="E40" s="519"/>
      <c r="F40" s="519"/>
      <c r="G40" s="519"/>
      <c r="H40" s="519"/>
      <c r="I40" s="519"/>
      <c r="J40" s="519"/>
      <c r="K40" s="519"/>
      <c r="L40" s="9" t="s">
        <v>178</v>
      </c>
      <c r="M40" s="42">
        <v>256.60000000000002</v>
      </c>
      <c r="N40" s="42">
        <v>251.2</v>
      </c>
      <c r="O40" s="41">
        <v>86.9</v>
      </c>
      <c r="P40" s="41">
        <v>41.5</v>
      </c>
      <c r="Q40" s="41">
        <v>39.299999999999997</v>
      </c>
      <c r="R40" s="41">
        <v>23.8</v>
      </c>
      <c r="S40" s="41">
        <v>61.1</v>
      </c>
      <c r="T40" s="40">
        <v>1.8</v>
      </c>
      <c r="U40" s="42">
        <v>789.9</v>
      </c>
    </row>
    <row r="41" spans="1:21" ht="16.5" customHeight="1" x14ac:dyDescent="0.25">
      <c r="A41" s="7"/>
      <c r="B41" s="7" t="s">
        <v>204</v>
      </c>
      <c r="C41" s="7"/>
      <c r="D41" s="7"/>
      <c r="E41" s="7"/>
      <c r="F41" s="7"/>
      <c r="G41" s="7"/>
      <c r="H41" s="7"/>
      <c r="I41" s="7"/>
      <c r="J41" s="7"/>
      <c r="K41" s="7"/>
      <c r="L41" s="9"/>
      <c r="M41" s="10"/>
      <c r="N41" s="10"/>
      <c r="O41" s="10"/>
      <c r="P41" s="10"/>
      <c r="Q41" s="10"/>
      <c r="R41" s="10"/>
      <c r="S41" s="10"/>
      <c r="T41" s="10"/>
      <c r="U41" s="10"/>
    </row>
    <row r="42" spans="1:21" ht="16.5" customHeight="1" x14ac:dyDescent="0.25">
      <c r="A42" s="14"/>
      <c r="B42" s="14"/>
      <c r="C42" s="14" t="s">
        <v>101</v>
      </c>
      <c r="D42" s="14"/>
      <c r="E42" s="14"/>
      <c r="F42" s="14"/>
      <c r="G42" s="14"/>
      <c r="H42" s="14"/>
      <c r="I42" s="14"/>
      <c r="J42" s="14"/>
      <c r="K42" s="14"/>
      <c r="L42" s="15" t="s">
        <v>178</v>
      </c>
      <c r="M42" s="39">
        <v>7266.6</v>
      </c>
      <c r="N42" s="39">
        <v>6021.8</v>
      </c>
      <c r="O42" s="39">
        <v>4670</v>
      </c>
      <c r="P42" s="39">
        <v>2307.9</v>
      </c>
      <c r="Q42" s="39">
        <v>1969.2</v>
      </c>
      <c r="R42" s="43">
        <v>599.5</v>
      </c>
      <c r="S42" s="43">
        <v>443.5</v>
      </c>
      <c r="T42" s="43">
        <v>167.9</v>
      </c>
      <c r="U42" s="45">
        <v>23573.5</v>
      </c>
    </row>
    <row r="43" spans="1:21" ht="4.5" customHeight="1" x14ac:dyDescent="0.25">
      <c r="A43" s="25"/>
      <c r="B43" s="25"/>
      <c r="C43" s="2"/>
      <c r="D43" s="2"/>
      <c r="E43" s="2"/>
      <c r="F43" s="2"/>
      <c r="G43" s="2"/>
      <c r="H43" s="2"/>
      <c r="I43" s="2"/>
      <c r="J43" s="2"/>
      <c r="K43" s="2"/>
      <c r="L43" s="2"/>
      <c r="M43" s="2"/>
      <c r="N43" s="2"/>
      <c r="O43" s="2"/>
      <c r="P43" s="2"/>
      <c r="Q43" s="2"/>
      <c r="R43" s="2"/>
      <c r="S43" s="2"/>
      <c r="T43" s="2"/>
      <c r="U43" s="2"/>
    </row>
    <row r="44" spans="1:21" ht="16.5" customHeight="1" x14ac:dyDescent="0.25">
      <c r="A44" s="25"/>
      <c r="B44" s="25"/>
      <c r="C44" s="512" t="s">
        <v>214</v>
      </c>
      <c r="D44" s="512"/>
      <c r="E44" s="512"/>
      <c r="F44" s="512"/>
      <c r="G44" s="512"/>
      <c r="H44" s="512"/>
      <c r="I44" s="512"/>
      <c r="J44" s="512"/>
      <c r="K44" s="512"/>
      <c r="L44" s="512"/>
      <c r="M44" s="512"/>
      <c r="N44" s="512"/>
      <c r="O44" s="512"/>
      <c r="P44" s="512"/>
      <c r="Q44" s="512"/>
      <c r="R44" s="512"/>
      <c r="S44" s="512"/>
      <c r="T44" s="512"/>
      <c r="U44" s="512"/>
    </row>
    <row r="45" spans="1:21" ht="4.5" customHeight="1" x14ac:dyDescent="0.25">
      <c r="A45" s="25"/>
      <c r="B45" s="25"/>
      <c r="C45" s="2"/>
      <c r="D45" s="2"/>
      <c r="E45" s="2"/>
      <c r="F45" s="2"/>
      <c r="G45" s="2"/>
      <c r="H45" s="2"/>
      <c r="I45" s="2"/>
      <c r="J45" s="2"/>
      <c r="K45" s="2"/>
      <c r="L45" s="2"/>
      <c r="M45" s="2"/>
      <c r="N45" s="2"/>
      <c r="O45" s="2"/>
      <c r="P45" s="2"/>
      <c r="Q45" s="2"/>
      <c r="R45" s="2"/>
      <c r="S45" s="2"/>
      <c r="T45" s="2"/>
      <c r="U45" s="2"/>
    </row>
    <row r="46" spans="1:21" ht="16.5" customHeight="1" x14ac:dyDescent="0.25">
      <c r="A46" s="25" t="s">
        <v>102</v>
      </c>
      <c r="B46" s="25"/>
      <c r="C46" s="512" t="s">
        <v>215</v>
      </c>
      <c r="D46" s="512"/>
      <c r="E46" s="512"/>
      <c r="F46" s="512"/>
      <c r="G46" s="512"/>
      <c r="H46" s="512"/>
      <c r="I46" s="512"/>
      <c r="J46" s="512"/>
      <c r="K46" s="512"/>
      <c r="L46" s="512"/>
      <c r="M46" s="512"/>
      <c r="N46" s="512"/>
      <c r="O46" s="512"/>
      <c r="P46" s="512"/>
      <c r="Q46" s="512"/>
      <c r="R46" s="512"/>
      <c r="S46" s="512"/>
      <c r="T46" s="512"/>
      <c r="U46" s="512"/>
    </row>
    <row r="47" spans="1:21" ht="29.4" customHeight="1" x14ac:dyDescent="0.25">
      <c r="A47" s="25" t="s">
        <v>103</v>
      </c>
      <c r="B47" s="25"/>
      <c r="C47" s="512" t="s">
        <v>216</v>
      </c>
      <c r="D47" s="512"/>
      <c r="E47" s="512"/>
      <c r="F47" s="512"/>
      <c r="G47" s="512"/>
      <c r="H47" s="512"/>
      <c r="I47" s="512"/>
      <c r="J47" s="512"/>
      <c r="K47" s="512"/>
      <c r="L47" s="512"/>
      <c r="M47" s="512"/>
      <c r="N47" s="512"/>
      <c r="O47" s="512"/>
      <c r="P47" s="512"/>
      <c r="Q47" s="512"/>
      <c r="R47" s="512"/>
      <c r="S47" s="512"/>
      <c r="T47" s="512"/>
      <c r="U47" s="512"/>
    </row>
    <row r="48" spans="1:21" ht="16.5" customHeight="1" x14ac:dyDescent="0.25">
      <c r="A48" s="25" t="s">
        <v>104</v>
      </c>
      <c r="B48" s="25"/>
      <c r="C48" s="512" t="s">
        <v>217</v>
      </c>
      <c r="D48" s="512"/>
      <c r="E48" s="512"/>
      <c r="F48" s="512"/>
      <c r="G48" s="512"/>
      <c r="H48" s="512"/>
      <c r="I48" s="512"/>
      <c r="J48" s="512"/>
      <c r="K48" s="512"/>
      <c r="L48" s="512"/>
      <c r="M48" s="512"/>
      <c r="N48" s="512"/>
      <c r="O48" s="512"/>
      <c r="P48" s="512"/>
      <c r="Q48" s="512"/>
      <c r="R48" s="512"/>
      <c r="S48" s="512"/>
      <c r="T48" s="512"/>
      <c r="U48" s="512"/>
    </row>
    <row r="49" spans="1:21" ht="16.5" customHeight="1" x14ac:dyDescent="0.25">
      <c r="A49" s="25" t="s">
        <v>105</v>
      </c>
      <c r="B49" s="25"/>
      <c r="C49" s="512" t="s">
        <v>218</v>
      </c>
      <c r="D49" s="512"/>
      <c r="E49" s="512"/>
      <c r="F49" s="512"/>
      <c r="G49" s="512"/>
      <c r="H49" s="512"/>
      <c r="I49" s="512"/>
      <c r="J49" s="512"/>
      <c r="K49" s="512"/>
      <c r="L49" s="512"/>
      <c r="M49" s="512"/>
      <c r="N49" s="512"/>
      <c r="O49" s="512"/>
      <c r="P49" s="512"/>
      <c r="Q49" s="512"/>
      <c r="R49" s="512"/>
      <c r="S49" s="512"/>
      <c r="T49" s="512"/>
      <c r="U49" s="512"/>
    </row>
    <row r="50" spans="1:21" ht="16.5" customHeight="1" x14ac:dyDescent="0.25">
      <c r="A50" s="25" t="s">
        <v>106</v>
      </c>
      <c r="B50" s="25"/>
      <c r="C50" s="512" t="s">
        <v>219</v>
      </c>
      <c r="D50" s="512"/>
      <c r="E50" s="512"/>
      <c r="F50" s="512"/>
      <c r="G50" s="512"/>
      <c r="H50" s="512"/>
      <c r="I50" s="512"/>
      <c r="J50" s="512"/>
      <c r="K50" s="512"/>
      <c r="L50" s="512"/>
      <c r="M50" s="512"/>
      <c r="N50" s="512"/>
      <c r="O50" s="512"/>
      <c r="P50" s="512"/>
      <c r="Q50" s="512"/>
      <c r="R50" s="512"/>
      <c r="S50" s="512"/>
      <c r="T50" s="512"/>
      <c r="U50" s="512"/>
    </row>
    <row r="51" spans="1:21" ht="42.45" customHeight="1" x14ac:dyDescent="0.25">
      <c r="A51" s="25" t="s">
        <v>107</v>
      </c>
      <c r="B51" s="25"/>
      <c r="C51" s="512" t="s">
        <v>220</v>
      </c>
      <c r="D51" s="512"/>
      <c r="E51" s="512"/>
      <c r="F51" s="512"/>
      <c r="G51" s="512"/>
      <c r="H51" s="512"/>
      <c r="I51" s="512"/>
      <c r="J51" s="512"/>
      <c r="K51" s="512"/>
      <c r="L51" s="512"/>
      <c r="M51" s="512"/>
      <c r="N51" s="512"/>
      <c r="O51" s="512"/>
      <c r="P51" s="512"/>
      <c r="Q51" s="512"/>
      <c r="R51" s="512"/>
      <c r="S51" s="512"/>
      <c r="T51" s="512"/>
      <c r="U51" s="512"/>
    </row>
    <row r="52" spans="1:21" ht="29.4" customHeight="1" x14ac:dyDescent="0.25">
      <c r="A52" s="25" t="s">
        <v>205</v>
      </c>
      <c r="B52" s="25"/>
      <c r="C52" s="512" t="s">
        <v>221</v>
      </c>
      <c r="D52" s="512"/>
      <c r="E52" s="512"/>
      <c r="F52" s="512"/>
      <c r="G52" s="512"/>
      <c r="H52" s="512"/>
      <c r="I52" s="512"/>
      <c r="J52" s="512"/>
      <c r="K52" s="512"/>
      <c r="L52" s="512"/>
      <c r="M52" s="512"/>
      <c r="N52" s="512"/>
      <c r="O52" s="512"/>
      <c r="P52" s="512"/>
      <c r="Q52" s="512"/>
      <c r="R52" s="512"/>
      <c r="S52" s="512"/>
      <c r="T52" s="512"/>
      <c r="U52" s="512"/>
    </row>
    <row r="53" spans="1:21" ht="29.4" customHeight="1" x14ac:dyDescent="0.25">
      <c r="A53" s="25" t="s">
        <v>206</v>
      </c>
      <c r="B53" s="25"/>
      <c r="C53" s="512" t="s">
        <v>222</v>
      </c>
      <c r="D53" s="512"/>
      <c r="E53" s="512"/>
      <c r="F53" s="512"/>
      <c r="G53" s="512"/>
      <c r="H53" s="512"/>
      <c r="I53" s="512"/>
      <c r="J53" s="512"/>
      <c r="K53" s="512"/>
      <c r="L53" s="512"/>
      <c r="M53" s="512"/>
      <c r="N53" s="512"/>
      <c r="O53" s="512"/>
      <c r="P53" s="512"/>
      <c r="Q53" s="512"/>
      <c r="R53" s="512"/>
      <c r="S53" s="512"/>
      <c r="T53" s="512"/>
      <c r="U53" s="512"/>
    </row>
    <row r="54" spans="1:21" ht="42.45" customHeight="1" x14ac:dyDescent="0.25">
      <c r="A54" s="25" t="s">
        <v>207</v>
      </c>
      <c r="B54" s="25"/>
      <c r="C54" s="512" t="s">
        <v>223</v>
      </c>
      <c r="D54" s="512"/>
      <c r="E54" s="512"/>
      <c r="F54" s="512"/>
      <c r="G54" s="512"/>
      <c r="H54" s="512"/>
      <c r="I54" s="512"/>
      <c r="J54" s="512"/>
      <c r="K54" s="512"/>
      <c r="L54" s="512"/>
      <c r="M54" s="512"/>
      <c r="N54" s="512"/>
      <c r="O54" s="512"/>
      <c r="P54" s="512"/>
      <c r="Q54" s="512"/>
      <c r="R54" s="512"/>
      <c r="S54" s="512"/>
      <c r="T54" s="512"/>
      <c r="U54" s="512"/>
    </row>
    <row r="55" spans="1:21" ht="55.2" customHeight="1" x14ac:dyDescent="0.25">
      <c r="A55" s="25" t="s">
        <v>208</v>
      </c>
      <c r="B55" s="25"/>
      <c r="C55" s="512" t="s">
        <v>224</v>
      </c>
      <c r="D55" s="512"/>
      <c r="E55" s="512"/>
      <c r="F55" s="512"/>
      <c r="G55" s="512"/>
      <c r="H55" s="512"/>
      <c r="I55" s="512"/>
      <c r="J55" s="512"/>
      <c r="K55" s="512"/>
      <c r="L55" s="512"/>
      <c r="M55" s="512"/>
      <c r="N55" s="512"/>
      <c r="O55" s="512"/>
      <c r="P55" s="512"/>
      <c r="Q55" s="512"/>
      <c r="R55" s="512"/>
      <c r="S55" s="512"/>
      <c r="T55" s="512"/>
      <c r="U55" s="512"/>
    </row>
    <row r="56" spans="1:21" ht="29.4" customHeight="1" x14ac:dyDescent="0.25">
      <c r="A56" s="25" t="s">
        <v>209</v>
      </c>
      <c r="B56" s="25"/>
      <c r="C56" s="512" t="s">
        <v>225</v>
      </c>
      <c r="D56" s="512"/>
      <c r="E56" s="512"/>
      <c r="F56" s="512"/>
      <c r="G56" s="512"/>
      <c r="H56" s="512"/>
      <c r="I56" s="512"/>
      <c r="J56" s="512"/>
      <c r="K56" s="512"/>
      <c r="L56" s="512"/>
      <c r="M56" s="512"/>
      <c r="N56" s="512"/>
      <c r="O56" s="512"/>
      <c r="P56" s="512"/>
      <c r="Q56" s="512"/>
      <c r="R56" s="512"/>
      <c r="S56" s="512"/>
      <c r="T56" s="512"/>
      <c r="U56" s="512"/>
    </row>
    <row r="57" spans="1:21" ht="29.4" customHeight="1" x14ac:dyDescent="0.25">
      <c r="A57" s="25" t="s">
        <v>210</v>
      </c>
      <c r="B57" s="25"/>
      <c r="C57" s="512" t="s">
        <v>226</v>
      </c>
      <c r="D57" s="512"/>
      <c r="E57" s="512"/>
      <c r="F57" s="512"/>
      <c r="G57" s="512"/>
      <c r="H57" s="512"/>
      <c r="I57" s="512"/>
      <c r="J57" s="512"/>
      <c r="K57" s="512"/>
      <c r="L57" s="512"/>
      <c r="M57" s="512"/>
      <c r="N57" s="512"/>
      <c r="O57" s="512"/>
      <c r="P57" s="512"/>
      <c r="Q57" s="512"/>
      <c r="R57" s="512"/>
      <c r="S57" s="512"/>
      <c r="T57" s="512"/>
      <c r="U57" s="512"/>
    </row>
    <row r="58" spans="1:21" ht="29.4" customHeight="1" x14ac:dyDescent="0.25">
      <c r="A58" s="25" t="s">
        <v>211</v>
      </c>
      <c r="B58" s="25"/>
      <c r="C58" s="512" t="s">
        <v>227</v>
      </c>
      <c r="D58" s="512"/>
      <c r="E58" s="512"/>
      <c r="F58" s="512"/>
      <c r="G58" s="512"/>
      <c r="H58" s="512"/>
      <c r="I58" s="512"/>
      <c r="J58" s="512"/>
      <c r="K58" s="512"/>
      <c r="L58" s="512"/>
      <c r="M58" s="512"/>
      <c r="N58" s="512"/>
      <c r="O58" s="512"/>
      <c r="P58" s="512"/>
      <c r="Q58" s="512"/>
      <c r="R58" s="512"/>
      <c r="S58" s="512"/>
      <c r="T58" s="512"/>
      <c r="U58" s="512"/>
    </row>
    <row r="59" spans="1:21" ht="29.4" customHeight="1" x14ac:dyDescent="0.25">
      <c r="A59" s="25" t="s">
        <v>212</v>
      </c>
      <c r="B59" s="25"/>
      <c r="C59" s="512" t="s">
        <v>228</v>
      </c>
      <c r="D59" s="512"/>
      <c r="E59" s="512"/>
      <c r="F59" s="512"/>
      <c r="G59" s="512"/>
      <c r="H59" s="512"/>
      <c r="I59" s="512"/>
      <c r="J59" s="512"/>
      <c r="K59" s="512"/>
      <c r="L59" s="512"/>
      <c r="M59" s="512"/>
      <c r="N59" s="512"/>
      <c r="O59" s="512"/>
      <c r="P59" s="512"/>
      <c r="Q59" s="512"/>
      <c r="R59" s="512"/>
      <c r="S59" s="512"/>
      <c r="T59" s="512"/>
      <c r="U59" s="512"/>
    </row>
    <row r="60" spans="1:21" ht="42.45" customHeight="1" x14ac:dyDescent="0.25">
      <c r="A60" s="25" t="s">
        <v>213</v>
      </c>
      <c r="B60" s="25"/>
      <c r="C60" s="512" t="s">
        <v>229</v>
      </c>
      <c r="D60" s="512"/>
      <c r="E60" s="512"/>
      <c r="F60" s="512"/>
      <c r="G60" s="512"/>
      <c r="H60" s="512"/>
      <c r="I60" s="512"/>
      <c r="J60" s="512"/>
      <c r="K60" s="512"/>
      <c r="L60" s="512"/>
      <c r="M60" s="512"/>
      <c r="N60" s="512"/>
      <c r="O60" s="512"/>
      <c r="P60" s="512"/>
      <c r="Q60" s="512"/>
      <c r="R60" s="512"/>
      <c r="S60" s="512"/>
      <c r="T60" s="512"/>
      <c r="U60" s="512"/>
    </row>
    <row r="61" spans="1:21" ht="4.5" customHeight="1" x14ac:dyDescent="0.25"/>
    <row r="62" spans="1:21" ht="29.4" customHeight="1" x14ac:dyDescent="0.25">
      <c r="A62" s="26" t="s">
        <v>115</v>
      </c>
      <c r="B62" s="25"/>
      <c r="C62" s="25"/>
      <c r="D62" s="25"/>
      <c r="E62" s="512" t="s">
        <v>230</v>
      </c>
      <c r="F62" s="512"/>
      <c r="G62" s="512"/>
      <c r="H62" s="512"/>
      <c r="I62" s="512"/>
      <c r="J62" s="512"/>
      <c r="K62" s="512"/>
      <c r="L62" s="512"/>
      <c r="M62" s="512"/>
      <c r="N62" s="512"/>
      <c r="O62" s="512"/>
      <c r="P62" s="512"/>
      <c r="Q62" s="512"/>
      <c r="R62" s="512"/>
      <c r="S62" s="512"/>
      <c r="T62" s="512"/>
      <c r="U62" s="512"/>
    </row>
  </sheetData>
  <mergeCells count="23">
    <mergeCell ref="K1:U1"/>
    <mergeCell ref="C44:U44"/>
    <mergeCell ref="C46:U46"/>
    <mergeCell ref="C47:U47"/>
    <mergeCell ref="C48:U48"/>
    <mergeCell ref="D26:K26"/>
    <mergeCell ref="D27:K27"/>
    <mergeCell ref="E34:K34"/>
    <mergeCell ref="E35:K35"/>
    <mergeCell ref="B40:K40"/>
    <mergeCell ref="C49:U49"/>
    <mergeCell ref="C50:U50"/>
    <mergeCell ref="C51:U51"/>
    <mergeCell ref="C52:U52"/>
    <mergeCell ref="C53:U53"/>
    <mergeCell ref="C59:U59"/>
    <mergeCell ref="C60:U60"/>
    <mergeCell ref="E62:U62"/>
    <mergeCell ref="C54:U54"/>
    <mergeCell ref="C55:U55"/>
    <mergeCell ref="C56:U56"/>
    <mergeCell ref="C57:U57"/>
    <mergeCell ref="C58:U58"/>
  </mergeCells>
  <pageMargins left="0.7" right="0.7" top="0.75" bottom="0.75" header="0.3" footer="0.3"/>
  <pageSetup paperSize="9" fitToHeight="0" orientation="landscape" horizontalDpi="300" verticalDpi="300"/>
  <headerFooter scaleWithDoc="0" alignWithMargins="0">
    <oddHeader>&amp;C&amp;"Arial"&amp;8TABLE 14A.3</oddHeader>
    <oddFooter>&amp;L&amp;"Arial"&amp;8REPORT ON
GOVERNMENT
SERVICES 2022&amp;R&amp;"Arial"&amp;8AGED CARE
SERVICES
PAGE &amp;B&amp;P&amp;B</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AD51"/>
  <sheetViews>
    <sheetView showGridLines="0" workbookViewId="0"/>
  </sheetViews>
  <sheetFormatPr defaultRowHeight="13.2" x14ac:dyDescent="0.25"/>
  <cols>
    <col min="1" max="11" width="1.88671875" customWidth="1"/>
    <col min="12" max="12" width="5.44140625" customWidth="1"/>
    <col min="13" max="30" width="6" customWidth="1"/>
  </cols>
  <sheetData>
    <row r="1" spans="1:30" ht="33.9" customHeight="1" x14ac:dyDescent="0.25">
      <c r="A1" s="8" t="s">
        <v>1000</v>
      </c>
      <c r="B1" s="8"/>
      <c r="C1" s="8"/>
      <c r="D1" s="8"/>
      <c r="E1" s="8"/>
      <c r="F1" s="8"/>
      <c r="G1" s="8"/>
      <c r="H1" s="8"/>
      <c r="I1" s="8"/>
      <c r="J1" s="8"/>
      <c r="K1" s="517" t="s">
        <v>1001</v>
      </c>
      <c r="L1" s="518"/>
      <c r="M1" s="518"/>
      <c r="N1" s="518"/>
      <c r="O1" s="518"/>
      <c r="P1" s="518"/>
      <c r="Q1" s="518"/>
      <c r="R1" s="518"/>
      <c r="S1" s="518"/>
      <c r="T1" s="518"/>
      <c r="U1" s="518"/>
      <c r="V1" s="518"/>
      <c r="W1" s="518"/>
      <c r="X1" s="518"/>
      <c r="Y1" s="518"/>
      <c r="Z1" s="518"/>
      <c r="AA1" s="518"/>
      <c r="AB1" s="518"/>
      <c r="AC1" s="518"/>
      <c r="AD1" s="518"/>
    </row>
    <row r="2" spans="1:30" ht="16.5" customHeight="1" x14ac:dyDescent="0.25">
      <c r="A2" s="11"/>
      <c r="B2" s="11"/>
      <c r="C2" s="11"/>
      <c r="D2" s="11"/>
      <c r="E2" s="11"/>
      <c r="F2" s="11"/>
      <c r="G2" s="11"/>
      <c r="H2" s="11"/>
      <c r="I2" s="11"/>
      <c r="J2" s="11"/>
      <c r="K2" s="11"/>
      <c r="L2" s="12" t="s">
        <v>62</v>
      </c>
      <c r="M2" s="523" t="s">
        <v>1002</v>
      </c>
      <c r="N2" s="524"/>
      <c r="O2" s="523" t="s">
        <v>1003</v>
      </c>
      <c r="P2" s="524"/>
      <c r="Q2" s="523" t="s">
        <v>1004</v>
      </c>
      <c r="R2" s="524"/>
      <c r="S2" s="523" t="s">
        <v>1005</v>
      </c>
      <c r="T2" s="524"/>
      <c r="U2" s="523" t="s">
        <v>1006</v>
      </c>
      <c r="V2" s="524"/>
      <c r="W2" s="523" t="s">
        <v>1007</v>
      </c>
      <c r="X2" s="524"/>
      <c r="Y2" s="523" t="s">
        <v>1008</v>
      </c>
      <c r="Z2" s="524"/>
      <c r="AA2" s="523" t="s">
        <v>1009</v>
      </c>
      <c r="AB2" s="524"/>
      <c r="AC2" s="523" t="s">
        <v>1010</v>
      </c>
      <c r="AD2" s="524"/>
    </row>
    <row r="3" spans="1:30" ht="16.5" customHeight="1" x14ac:dyDescent="0.25">
      <c r="A3" s="7" t="s">
        <v>1011</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89</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1012</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1013</v>
      </c>
      <c r="E6" s="7"/>
      <c r="F6" s="7"/>
      <c r="G6" s="7"/>
      <c r="H6" s="7"/>
      <c r="I6" s="7"/>
      <c r="J6" s="7"/>
      <c r="K6" s="7"/>
      <c r="L6" s="9"/>
      <c r="M6" s="10"/>
      <c r="N6" s="7"/>
      <c r="O6" s="10"/>
      <c r="P6" s="7"/>
      <c r="Q6" s="10"/>
      <c r="R6" s="7"/>
      <c r="S6" s="10"/>
      <c r="T6" s="7"/>
      <c r="U6" s="10"/>
      <c r="V6" s="7"/>
      <c r="W6" s="10"/>
      <c r="X6" s="7"/>
      <c r="Y6" s="10"/>
      <c r="Z6" s="7"/>
      <c r="AA6" s="10"/>
      <c r="AB6" s="7"/>
      <c r="AC6" s="10"/>
      <c r="AD6" s="7"/>
    </row>
    <row r="7" spans="1:30" ht="16.5" customHeight="1" x14ac:dyDescent="0.25">
      <c r="A7" s="7"/>
      <c r="B7" s="7"/>
      <c r="C7" s="7"/>
      <c r="D7" s="7"/>
      <c r="E7" s="7" t="s">
        <v>617</v>
      </c>
      <c r="F7" s="7"/>
      <c r="G7" s="7"/>
      <c r="H7" s="7"/>
      <c r="I7" s="7"/>
      <c r="J7" s="7"/>
      <c r="K7" s="7"/>
      <c r="L7" s="9" t="s">
        <v>76</v>
      </c>
      <c r="M7" s="344">
        <v>56.9</v>
      </c>
      <c r="N7" s="348">
        <v>9.6</v>
      </c>
      <c r="O7" s="344">
        <v>56.8</v>
      </c>
      <c r="P7" s="348">
        <v>9.1</v>
      </c>
      <c r="Q7" s="344">
        <v>35.799999999999997</v>
      </c>
      <c r="R7" s="348">
        <v>7.5</v>
      </c>
      <c r="S7" s="344">
        <v>16.399999999999999</v>
      </c>
      <c r="T7" s="348">
        <v>3.7</v>
      </c>
      <c r="U7" s="344">
        <v>22.5</v>
      </c>
      <c r="V7" s="348">
        <v>4.9000000000000004</v>
      </c>
      <c r="W7" s="342">
        <v>7.5</v>
      </c>
      <c r="X7" s="348">
        <v>2.2000000000000002</v>
      </c>
      <c r="Y7" s="342">
        <v>2.2000000000000002</v>
      </c>
      <c r="Z7" s="348">
        <v>0.7</v>
      </c>
      <c r="AA7" s="341">
        <v>0.6</v>
      </c>
      <c r="AB7" s="348">
        <v>0.5</v>
      </c>
      <c r="AC7" s="343">
        <v>199</v>
      </c>
      <c r="AD7" s="346">
        <v>15.6</v>
      </c>
    </row>
    <row r="8" spans="1:30" ht="16.5" customHeight="1" x14ac:dyDescent="0.25">
      <c r="A8" s="7"/>
      <c r="B8" s="7"/>
      <c r="C8" s="7"/>
      <c r="D8" s="7"/>
      <c r="E8" s="7" t="s">
        <v>615</v>
      </c>
      <c r="F8" s="7"/>
      <c r="G8" s="7"/>
      <c r="H8" s="7"/>
      <c r="I8" s="7"/>
      <c r="J8" s="7"/>
      <c r="K8" s="7"/>
      <c r="L8" s="9" t="s">
        <v>76</v>
      </c>
      <c r="M8" s="343">
        <v>111.7</v>
      </c>
      <c r="N8" s="346">
        <v>15.5</v>
      </c>
      <c r="O8" s="343">
        <v>101.4</v>
      </c>
      <c r="P8" s="346">
        <v>10.5</v>
      </c>
      <c r="Q8" s="344">
        <v>57.3</v>
      </c>
      <c r="R8" s="348">
        <v>9.5</v>
      </c>
      <c r="S8" s="344">
        <v>29.8</v>
      </c>
      <c r="T8" s="348">
        <v>4.4000000000000004</v>
      </c>
      <c r="U8" s="344">
        <v>37.4</v>
      </c>
      <c r="V8" s="348">
        <v>5.7</v>
      </c>
      <c r="W8" s="344">
        <v>11.6</v>
      </c>
      <c r="X8" s="348">
        <v>2.1</v>
      </c>
      <c r="Y8" s="342">
        <v>5.4</v>
      </c>
      <c r="Z8" s="348">
        <v>1.3</v>
      </c>
      <c r="AA8" s="338" t="s">
        <v>501</v>
      </c>
      <c r="AB8" s="7"/>
      <c r="AC8" s="343">
        <v>355.7</v>
      </c>
      <c r="AD8" s="346">
        <v>23</v>
      </c>
    </row>
    <row r="9" spans="1:30" ht="16.5" customHeight="1" x14ac:dyDescent="0.25">
      <c r="A9" s="7"/>
      <c r="B9" s="7"/>
      <c r="C9" s="7"/>
      <c r="D9" s="7"/>
      <c r="E9" s="7" t="s">
        <v>1014</v>
      </c>
      <c r="F9" s="7"/>
      <c r="G9" s="7"/>
      <c r="H9" s="7"/>
      <c r="I9" s="7"/>
      <c r="J9" s="7"/>
      <c r="K9" s="7"/>
      <c r="L9" s="9" t="s">
        <v>76</v>
      </c>
      <c r="M9" s="343">
        <v>172.3</v>
      </c>
      <c r="N9" s="346">
        <v>19.2</v>
      </c>
      <c r="O9" s="343">
        <v>157</v>
      </c>
      <c r="P9" s="346">
        <v>15.7</v>
      </c>
      <c r="Q9" s="344">
        <v>94.6</v>
      </c>
      <c r="R9" s="346">
        <v>12.1</v>
      </c>
      <c r="S9" s="344">
        <v>46.5</v>
      </c>
      <c r="T9" s="348">
        <v>5.5</v>
      </c>
      <c r="U9" s="344">
        <v>59</v>
      </c>
      <c r="V9" s="348">
        <v>8.6</v>
      </c>
      <c r="W9" s="344">
        <v>18.8</v>
      </c>
      <c r="X9" s="348">
        <v>3</v>
      </c>
      <c r="Y9" s="342">
        <v>8.1</v>
      </c>
      <c r="Z9" s="348">
        <v>1.4</v>
      </c>
      <c r="AA9" s="339">
        <v>0.9</v>
      </c>
      <c r="AB9" s="348">
        <v>0.9</v>
      </c>
      <c r="AC9" s="343">
        <v>554.4</v>
      </c>
      <c r="AD9" s="346">
        <v>30.4</v>
      </c>
    </row>
    <row r="10" spans="1:30" ht="16.5" customHeight="1" x14ac:dyDescent="0.25">
      <c r="A10" s="7"/>
      <c r="B10" s="7"/>
      <c r="C10" s="7"/>
      <c r="D10" s="7" t="s">
        <v>1015</v>
      </c>
      <c r="E10" s="7"/>
      <c r="F10" s="7"/>
      <c r="G10" s="7"/>
      <c r="H10" s="7"/>
      <c r="I10" s="7"/>
      <c r="J10" s="7"/>
      <c r="K10" s="7"/>
      <c r="L10" s="9"/>
      <c r="M10" s="10"/>
      <c r="N10" s="7"/>
      <c r="O10" s="10"/>
      <c r="P10" s="7"/>
      <c r="Q10" s="10"/>
      <c r="R10" s="7"/>
      <c r="S10" s="10"/>
      <c r="T10" s="7"/>
      <c r="U10" s="10"/>
      <c r="V10" s="7"/>
      <c r="W10" s="10"/>
      <c r="X10" s="7"/>
      <c r="Y10" s="10"/>
      <c r="Z10" s="7"/>
      <c r="AA10" s="10"/>
      <c r="AB10" s="7"/>
      <c r="AC10" s="10"/>
      <c r="AD10" s="7"/>
    </row>
    <row r="11" spans="1:30" ht="16.5" customHeight="1" x14ac:dyDescent="0.25">
      <c r="A11" s="7"/>
      <c r="B11" s="7"/>
      <c r="C11" s="7"/>
      <c r="D11" s="7"/>
      <c r="E11" s="7" t="s">
        <v>617</v>
      </c>
      <c r="F11" s="7"/>
      <c r="G11" s="7"/>
      <c r="H11" s="7"/>
      <c r="I11" s="7"/>
      <c r="J11" s="7"/>
      <c r="K11" s="7"/>
      <c r="L11" s="9" t="s">
        <v>76</v>
      </c>
      <c r="M11" s="344">
        <v>61.1</v>
      </c>
      <c r="N11" s="348">
        <v>9.5</v>
      </c>
      <c r="O11" s="344">
        <v>62.5</v>
      </c>
      <c r="P11" s="346">
        <v>10.9</v>
      </c>
      <c r="Q11" s="344">
        <v>41.2</v>
      </c>
      <c r="R11" s="348">
        <v>7.5</v>
      </c>
      <c r="S11" s="344">
        <v>17.399999999999999</v>
      </c>
      <c r="T11" s="348">
        <v>3.6</v>
      </c>
      <c r="U11" s="344">
        <v>23</v>
      </c>
      <c r="V11" s="348">
        <v>5</v>
      </c>
      <c r="W11" s="342">
        <v>7.9</v>
      </c>
      <c r="X11" s="348">
        <v>1.9</v>
      </c>
      <c r="Y11" s="342">
        <v>2.8</v>
      </c>
      <c r="Z11" s="348">
        <v>0.8</v>
      </c>
      <c r="AA11" s="341">
        <v>0.7</v>
      </c>
      <c r="AB11" s="348">
        <v>0.5</v>
      </c>
      <c r="AC11" s="343">
        <v>217.3</v>
      </c>
      <c r="AD11" s="346">
        <v>16.600000000000001</v>
      </c>
    </row>
    <row r="12" spans="1:30" ht="16.5" customHeight="1" x14ac:dyDescent="0.25">
      <c r="A12" s="7"/>
      <c r="B12" s="7"/>
      <c r="C12" s="7"/>
      <c r="D12" s="7"/>
      <c r="E12" s="7" t="s">
        <v>615</v>
      </c>
      <c r="F12" s="7"/>
      <c r="G12" s="7"/>
      <c r="H12" s="7"/>
      <c r="I12" s="7"/>
      <c r="J12" s="7"/>
      <c r="K12" s="7"/>
      <c r="L12" s="9" t="s">
        <v>76</v>
      </c>
      <c r="M12" s="343">
        <v>125.4</v>
      </c>
      <c r="N12" s="346">
        <v>15.2</v>
      </c>
      <c r="O12" s="343">
        <v>114.6</v>
      </c>
      <c r="P12" s="346">
        <v>12.1</v>
      </c>
      <c r="Q12" s="344">
        <v>70.2</v>
      </c>
      <c r="R12" s="348">
        <v>9.6</v>
      </c>
      <c r="S12" s="344">
        <v>34.5</v>
      </c>
      <c r="T12" s="348">
        <v>5.0999999999999996</v>
      </c>
      <c r="U12" s="344">
        <v>39.299999999999997</v>
      </c>
      <c r="V12" s="348">
        <v>5.3</v>
      </c>
      <c r="W12" s="344">
        <v>14</v>
      </c>
      <c r="X12" s="348">
        <v>2.1</v>
      </c>
      <c r="Y12" s="342">
        <v>6.3</v>
      </c>
      <c r="Z12" s="348">
        <v>1.5</v>
      </c>
      <c r="AA12" s="339">
        <v>0.6</v>
      </c>
      <c r="AB12" s="348">
        <v>0.6</v>
      </c>
      <c r="AC12" s="343">
        <v>404.9</v>
      </c>
      <c r="AD12" s="346">
        <v>23.8</v>
      </c>
    </row>
    <row r="13" spans="1:30" ht="16.5" customHeight="1" x14ac:dyDescent="0.25">
      <c r="A13" s="7"/>
      <c r="B13" s="7"/>
      <c r="C13" s="7"/>
      <c r="D13" s="7"/>
      <c r="E13" s="7" t="s">
        <v>1014</v>
      </c>
      <c r="F13" s="7"/>
      <c r="G13" s="7"/>
      <c r="H13" s="7"/>
      <c r="I13" s="7"/>
      <c r="J13" s="7"/>
      <c r="K13" s="7"/>
      <c r="L13" s="9" t="s">
        <v>76</v>
      </c>
      <c r="M13" s="343">
        <v>186.6</v>
      </c>
      <c r="N13" s="346">
        <v>19.399999999999999</v>
      </c>
      <c r="O13" s="343">
        <v>175.4</v>
      </c>
      <c r="P13" s="346">
        <v>19.3</v>
      </c>
      <c r="Q13" s="343">
        <v>109.8</v>
      </c>
      <c r="R13" s="346">
        <v>11.8</v>
      </c>
      <c r="S13" s="344">
        <v>52.4</v>
      </c>
      <c r="T13" s="348">
        <v>5.9</v>
      </c>
      <c r="U13" s="344">
        <v>62.3</v>
      </c>
      <c r="V13" s="348">
        <v>8.1999999999999993</v>
      </c>
      <c r="W13" s="344">
        <v>22.5</v>
      </c>
      <c r="X13" s="348">
        <v>2.8</v>
      </c>
      <c r="Y13" s="342">
        <v>9.4</v>
      </c>
      <c r="Z13" s="348">
        <v>1.7</v>
      </c>
      <c r="AA13" s="341">
        <v>1.5</v>
      </c>
      <c r="AB13" s="348">
        <v>0.9</v>
      </c>
      <c r="AC13" s="343">
        <v>621.20000000000005</v>
      </c>
      <c r="AD13" s="346">
        <v>32.9</v>
      </c>
    </row>
    <row r="14" spans="1:30" ht="16.5" customHeight="1" x14ac:dyDescent="0.25">
      <c r="A14" s="7"/>
      <c r="B14" s="7"/>
      <c r="C14" s="7" t="s">
        <v>1016</v>
      </c>
      <c r="D14" s="7"/>
      <c r="E14" s="7"/>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x14ac:dyDescent="0.25">
      <c r="A15" s="7"/>
      <c r="B15" s="7"/>
      <c r="C15" s="7"/>
      <c r="D15" s="7" t="s">
        <v>1013</v>
      </c>
      <c r="E15" s="7"/>
      <c r="F15" s="7"/>
      <c r="G15" s="7"/>
      <c r="H15" s="7"/>
      <c r="I15" s="7"/>
      <c r="J15" s="7"/>
      <c r="K15" s="7"/>
      <c r="L15" s="9"/>
      <c r="M15" s="10"/>
      <c r="N15" s="7"/>
      <c r="O15" s="10"/>
      <c r="P15" s="7"/>
      <c r="Q15" s="10"/>
      <c r="R15" s="7"/>
      <c r="S15" s="10"/>
      <c r="T15" s="7"/>
      <c r="U15" s="10"/>
      <c r="V15" s="7"/>
      <c r="W15" s="10"/>
      <c r="X15" s="7"/>
      <c r="Y15" s="10"/>
      <c r="Z15" s="7"/>
      <c r="AA15" s="10"/>
      <c r="AB15" s="7"/>
      <c r="AC15" s="10"/>
      <c r="AD15" s="7"/>
    </row>
    <row r="16" spans="1:30" ht="16.5" customHeight="1" x14ac:dyDescent="0.25">
      <c r="A16" s="7"/>
      <c r="B16" s="7"/>
      <c r="C16" s="7"/>
      <c r="D16" s="7"/>
      <c r="E16" s="7" t="s">
        <v>617</v>
      </c>
      <c r="F16" s="7"/>
      <c r="G16" s="7"/>
      <c r="H16" s="7"/>
      <c r="I16" s="7"/>
      <c r="J16" s="7"/>
      <c r="K16" s="7"/>
      <c r="L16" s="9" t="s">
        <v>407</v>
      </c>
      <c r="M16" s="344">
        <v>93.1</v>
      </c>
      <c r="N16" s="348">
        <v>6.2</v>
      </c>
      <c r="O16" s="344">
        <v>90.9</v>
      </c>
      <c r="P16" s="348">
        <v>2.9</v>
      </c>
      <c r="Q16" s="344">
        <v>86.9</v>
      </c>
      <c r="R16" s="348">
        <v>9</v>
      </c>
      <c r="S16" s="344">
        <v>94.3</v>
      </c>
      <c r="T16" s="348">
        <v>9.1</v>
      </c>
      <c r="U16" s="344">
        <v>97.8</v>
      </c>
      <c r="V16" s="348">
        <v>2.9</v>
      </c>
      <c r="W16" s="344">
        <v>94.9</v>
      </c>
      <c r="X16" s="346">
        <v>15.8</v>
      </c>
      <c r="Y16" s="344">
        <v>78.599999999999994</v>
      </c>
      <c r="Z16" s="346">
        <v>10.9</v>
      </c>
      <c r="AA16" s="340">
        <v>85.7</v>
      </c>
      <c r="AB16" s="346">
        <v>44.8</v>
      </c>
      <c r="AC16" s="344">
        <v>91.6</v>
      </c>
      <c r="AD16" s="348">
        <v>1.6</v>
      </c>
    </row>
    <row r="17" spans="1:30" ht="16.5" customHeight="1" x14ac:dyDescent="0.25">
      <c r="A17" s="7"/>
      <c r="B17" s="7"/>
      <c r="C17" s="7"/>
      <c r="D17" s="7"/>
      <c r="E17" s="7" t="s">
        <v>615</v>
      </c>
      <c r="F17" s="7"/>
      <c r="G17" s="7"/>
      <c r="H17" s="7"/>
      <c r="I17" s="7"/>
      <c r="J17" s="7"/>
      <c r="K17" s="7"/>
      <c r="L17" s="9" t="s">
        <v>407</v>
      </c>
      <c r="M17" s="344">
        <v>89.1</v>
      </c>
      <c r="N17" s="348">
        <v>6.1</v>
      </c>
      <c r="O17" s="344">
        <v>88.5</v>
      </c>
      <c r="P17" s="348">
        <v>4.2</v>
      </c>
      <c r="Q17" s="344">
        <v>81.599999999999994</v>
      </c>
      <c r="R17" s="348">
        <v>7.7</v>
      </c>
      <c r="S17" s="344">
        <v>86.4</v>
      </c>
      <c r="T17" s="348" t="s">
        <v>79</v>
      </c>
      <c r="U17" s="344">
        <v>95.2</v>
      </c>
      <c r="V17" s="348">
        <v>6.7</v>
      </c>
      <c r="W17" s="344">
        <v>82.9</v>
      </c>
      <c r="X17" s="348">
        <v>8.4</v>
      </c>
      <c r="Y17" s="344">
        <v>85.7</v>
      </c>
      <c r="Z17" s="346">
        <v>10.4</v>
      </c>
      <c r="AA17" s="340">
        <v>83.3</v>
      </c>
      <c r="AB17" s="346">
        <v>62.2</v>
      </c>
      <c r="AC17" s="344">
        <v>87.8</v>
      </c>
      <c r="AD17" s="348">
        <v>2.4</v>
      </c>
    </row>
    <row r="18" spans="1:30" ht="16.5" customHeight="1" x14ac:dyDescent="0.25">
      <c r="A18" s="7"/>
      <c r="B18" s="7"/>
      <c r="C18" s="7"/>
      <c r="D18" s="7"/>
      <c r="E18" s="7" t="s">
        <v>1014</v>
      </c>
      <c r="F18" s="7"/>
      <c r="G18" s="7"/>
      <c r="H18" s="7"/>
      <c r="I18" s="7"/>
      <c r="J18" s="7"/>
      <c r="K18" s="7"/>
      <c r="L18" s="9" t="s">
        <v>407</v>
      </c>
      <c r="M18" s="344">
        <v>92.3</v>
      </c>
      <c r="N18" s="348">
        <v>3.8</v>
      </c>
      <c r="O18" s="344">
        <v>89.5</v>
      </c>
      <c r="P18" s="348">
        <v>1.9</v>
      </c>
      <c r="Q18" s="344">
        <v>86.2</v>
      </c>
      <c r="R18" s="348">
        <v>5.9</v>
      </c>
      <c r="S18" s="344">
        <v>88.7</v>
      </c>
      <c r="T18" s="348">
        <v>3.3</v>
      </c>
      <c r="U18" s="344">
        <v>94.7</v>
      </c>
      <c r="V18" s="348">
        <v>5.8</v>
      </c>
      <c r="W18" s="344">
        <v>83.6</v>
      </c>
      <c r="X18" s="348">
        <v>8.4</v>
      </c>
      <c r="Y18" s="344">
        <v>86.2</v>
      </c>
      <c r="Z18" s="348">
        <v>7.3</v>
      </c>
      <c r="AA18" s="340">
        <v>60</v>
      </c>
      <c r="AB18" s="346">
        <v>46.9</v>
      </c>
      <c r="AC18" s="344">
        <v>89.2</v>
      </c>
      <c r="AD18" s="348">
        <v>1.2</v>
      </c>
    </row>
    <row r="19" spans="1:30" ht="16.5" customHeight="1" x14ac:dyDescent="0.25">
      <c r="A19" s="7"/>
      <c r="B19" s="7" t="s">
        <v>93</v>
      </c>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c r="C20" s="7" t="s">
        <v>1012</v>
      </c>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c r="C21" s="7"/>
      <c r="D21" s="7" t="s">
        <v>1013</v>
      </c>
      <c r="E21" s="7"/>
      <c r="F21" s="7"/>
      <c r="G21" s="7"/>
      <c r="H21" s="7"/>
      <c r="I21" s="7"/>
      <c r="J21" s="7"/>
      <c r="K21" s="7"/>
      <c r="L21" s="9"/>
      <c r="M21" s="10"/>
      <c r="N21" s="7"/>
      <c r="O21" s="10"/>
      <c r="P21" s="7"/>
      <c r="Q21" s="10"/>
      <c r="R21" s="7"/>
      <c r="S21" s="10"/>
      <c r="T21" s="7"/>
      <c r="U21" s="10"/>
      <c r="V21" s="7"/>
      <c r="W21" s="10"/>
      <c r="X21" s="7"/>
      <c r="Y21" s="10"/>
      <c r="Z21" s="7"/>
      <c r="AA21" s="10"/>
      <c r="AB21" s="7"/>
      <c r="AC21" s="10"/>
      <c r="AD21" s="7"/>
    </row>
    <row r="22" spans="1:30" ht="16.5" customHeight="1" x14ac:dyDescent="0.25">
      <c r="A22" s="7"/>
      <c r="B22" s="7"/>
      <c r="C22" s="7"/>
      <c r="D22" s="7"/>
      <c r="E22" s="7" t="s">
        <v>617</v>
      </c>
      <c r="F22" s="7"/>
      <c r="G22" s="7"/>
      <c r="H22" s="7"/>
      <c r="I22" s="7"/>
      <c r="J22" s="7"/>
      <c r="K22" s="7"/>
      <c r="L22" s="9" t="s">
        <v>76</v>
      </c>
      <c r="M22" s="344">
        <v>56.4</v>
      </c>
      <c r="N22" s="348">
        <v>8.6</v>
      </c>
      <c r="O22" s="344">
        <v>58.9</v>
      </c>
      <c r="P22" s="348">
        <v>7.7</v>
      </c>
      <c r="Q22" s="344">
        <v>36.299999999999997</v>
      </c>
      <c r="R22" s="348">
        <v>6.4</v>
      </c>
      <c r="S22" s="344">
        <v>13.7</v>
      </c>
      <c r="T22" s="348">
        <v>3.6</v>
      </c>
      <c r="U22" s="344">
        <v>19.600000000000001</v>
      </c>
      <c r="V22" s="348">
        <v>3.7</v>
      </c>
      <c r="W22" s="342">
        <v>6.2</v>
      </c>
      <c r="X22" s="348">
        <v>1.6</v>
      </c>
      <c r="Y22" s="341">
        <v>1.8</v>
      </c>
      <c r="Z22" s="348">
        <v>0.9</v>
      </c>
      <c r="AA22" s="341">
        <v>0.7</v>
      </c>
      <c r="AB22" s="348">
        <v>0.5</v>
      </c>
      <c r="AC22" s="343">
        <v>194.5</v>
      </c>
      <c r="AD22" s="346">
        <v>14.9</v>
      </c>
    </row>
    <row r="23" spans="1:30" ht="16.5" customHeight="1" x14ac:dyDescent="0.25">
      <c r="A23" s="7"/>
      <c r="B23" s="7"/>
      <c r="C23" s="7"/>
      <c r="D23" s="7"/>
      <c r="E23" s="7" t="s">
        <v>615</v>
      </c>
      <c r="F23" s="7"/>
      <c r="G23" s="7"/>
      <c r="H23" s="7"/>
      <c r="I23" s="7"/>
      <c r="J23" s="7"/>
      <c r="K23" s="7"/>
      <c r="L23" s="9" t="s">
        <v>76</v>
      </c>
      <c r="M23" s="343">
        <v>120.9</v>
      </c>
      <c r="N23" s="346">
        <v>15.2</v>
      </c>
      <c r="O23" s="344">
        <v>98.9</v>
      </c>
      <c r="P23" s="346">
        <v>10.5</v>
      </c>
      <c r="Q23" s="344">
        <v>68.8</v>
      </c>
      <c r="R23" s="348">
        <v>8.4</v>
      </c>
      <c r="S23" s="344">
        <v>25.4</v>
      </c>
      <c r="T23" s="348">
        <v>5</v>
      </c>
      <c r="U23" s="344">
        <v>37.1</v>
      </c>
      <c r="V23" s="348">
        <v>5.3</v>
      </c>
      <c r="W23" s="344">
        <v>11.6</v>
      </c>
      <c r="X23" s="348">
        <v>1.9</v>
      </c>
      <c r="Y23" s="342">
        <v>3.6</v>
      </c>
      <c r="Z23" s="348">
        <v>1</v>
      </c>
      <c r="AA23" s="341">
        <v>0.7</v>
      </c>
      <c r="AB23" s="348">
        <v>0.4</v>
      </c>
      <c r="AC23" s="343">
        <v>365</v>
      </c>
      <c r="AD23" s="346">
        <v>22.2</v>
      </c>
    </row>
    <row r="24" spans="1:30" ht="16.5" customHeight="1" x14ac:dyDescent="0.25">
      <c r="A24" s="7"/>
      <c r="B24" s="7"/>
      <c r="C24" s="7"/>
      <c r="D24" s="7"/>
      <c r="E24" s="7" t="s">
        <v>1014</v>
      </c>
      <c r="F24" s="7"/>
      <c r="G24" s="7"/>
      <c r="H24" s="7"/>
      <c r="I24" s="7"/>
      <c r="J24" s="7"/>
      <c r="K24" s="7"/>
      <c r="L24" s="9" t="s">
        <v>76</v>
      </c>
      <c r="M24" s="343">
        <v>175</v>
      </c>
      <c r="N24" s="346">
        <v>18.2</v>
      </c>
      <c r="O24" s="343">
        <v>158.19999999999999</v>
      </c>
      <c r="P24" s="346">
        <v>14.6</v>
      </c>
      <c r="Q24" s="343">
        <v>105</v>
      </c>
      <c r="R24" s="346">
        <v>11.1</v>
      </c>
      <c r="S24" s="344">
        <v>38.1</v>
      </c>
      <c r="T24" s="348">
        <v>6.2</v>
      </c>
      <c r="U24" s="344">
        <v>57.1</v>
      </c>
      <c r="V24" s="348">
        <v>7.2</v>
      </c>
      <c r="W24" s="344">
        <v>18</v>
      </c>
      <c r="X24" s="348">
        <v>2.7</v>
      </c>
      <c r="Y24" s="342">
        <v>5.9</v>
      </c>
      <c r="Z24" s="348">
        <v>1.3</v>
      </c>
      <c r="AA24" s="342">
        <v>1.4</v>
      </c>
      <c r="AB24" s="348">
        <v>0.6</v>
      </c>
      <c r="AC24" s="343">
        <v>558.79999999999995</v>
      </c>
      <c r="AD24" s="346">
        <v>27.4</v>
      </c>
    </row>
    <row r="25" spans="1:30" ht="16.5" customHeight="1" x14ac:dyDescent="0.25">
      <c r="A25" s="7"/>
      <c r="B25" s="7"/>
      <c r="C25" s="7"/>
      <c r="D25" s="7" t="s">
        <v>1015</v>
      </c>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c r="C26" s="7"/>
      <c r="D26" s="7"/>
      <c r="E26" s="7" t="s">
        <v>617</v>
      </c>
      <c r="F26" s="7"/>
      <c r="G26" s="7"/>
      <c r="H26" s="7"/>
      <c r="I26" s="7"/>
      <c r="J26" s="7"/>
      <c r="K26" s="7"/>
      <c r="L26" s="9" t="s">
        <v>76</v>
      </c>
      <c r="M26" s="344">
        <v>67</v>
      </c>
      <c r="N26" s="348">
        <v>9.1999999999999993</v>
      </c>
      <c r="O26" s="344">
        <v>64.099999999999994</v>
      </c>
      <c r="P26" s="348">
        <v>7.8</v>
      </c>
      <c r="Q26" s="344">
        <v>40.9</v>
      </c>
      <c r="R26" s="348">
        <v>6.8</v>
      </c>
      <c r="S26" s="344">
        <v>15.8</v>
      </c>
      <c r="T26" s="348">
        <v>3.9</v>
      </c>
      <c r="U26" s="344">
        <v>20.8</v>
      </c>
      <c r="V26" s="348">
        <v>3.9</v>
      </c>
      <c r="W26" s="342">
        <v>6.8</v>
      </c>
      <c r="X26" s="348">
        <v>1.7</v>
      </c>
      <c r="Y26" s="342">
        <v>2.4</v>
      </c>
      <c r="Z26" s="348">
        <v>0.9</v>
      </c>
      <c r="AA26" s="341">
        <v>0.7</v>
      </c>
      <c r="AB26" s="348">
        <v>0.4</v>
      </c>
      <c r="AC26" s="343">
        <v>218.1</v>
      </c>
      <c r="AD26" s="346">
        <v>15</v>
      </c>
    </row>
    <row r="27" spans="1:30" ht="16.5" customHeight="1" x14ac:dyDescent="0.25">
      <c r="A27" s="7"/>
      <c r="B27" s="7"/>
      <c r="C27" s="7"/>
      <c r="D27" s="7"/>
      <c r="E27" s="7" t="s">
        <v>615</v>
      </c>
      <c r="F27" s="7"/>
      <c r="G27" s="7"/>
      <c r="H27" s="7"/>
      <c r="I27" s="7"/>
      <c r="J27" s="7"/>
      <c r="K27" s="7"/>
      <c r="L27" s="9" t="s">
        <v>76</v>
      </c>
      <c r="M27" s="343">
        <v>135.4</v>
      </c>
      <c r="N27" s="346">
        <v>15.1</v>
      </c>
      <c r="O27" s="343">
        <v>114.7</v>
      </c>
      <c r="P27" s="346">
        <v>10.6</v>
      </c>
      <c r="Q27" s="344">
        <v>74.7</v>
      </c>
      <c r="R27" s="348">
        <v>8.5</v>
      </c>
      <c r="S27" s="344">
        <v>29.3</v>
      </c>
      <c r="T27" s="348">
        <v>5.2</v>
      </c>
      <c r="U27" s="344">
        <v>41.5</v>
      </c>
      <c r="V27" s="348">
        <v>5.5</v>
      </c>
      <c r="W27" s="344">
        <v>13.5</v>
      </c>
      <c r="X27" s="348">
        <v>1.9</v>
      </c>
      <c r="Y27" s="342">
        <v>4.7</v>
      </c>
      <c r="Z27" s="348">
        <v>1</v>
      </c>
      <c r="AA27" s="342">
        <v>0.9</v>
      </c>
      <c r="AB27" s="348">
        <v>0.4</v>
      </c>
      <c r="AC27" s="343">
        <v>414.9</v>
      </c>
      <c r="AD27" s="346">
        <v>22</v>
      </c>
    </row>
    <row r="28" spans="1:30" ht="16.5" customHeight="1" x14ac:dyDescent="0.25">
      <c r="A28" s="7"/>
      <c r="B28" s="7"/>
      <c r="C28" s="7"/>
      <c r="D28" s="7"/>
      <c r="E28" s="7" t="s">
        <v>1014</v>
      </c>
      <c r="F28" s="7"/>
      <c r="G28" s="7"/>
      <c r="H28" s="7"/>
      <c r="I28" s="7"/>
      <c r="J28" s="7"/>
      <c r="K28" s="7"/>
      <c r="L28" s="9" t="s">
        <v>76</v>
      </c>
      <c r="M28" s="343">
        <v>201.5</v>
      </c>
      <c r="N28" s="346">
        <v>17.8</v>
      </c>
      <c r="O28" s="343">
        <v>178.1</v>
      </c>
      <c r="P28" s="346">
        <v>14.3</v>
      </c>
      <c r="Q28" s="343">
        <v>114.9</v>
      </c>
      <c r="R28" s="346">
        <v>11.9</v>
      </c>
      <c r="S28" s="344">
        <v>43.5</v>
      </c>
      <c r="T28" s="348">
        <v>6.8</v>
      </c>
      <c r="U28" s="344">
        <v>63.6</v>
      </c>
      <c r="V28" s="348">
        <v>7.5</v>
      </c>
      <c r="W28" s="344">
        <v>20.2</v>
      </c>
      <c r="X28" s="348">
        <v>2.7</v>
      </c>
      <c r="Y28" s="342">
        <v>7.1</v>
      </c>
      <c r="Z28" s="348">
        <v>1.4</v>
      </c>
      <c r="AA28" s="342">
        <v>1.7</v>
      </c>
      <c r="AB28" s="348">
        <v>0.6</v>
      </c>
      <c r="AC28" s="343">
        <v>630.5</v>
      </c>
      <c r="AD28" s="346">
        <v>27.2</v>
      </c>
    </row>
    <row r="29" spans="1:30" ht="16.5" customHeight="1" x14ac:dyDescent="0.25">
      <c r="A29" s="7"/>
      <c r="B29" s="7"/>
      <c r="C29" s="7" t="s">
        <v>1016</v>
      </c>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c r="C30" s="7"/>
      <c r="D30" s="7" t="s">
        <v>1013</v>
      </c>
      <c r="E30" s="7"/>
      <c r="F30" s="7"/>
      <c r="G30" s="7"/>
      <c r="H30" s="7"/>
      <c r="I30" s="7"/>
      <c r="J30" s="7"/>
      <c r="K30" s="7"/>
      <c r="L30" s="9"/>
      <c r="M30" s="10"/>
      <c r="N30" s="7"/>
      <c r="O30" s="10"/>
      <c r="P30" s="7"/>
      <c r="Q30" s="10"/>
      <c r="R30" s="7"/>
      <c r="S30" s="10"/>
      <c r="T30" s="7"/>
      <c r="U30" s="10"/>
      <c r="V30" s="7"/>
      <c r="W30" s="10"/>
      <c r="X30" s="7"/>
      <c r="Y30" s="10"/>
      <c r="Z30" s="7"/>
      <c r="AA30" s="10"/>
      <c r="AB30" s="7"/>
      <c r="AC30" s="10"/>
      <c r="AD30" s="7"/>
    </row>
    <row r="31" spans="1:30" ht="16.5" customHeight="1" x14ac:dyDescent="0.25">
      <c r="A31" s="7"/>
      <c r="B31" s="7"/>
      <c r="C31" s="7"/>
      <c r="D31" s="7"/>
      <c r="E31" s="7" t="s">
        <v>617</v>
      </c>
      <c r="F31" s="7"/>
      <c r="G31" s="7"/>
      <c r="H31" s="7"/>
      <c r="I31" s="7"/>
      <c r="J31" s="7"/>
      <c r="K31" s="7"/>
      <c r="L31" s="9" t="s">
        <v>407</v>
      </c>
      <c r="M31" s="344">
        <v>84.2</v>
      </c>
      <c r="N31" s="348">
        <v>5.6</v>
      </c>
      <c r="O31" s="344">
        <v>91.9</v>
      </c>
      <c r="P31" s="348">
        <v>4.5</v>
      </c>
      <c r="Q31" s="344">
        <v>88.8</v>
      </c>
      <c r="R31" s="348">
        <v>5.2</v>
      </c>
      <c r="S31" s="344">
        <v>86.7</v>
      </c>
      <c r="T31" s="348">
        <v>8.1999999999999993</v>
      </c>
      <c r="U31" s="344">
        <v>94.2</v>
      </c>
      <c r="V31" s="348">
        <v>3.7</v>
      </c>
      <c r="W31" s="344">
        <v>91.2</v>
      </c>
      <c r="X31" s="348">
        <v>6.4</v>
      </c>
      <c r="Y31" s="344">
        <v>75</v>
      </c>
      <c r="Z31" s="346">
        <v>22.2</v>
      </c>
      <c r="AA31" s="343">
        <v>100</v>
      </c>
      <c r="AB31" s="346">
        <v>32.700000000000003</v>
      </c>
      <c r="AC31" s="344">
        <v>89.2</v>
      </c>
      <c r="AD31" s="348">
        <v>3</v>
      </c>
    </row>
    <row r="32" spans="1:30" ht="16.5" customHeight="1" x14ac:dyDescent="0.25">
      <c r="A32" s="7"/>
      <c r="B32" s="7"/>
      <c r="C32" s="7"/>
      <c r="D32" s="7"/>
      <c r="E32" s="7" t="s">
        <v>615</v>
      </c>
      <c r="F32" s="7"/>
      <c r="G32" s="7"/>
      <c r="H32" s="7"/>
      <c r="I32" s="7"/>
      <c r="J32" s="7"/>
      <c r="K32" s="7"/>
      <c r="L32" s="9" t="s">
        <v>407</v>
      </c>
      <c r="M32" s="344">
        <v>89.3</v>
      </c>
      <c r="N32" s="348">
        <v>5.0999999999999996</v>
      </c>
      <c r="O32" s="344">
        <v>86.2</v>
      </c>
      <c r="P32" s="348">
        <v>4.5999999999999996</v>
      </c>
      <c r="Q32" s="344">
        <v>92.1</v>
      </c>
      <c r="R32" s="348">
        <v>4</v>
      </c>
      <c r="S32" s="344">
        <v>86.7</v>
      </c>
      <c r="T32" s="348">
        <v>7</v>
      </c>
      <c r="U32" s="344">
        <v>89.4</v>
      </c>
      <c r="V32" s="348">
        <v>4.7</v>
      </c>
      <c r="W32" s="344">
        <v>85.9</v>
      </c>
      <c r="X32" s="348">
        <v>7.6</v>
      </c>
      <c r="Y32" s="344">
        <v>76.599999999999994</v>
      </c>
      <c r="Z32" s="346">
        <v>11.4</v>
      </c>
      <c r="AA32" s="344">
        <v>77.8</v>
      </c>
      <c r="AB32" s="346">
        <v>29.6</v>
      </c>
      <c r="AC32" s="344">
        <v>88</v>
      </c>
      <c r="AD32" s="348">
        <v>2.6</v>
      </c>
    </row>
    <row r="33" spans="1:30" ht="16.5" customHeight="1" x14ac:dyDescent="0.25">
      <c r="A33" s="14"/>
      <c r="B33" s="14"/>
      <c r="C33" s="14"/>
      <c r="D33" s="14"/>
      <c r="E33" s="14" t="s">
        <v>1014</v>
      </c>
      <c r="F33" s="14"/>
      <c r="G33" s="14"/>
      <c r="H33" s="14"/>
      <c r="I33" s="14"/>
      <c r="J33" s="14"/>
      <c r="K33" s="14"/>
      <c r="L33" s="15" t="s">
        <v>407</v>
      </c>
      <c r="M33" s="345">
        <v>86.8</v>
      </c>
      <c r="N33" s="349">
        <v>4.8</v>
      </c>
      <c r="O33" s="345">
        <v>88.8</v>
      </c>
      <c r="P33" s="349">
        <v>4</v>
      </c>
      <c r="Q33" s="345">
        <v>91.4</v>
      </c>
      <c r="R33" s="349">
        <v>1.8</v>
      </c>
      <c r="S33" s="345">
        <v>87.6</v>
      </c>
      <c r="T33" s="349">
        <v>3.8</v>
      </c>
      <c r="U33" s="345">
        <v>89.8</v>
      </c>
      <c r="V33" s="349">
        <v>3.9</v>
      </c>
      <c r="W33" s="345">
        <v>89.1</v>
      </c>
      <c r="X33" s="349">
        <v>5.6</v>
      </c>
      <c r="Y33" s="345">
        <v>83.1</v>
      </c>
      <c r="Z33" s="349">
        <v>9.6</v>
      </c>
      <c r="AA33" s="345">
        <v>82.4</v>
      </c>
      <c r="AB33" s="347">
        <v>18.2</v>
      </c>
      <c r="AC33" s="345">
        <v>88.6</v>
      </c>
      <c r="AD33" s="349">
        <v>2.1</v>
      </c>
    </row>
    <row r="34" spans="1:30" ht="4.5" customHeight="1" x14ac:dyDescent="0.25">
      <c r="A34" s="25"/>
      <c r="B34" s="2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row>
    <row r="35" spans="1:30" ht="16.5" customHeight="1" x14ac:dyDescent="0.25">
      <c r="A35" s="25"/>
      <c r="B35" s="25"/>
      <c r="C35" s="512" t="s">
        <v>1017</v>
      </c>
      <c r="D35" s="512"/>
      <c r="E35" s="512"/>
      <c r="F35" s="512"/>
      <c r="G35" s="512"/>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row>
    <row r="36" spans="1:30" ht="4.5" customHeight="1" x14ac:dyDescent="0.25">
      <c r="A36" s="25"/>
      <c r="B36" s="2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1:30" ht="16.5" customHeight="1" x14ac:dyDescent="0.25">
      <c r="A37" s="155"/>
      <c r="B37" s="155"/>
      <c r="C37" s="512" t="s">
        <v>571</v>
      </c>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row>
    <row r="38" spans="1:30" ht="16.5" customHeight="1" x14ac:dyDescent="0.25">
      <c r="A38" s="155"/>
      <c r="B38" s="155"/>
      <c r="C38" s="512" t="s">
        <v>572</v>
      </c>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row>
    <row r="39" spans="1:30" ht="4.5" customHeight="1" x14ac:dyDescent="0.25">
      <c r="A39" s="25"/>
      <c r="B39" s="25"/>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row>
    <row r="40" spans="1:30" ht="16.5" customHeight="1" x14ac:dyDescent="0.25">
      <c r="A40" s="25" t="s">
        <v>102</v>
      </c>
      <c r="B40" s="25"/>
      <c r="C40" s="512" t="s">
        <v>1018</v>
      </c>
      <c r="D40" s="512"/>
      <c r="E40" s="512"/>
      <c r="F40" s="512"/>
      <c r="G40" s="512"/>
      <c r="H40" s="512"/>
      <c r="I40" s="512"/>
      <c r="J40" s="512"/>
      <c r="K40" s="512"/>
      <c r="L40" s="512"/>
      <c r="M40" s="512"/>
      <c r="N40" s="512"/>
      <c r="O40" s="512"/>
      <c r="P40" s="512"/>
      <c r="Q40" s="512"/>
      <c r="R40" s="512"/>
      <c r="S40" s="512"/>
      <c r="T40" s="512"/>
      <c r="U40" s="512"/>
      <c r="V40" s="512"/>
      <c r="W40" s="512"/>
      <c r="X40" s="512"/>
      <c r="Y40" s="512"/>
      <c r="Z40" s="512"/>
      <c r="AA40" s="512"/>
      <c r="AB40" s="512"/>
      <c r="AC40" s="512"/>
      <c r="AD40" s="512"/>
    </row>
    <row r="41" spans="1:30" ht="16.5" customHeight="1" x14ac:dyDescent="0.25">
      <c r="A41" s="25" t="s">
        <v>103</v>
      </c>
      <c r="B41" s="25"/>
      <c r="C41" s="512" t="s">
        <v>1019</v>
      </c>
      <c r="D41" s="512"/>
      <c r="E41" s="512"/>
      <c r="F41" s="512"/>
      <c r="G41" s="512"/>
      <c r="H41" s="512"/>
      <c r="I41" s="512"/>
      <c r="J41" s="512"/>
      <c r="K41" s="512"/>
      <c r="L41" s="512"/>
      <c r="M41" s="512"/>
      <c r="N41" s="512"/>
      <c r="O41" s="512"/>
      <c r="P41" s="512"/>
      <c r="Q41" s="512"/>
      <c r="R41" s="512"/>
      <c r="S41" s="512"/>
      <c r="T41" s="512"/>
      <c r="U41" s="512"/>
      <c r="V41" s="512"/>
      <c r="W41" s="512"/>
      <c r="X41" s="512"/>
      <c r="Y41" s="512"/>
      <c r="Z41" s="512"/>
      <c r="AA41" s="512"/>
      <c r="AB41" s="512"/>
      <c r="AC41" s="512"/>
      <c r="AD41" s="512"/>
    </row>
    <row r="42" spans="1:30" ht="16.5" customHeight="1" x14ac:dyDescent="0.25">
      <c r="A42" s="25" t="s">
        <v>104</v>
      </c>
      <c r="B42" s="25"/>
      <c r="C42" s="512" t="s">
        <v>1020</v>
      </c>
      <c r="D42" s="512"/>
      <c r="E42" s="512"/>
      <c r="F42" s="512"/>
      <c r="G42" s="512"/>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row>
    <row r="43" spans="1:30" ht="42.45" customHeight="1" x14ac:dyDescent="0.25">
      <c r="A43" s="25" t="s">
        <v>105</v>
      </c>
      <c r="B43" s="25"/>
      <c r="C43" s="512" t="s">
        <v>1021</v>
      </c>
      <c r="D43" s="512"/>
      <c r="E43" s="512"/>
      <c r="F43" s="512"/>
      <c r="G43" s="512"/>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row>
    <row r="44" spans="1:30" ht="29.4" customHeight="1" x14ac:dyDescent="0.25">
      <c r="A44" s="25" t="s">
        <v>106</v>
      </c>
      <c r="B44" s="25"/>
      <c r="C44" s="512" t="s">
        <v>1022</v>
      </c>
      <c r="D44" s="512"/>
      <c r="E44" s="512"/>
      <c r="F44" s="512"/>
      <c r="G44" s="512"/>
      <c r="H44" s="512"/>
      <c r="I44" s="512"/>
      <c r="J44" s="512"/>
      <c r="K44" s="512"/>
      <c r="L44" s="512"/>
      <c r="M44" s="512"/>
      <c r="N44" s="512"/>
      <c r="O44" s="512"/>
      <c r="P44" s="512"/>
      <c r="Q44" s="512"/>
      <c r="R44" s="512"/>
      <c r="S44" s="512"/>
      <c r="T44" s="512"/>
      <c r="U44" s="512"/>
      <c r="V44" s="512"/>
      <c r="W44" s="512"/>
      <c r="X44" s="512"/>
      <c r="Y44" s="512"/>
      <c r="Z44" s="512"/>
      <c r="AA44" s="512"/>
      <c r="AB44" s="512"/>
      <c r="AC44" s="512"/>
      <c r="AD44" s="512"/>
    </row>
    <row r="45" spans="1:30" ht="29.4" customHeight="1" x14ac:dyDescent="0.25">
      <c r="A45" s="25" t="s">
        <v>107</v>
      </c>
      <c r="B45" s="25"/>
      <c r="C45" s="512" t="s">
        <v>848</v>
      </c>
      <c r="D45" s="512"/>
      <c r="E45" s="512"/>
      <c r="F45" s="512"/>
      <c r="G45" s="512"/>
      <c r="H45" s="512"/>
      <c r="I45" s="512"/>
      <c r="J45" s="512"/>
      <c r="K45" s="512"/>
      <c r="L45" s="512"/>
      <c r="M45" s="512"/>
      <c r="N45" s="512"/>
      <c r="O45" s="512"/>
      <c r="P45" s="512"/>
      <c r="Q45" s="512"/>
      <c r="R45" s="512"/>
      <c r="S45" s="512"/>
      <c r="T45" s="512"/>
      <c r="U45" s="512"/>
      <c r="V45" s="512"/>
      <c r="W45" s="512"/>
      <c r="X45" s="512"/>
      <c r="Y45" s="512"/>
      <c r="Z45" s="512"/>
      <c r="AA45" s="512"/>
      <c r="AB45" s="512"/>
      <c r="AC45" s="512"/>
      <c r="AD45" s="512"/>
    </row>
    <row r="46" spans="1:30" ht="29.4" customHeight="1" x14ac:dyDescent="0.25">
      <c r="A46" s="25" t="s">
        <v>205</v>
      </c>
      <c r="B46" s="25"/>
      <c r="C46" s="512" t="s">
        <v>849</v>
      </c>
      <c r="D46" s="512"/>
      <c r="E46" s="512"/>
      <c r="F46" s="512"/>
      <c r="G46" s="512"/>
      <c r="H46" s="512"/>
      <c r="I46" s="512"/>
      <c r="J46" s="512"/>
      <c r="K46" s="512"/>
      <c r="L46" s="512"/>
      <c r="M46" s="512"/>
      <c r="N46" s="512"/>
      <c r="O46" s="512"/>
      <c r="P46" s="512"/>
      <c r="Q46" s="512"/>
      <c r="R46" s="512"/>
      <c r="S46" s="512"/>
      <c r="T46" s="512"/>
      <c r="U46" s="512"/>
      <c r="V46" s="512"/>
      <c r="W46" s="512"/>
      <c r="X46" s="512"/>
      <c r="Y46" s="512"/>
      <c r="Z46" s="512"/>
      <c r="AA46" s="512"/>
      <c r="AB46" s="512"/>
      <c r="AC46" s="512"/>
      <c r="AD46" s="512"/>
    </row>
    <row r="47" spans="1:30" ht="16.5" customHeight="1" x14ac:dyDescent="0.25">
      <c r="A47" s="25" t="s">
        <v>206</v>
      </c>
      <c r="B47" s="25"/>
      <c r="C47" s="512" t="s">
        <v>1023</v>
      </c>
      <c r="D47" s="512"/>
      <c r="E47" s="512"/>
      <c r="F47" s="512"/>
      <c r="G47" s="512"/>
      <c r="H47" s="512"/>
      <c r="I47" s="512"/>
      <c r="J47" s="512"/>
      <c r="K47" s="512"/>
      <c r="L47" s="512"/>
      <c r="M47" s="512"/>
      <c r="N47" s="512"/>
      <c r="O47" s="512"/>
      <c r="P47" s="512"/>
      <c r="Q47" s="512"/>
      <c r="R47" s="512"/>
      <c r="S47" s="512"/>
      <c r="T47" s="512"/>
      <c r="U47" s="512"/>
      <c r="V47" s="512"/>
      <c r="W47" s="512"/>
      <c r="X47" s="512"/>
      <c r="Y47" s="512"/>
      <c r="Z47" s="512"/>
      <c r="AA47" s="512"/>
      <c r="AB47" s="512"/>
      <c r="AC47" s="512"/>
      <c r="AD47" s="512"/>
    </row>
    <row r="48" spans="1:30" ht="16.5" customHeight="1" x14ac:dyDescent="0.25">
      <c r="A48" s="25" t="s">
        <v>842</v>
      </c>
      <c r="B48" s="25"/>
      <c r="C48" s="512" t="s">
        <v>853</v>
      </c>
      <c r="D48" s="512"/>
      <c r="E48" s="512"/>
      <c r="F48" s="512"/>
      <c r="G48" s="512"/>
      <c r="H48" s="512"/>
      <c r="I48" s="512"/>
      <c r="J48" s="512"/>
      <c r="K48" s="512"/>
      <c r="L48" s="512"/>
      <c r="M48" s="512"/>
      <c r="N48" s="512"/>
      <c r="O48" s="512"/>
      <c r="P48" s="512"/>
      <c r="Q48" s="512"/>
      <c r="R48" s="512"/>
      <c r="S48" s="512"/>
      <c r="T48" s="512"/>
      <c r="U48" s="512"/>
      <c r="V48" s="512"/>
      <c r="W48" s="512"/>
      <c r="X48" s="512"/>
      <c r="Y48" s="512"/>
      <c r="Z48" s="512"/>
      <c r="AA48" s="512"/>
      <c r="AB48" s="512"/>
      <c r="AC48" s="512"/>
      <c r="AD48" s="512"/>
    </row>
    <row r="49" spans="1:30" ht="16.5" customHeight="1" x14ac:dyDescent="0.25">
      <c r="A49" s="25" t="s">
        <v>843</v>
      </c>
      <c r="B49" s="25"/>
      <c r="C49" s="512" t="s">
        <v>854</v>
      </c>
      <c r="D49" s="512"/>
      <c r="E49" s="512"/>
      <c r="F49" s="512"/>
      <c r="G49" s="512"/>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row>
    <row r="50" spans="1:30" ht="4.5" customHeight="1" x14ac:dyDescent="0.25"/>
    <row r="51" spans="1:30" ht="16.5" customHeight="1" x14ac:dyDescent="0.25">
      <c r="A51" s="26" t="s">
        <v>115</v>
      </c>
      <c r="B51" s="25"/>
      <c r="C51" s="25"/>
      <c r="D51" s="25"/>
      <c r="E51" s="512" t="s">
        <v>1024</v>
      </c>
      <c r="F51" s="512"/>
      <c r="G51" s="512"/>
      <c r="H51" s="512"/>
      <c r="I51" s="512"/>
      <c r="J51" s="512"/>
      <c r="K51" s="512"/>
      <c r="L51" s="512"/>
      <c r="M51" s="512"/>
      <c r="N51" s="512"/>
      <c r="O51" s="512"/>
      <c r="P51" s="512"/>
      <c r="Q51" s="512"/>
      <c r="R51" s="512"/>
      <c r="S51" s="512"/>
      <c r="T51" s="512"/>
      <c r="U51" s="512"/>
      <c r="V51" s="512"/>
      <c r="W51" s="512"/>
      <c r="X51" s="512"/>
      <c r="Y51" s="512"/>
      <c r="Z51" s="512"/>
      <c r="AA51" s="512"/>
      <c r="AB51" s="512"/>
      <c r="AC51" s="512"/>
      <c r="AD51" s="512"/>
    </row>
  </sheetData>
  <mergeCells count="24">
    <mergeCell ref="W2:X2"/>
    <mergeCell ref="Y2:Z2"/>
    <mergeCell ref="AA2:AB2"/>
    <mergeCell ref="AC2:AD2"/>
    <mergeCell ref="K1:AD1"/>
    <mergeCell ref="M2:N2"/>
    <mergeCell ref="O2:P2"/>
    <mergeCell ref="Q2:R2"/>
    <mergeCell ref="S2:T2"/>
    <mergeCell ref="U2:V2"/>
    <mergeCell ref="C35:AD35"/>
    <mergeCell ref="C37:AD37"/>
    <mergeCell ref="C38:AD38"/>
    <mergeCell ref="C40:AD40"/>
    <mergeCell ref="C41:AD41"/>
    <mergeCell ref="C47:AD47"/>
    <mergeCell ref="C48:AD48"/>
    <mergeCell ref="C49:AD49"/>
    <mergeCell ref="E51:AD51"/>
    <mergeCell ref="C42:AD42"/>
    <mergeCell ref="C43:AD43"/>
    <mergeCell ref="C44:AD44"/>
    <mergeCell ref="C45:AD45"/>
    <mergeCell ref="C46:AD46"/>
  </mergeCells>
  <pageMargins left="0.7" right="0.7" top="0.75" bottom="0.75" header="0.3" footer="0.3"/>
  <pageSetup paperSize="9" fitToHeight="0" orientation="landscape" horizontalDpi="300" verticalDpi="300"/>
  <headerFooter scaleWithDoc="0" alignWithMargins="0">
    <oddHeader>&amp;C&amp;"Arial"&amp;8TABLE 14A.39</oddHeader>
    <oddFooter>&amp;L&amp;"Arial"&amp;8REPORT ON
GOVERNMENT
SERVICES 2022&amp;R&amp;"Arial"&amp;8AGED CARE
SERVICES
PAGE &amp;B&amp;P&amp;B</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AD57"/>
  <sheetViews>
    <sheetView showGridLines="0" workbookViewId="0"/>
  </sheetViews>
  <sheetFormatPr defaultRowHeight="13.2" x14ac:dyDescent="0.25"/>
  <cols>
    <col min="1" max="11" width="1.88671875" customWidth="1"/>
    <col min="12" max="12" width="5.44140625" customWidth="1"/>
    <col min="13" max="30" width="6" customWidth="1"/>
  </cols>
  <sheetData>
    <row r="1" spans="1:30" ht="33.9" customHeight="1" x14ac:dyDescent="0.25">
      <c r="A1" s="8" t="s">
        <v>1025</v>
      </c>
      <c r="B1" s="8"/>
      <c r="C1" s="8"/>
      <c r="D1" s="8"/>
      <c r="E1" s="8"/>
      <c r="F1" s="8"/>
      <c r="G1" s="8"/>
      <c r="H1" s="8"/>
      <c r="I1" s="8"/>
      <c r="J1" s="8"/>
      <c r="K1" s="517" t="s">
        <v>1026</v>
      </c>
      <c r="L1" s="518"/>
      <c r="M1" s="518"/>
      <c r="N1" s="518"/>
      <c r="O1" s="518"/>
      <c r="P1" s="518"/>
      <c r="Q1" s="518"/>
      <c r="R1" s="518"/>
      <c r="S1" s="518"/>
      <c r="T1" s="518"/>
      <c r="U1" s="518"/>
      <c r="V1" s="518"/>
      <c r="W1" s="518"/>
      <c r="X1" s="518"/>
      <c r="Y1" s="518"/>
      <c r="Z1" s="518"/>
      <c r="AA1" s="518"/>
      <c r="AB1" s="518"/>
      <c r="AC1" s="518"/>
      <c r="AD1" s="518"/>
    </row>
    <row r="2" spans="1:30" ht="16.5" customHeight="1" x14ac:dyDescent="0.25">
      <c r="A2" s="11"/>
      <c r="B2" s="11"/>
      <c r="C2" s="11"/>
      <c r="D2" s="11"/>
      <c r="E2" s="11"/>
      <c r="F2" s="11"/>
      <c r="G2" s="11"/>
      <c r="H2" s="11"/>
      <c r="I2" s="11"/>
      <c r="J2" s="11"/>
      <c r="K2" s="11"/>
      <c r="L2" s="12" t="s">
        <v>62</v>
      </c>
      <c r="M2" s="523" t="s">
        <v>1027</v>
      </c>
      <c r="N2" s="524"/>
      <c r="O2" s="523" t="s">
        <v>1028</v>
      </c>
      <c r="P2" s="524"/>
      <c r="Q2" s="523" t="s">
        <v>1029</v>
      </c>
      <c r="R2" s="524"/>
      <c r="S2" s="523" t="s">
        <v>1030</v>
      </c>
      <c r="T2" s="524"/>
      <c r="U2" s="523" t="s">
        <v>1031</v>
      </c>
      <c r="V2" s="524"/>
      <c r="W2" s="523" t="s">
        <v>1032</v>
      </c>
      <c r="X2" s="524"/>
      <c r="Y2" s="523" t="s">
        <v>1033</v>
      </c>
      <c r="Z2" s="524"/>
      <c r="AA2" s="523" t="s">
        <v>1034</v>
      </c>
      <c r="AB2" s="524"/>
      <c r="AC2" s="523" t="s">
        <v>1035</v>
      </c>
      <c r="AD2" s="524"/>
    </row>
    <row r="3" spans="1:30" ht="16.5" customHeight="1" x14ac:dyDescent="0.25">
      <c r="A3" s="7" t="s">
        <v>89</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1011</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1012</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1036</v>
      </c>
      <c r="E6" s="7"/>
      <c r="F6" s="7"/>
      <c r="G6" s="7"/>
      <c r="H6" s="7"/>
      <c r="I6" s="7"/>
      <c r="J6" s="7"/>
      <c r="K6" s="7"/>
      <c r="L6" s="9"/>
      <c r="M6" s="10"/>
      <c r="N6" s="7"/>
      <c r="O6" s="10"/>
      <c r="P6" s="7"/>
      <c r="Q6" s="10"/>
      <c r="R6" s="7"/>
      <c r="S6" s="10"/>
      <c r="T6" s="7"/>
      <c r="U6" s="10"/>
      <c r="V6" s="7"/>
      <c r="W6" s="10"/>
      <c r="X6" s="7"/>
      <c r="Y6" s="10"/>
      <c r="Z6" s="7"/>
      <c r="AA6" s="10"/>
      <c r="AB6" s="7"/>
      <c r="AC6" s="10"/>
      <c r="AD6" s="7"/>
    </row>
    <row r="7" spans="1:30" ht="16.5" customHeight="1" x14ac:dyDescent="0.25">
      <c r="A7" s="7"/>
      <c r="B7" s="7"/>
      <c r="C7" s="7"/>
      <c r="D7" s="7"/>
      <c r="E7" s="7" t="s">
        <v>617</v>
      </c>
      <c r="F7" s="7"/>
      <c r="G7" s="7"/>
      <c r="H7" s="7"/>
      <c r="I7" s="7"/>
      <c r="J7" s="7"/>
      <c r="K7" s="7"/>
      <c r="L7" s="9" t="s">
        <v>76</v>
      </c>
      <c r="M7" s="356">
        <v>55.5</v>
      </c>
      <c r="N7" s="360">
        <v>9.5</v>
      </c>
      <c r="O7" s="356">
        <v>53.7</v>
      </c>
      <c r="P7" s="360">
        <v>9.4</v>
      </c>
      <c r="Q7" s="356">
        <v>37.200000000000003</v>
      </c>
      <c r="R7" s="360">
        <v>7.4</v>
      </c>
      <c r="S7" s="356">
        <v>15.2</v>
      </c>
      <c r="T7" s="360">
        <v>3.3</v>
      </c>
      <c r="U7" s="356">
        <v>22.2</v>
      </c>
      <c r="V7" s="360">
        <v>4.9000000000000004</v>
      </c>
      <c r="W7" s="353">
        <v>6.8</v>
      </c>
      <c r="X7" s="360">
        <v>2.1</v>
      </c>
      <c r="Y7" s="353">
        <v>2.2999999999999998</v>
      </c>
      <c r="Z7" s="360">
        <v>0.7</v>
      </c>
      <c r="AA7" s="350" t="s">
        <v>501</v>
      </c>
      <c r="AB7" s="7"/>
      <c r="AC7" s="355">
        <v>190.7</v>
      </c>
      <c r="AD7" s="358">
        <v>15.3</v>
      </c>
    </row>
    <row r="8" spans="1:30" ht="16.5" customHeight="1" x14ac:dyDescent="0.25">
      <c r="A8" s="7"/>
      <c r="B8" s="7"/>
      <c r="C8" s="7"/>
      <c r="D8" s="7"/>
      <c r="E8" s="7" t="s">
        <v>615</v>
      </c>
      <c r="F8" s="7"/>
      <c r="G8" s="7"/>
      <c r="H8" s="7"/>
      <c r="I8" s="7"/>
      <c r="J8" s="7"/>
      <c r="K8" s="7"/>
      <c r="L8" s="9" t="s">
        <v>76</v>
      </c>
      <c r="M8" s="355">
        <v>108.9</v>
      </c>
      <c r="N8" s="358">
        <v>14.1</v>
      </c>
      <c r="O8" s="356">
        <v>93.8</v>
      </c>
      <c r="P8" s="358">
        <v>10.5</v>
      </c>
      <c r="Q8" s="356">
        <v>60.1</v>
      </c>
      <c r="R8" s="358">
        <v>10.5</v>
      </c>
      <c r="S8" s="356">
        <v>30</v>
      </c>
      <c r="T8" s="360">
        <v>5.0999999999999996</v>
      </c>
      <c r="U8" s="356">
        <v>36.9</v>
      </c>
      <c r="V8" s="360">
        <v>5.4</v>
      </c>
      <c r="W8" s="356">
        <v>10.8</v>
      </c>
      <c r="X8" s="360">
        <v>2.1</v>
      </c>
      <c r="Y8" s="353">
        <v>4.7</v>
      </c>
      <c r="Z8" s="360">
        <v>1.2</v>
      </c>
      <c r="AA8" s="350" t="s">
        <v>501</v>
      </c>
      <c r="AB8" s="7"/>
      <c r="AC8" s="355">
        <v>343.2</v>
      </c>
      <c r="AD8" s="358">
        <v>22.2</v>
      </c>
    </row>
    <row r="9" spans="1:30" ht="16.5" customHeight="1" x14ac:dyDescent="0.25">
      <c r="A9" s="7"/>
      <c r="B9" s="7"/>
      <c r="C9" s="7"/>
      <c r="D9" s="7"/>
      <c r="E9" s="7" t="s">
        <v>72</v>
      </c>
      <c r="F9" s="7"/>
      <c r="G9" s="7"/>
      <c r="H9" s="7"/>
      <c r="I9" s="7"/>
      <c r="J9" s="7"/>
      <c r="K9" s="7"/>
      <c r="L9" s="9" t="s">
        <v>76</v>
      </c>
      <c r="M9" s="355">
        <v>163</v>
      </c>
      <c r="N9" s="358">
        <v>18.5</v>
      </c>
      <c r="O9" s="355">
        <v>148.69999999999999</v>
      </c>
      <c r="P9" s="358">
        <v>15.7</v>
      </c>
      <c r="Q9" s="356">
        <v>96.5</v>
      </c>
      <c r="R9" s="358">
        <v>12.7</v>
      </c>
      <c r="S9" s="356">
        <v>45</v>
      </c>
      <c r="T9" s="360">
        <v>6</v>
      </c>
      <c r="U9" s="356">
        <v>57.6</v>
      </c>
      <c r="V9" s="360">
        <v>8</v>
      </c>
      <c r="W9" s="356">
        <v>16.5</v>
      </c>
      <c r="X9" s="360">
        <v>3</v>
      </c>
      <c r="Y9" s="353">
        <v>7.5</v>
      </c>
      <c r="Z9" s="360">
        <v>1.4</v>
      </c>
      <c r="AA9" s="352">
        <v>0.9</v>
      </c>
      <c r="AB9" s="360">
        <v>0.8</v>
      </c>
      <c r="AC9" s="355">
        <v>534.20000000000005</v>
      </c>
      <c r="AD9" s="358">
        <v>28.3</v>
      </c>
    </row>
    <row r="10" spans="1:30" ht="29.4" customHeight="1" x14ac:dyDescent="0.25">
      <c r="A10" s="7"/>
      <c r="B10" s="519" t="s">
        <v>1037</v>
      </c>
      <c r="C10" s="519"/>
      <c r="D10" s="519"/>
      <c r="E10" s="519"/>
      <c r="F10" s="519"/>
      <c r="G10" s="519"/>
      <c r="H10" s="519"/>
      <c r="I10" s="519"/>
      <c r="J10" s="519"/>
      <c r="K10" s="519"/>
      <c r="L10" s="521"/>
      <c r="M10" s="522"/>
      <c r="N10" s="519"/>
      <c r="O10" s="522"/>
      <c r="P10" s="519"/>
      <c r="Q10" s="522"/>
      <c r="R10" s="519"/>
      <c r="S10" s="522"/>
      <c r="T10" s="519"/>
      <c r="U10" s="522"/>
      <c r="V10" s="519"/>
      <c r="W10" s="522"/>
      <c r="X10" s="519"/>
      <c r="Y10" s="522"/>
      <c r="Z10" s="519"/>
      <c r="AA10" s="522"/>
      <c r="AB10" s="519"/>
      <c r="AC10" s="522"/>
      <c r="AD10" s="519"/>
    </row>
    <row r="11" spans="1:30" ht="16.5" customHeight="1" x14ac:dyDescent="0.25">
      <c r="A11" s="7"/>
      <c r="B11" s="7"/>
      <c r="C11" s="7" t="s">
        <v>1012</v>
      </c>
      <c r="D11" s="7"/>
      <c r="E11" s="7"/>
      <c r="F11" s="7"/>
      <c r="G11" s="7"/>
      <c r="H11" s="7"/>
      <c r="I11" s="7"/>
      <c r="J11" s="7"/>
      <c r="K11" s="7"/>
      <c r="L11" s="9"/>
      <c r="M11" s="10"/>
      <c r="N11" s="7"/>
      <c r="O11" s="10"/>
      <c r="P11" s="7"/>
      <c r="Q11" s="10"/>
      <c r="R11" s="7"/>
      <c r="S11" s="10"/>
      <c r="T11" s="7"/>
      <c r="U11" s="10"/>
      <c r="V11" s="7"/>
      <c r="W11" s="10"/>
      <c r="X11" s="7"/>
      <c r="Y11" s="10"/>
      <c r="Z11" s="7"/>
      <c r="AA11" s="10"/>
      <c r="AB11" s="7"/>
      <c r="AC11" s="10"/>
      <c r="AD11" s="7"/>
    </row>
    <row r="12" spans="1:30" ht="16.5" customHeight="1" x14ac:dyDescent="0.25">
      <c r="A12" s="7"/>
      <c r="B12" s="7"/>
      <c r="C12" s="7"/>
      <c r="D12" s="7" t="s">
        <v>1015</v>
      </c>
      <c r="E12" s="7"/>
      <c r="F12" s="7"/>
      <c r="G12" s="7"/>
      <c r="H12" s="7"/>
      <c r="I12" s="7"/>
      <c r="J12" s="7"/>
      <c r="K12" s="7"/>
      <c r="L12" s="9"/>
      <c r="M12" s="10"/>
      <c r="N12" s="7"/>
      <c r="O12" s="10"/>
      <c r="P12" s="7"/>
      <c r="Q12" s="10"/>
      <c r="R12" s="7"/>
      <c r="S12" s="10"/>
      <c r="T12" s="7"/>
      <c r="U12" s="10"/>
      <c r="V12" s="7"/>
      <c r="W12" s="10"/>
      <c r="X12" s="7"/>
      <c r="Y12" s="10"/>
      <c r="Z12" s="7"/>
      <c r="AA12" s="10"/>
      <c r="AB12" s="7"/>
      <c r="AC12" s="10"/>
      <c r="AD12" s="7"/>
    </row>
    <row r="13" spans="1:30" ht="16.5" customHeight="1" x14ac:dyDescent="0.25">
      <c r="A13" s="7"/>
      <c r="B13" s="7"/>
      <c r="C13" s="7"/>
      <c r="D13" s="7"/>
      <c r="E13" s="7" t="s">
        <v>617</v>
      </c>
      <c r="F13" s="7"/>
      <c r="G13" s="7"/>
      <c r="H13" s="7"/>
      <c r="I13" s="7"/>
      <c r="J13" s="7"/>
      <c r="K13" s="7"/>
      <c r="L13" s="9" t="s">
        <v>76</v>
      </c>
      <c r="M13" s="356">
        <v>71.7</v>
      </c>
      <c r="N13" s="358">
        <v>10.5</v>
      </c>
      <c r="O13" s="356">
        <v>69</v>
      </c>
      <c r="P13" s="358">
        <v>11.2</v>
      </c>
      <c r="Q13" s="356">
        <v>48.6</v>
      </c>
      <c r="R13" s="360">
        <v>8.4</v>
      </c>
      <c r="S13" s="356">
        <v>19.100000000000001</v>
      </c>
      <c r="T13" s="360">
        <v>3.8</v>
      </c>
      <c r="U13" s="356">
        <v>26.3</v>
      </c>
      <c r="V13" s="360">
        <v>4.7</v>
      </c>
      <c r="W13" s="356">
        <v>10.5</v>
      </c>
      <c r="X13" s="360">
        <v>2</v>
      </c>
      <c r="Y13" s="353">
        <v>3.2</v>
      </c>
      <c r="Z13" s="360">
        <v>0.9</v>
      </c>
      <c r="AA13" s="352">
        <v>0.9</v>
      </c>
      <c r="AB13" s="360">
        <v>0.6</v>
      </c>
      <c r="AC13" s="355">
        <v>253.2</v>
      </c>
      <c r="AD13" s="358">
        <v>18.899999999999999</v>
      </c>
    </row>
    <row r="14" spans="1:30" ht="16.5" customHeight="1" x14ac:dyDescent="0.25">
      <c r="A14" s="7"/>
      <c r="B14" s="7"/>
      <c r="C14" s="7"/>
      <c r="D14" s="7"/>
      <c r="E14" s="7" t="s">
        <v>615</v>
      </c>
      <c r="F14" s="7"/>
      <c r="G14" s="7"/>
      <c r="H14" s="7"/>
      <c r="I14" s="7"/>
      <c r="J14" s="7"/>
      <c r="K14" s="7"/>
      <c r="L14" s="9" t="s">
        <v>76</v>
      </c>
      <c r="M14" s="355">
        <v>136.9</v>
      </c>
      <c r="N14" s="358">
        <v>15.6</v>
      </c>
      <c r="O14" s="355">
        <v>126.5</v>
      </c>
      <c r="P14" s="358">
        <v>12.9</v>
      </c>
      <c r="Q14" s="356">
        <v>80.2</v>
      </c>
      <c r="R14" s="358">
        <v>10.1</v>
      </c>
      <c r="S14" s="356">
        <v>37.799999999999997</v>
      </c>
      <c r="T14" s="360">
        <v>5.2</v>
      </c>
      <c r="U14" s="356">
        <v>44.6</v>
      </c>
      <c r="V14" s="360">
        <v>5.6</v>
      </c>
      <c r="W14" s="356">
        <v>15.7</v>
      </c>
      <c r="X14" s="360">
        <v>2.1</v>
      </c>
      <c r="Y14" s="353">
        <v>7.4</v>
      </c>
      <c r="Z14" s="360">
        <v>1.5</v>
      </c>
      <c r="AA14" s="352">
        <v>1.1000000000000001</v>
      </c>
      <c r="AB14" s="360">
        <v>0.6</v>
      </c>
      <c r="AC14" s="355">
        <v>448.7</v>
      </c>
      <c r="AD14" s="358">
        <v>24.6</v>
      </c>
    </row>
    <row r="15" spans="1:30" ht="16.5" customHeight="1" x14ac:dyDescent="0.25">
      <c r="A15" s="7"/>
      <c r="B15" s="7"/>
      <c r="C15" s="7"/>
      <c r="D15" s="7"/>
      <c r="E15" s="7" t="s">
        <v>72</v>
      </c>
      <c r="F15" s="7"/>
      <c r="G15" s="7"/>
      <c r="H15" s="7"/>
      <c r="I15" s="7"/>
      <c r="J15" s="7"/>
      <c r="K15" s="7"/>
      <c r="L15" s="9" t="s">
        <v>76</v>
      </c>
      <c r="M15" s="355">
        <v>207.3</v>
      </c>
      <c r="N15" s="358">
        <v>20.3</v>
      </c>
      <c r="O15" s="355">
        <v>197.2</v>
      </c>
      <c r="P15" s="358">
        <v>20.9</v>
      </c>
      <c r="Q15" s="355">
        <v>127.3</v>
      </c>
      <c r="R15" s="358">
        <v>13</v>
      </c>
      <c r="S15" s="356">
        <v>58.6</v>
      </c>
      <c r="T15" s="360">
        <v>6.3</v>
      </c>
      <c r="U15" s="356">
        <v>70.8</v>
      </c>
      <c r="V15" s="360">
        <v>8.5</v>
      </c>
      <c r="W15" s="356">
        <v>26</v>
      </c>
      <c r="X15" s="360">
        <v>2.8</v>
      </c>
      <c r="Y15" s="356">
        <v>10.6</v>
      </c>
      <c r="Z15" s="360">
        <v>1.7</v>
      </c>
      <c r="AA15" s="352">
        <v>1.7</v>
      </c>
      <c r="AB15" s="360">
        <v>0.9</v>
      </c>
      <c r="AC15" s="355">
        <v>701.6</v>
      </c>
      <c r="AD15" s="358">
        <v>34.4</v>
      </c>
    </row>
    <row r="16" spans="1:30" ht="16.5" customHeight="1" x14ac:dyDescent="0.25">
      <c r="A16" s="7"/>
      <c r="B16" s="7" t="s">
        <v>1011</v>
      </c>
      <c r="C16" s="7"/>
      <c r="D16" s="7"/>
      <c r="E16" s="7"/>
      <c r="F16" s="7"/>
      <c r="G16" s="7"/>
      <c r="H16" s="7"/>
      <c r="I16" s="7"/>
      <c r="J16" s="7"/>
      <c r="K16" s="7"/>
      <c r="L16" s="9"/>
      <c r="M16" s="10"/>
      <c r="N16" s="7"/>
      <c r="O16" s="10"/>
      <c r="P16" s="7"/>
      <c r="Q16" s="10"/>
      <c r="R16" s="7"/>
      <c r="S16" s="10"/>
      <c r="T16" s="7"/>
      <c r="U16" s="10"/>
      <c r="V16" s="7"/>
      <c r="W16" s="10"/>
      <c r="X16" s="7"/>
      <c r="Y16" s="10"/>
      <c r="Z16" s="7"/>
      <c r="AA16" s="10"/>
      <c r="AB16" s="7"/>
      <c r="AC16" s="10"/>
      <c r="AD16" s="7"/>
    </row>
    <row r="17" spans="1:30" ht="16.5" customHeight="1" x14ac:dyDescent="0.25">
      <c r="A17" s="7"/>
      <c r="B17" s="7"/>
      <c r="C17" s="7" t="s">
        <v>1016</v>
      </c>
      <c r="D17" s="7"/>
      <c r="E17" s="7"/>
      <c r="F17" s="7"/>
      <c r="G17" s="7"/>
      <c r="H17" s="7"/>
      <c r="I17" s="7"/>
      <c r="J17" s="7"/>
      <c r="K17" s="7"/>
      <c r="L17" s="9"/>
      <c r="M17" s="10"/>
      <c r="N17" s="7"/>
      <c r="O17" s="10"/>
      <c r="P17" s="7"/>
      <c r="Q17" s="10"/>
      <c r="R17" s="7"/>
      <c r="S17" s="10"/>
      <c r="T17" s="7"/>
      <c r="U17" s="10"/>
      <c r="V17" s="7"/>
      <c r="W17" s="10"/>
      <c r="X17" s="7"/>
      <c r="Y17" s="10"/>
      <c r="Z17" s="7"/>
      <c r="AA17" s="10"/>
      <c r="AB17" s="7"/>
      <c r="AC17" s="10"/>
      <c r="AD17" s="7"/>
    </row>
    <row r="18" spans="1:30" ht="16.5" customHeight="1" x14ac:dyDescent="0.25">
      <c r="A18" s="7"/>
      <c r="B18" s="7"/>
      <c r="C18" s="7"/>
      <c r="D18" s="7" t="s">
        <v>1036</v>
      </c>
      <c r="E18" s="7"/>
      <c r="F18" s="7"/>
      <c r="G18" s="7"/>
      <c r="H18" s="7"/>
      <c r="I18" s="7"/>
      <c r="J18" s="7"/>
      <c r="K18" s="7"/>
      <c r="L18" s="9"/>
      <c r="M18" s="10"/>
      <c r="N18" s="7"/>
      <c r="O18" s="10"/>
      <c r="P18" s="7"/>
      <c r="Q18" s="10"/>
      <c r="R18" s="7"/>
      <c r="S18" s="10"/>
      <c r="T18" s="7"/>
      <c r="U18" s="10"/>
      <c r="V18" s="7"/>
      <c r="W18" s="10"/>
      <c r="X18" s="7"/>
      <c r="Y18" s="10"/>
      <c r="Z18" s="7"/>
      <c r="AA18" s="10"/>
      <c r="AB18" s="7"/>
      <c r="AC18" s="10"/>
      <c r="AD18" s="7"/>
    </row>
    <row r="19" spans="1:30" ht="16.5" customHeight="1" x14ac:dyDescent="0.25">
      <c r="A19" s="7"/>
      <c r="B19" s="7"/>
      <c r="C19" s="7"/>
      <c r="D19" s="7"/>
      <c r="E19" s="7" t="s">
        <v>617</v>
      </c>
      <c r="F19" s="7"/>
      <c r="G19" s="7"/>
      <c r="H19" s="7"/>
      <c r="I19" s="7"/>
      <c r="J19" s="7"/>
      <c r="K19" s="7"/>
      <c r="L19" s="9" t="s">
        <v>407</v>
      </c>
      <c r="M19" s="356">
        <v>77.400000000000006</v>
      </c>
      <c r="N19" s="360">
        <v>6.7</v>
      </c>
      <c r="O19" s="356">
        <v>77.8</v>
      </c>
      <c r="P19" s="360">
        <v>4.9000000000000004</v>
      </c>
      <c r="Q19" s="356">
        <v>76.5</v>
      </c>
      <c r="R19" s="360">
        <v>7.8</v>
      </c>
      <c r="S19" s="356">
        <v>79.599999999999994</v>
      </c>
      <c r="T19" s="360">
        <v>7.2</v>
      </c>
      <c r="U19" s="356">
        <v>84.4</v>
      </c>
      <c r="V19" s="358">
        <v>10.8</v>
      </c>
      <c r="W19" s="356">
        <v>64.8</v>
      </c>
      <c r="X19" s="358">
        <v>15.6</v>
      </c>
      <c r="Y19" s="356">
        <v>71.900000000000006</v>
      </c>
      <c r="Z19" s="358">
        <v>11.6</v>
      </c>
      <c r="AA19" s="350" t="s">
        <v>501</v>
      </c>
      <c r="AB19" s="7"/>
      <c r="AC19" s="356">
        <v>75.3</v>
      </c>
      <c r="AD19" s="360">
        <v>2.2000000000000002</v>
      </c>
    </row>
    <row r="20" spans="1:30" ht="16.5" customHeight="1" x14ac:dyDescent="0.25">
      <c r="A20" s="7"/>
      <c r="B20" s="7"/>
      <c r="C20" s="7"/>
      <c r="D20" s="7"/>
      <c r="E20" s="7" t="s">
        <v>615</v>
      </c>
      <c r="F20" s="7"/>
      <c r="G20" s="7"/>
      <c r="H20" s="7"/>
      <c r="I20" s="7"/>
      <c r="J20" s="7"/>
      <c r="K20" s="7"/>
      <c r="L20" s="9" t="s">
        <v>407</v>
      </c>
      <c r="M20" s="356">
        <v>79.5</v>
      </c>
      <c r="N20" s="360">
        <v>4.8</v>
      </c>
      <c r="O20" s="356">
        <v>74.2</v>
      </c>
      <c r="P20" s="360">
        <v>3.3</v>
      </c>
      <c r="Q20" s="356">
        <v>74.900000000000006</v>
      </c>
      <c r="R20" s="360">
        <v>9.1</v>
      </c>
      <c r="S20" s="356">
        <v>79.400000000000006</v>
      </c>
      <c r="T20" s="360">
        <v>8.1</v>
      </c>
      <c r="U20" s="356">
        <v>82.7</v>
      </c>
      <c r="V20" s="360">
        <v>6.3</v>
      </c>
      <c r="W20" s="356">
        <v>68.8</v>
      </c>
      <c r="X20" s="360">
        <v>9.6999999999999993</v>
      </c>
      <c r="Y20" s="356">
        <v>63.5</v>
      </c>
      <c r="Z20" s="358">
        <v>10.1</v>
      </c>
      <c r="AA20" s="350" t="s">
        <v>501</v>
      </c>
      <c r="AB20" s="7"/>
      <c r="AC20" s="356">
        <v>76.5</v>
      </c>
      <c r="AD20" s="360">
        <v>2.5</v>
      </c>
    </row>
    <row r="21" spans="1:30" ht="16.5" customHeight="1" x14ac:dyDescent="0.25">
      <c r="A21" s="7"/>
      <c r="B21" s="7"/>
      <c r="C21" s="7"/>
      <c r="D21" s="7"/>
      <c r="E21" s="7" t="s">
        <v>72</v>
      </c>
      <c r="F21" s="7"/>
      <c r="G21" s="7"/>
      <c r="H21" s="7"/>
      <c r="I21" s="7"/>
      <c r="J21" s="7"/>
      <c r="K21" s="7"/>
      <c r="L21" s="9" t="s">
        <v>407</v>
      </c>
      <c r="M21" s="356">
        <v>78.599999999999994</v>
      </c>
      <c r="N21" s="360">
        <v>4.5</v>
      </c>
      <c r="O21" s="356">
        <v>75.400000000000006</v>
      </c>
      <c r="P21" s="360" t="s">
        <v>79</v>
      </c>
      <c r="Q21" s="356">
        <v>75.8</v>
      </c>
      <c r="R21" s="360">
        <v>6.2</v>
      </c>
      <c r="S21" s="356">
        <v>76.8</v>
      </c>
      <c r="T21" s="360">
        <v>6</v>
      </c>
      <c r="U21" s="356">
        <v>81.400000000000006</v>
      </c>
      <c r="V21" s="360">
        <v>5.7</v>
      </c>
      <c r="W21" s="356">
        <v>63.5</v>
      </c>
      <c r="X21" s="360">
        <v>9.5</v>
      </c>
      <c r="Y21" s="356">
        <v>70.8</v>
      </c>
      <c r="Z21" s="360">
        <v>6.1</v>
      </c>
      <c r="AA21" s="354">
        <v>52.9</v>
      </c>
      <c r="AB21" s="358">
        <v>38.1</v>
      </c>
      <c r="AC21" s="356">
        <v>76.099999999999994</v>
      </c>
      <c r="AD21" s="360">
        <v>1.5</v>
      </c>
    </row>
    <row r="22" spans="1:30" ht="16.5" customHeight="1" x14ac:dyDescent="0.25">
      <c r="A22" s="7" t="s">
        <v>93</v>
      </c>
      <c r="B22" s="7"/>
      <c r="C22" s="7"/>
      <c r="D22" s="7"/>
      <c r="E22" s="7"/>
      <c r="F22" s="7"/>
      <c r="G22" s="7"/>
      <c r="H22" s="7"/>
      <c r="I22" s="7"/>
      <c r="J22" s="7"/>
      <c r="K22" s="7"/>
      <c r="L22" s="9"/>
      <c r="M22" s="10"/>
      <c r="N22" s="7"/>
      <c r="O22" s="10"/>
      <c r="P22" s="7"/>
      <c r="Q22" s="10"/>
      <c r="R22" s="7"/>
      <c r="S22" s="10"/>
      <c r="T22" s="7"/>
      <c r="U22" s="10"/>
      <c r="V22" s="7"/>
      <c r="W22" s="10"/>
      <c r="X22" s="7"/>
      <c r="Y22" s="10"/>
      <c r="Z22" s="7"/>
      <c r="AA22" s="10"/>
      <c r="AB22" s="7"/>
      <c r="AC22" s="10"/>
      <c r="AD22" s="7"/>
    </row>
    <row r="23" spans="1:30" ht="16.5" customHeight="1" x14ac:dyDescent="0.25">
      <c r="A23" s="7"/>
      <c r="B23" s="7" t="s">
        <v>1011</v>
      </c>
      <c r="C23" s="7"/>
      <c r="D23" s="7"/>
      <c r="E23" s="7"/>
      <c r="F23" s="7"/>
      <c r="G23" s="7"/>
      <c r="H23" s="7"/>
      <c r="I23" s="7"/>
      <c r="J23" s="7"/>
      <c r="K23" s="7"/>
      <c r="L23" s="9"/>
      <c r="M23" s="10"/>
      <c r="N23" s="7"/>
      <c r="O23" s="10"/>
      <c r="P23" s="7"/>
      <c r="Q23" s="10"/>
      <c r="R23" s="7"/>
      <c r="S23" s="10"/>
      <c r="T23" s="7"/>
      <c r="U23" s="10"/>
      <c r="V23" s="7"/>
      <c r="W23" s="10"/>
      <c r="X23" s="7"/>
      <c r="Y23" s="10"/>
      <c r="Z23" s="7"/>
      <c r="AA23" s="10"/>
      <c r="AB23" s="7"/>
      <c r="AC23" s="10"/>
      <c r="AD23" s="7"/>
    </row>
    <row r="24" spans="1:30" ht="16.5" customHeight="1" x14ac:dyDescent="0.25">
      <c r="A24" s="7"/>
      <c r="B24" s="7"/>
      <c r="C24" s="7" t="s">
        <v>1012</v>
      </c>
      <c r="D24" s="7"/>
      <c r="E24" s="7"/>
      <c r="F24" s="7"/>
      <c r="G24" s="7"/>
      <c r="H24" s="7"/>
      <c r="I24" s="7"/>
      <c r="J24" s="7"/>
      <c r="K24" s="7"/>
      <c r="L24" s="9"/>
      <c r="M24" s="10"/>
      <c r="N24" s="7"/>
      <c r="O24" s="10"/>
      <c r="P24" s="7"/>
      <c r="Q24" s="10"/>
      <c r="R24" s="7"/>
      <c r="S24" s="10"/>
      <c r="T24" s="7"/>
      <c r="U24" s="10"/>
      <c r="V24" s="7"/>
      <c r="W24" s="10"/>
      <c r="X24" s="7"/>
      <c r="Y24" s="10"/>
      <c r="Z24" s="7"/>
      <c r="AA24" s="10"/>
      <c r="AB24" s="7"/>
      <c r="AC24" s="10"/>
      <c r="AD24" s="7"/>
    </row>
    <row r="25" spans="1:30" ht="16.5" customHeight="1" x14ac:dyDescent="0.25">
      <c r="A25" s="7"/>
      <c r="B25" s="7"/>
      <c r="C25" s="7"/>
      <c r="D25" s="7" t="s">
        <v>1036</v>
      </c>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c r="C26" s="7"/>
      <c r="D26" s="7"/>
      <c r="E26" s="7" t="s">
        <v>617</v>
      </c>
      <c r="F26" s="7"/>
      <c r="G26" s="7"/>
      <c r="H26" s="7"/>
      <c r="I26" s="7"/>
      <c r="J26" s="7"/>
      <c r="K26" s="7"/>
      <c r="L26" s="9" t="s">
        <v>76</v>
      </c>
      <c r="M26" s="356">
        <v>58.7</v>
      </c>
      <c r="N26" s="360">
        <v>8.9</v>
      </c>
      <c r="O26" s="356">
        <v>53.1</v>
      </c>
      <c r="P26" s="360">
        <v>7.1</v>
      </c>
      <c r="Q26" s="356">
        <v>34.700000000000003</v>
      </c>
      <c r="R26" s="360">
        <v>6.3</v>
      </c>
      <c r="S26" s="356">
        <v>12.9</v>
      </c>
      <c r="T26" s="360">
        <v>3.3</v>
      </c>
      <c r="U26" s="356">
        <v>17.7</v>
      </c>
      <c r="V26" s="360">
        <v>3.3</v>
      </c>
      <c r="W26" s="353">
        <v>5.9</v>
      </c>
      <c r="X26" s="360">
        <v>1.6</v>
      </c>
      <c r="Y26" s="353">
        <v>1.8</v>
      </c>
      <c r="Z26" s="360">
        <v>0.8</v>
      </c>
      <c r="AA26" s="351">
        <v>0.4</v>
      </c>
      <c r="AB26" s="360">
        <v>0.4</v>
      </c>
      <c r="AC26" s="355">
        <v>187.2</v>
      </c>
      <c r="AD26" s="358">
        <v>13.9</v>
      </c>
    </row>
    <row r="27" spans="1:30" ht="16.5" customHeight="1" x14ac:dyDescent="0.25">
      <c r="A27" s="7"/>
      <c r="B27" s="7"/>
      <c r="C27" s="7"/>
      <c r="D27" s="7"/>
      <c r="E27" s="7" t="s">
        <v>615</v>
      </c>
      <c r="F27" s="7"/>
      <c r="G27" s="7"/>
      <c r="H27" s="7"/>
      <c r="I27" s="7"/>
      <c r="J27" s="7"/>
      <c r="K27" s="7"/>
      <c r="L27" s="9" t="s">
        <v>76</v>
      </c>
      <c r="M27" s="355">
        <v>116.3</v>
      </c>
      <c r="N27" s="358">
        <v>13.9</v>
      </c>
      <c r="O27" s="356">
        <v>91.3</v>
      </c>
      <c r="P27" s="358">
        <v>10.6</v>
      </c>
      <c r="Q27" s="356">
        <v>64</v>
      </c>
      <c r="R27" s="360">
        <v>8.1999999999999993</v>
      </c>
      <c r="S27" s="356">
        <v>24.6</v>
      </c>
      <c r="T27" s="360">
        <v>4.5</v>
      </c>
      <c r="U27" s="356">
        <v>35.6</v>
      </c>
      <c r="V27" s="360">
        <v>4.5999999999999996</v>
      </c>
      <c r="W27" s="353">
        <v>9.5</v>
      </c>
      <c r="X27" s="360">
        <v>1.9</v>
      </c>
      <c r="Y27" s="353">
        <v>3.2</v>
      </c>
      <c r="Z27" s="360">
        <v>0.9</v>
      </c>
      <c r="AA27" s="352">
        <v>0.5</v>
      </c>
      <c r="AB27" s="360">
        <v>0.4</v>
      </c>
      <c r="AC27" s="355">
        <v>344.2</v>
      </c>
      <c r="AD27" s="358">
        <v>21.6</v>
      </c>
    </row>
    <row r="28" spans="1:30" ht="16.5" customHeight="1" x14ac:dyDescent="0.25">
      <c r="A28" s="7"/>
      <c r="B28" s="7"/>
      <c r="C28" s="7"/>
      <c r="D28" s="7"/>
      <c r="E28" s="7" t="s">
        <v>72</v>
      </c>
      <c r="F28" s="7"/>
      <c r="G28" s="7"/>
      <c r="H28" s="7"/>
      <c r="I28" s="7"/>
      <c r="J28" s="7"/>
      <c r="K28" s="7"/>
      <c r="L28" s="9" t="s">
        <v>76</v>
      </c>
      <c r="M28" s="355">
        <v>172.8</v>
      </c>
      <c r="N28" s="358">
        <v>16.899999999999999</v>
      </c>
      <c r="O28" s="355">
        <v>145.5</v>
      </c>
      <c r="P28" s="358">
        <v>13.4</v>
      </c>
      <c r="Q28" s="355">
        <v>100.5</v>
      </c>
      <c r="R28" s="358">
        <v>10.6</v>
      </c>
      <c r="S28" s="356">
        <v>37.5</v>
      </c>
      <c r="T28" s="360">
        <v>5.7</v>
      </c>
      <c r="U28" s="356">
        <v>54.3</v>
      </c>
      <c r="V28" s="360">
        <v>6.5</v>
      </c>
      <c r="W28" s="356">
        <v>15.5</v>
      </c>
      <c r="X28" s="360">
        <v>2.6</v>
      </c>
      <c r="Y28" s="353">
        <v>5.3</v>
      </c>
      <c r="Z28" s="360">
        <v>1.2</v>
      </c>
      <c r="AA28" s="352">
        <v>1.1000000000000001</v>
      </c>
      <c r="AB28" s="360">
        <v>0.6</v>
      </c>
      <c r="AC28" s="355">
        <v>530.5</v>
      </c>
      <c r="AD28" s="358">
        <v>27</v>
      </c>
    </row>
    <row r="29" spans="1:30" ht="29.4" customHeight="1" x14ac:dyDescent="0.25">
      <c r="A29" s="7"/>
      <c r="B29" s="519" t="s">
        <v>1037</v>
      </c>
      <c r="C29" s="519"/>
      <c r="D29" s="519"/>
      <c r="E29" s="519"/>
      <c r="F29" s="519"/>
      <c r="G29" s="519"/>
      <c r="H29" s="519"/>
      <c r="I29" s="519"/>
      <c r="J29" s="519"/>
      <c r="K29" s="519"/>
      <c r="L29" s="521"/>
      <c r="M29" s="522"/>
      <c r="N29" s="519"/>
      <c r="O29" s="522"/>
      <c r="P29" s="519"/>
      <c r="Q29" s="522"/>
      <c r="R29" s="519"/>
      <c r="S29" s="522"/>
      <c r="T29" s="519"/>
      <c r="U29" s="522"/>
      <c r="V29" s="519"/>
      <c r="W29" s="522"/>
      <c r="X29" s="519"/>
      <c r="Y29" s="522"/>
      <c r="Z29" s="519"/>
      <c r="AA29" s="522"/>
      <c r="AB29" s="519"/>
      <c r="AC29" s="522"/>
      <c r="AD29" s="519"/>
    </row>
    <row r="30" spans="1:30" ht="16.5" customHeight="1" x14ac:dyDescent="0.25">
      <c r="A30" s="7"/>
      <c r="B30" s="7"/>
      <c r="C30" s="7" t="s">
        <v>1012</v>
      </c>
      <c r="D30" s="7"/>
      <c r="E30" s="7"/>
      <c r="F30" s="7"/>
      <c r="G30" s="7"/>
      <c r="H30" s="7"/>
      <c r="I30" s="7"/>
      <c r="J30" s="7"/>
      <c r="K30" s="7"/>
      <c r="L30" s="9"/>
      <c r="M30" s="10"/>
      <c r="N30" s="7"/>
      <c r="O30" s="10"/>
      <c r="P30" s="7"/>
      <c r="Q30" s="10"/>
      <c r="R30" s="7"/>
      <c r="S30" s="10"/>
      <c r="T30" s="7"/>
      <c r="U30" s="10"/>
      <c r="V30" s="7"/>
      <c r="W30" s="10"/>
      <c r="X30" s="7"/>
      <c r="Y30" s="10"/>
      <c r="Z30" s="7"/>
      <c r="AA30" s="10"/>
      <c r="AB30" s="7"/>
      <c r="AC30" s="10"/>
      <c r="AD30" s="7"/>
    </row>
    <row r="31" spans="1:30" ht="16.5" customHeight="1" x14ac:dyDescent="0.25">
      <c r="A31" s="7"/>
      <c r="B31" s="7"/>
      <c r="C31" s="7"/>
      <c r="D31" s="7" t="s">
        <v>1015</v>
      </c>
      <c r="E31" s="7"/>
      <c r="F31" s="7"/>
      <c r="G31" s="7"/>
      <c r="H31" s="7"/>
      <c r="I31" s="7"/>
      <c r="J31" s="7"/>
      <c r="K31" s="7"/>
      <c r="L31" s="9"/>
      <c r="M31" s="10"/>
      <c r="N31" s="7"/>
      <c r="O31" s="10"/>
      <c r="P31" s="7"/>
      <c r="Q31" s="10"/>
      <c r="R31" s="7"/>
      <c r="S31" s="10"/>
      <c r="T31" s="7"/>
      <c r="U31" s="10"/>
      <c r="V31" s="7"/>
      <c r="W31" s="10"/>
      <c r="X31" s="7"/>
      <c r="Y31" s="10"/>
      <c r="Z31" s="7"/>
      <c r="AA31" s="10"/>
      <c r="AB31" s="7"/>
      <c r="AC31" s="10"/>
      <c r="AD31" s="7"/>
    </row>
    <row r="32" spans="1:30" ht="16.5" customHeight="1" x14ac:dyDescent="0.25">
      <c r="A32" s="7"/>
      <c r="B32" s="7"/>
      <c r="C32" s="7"/>
      <c r="D32" s="7"/>
      <c r="E32" s="7" t="s">
        <v>617</v>
      </c>
      <c r="F32" s="7"/>
      <c r="G32" s="7"/>
      <c r="H32" s="7"/>
      <c r="I32" s="7"/>
      <c r="J32" s="7"/>
      <c r="K32" s="7"/>
      <c r="L32" s="9" t="s">
        <v>76</v>
      </c>
      <c r="M32" s="356">
        <v>75.599999999999994</v>
      </c>
      <c r="N32" s="358">
        <v>10.1</v>
      </c>
      <c r="O32" s="356">
        <v>74</v>
      </c>
      <c r="P32" s="360">
        <v>8.4</v>
      </c>
      <c r="Q32" s="356">
        <v>48.3</v>
      </c>
      <c r="R32" s="360">
        <v>7.4</v>
      </c>
      <c r="S32" s="356">
        <v>19.399999999999999</v>
      </c>
      <c r="T32" s="360">
        <v>4.3</v>
      </c>
      <c r="U32" s="356">
        <v>24.1</v>
      </c>
      <c r="V32" s="360">
        <v>3.9</v>
      </c>
      <c r="W32" s="353">
        <v>7.4</v>
      </c>
      <c r="X32" s="360">
        <v>1.7</v>
      </c>
      <c r="Y32" s="353">
        <v>2.9</v>
      </c>
      <c r="Z32" s="360">
        <v>0.8</v>
      </c>
      <c r="AA32" s="352">
        <v>0.9</v>
      </c>
      <c r="AB32" s="360">
        <v>0.5</v>
      </c>
      <c r="AC32" s="355">
        <v>252.6</v>
      </c>
      <c r="AD32" s="358">
        <v>16.3</v>
      </c>
    </row>
    <row r="33" spans="1:30" ht="16.5" customHeight="1" x14ac:dyDescent="0.25">
      <c r="A33" s="7"/>
      <c r="B33" s="7"/>
      <c r="C33" s="7"/>
      <c r="D33" s="7"/>
      <c r="E33" s="7" t="s">
        <v>615</v>
      </c>
      <c r="F33" s="7"/>
      <c r="G33" s="7"/>
      <c r="H33" s="7"/>
      <c r="I33" s="7"/>
      <c r="J33" s="7"/>
      <c r="K33" s="7"/>
      <c r="L33" s="9" t="s">
        <v>76</v>
      </c>
      <c r="M33" s="355">
        <v>148.19999999999999</v>
      </c>
      <c r="N33" s="358">
        <v>15.4</v>
      </c>
      <c r="O33" s="355">
        <v>130.80000000000001</v>
      </c>
      <c r="P33" s="358">
        <v>10.8</v>
      </c>
      <c r="Q33" s="356">
        <v>83.8</v>
      </c>
      <c r="R33" s="360">
        <v>9.4</v>
      </c>
      <c r="S33" s="356">
        <v>35.9</v>
      </c>
      <c r="T33" s="360">
        <v>5.8</v>
      </c>
      <c r="U33" s="356">
        <v>45.1</v>
      </c>
      <c r="V33" s="360">
        <v>5.5</v>
      </c>
      <c r="W33" s="356">
        <v>14.6</v>
      </c>
      <c r="X33" s="360">
        <v>2.1</v>
      </c>
      <c r="Y33" s="353">
        <v>5.5</v>
      </c>
      <c r="Z33" s="360">
        <v>1</v>
      </c>
      <c r="AA33" s="353">
        <v>1.1000000000000001</v>
      </c>
      <c r="AB33" s="360">
        <v>0.4</v>
      </c>
      <c r="AC33" s="355">
        <v>464.5</v>
      </c>
      <c r="AD33" s="358">
        <v>20.9</v>
      </c>
    </row>
    <row r="34" spans="1:30" ht="16.5" customHeight="1" x14ac:dyDescent="0.25">
      <c r="A34" s="7"/>
      <c r="B34" s="7"/>
      <c r="C34" s="7"/>
      <c r="D34" s="7"/>
      <c r="E34" s="7" t="s">
        <v>72</v>
      </c>
      <c r="F34" s="7"/>
      <c r="G34" s="7"/>
      <c r="H34" s="7"/>
      <c r="I34" s="7"/>
      <c r="J34" s="7"/>
      <c r="K34" s="7"/>
      <c r="L34" s="9" t="s">
        <v>76</v>
      </c>
      <c r="M34" s="355">
        <v>224.7</v>
      </c>
      <c r="N34" s="358">
        <v>18.899999999999999</v>
      </c>
      <c r="O34" s="355">
        <v>202.9</v>
      </c>
      <c r="P34" s="358">
        <v>14.7</v>
      </c>
      <c r="Q34" s="355">
        <v>131</v>
      </c>
      <c r="R34" s="358">
        <v>13.1</v>
      </c>
      <c r="S34" s="356">
        <v>56.7</v>
      </c>
      <c r="T34" s="360">
        <v>7.8</v>
      </c>
      <c r="U34" s="356">
        <v>68.5</v>
      </c>
      <c r="V34" s="360">
        <v>7.5</v>
      </c>
      <c r="W34" s="356">
        <v>22.1</v>
      </c>
      <c r="X34" s="360">
        <v>2.9</v>
      </c>
      <c r="Y34" s="353">
        <v>7.9</v>
      </c>
      <c r="Z34" s="360">
        <v>1.4</v>
      </c>
      <c r="AA34" s="353">
        <v>2.2000000000000002</v>
      </c>
      <c r="AB34" s="360">
        <v>0.7</v>
      </c>
      <c r="AC34" s="355">
        <v>718.3</v>
      </c>
      <c r="AD34" s="358">
        <v>28.2</v>
      </c>
    </row>
    <row r="35" spans="1:30" ht="16.5" customHeight="1" x14ac:dyDescent="0.25">
      <c r="A35" s="7"/>
      <c r="B35" s="7" t="s">
        <v>1011</v>
      </c>
      <c r="C35" s="7"/>
      <c r="D35" s="7"/>
      <c r="E35" s="7"/>
      <c r="F35" s="7"/>
      <c r="G35" s="7"/>
      <c r="H35" s="7"/>
      <c r="I35" s="7"/>
      <c r="J35" s="7"/>
      <c r="K35" s="7"/>
      <c r="L35" s="9"/>
      <c r="M35" s="10"/>
      <c r="N35" s="7"/>
      <c r="O35" s="10"/>
      <c r="P35" s="7"/>
      <c r="Q35" s="10"/>
      <c r="R35" s="7"/>
      <c r="S35" s="10"/>
      <c r="T35" s="7"/>
      <c r="U35" s="10"/>
      <c r="V35" s="7"/>
      <c r="W35" s="10"/>
      <c r="X35" s="7"/>
      <c r="Y35" s="10"/>
      <c r="Z35" s="7"/>
      <c r="AA35" s="10"/>
      <c r="AB35" s="7"/>
      <c r="AC35" s="10"/>
      <c r="AD35" s="7"/>
    </row>
    <row r="36" spans="1:30" ht="16.5" customHeight="1" x14ac:dyDescent="0.25">
      <c r="A36" s="7"/>
      <c r="B36" s="7"/>
      <c r="C36" s="7" t="s">
        <v>1016</v>
      </c>
      <c r="D36" s="7"/>
      <c r="E36" s="7"/>
      <c r="F36" s="7"/>
      <c r="G36" s="7"/>
      <c r="H36" s="7"/>
      <c r="I36" s="7"/>
      <c r="J36" s="7"/>
      <c r="K36" s="7"/>
      <c r="L36" s="9"/>
      <c r="M36" s="10"/>
      <c r="N36" s="7"/>
      <c r="O36" s="10"/>
      <c r="P36" s="7"/>
      <c r="Q36" s="10"/>
      <c r="R36" s="7"/>
      <c r="S36" s="10"/>
      <c r="T36" s="7"/>
      <c r="U36" s="10"/>
      <c r="V36" s="7"/>
      <c r="W36" s="10"/>
      <c r="X36" s="7"/>
      <c r="Y36" s="10"/>
      <c r="Z36" s="7"/>
      <c r="AA36" s="10"/>
      <c r="AB36" s="7"/>
      <c r="AC36" s="10"/>
      <c r="AD36" s="7"/>
    </row>
    <row r="37" spans="1:30" ht="16.5" customHeight="1" x14ac:dyDescent="0.25">
      <c r="A37" s="7"/>
      <c r="B37" s="7"/>
      <c r="C37" s="7"/>
      <c r="D37" s="7" t="s">
        <v>1036</v>
      </c>
      <c r="E37" s="7"/>
      <c r="F37" s="7"/>
      <c r="G37" s="7"/>
      <c r="H37" s="7"/>
      <c r="I37" s="7"/>
      <c r="J37" s="7"/>
      <c r="K37" s="7"/>
      <c r="L37" s="9"/>
      <c r="M37" s="10"/>
      <c r="N37" s="7"/>
      <c r="O37" s="10"/>
      <c r="P37" s="7"/>
      <c r="Q37" s="10"/>
      <c r="R37" s="7"/>
      <c r="S37" s="10"/>
      <c r="T37" s="7"/>
      <c r="U37" s="10"/>
      <c r="V37" s="7"/>
      <c r="W37" s="10"/>
      <c r="X37" s="7"/>
      <c r="Y37" s="10"/>
      <c r="Z37" s="7"/>
      <c r="AA37" s="10"/>
      <c r="AB37" s="7"/>
      <c r="AC37" s="10"/>
      <c r="AD37" s="7"/>
    </row>
    <row r="38" spans="1:30" ht="16.5" customHeight="1" x14ac:dyDescent="0.25">
      <c r="A38" s="7"/>
      <c r="B38" s="7"/>
      <c r="C38" s="7"/>
      <c r="D38" s="7"/>
      <c r="E38" s="7" t="s">
        <v>617</v>
      </c>
      <c r="F38" s="7"/>
      <c r="G38" s="7"/>
      <c r="H38" s="7"/>
      <c r="I38" s="7"/>
      <c r="J38" s="7"/>
      <c r="K38" s="7"/>
      <c r="L38" s="9" t="s">
        <v>407</v>
      </c>
      <c r="M38" s="356">
        <v>77.599999999999994</v>
      </c>
      <c r="N38" s="360">
        <v>5.5</v>
      </c>
      <c r="O38" s="356">
        <v>71.8</v>
      </c>
      <c r="P38" s="360">
        <v>4.9000000000000004</v>
      </c>
      <c r="Q38" s="356">
        <v>71.8</v>
      </c>
      <c r="R38" s="360">
        <v>6.9</v>
      </c>
      <c r="S38" s="356">
        <v>66.5</v>
      </c>
      <c r="T38" s="360">
        <v>8.9</v>
      </c>
      <c r="U38" s="356">
        <v>73.400000000000006</v>
      </c>
      <c r="V38" s="360">
        <v>7.2</v>
      </c>
      <c r="W38" s="356">
        <v>79.7</v>
      </c>
      <c r="X38" s="358">
        <v>10.6</v>
      </c>
      <c r="Y38" s="356">
        <v>62.1</v>
      </c>
      <c r="Z38" s="358">
        <v>20.3</v>
      </c>
      <c r="AA38" s="354">
        <v>44.4</v>
      </c>
      <c r="AB38" s="358">
        <v>36.299999999999997</v>
      </c>
      <c r="AC38" s="356">
        <v>74.099999999999994</v>
      </c>
      <c r="AD38" s="360">
        <v>2.8</v>
      </c>
    </row>
    <row r="39" spans="1:30" ht="16.5" customHeight="1" x14ac:dyDescent="0.25">
      <c r="A39" s="7"/>
      <c r="B39" s="7"/>
      <c r="C39" s="7"/>
      <c r="D39" s="7"/>
      <c r="E39" s="7" t="s">
        <v>615</v>
      </c>
      <c r="F39" s="7"/>
      <c r="G39" s="7"/>
      <c r="H39" s="7"/>
      <c r="I39" s="7"/>
      <c r="J39" s="7"/>
      <c r="K39" s="7"/>
      <c r="L39" s="9" t="s">
        <v>407</v>
      </c>
      <c r="M39" s="356">
        <v>78.5</v>
      </c>
      <c r="N39" s="360">
        <v>4.5999999999999996</v>
      </c>
      <c r="O39" s="356">
        <v>69.8</v>
      </c>
      <c r="P39" s="360">
        <v>5.6</v>
      </c>
      <c r="Q39" s="356">
        <v>76.400000000000006</v>
      </c>
      <c r="R39" s="360">
        <v>4.5999999999999996</v>
      </c>
      <c r="S39" s="356">
        <v>68.5</v>
      </c>
      <c r="T39" s="360">
        <v>5.6</v>
      </c>
      <c r="U39" s="356">
        <v>78.900000000000006</v>
      </c>
      <c r="V39" s="360">
        <v>3.6</v>
      </c>
      <c r="W39" s="356">
        <v>65.099999999999994</v>
      </c>
      <c r="X39" s="360">
        <v>8.8000000000000007</v>
      </c>
      <c r="Y39" s="356">
        <v>58.2</v>
      </c>
      <c r="Z39" s="358">
        <v>13.1</v>
      </c>
      <c r="AA39" s="354">
        <v>45.5</v>
      </c>
      <c r="AB39" s="358">
        <v>31.7</v>
      </c>
      <c r="AC39" s="356">
        <v>74.099999999999994</v>
      </c>
      <c r="AD39" s="360">
        <v>3.2</v>
      </c>
    </row>
    <row r="40" spans="1:30" ht="16.5" customHeight="1" x14ac:dyDescent="0.25">
      <c r="A40" s="14"/>
      <c r="B40" s="14"/>
      <c r="C40" s="14"/>
      <c r="D40" s="14"/>
      <c r="E40" s="14" t="s">
        <v>72</v>
      </c>
      <c r="F40" s="14"/>
      <c r="G40" s="14"/>
      <c r="H40" s="14"/>
      <c r="I40" s="14"/>
      <c r="J40" s="14"/>
      <c r="K40" s="14"/>
      <c r="L40" s="15" t="s">
        <v>407</v>
      </c>
      <c r="M40" s="357">
        <v>76.900000000000006</v>
      </c>
      <c r="N40" s="361">
        <v>3.9</v>
      </c>
      <c r="O40" s="357">
        <v>71.7</v>
      </c>
      <c r="P40" s="361">
        <v>4.0999999999999996</v>
      </c>
      <c r="Q40" s="357">
        <v>76.7</v>
      </c>
      <c r="R40" s="361">
        <v>2.7</v>
      </c>
      <c r="S40" s="357">
        <v>66.099999999999994</v>
      </c>
      <c r="T40" s="361">
        <v>4.0999999999999996</v>
      </c>
      <c r="U40" s="357">
        <v>79.3</v>
      </c>
      <c r="V40" s="361">
        <v>3.7</v>
      </c>
      <c r="W40" s="357">
        <v>70.099999999999994</v>
      </c>
      <c r="X40" s="361">
        <v>7.6</v>
      </c>
      <c r="Y40" s="357">
        <v>67.099999999999994</v>
      </c>
      <c r="Z40" s="361">
        <v>9.6</v>
      </c>
      <c r="AA40" s="357">
        <v>50</v>
      </c>
      <c r="AB40" s="359">
        <v>23.1</v>
      </c>
      <c r="AC40" s="357">
        <v>73.900000000000006</v>
      </c>
      <c r="AD40" s="361">
        <v>2.5</v>
      </c>
    </row>
    <row r="41" spans="1:30" ht="4.5" customHeight="1" x14ac:dyDescent="0.25">
      <c r="A41" s="25"/>
      <c r="B41" s="25"/>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row>
    <row r="42" spans="1:30" ht="16.5" customHeight="1" x14ac:dyDescent="0.25">
      <c r="A42" s="25"/>
      <c r="B42" s="25"/>
      <c r="C42" s="512" t="s">
        <v>1038</v>
      </c>
      <c r="D42" s="512"/>
      <c r="E42" s="512"/>
      <c r="F42" s="512"/>
      <c r="G42" s="512"/>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row>
    <row r="43" spans="1:30" ht="4.5" customHeight="1" x14ac:dyDescent="0.25">
      <c r="A43" s="25"/>
      <c r="B43" s="2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1:30" ht="16.5" customHeight="1" x14ac:dyDescent="0.25">
      <c r="A44" s="155"/>
      <c r="B44" s="155"/>
      <c r="C44" s="512" t="s">
        <v>571</v>
      </c>
      <c r="D44" s="512"/>
      <c r="E44" s="512"/>
      <c r="F44" s="512"/>
      <c r="G44" s="512"/>
      <c r="H44" s="512"/>
      <c r="I44" s="512"/>
      <c r="J44" s="512"/>
      <c r="K44" s="512"/>
      <c r="L44" s="512"/>
      <c r="M44" s="512"/>
      <c r="N44" s="512"/>
      <c r="O44" s="512"/>
      <c r="P44" s="512"/>
      <c r="Q44" s="512"/>
      <c r="R44" s="512"/>
      <c r="S44" s="512"/>
      <c r="T44" s="512"/>
      <c r="U44" s="512"/>
      <c r="V44" s="512"/>
      <c r="W44" s="512"/>
      <c r="X44" s="512"/>
      <c r="Y44" s="512"/>
      <c r="Z44" s="512"/>
      <c r="AA44" s="512"/>
      <c r="AB44" s="512"/>
      <c r="AC44" s="512"/>
      <c r="AD44" s="512"/>
    </row>
    <row r="45" spans="1:30" ht="16.5" customHeight="1" x14ac:dyDescent="0.25">
      <c r="A45" s="155"/>
      <c r="B45" s="155"/>
      <c r="C45" s="512" t="s">
        <v>572</v>
      </c>
      <c r="D45" s="512"/>
      <c r="E45" s="512"/>
      <c r="F45" s="512"/>
      <c r="G45" s="512"/>
      <c r="H45" s="512"/>
      <c r="I45" s="512"/>
      <c r="J45" s="512"/>
      <c r="K45" s="512"/>
      <c r="L45" s="512"/>
      <c r="M45" s="512"/>
      <c r="N45" s="512"/>
      <c r="O45" s="512"/>
      <c r="P45" s="512"/>
      <c r="Q45" s="512"/>
      <c r="R45" s="512"/>
      <c r="S45" s="512"/>
      <c r="T45" s="512"/>
      <c r="U45" s="512"/>
      <c r="V45" s="512"/>
      <c r="W45" s="512"/>
      <c r="X45" s="512"/>
      <c r="Y45" s="512"/>
      <c r="Z45" s="512"/>
      <c r="AA45" s="512"/>
      <c r="AB45" s="512"/>
      <c r="AC45" s="512"/>
      <c r="AD45" s="512"/>
    </row>
    <row r="46" spans="1:30" ht="4.5" customHeight="1" x14ac:dyDescent="0.25">
      <c r="A46" s="25"/>
      <c r="B46" s="2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0" ht="16.5" customHeight="1" x14ac:dyDescent="0.25">
      <c r="A47" s="25" t="s">
        <v>102</v>
      </c>
      <c r="B47" s="25"/>
      <c r="C47" s="512" t="s">
        <v>1018</v>
      </c>
      <c r="D47" s="512"/>
      <c r="E47" s="512"/>
      <c r="F47" s="512"/>
      <c r="G47" s="512"/>
      <c r="H47" s="512"/>
      <c r="I47" s="512"/>
      <c r="J47" s="512"/>
      <c r="K47" s="512"/>
      <c r="L47" s="512"/>
      <c r="M47" s="512"/>
      <c r="N47" s="512"/>
      <c r="O47" s="512"/>
      <c r="P47" s="512"/>
      <c r="Q47" s="512"/>
      <c r="R47" s="512"/>
      <c r="S47" s="512"/>
      <c r="T47" s="512"/>
      <c r="U47" s="512"/>
      <c r="V47" s="512"/>
      <c r="W47" s="512"/>
      <c r="X47" s="512"/>
      <c r="Y47" s="512"/>
      <c r="Z47" s="512"/>
      <c r="AA47" s="512"/>
      <c r="AB47" s="512"/>
      <c r="AC47" s="512"/>
      <c r="AD47" s="512"/>
    </row>
    <row r="48" spans="1:30" ht="16.5" customHeight="1" x14ac:dyDescent="0.25">
      <c r="A48" s="25" t="s">
        <v>103</v>
      </c>
      <c r="B48" s="25"/>
      <c r="C48" s="512" t="s">
        <v>1019</v>
      </c>
      <c r="D48" s="512"/>
      <c r="E48" s="512"/>
      <c r="F48" s="512"/>
      <c r="G48" s="512"/>
      <c r="H48" s="512"/>
      <c r="I48" s="512"/>
      <c r="J48" s="512"/>
      <c r="K48" s="512"/>
      <c r="L48" s="512"/>
      <c r="M48" s="512"/>
      <c r="N48" s="512"/>
      <c r="O48" s="512"/>
      <c r="P48" s="512"/>
      <c r="Q48" s="512"/>
      <c r="R48" s="512"/>
      <c r="S48" s="512"/>
      <c r="T48" s="512"/>
      <c r="U48" s="512"/>
      <c r="V48" s="512"/>
      <c r="W48" s="512"/>
      <c r="X48" s="512"/>
      <c r="Y48" s="512"/>
      <c r="Z48" s="512"/>
      <c r="AA48" s="512"/>
      <c r="AB48" s="512"/>
      <c r="AC48" s="512"/>
      <c r="AD48" s="512"/>
    </row>
    <row r="49" spans="1:30" ht="29.4" customHeight="1" x14ac:dyDescent="0.25">
      <c r="A49" s="25" t="s">
        <v>104</v>
      </c>
      <c r="B49" s="25"/>
      <c r="C49" s="512" t="s">
        <v>1039</v>
      </c>
      <c r="D49" s="512"/>
      <c r="E49" s="512"/>
      <c r="F49" s="512"/>
      <c r="G49" s="512"/>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row>
    <row r="50" spans="1:30" ht="42.45" customHeight="1" x14ac:dyDescent="0.25">
      <c r="A50" s="25" t="s">
        <v>105</v>
      </c>
      <c r="B50" s="25"/>
      <c r="C50" s="512" t="s">
        <v>1040</v>
      </c>
      <c r="D50" s="512"/>
      <c r="E50" s="512"/>
      <c r="F50" s="512"/>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row>
    <row r="51" spans="1:30" ht="29.4" customHeight="1" x14ac:dyDescent="0.25">
      <c r="A51" s="25" t="s">
        <v>106</v>
      </c>
      <c r="B51" s="25"/>
      <c r="C51" s="512" t="s">
        <v>1022</v>
      </c>
      <c r="D51" s="512"/>
      <c r="E51" s="512"/>
      <c r="F51" s="512"/>
      <c r="G51" s="512"/>
      <c r="H51" s="512"/>
      <c r="I51" s="512"/>
      <c r="J51" s="512"/>
      <c r="K51" s="512"/>
      <c r="L51" s="512"/>
      <c r="M51" s="512"/>
      <c r="N51" s="512"/>
      <c r="O51" s="512"/>
      <c r="P51" s="512"/>
      <c r="Q51" s="512"/>
      <c r="R51" s="512"/>
      <c r="S51" s="512"/>
      <c r="T51" s="512"/>
      <c r="U51" s="512"/>
      <c r="V51" s="512"/>
      <c r="W51" s="512"/>
      <c r="X51" s="512"/>
      <c r="Y51" s="512"/>
      <c r="Z51" s="512"/>
      <c r="AA51" s="512"/>
      <c r="AB51" s="512"/>
      <c r="AC51" s="512"/>
      <c r="AD51" s="512"/>
    </row>
    <row r="52" spans="1:30" ht="29.4" customHeight="1" x14ac:dyDescent="0.25">
      <c r="A52" s="25" t="s">
        <v>107</v>
      </c>
      <c r="B52" s="25"/>
      <c r="C52" s="512" t="s">
        <v>848</v>
      </c>
      <c r="D52" s="512"/>
      <c r="E52" s="512"/>
      <c r="F52" s="512"/>
      <c r="G52" s="512"/>
      <c r="H52" s="512"/>
      <c r="I52" s="512"/>
      <c r="J52" s="512"/>
      <c r="K52" s="512"/>
      <c r="L52" s="512"/>
      <c r="M52" s="512"/>
      <c r="N52" s="512"/>
      <c r="O52" s="512"/>
      <c r="P52" s="512"/>
      <c r="Q52" s="512"/>
      <c r="R52" s="512"/>
      <c r="S52" s="512"/>
      <c r="T52" s="512"/>
      <c r="U52" s="512"/>
      <c r="V52" s="512"/>
      <c r="W52" s="512"/>
      <c r="X52" s="512"/>
      <c r="Y52" s="512"/>
      <c r="Z52" s="512"/>
      <c r="AA52" s="512"/>
      <c r="AB52" s="512"/>
      <c r="AC52" s="512"/>
      <c r="AD52" s="512"/>
    </row>
    <row r="53" spans="1:30" ht="29.4" customHeight="1" x14ac:dyDescent="0.25">
      <c r="A53" s="25" t="s">
        <v>205</v>
      </c>
      <c r="B53" s="25"/>
      <c r="C53" s="512" t="s">
        <v>849</v>
      </c>
      <c r="D53" s="512"/>
      <c r="E53" s="512"/>
      <c r="F53" s="512"/>
      <c r="G53" s="512"/>
      <c r="H53" s="512"/>
      <c r="I53" s="512"/>
      <c r="J53" s="512"/>
      <c r="K53" s="512"/>
      <c r="L53" s="512"/>
      <c r="M53" s="512"/>
      <c r="N53" s="512"/>
      <c r="O53" s="512"/>
      <c r="P53" s="512"/>
      <c r="Q53" s="512"/>
      <c r="R53" s="512"/>
      <c r="S53" s="512"/>
      <c r="T53" s="512"/>
      <c r="U53" s="512"/>
      <c r="V53" s="512"/>
      <c r="W53" s="512"/>
      <c r="X53" s="512"/>
      <c r="Y53" s="512"/>
      <c r="Z53" s="512"/>
      <c r="AA53" s="512"/>
      <c r="AB53" s="512"/>
      <c r="AC53" s="512"/>
      <c r="AD53" s="512"/>
    </row>
    <row r="54" spans="1:30" ht="16.5" customHeight="1" x14ac:dyDescent="0.25">
      <c r="A54" s="25" t="s">
        <v>842</v>
      </c>
      <c r="B54" s="25"/>
      <c r="C54" s="512" t="s">
        <v>853</v>
      </c>
      <c r="D54" s="512"/>
      <c r="E54" s="512"/>
      <c r="F54" s="512"/>
      <c r="G54" s="512"/>
      <c r="H54" s="512"/>
      <c r="I54" s="512"/>
      <c r="J54" s="512"/>
      <c r="K54" s="512"/>
      <c r="L54" s="512"/>
      <c r="M54" s="512"/>
      <c r="N54" s="512"/>
      <c r="O54" s="512"/>
      <c r="P54" s="512"/>
      <c r="Q54" s="512"/>
      <c r="R54" s="512"/>
      <c r="S54" s="512"/>
      <c r="T54" s="512"/>
      <c r="U54" s="512"/>
      <c r="V54" s="512"/>
      <c r="W54" s="512"/>
      <c r="X54" s="512"/>
      <c r="Y54" s="512"/>
      <c r="Z54" s="512"/>
      <c r="AA54" s="512"/>
      <c r="AB54" s="512"/>
      <c r="AC54" s="512"/>
      <c r="AD54" s="512"/>
    </row>
    <row r="55" spans="1:30" ht="16.5" customHeight="1" x14ac:dyDescent="0.25">
      <c r="A55" s="25" t="s">
        <v>843</v>
      </c>
      <c r="B55" s="25"/>
      <c r="C55" s="512" t="s">
        <v>854</v>
      </c>
      <c r="D55" s="512"/>
      <c r="E55" s="512"/>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row>
    <row r="56" spans="1:30" ht="4.5" customHeight="1" x14ac:dyDescent="0.25"/>
    <row r="57" spans="1:30" ht="16.5" customHeight="1" x14ac:dyDescent="0.25">
      <c r="A57" s="26" t="s">
        <v>115</v>
      </c>
      <c r="B57" s="25"/>
      <c r="C57" s="25"/>
      <c r="D57" s="25"/>
      <c r="E57" s="512" t="s">
        <v>1041</v>
      </c>
      <c r="F57" s="512"/>
      <c r="G57" s="512"/>
      <c r="H57" s="512"/>
      <c r="I57" s="512"/>
      <c r="J57" s="512"/>
      <c r="K57" s="512"/>
      <c r="L57" s="512"/>
      <c r="M57" s="512"/>
      <c r="N57" s="512"/>
      <c r="O57" s="512"/>
      <c r="P57" s="512"/>
      <c r="Q57" s="512"/>
      <c r="R57" s="512"/>
      <c r="S57" s="512"/>
      <c r="T57" s="512"/>
      <c r="U57" s="512"/>
      <c r="V57" s="512"/>
      <c r="W57" s="512"/>
      <c r="X57" s="512"/>
      <c r="Y57" s="512"/>
      <c r="Z57" s="512"/>
      <c r="AA57" s="512"/>
      <c r="AB57" s="512"/>
      <c r="AC57" s="512"/>
      <c r="AD57" s="512"/>
    </row>
  </sheetData>
  <mergeCells count="25">
    <mergeCell ref="B29:AD29"/>
    <mergeCell ref="K1:AD1"/>
    <mergeCell ref="C42:AD42"/>
    <mergeCell ref="C44:AD44"/>
    <mergeCell ref="C45:AD45"/>
    <mergeCell ref="W2:X2"/>
    <mergeCell ref="Y2:Z2"/>
    <mergeCell ref="AA2:AB2"/>
    <mergeCell ref="AC2:AD2"/>
    <mergeCell ref="B10:AD10"/>
    <mergeCell ref="M2:N2"/>
    <mergeCell ref="O2:P2"/>
    <mergeCell ref="Q2:R2"/>
    <mergeCell ref="S2:T2"/>
    <mergeCell ref="U2:V2"/>
    <mergeCell ref="C47:AD47"/>
    <mergeCell ref="C48:AD48"/>
    <mergeCell ref="C49:AD49"/>
    <mergeCell ref="C50:AD50"/>
    <mergeCell ref="C51:AD51"/>
    <mergeCell ref="C52:AD52"/>
    <mergeCell ref="C53:AD53"/>
    <mergeCell ref="C54:AD54"/>
    <mergeCell ref="C55:AD55"/>
    <mergeCell ref="E57:AD57"/>
  </mergeCells>
  <pageMargins left="0.7" right="0.7" top="0.75" bottom="0.75" header="0.3" footer="0.3"/>
  <pageSetup paperSize="9" fitToHeight="0" orientation="landscape" horizontalDpi="300" verticalDpi="300"/>
  <headerFooter scaleWithDoc="0" alignWithMargins="0">
    <oddHeader>&amp;C&amp;"Arial"&amp;8TABLE 14A.40</oddHeader>
    <oddFooter>&amp;L&amp;"Arial"&amp;8REPORT ON
GOVERNMENT
SERVICES 2022&amp;R&amp;"Arial"&amp;8AGED CARE
SERVICES
PAGE &amp;B&amp;P&amp;B</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AD50"/>
  <sheetViews>
    <sheetView showGridLines="0" workbookViewId="0"/>
  </sheetViews>
  <sheetFormatPr defaultRowHeight="13.2" x14ac:dyDescent="0.25"/>
  <cols>
    <col min="1" max="11" width="1.88671875" customWidth="1"/>
    <col min="12" max="12" width="5.44140625" customWidth="1"/>
    <col min="13" max="13" width="6.6640625" customWidth="1"/>
    <col min="14" max="14" width="6" customWidth="1"/>
    <col min="15" max="15" width="6.6640625" customWidth="1"/>
    <col min="16" max="16" width="6" customWidth="1"/>
    <col min="17" max="17" width="6.6640625" customWidth="1"/>
    <col min="18" max="18" width="6" customWidth="1"/>
    <col min="19" max="19" width="6.6640625" customWidth="1"/>
    <col min="20" max="20" width="6" customWidth="1"/>
    <col min="21" max="21" width="6.6640625" customWidth="1"/>
    <col min="22" max="22" width="6" customWidth="1"/>
    <col min="23" max="23" width="6.6640625" customWidth="1"/>
    <col min="24" max="24" width="6" customWidth="1"/>
    <col min="25" max="25" width="6.6640625" customWidth="1"/>
    <col min="26" max="26" width="6" customWidth="1"/>
    <col min="27" max="27" width="6.6640625" customWidth="1"/>
    <col min="28" max="28" width="6" customWidth="1"/>
    <col min="29" max="29" width="6.6640625" customWidth="1"/>
    <col min="30" max="30" width="6" customWidth="1"/>
  </cols>
  <sheetData>
    <row r="1" spans="1:30" ht="33.9" customHeight="1" x14ac:dyDescent="0.25">
      <c r="A1" s="8" t="s">
        <v>1042</v>
      </c>
      <c r="B1" s="8"/>
      <c r="C1" s="8"/>
      <c r="D1" s="8"/>
      <c r="E1" s="8"/>
      <c r="F1" s="8"/>
      <c r="G1" s="8"/>
      <c r="H1" s="8"/>
      <c r="I1" s="8"/>
      <c r="J1" s="8"/>
      <c r="K1" s="517" t="s">
        <v>1043</v>
      </c>
      <c r="L1" s="518"/>
      <c r="M1" s="518"/>
      <c r="N1" s="518"/>
      <c r="O1" s="518"/>
      <c r="P1" s="518"/>
      <c r="Q1" s="518"/>
      <c r="R1" s="518"/>
      <c r="S1" s="518"/>
      <c r="T1" s="518"/>
      <c r="U1" s="518"/>
      <c r="V1" s="518"/>
      <c r="W1" s="518"/>
      <c r="X1" s="518"/>
      <c r="Y1" s="518"/>
      <c r="Z1" s="518"/>
      <c r="AA1" s="518"/>
      <c r="AB1" s="518"/>
      <c r="AC1" s="518"/>
      <c r="AD1" s="518"/>
    </row>
    <row r="2" spans="1:30" ht="16.5" customHeight="1" x14ac:dyDescent="0.25">
      <c r="A2" s="11"/>
      <c r="B2" s="11"/>
      <c r="C2" s="11"/>
      <c r="D2" s="11"/>
      <c r="E2" s="11"/>
      <c r="F2" s="11"/>
      <c r="G2" s="11"/>
      <c r="H2" s="11"/>
      <c r="I2" s="11"/>
      <c r="J2" s="11"/>
      <c r="K2" s="11"/>
      <c r="L2" s="12" t="s">
        <v>62</v>
      </c>
      <c r="M2" s="523" t="s">
        <v>1044</v>
      </c>
      <c r="N2" s="524"/>
      <c r="O2" s="523" t="s">
        <v>1045</v>
      </c>
      <c r="P2" s="524"/>
      <c r="Q2" s="523" t="s">
        <v>1046</v>
      </c>
      <c r="R2" s="524"/>
      <c r="S2" s="523" t="s">
        <v>1047</v>
      </c>
      <c r="T2" s="524"/>
      <c r="U2" s="523" t="s">
        <v>1048</v>
      </c>
      <c r="V2" s="524"/>
      <c r="W2" s="523" t="s">
        <v>1049</v>
      </c>
      <c r="X2" s="524"/>
      <c r="Y2" s="523" t="s">
        <v>1050</v>
      </c>
      <c r="Z2" s="524"/>
      <c r="AA2" s="523" t="s">
        <v>1051</v>
      </c>
      <c r="AB2" s="524"/>
      <c r="AC2" s="523" t="s">
        <v>1052</v>
      </c>
      <c r="AD2" s="524"/>
    </row>
    <row r="3" spans="1:30" ht="16.5" customHeight="1" x14ac:dyDescent="0.25">
      <c r="A3" s="7" t="s">
        <v>1053</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89</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1012</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1013</v>
      </c>
      <c r="E6" s="7"/>
      <c r="F6" s="7"/>
      <c r="G6" s="7"/>
      <c r="H6" s="7"/>
      <c r="I6" s="7"/>
      <c r="J6" s="7"/>
      <c r="K6" s="7"/>
      <c r="L6" s="9"/>
      <c r="M6" s="10"/>
      <c r="N6" s="7"/>
      <c r="O6" s="10"/>
      <c r="P6" s="7"/>
      <c r="Q6" s="10"/>
      <c r="R6" s="7"/>
      <c r="S6" s="10"/>
      <c r="T6" s="7"/>
      <c r="U6" s="10"/>
      <c r="V6" s="7"/>
      <c r="W6" s="10"/>
      <c r="X6" s="7"/>
      <c r="Y6" s="10"/>
      <c r="Z6" s="7"/>
      <c r="AA6" s="10"/>
      <c r="AB6" s="7"/>
      <c r="AC6" s="10"/>
      <c r="AD6" s="7"/>
    </row>
    <row r="7" spans="1:30" ht="16.5" customHeight="1" x14ac:dyDescent="0.25">
      <c r="A7" s="7"/>
      <c r="B7" s="7"/>
      <c r="C7" s="7"/>
      <c r="D7" s="7"/>
      <c r="E7" s="7" t="s">
        <v>617</v>
      </c>
      <c r="F7" s="7"/>
      <c r="G7" s="7"/>
      <c r="H7" s="7"/>
      <c r="I7" s="7"/>
      <c r="J7" s="7"/>
      <c r="K7" s="7"/>
      <c r="L7" s="9" t="s">
        <v>76</v>
      </c>
      <c r="M7" s="372">
        <v>13.8</v>
      </c>
      <c r="N7" s="376">
        <v>6.4</v>
      </c>
      <c r="O7" s="372">
        <v>13.3</v>
      </c>
      <c r="P7" s="376">
        <v>5.4</v>
      </c>
      <c r="Q7" s="367">
        <v>7.3</v>
      </c>
      <c r="R7" s="376">
        <v>3.6</v>
      </c>
      <c r="S7" s="367">
        <v>3.6</v>
      </c>
      <c r="T7" s="376">
        <v>1.9</v>
      </c>
      <c r="U7" s="367">
        <v>2.8</v>
      </c>
      <c r="V7" s="376">
        <v>1.7</v>
      </c>
      <c r="W7" s="368" t="s">
        <v>501</v>
      </c>
      <c r="X7" s="7"/>
      <c r="Y7" s="368" t="s">
        <v>501</v>
      </c>
      <c r="Z7" s="7"/>
      <c r="AA7" s="369" t="s">
        <v>79</v>
      </c>
      <c r="AB7" s="7"/>
      <c r="AC7" s="372">
        <v>42</v>
      </c>
      <c r="AD7" s="376">
        <v>8.9</v>
      </c>
    </row>
    <row r="8" spans="1:30" ht="16.5" customHeight="1" x14ac:dyDescent="0.25">
      <c r="A8" s="7"/>
      <c r="B8" s="7"/>
      <c r="C8" s="7"/>
      <c r="D8" s="7"/>
      <c r="E8" s="7" t="s">
        <v>615</v>
      </c>
      <c r="F8" s="7"/>
      <c r="G8" s="7"/>
      <c r="H8" s="7"/>
      <c r="I8" s="7"/>
      <c r="J8" s="7"/>
      <c r="K8" s="7"/>
      <c r="L8" s="9" t="s">
        <v>76</v>
      </c>
      <c r="M8" s="372">
        <v>18.600000000000001</v>
      </c>
      <c r="N8" s="376">
        <v>6.9</v>
      </c>
      <c r="O8" s="372">
        <v>19.5</v>
      </c>
      <c r="P8" s="376">
        <v>6.7</v>
      </c>
      <c r="Q8" s="372">
        <v>14.9</v>
      </c>
      <c r="R8" s="376">
        <v>5.2</v>
      </c>
      <c r="S8" s="367">
        <v>3.7</v>
      </c>
      <c r="T8" s="376">
        <v>2</v>
      </c>
      <c r="U8" s="369">
        <v>9.3000000000000007</v>
      </c>
      <c r="V8" s="376">
        <v>3.5</v>
      </c>
      <c r="W8" s="369">
        <v>2.6</v>
      </c>
      <c r="X8" s="376">
        <v>1.2</v>
      </c>
      <c r="Y8" s="367">
        <v>1</v>
      </c>
      <c r="Z8" s="376">
        <v>0.8</v>
      </c>
      <c r="AA8" s="369" t="s">
        <v>79</v>
      </c>
      <c r="AB8" s="7"/>
      <c r="AC8" s="372">
        <v>69.599999999999994</v>
      </c>
      <c r="AD8" s="374">
        <v>11.7</v>
      </c>
    </row>
    <row r="9" spans="1:30" ht="16.5" customHeight="1" x14ac:dyDescent="0.25">
      <c r="A9" s="7"/>
      <c r="B9" s="7"/>
      <c r="C9" s="7"/>
      <c r="D9" s="7"/>
      <c r="E9" s="7" t="s">
        <v>72</v>
      </c>
      <c r="F9" s="7"/>
      <c r="G9" s="7"/>
      <c r="H9" s="7"/>
      <c r="I9" s="7"/>
      <c r="J9" s="7"/>
      <c r="K9" s="7"/>
      <c r="L9" s="9" t="s">
        <v>76</v>
      </c>
      <c r="M9" s="372">
        <v>34.5</v>
      </c>
      <c r="N9" s="376">
        <v>9.9</v>
      </c>
      <c r="O9" s="372">
        <v>31.4</v>
      </c>
      <c r="P9" s="376">
        <v>8.4</v>
      </c>
      <c r="Q9" s="372">
        <v>22.6</v>
      </c>
      <c r="R9" s="376">
        <v>6.4</v>
      </c>
      <c r="S9" s="369">
        <v>7.8</v>
      </c>
      <c r="T9" s="376">
        <v>2.6</v>
      </c>
      <c r="U9" s="372">
        <v>10.9</v>
      </c>
      <c r="V9" s="376">
        <v>3.7</v>
      </c>
      <c r="W9" s="369">
        <v>3.1</v>
      </c>
      <c r="X9" s="376">
        <v>1.3</v>
      </c>
      <c r="Y9" s="367">
        <v>1.3</v>
      </c>
      <c r="Z9" s="376">
        <v>0.8</v>
      </c>
      <c r="AA9" s="367">
        <v>0.6</v>
      </c>
      <c r="AB9" s="376">
        <v>0.4</v>
      </c>
      <c r="AC9" s="370">
        <v>111.5</v>
      </c>
      <c r="AD9" s="374">
        <v>14.9</v>
      </c>
    </row>
    <row r="10" spans="1:30" ht="16.5" customHeight="1" x14ac:dyDescent="0.25">
      <c r="A10" s="7"/>
      <c r="B10" s="7"/>
      <c r="C10" s="7"/>
      <c r="D10" s="7" t="s">
        <v>1015</v>
      </c>
      <c r="E10" s="7"/>
      <c r="F10" s="7"/>
      <c r="G10" s="7"/>
      <c r="H10" s="7"/>
      <c r="I10" s="7"/>
      <c r="J10" s="7"/>
      <c r="K10" s="7"/>
      <c r="L10" s="9"/>
      <c r="M10" s="10"/>
      <c r="N10" s="7"/>
      <c r="O10" s="10"/>
      <c r="P10" s="7"/>
      <c r="Q10" s="10"/>
      <c r="R10" s="7"/>
      <c r="S10" s="10"/>
      <c r="T10" s="7"/>
      <c r="U10" s="10"/>
      <c r="V10" s="7"/>
      <c r="W10" s="10"/>
      <c r="X10" s="7"/>
      <c r="Y10" s="10"/>
      <c r="Z10" s="7"/>
      <c r="AA10" s="10"/>
      <c r="AB10" s="7"/>
      <c r="AC10" s="10"/>
      <c r="AD10" s="7"/>
    </row>
    <row r="11" spans="1:30" ht="16.5" customHeight="1" x14ac:dyDescent="0.25">
      <c r="A11" s="7"/>
      <c r="B11" s="7"/>
      <c r="C11" s="7"/>
      <c r="D11" s="7"/>
      <c r="E11" s="7" t="s">
        <v>617</v>
      </c>
      <c r="F11" s="7"/>
      <c r="G11" s="7"/>
      <c r="H11" s="7"/>
      <c r="I11" s="7"/>
      <c r="J11" s="7"/>
      <c r="K11" s="7"/>
      <c r="L11" s="9" t="s">
        <v>76</v>
      </c>
      <c r="M11" s="372">
        <v>17.3</v>
      </c>
      <c r="N11" s="376">
        <v>6.9</v>
      </c>
      <c r="O11" s="372">
        <v>14.8</v>
      </c>
      <c r="P11" s="376">
        <v>5.8</v>
      </c>
      <c r="Q11" s="367">
        <v>7.7</v>
      </c>
      <c r="R11" s="376">
        <v>4.0999999999999996</v>
      </c>
      <c r="S11" s="367">
        <v>3.5</v>
      </c>
      <c r="T11" s="376">
        <v>2</v>
      </c>
      <c r="U11" s="367">
        <v>3.3</v>
      </c>
      <c r="V11" s="376">
        <v>1.8</v>
      </c>
      <c r="W11" s="368" t="s">
        <v>501</v>
      </c>
      <c r="X11" s="7"/>
      <c r="Y11" s="368" t="s">
        <v>501</v>
      </c>
      <c r="Z11" s="7"/>
      <c r="AA11" s="369" t="s">
        <v>79</v>
      </c>
      <c r="AB11" s="7"/>
      <c r="AC11" s="372">
        <v>47.8</v>
      </c>
      <c r="AD11" s="376">
        <v>9.6</v>
      </c>
    </row>
    <row r="12" spans="1:30" ht="16.5" customHeight="1" x14ac:dyDescent="0.25">
      <c r="A12" s="7"/>
      <c r="B12" s="7"/>
      <c r="C12" s="7"/>
      <c r="D12" s="7"/>
      <c r="E12" s="7" t="s">
        <v>615</v>
      </c>
      <c r="F12" s="7"/>
      <c r="G12" s="7"/>
      <c r="H12" s="7"/>
      <c r="I12" s="7"/>
      <c r="J12" s="7"/>
      <c r="K12" s="7"/>
      <c r="L12" s="9" t="s">
        <v>76</v>
      </c>
      <c r="M12" s="372">
        <v>27</v>
      </c>
      <c r="N12" s="376">
        <v>7.5</v>
      </c>
      <c r="O12" s="372">
        <v>27.5</v>
      </c>
      <c r="P12" s="376">
        <v>7.7</v>
      </c>
      <c r="Q12" s="372">
        <v>19.2</v>
      </c>
      <c r="R12" s="376">
        <v>5.6</v>
      </c>
      <c r="S12" s="369">
        <v>7.2</v>
      </c>
      <c r="T12" s="376">
        <v>2.7</v>
      </c>
      <c r="U12" s="372">
        <v>12.7</v>
      </c>
      <c r="V12" s="376">
        <v>3.9</v>
      </c>
      <c r="W12" s="369">
        <v>3.4</v>
      </c>
      <c r="X12" s="376">
        <v>1.4</v>
      </c>
      <c r="Y12" s="367">
        <v>1</v>
      </c>
      <c r="Z12" s="376">
        <v>0.8</v>
      </c>
      <c r="AA12" s="369" t="s">
        <v>79</v>
      </c>
      <c r="AB12" s="7"/>
      <c r="AC12" s="372">
        <v>94.1</v>
      </c>
      <c r="AD12" s="374">
        <v>12.9</v>
      </c>
    </row>
    <row r="13" spans="1:30" ht="16.5" customHeight="1" x14ac:dyDescent="0.25">
      <c r="A13" s="7"/>
      <c r="B13" s="7"/>
      <c r="C13" s="7"/>
      <c r="D13" s="7"/>
      <c r="E13" s="7" t="s">
        <v>72</v>
      </c>
      <c r="F13" s="7"/>
      <c r="G13" s="7"/>
      <c r="H13" s="7"/>
      <c r="I13" s="7"/>
      <c r="J13" s="7"/>
      <c r="K13" s="7"/>
      <c r="L13" s="9" t="s">
        <v>76</v>
      </c>
      <c r="M13" s="372">
        <v>43.4</v>
      </c>
      <c r="N13" s="374">
        <v>10.199999999999999</v>
      </c>
      <c r="O13" s="372">
        <v>43.1</v>
      </c>
      <c r="P13" s="374">
        <v>10.1</v>
      </c>
      <c r="Q13" s="372">
        <v>26</v>
      </c>
      <c r="R13" s="376">
        <v>7</v>
      </c>
      <c r="S13" s="372">
        <v>11.4</v>
      </c>
      <c r="T13" s="376">
        <v>2.8</v>
      </c>
      <c r="U13" s="372">
        <v>14.8</v>
      </c>
      <c r="V13" s="376">
        <v>4.0999999999999996</v>
      </c>
      <c r="W13" s="369">
        <v>3.5</v>
      </c>
      <c r="X13" s="376">
        <v>1.4</v>
      </c>
      <c r="Y13" s="367">
        <v>1.7</v>
      </c>
      <c r="Z13" s="376">
        <v>0.9</v>
      </c>
      <c r="AA13" s="367">
        <v>0.6</v>
      </c>
      <c r="AB13" s="376">
        <v>0.4</v>
      </c>
      <c r="AC13" s="370">
        <v>144.4</v>
      </c>
      <c r="AD13" s="374">
        <v>15.8</v>
      </c>
    </row>
    <row r="14" spans="1:30" ht="16.5" customHeight="1" x14ac:dyDescent="0.25">
      <c r="A14" s="7"/>
      <c r="B14" s="7"/>
      <c r="C14" s="7" t="s">
        <v>1016</v>
      </c>
      <c r="D14" s="7"/>
      <c r="E14" s="7"/>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x14ac:dyDescent="0.25">
      <c r="A15" s="7"/>
      <c r="B15" s="7"/>
      <c r="C15" s="7"/>
      <c r="D15" s="7" t="s">
        <v>1013</v>
      </c>
      <c r="E15" s="7"/>
      <c r="F15" s="7"/>
      <c r="G15" s="7"/>
      <c r="H15" s="7"/>
      <c r="I15" s="7"/>
      <c r="J15" s="7"/>
      <c r="K15" s="7"/>
      <c r="L15" s="9"/>
      <c r="M15" s="10"/>
      <c r="N15" s="7"/>
      <c r="O15" s="10"/>
      <c r="P15" s="7"/>
      <c r="Q15" s="10"/>
      <c r="R15" s="7"/>
      <c r="S15" s="10"/>
      <c r="T15" s="7"/>
      <c r="U15" s="10"/>
      <c r="V15" s="7"/>
      <c r="W15" s="10"/>
      <c r="X15" s="7"/>
      <c r="Y15" s="10"/>
      <c r="Z15" s="7"/>
      <c r="AA15" s="10"/>
      <c r="AB15" s="7"/>
      <c r="AC15" s="10"/>
      <c r="AD15" s="7"/>
    </row>
    <row r="16" spans="1:30" ht="16.5" customHeight="1" x14ac:dyDescent="0.25">
      <c r="A16" s="7"/>
      <c r="B16" s="7"/>
      <c r="C16" s="7"/>
      <c r="D16" s="7"/>
      <c r="E16" s="7" t="s">
        <v>617</v>
      </c>
      <c r="F16" s="7"/>
      <c r="G16" s="7"/>
      <c r="H16" s="7"/>
      <c r="I16" s="7"/>
      <c r="J16" s="7"/>
      <c r="K16" s="7"/>
      <c r="L16" s="9" t="s">
        <v>407</v>
      </c>
      <c r="M16" s="372">
        <v>79.8</v>
      </c>
      <c r="N16" s="374">
        <v>19.100000000000001</v>
      </c>
      <c r="O16" s="372">
        <v>89.9</v>
      </c>
      <c r="P16" s="376">
        <v>9.5</v>
      </c>
      <c r="Q16" s="364">
        <v>94.8</v>
      </c>
      <c r="R16" s="374">
        <v>69.099999999999994</v>
      </c>
      <c r="S16" s="362">
        <v>102.9</v>
      </c>
      <c r="T16" s="374">
        <v>80.900000000000006</v>
      </c>
      <c r="U16" s="372">
        <v>84.8</v>
      </c>
      <c r="V16" s="374">
        <v>25.3</v>
      </c>
      <c r="W16" s="370">
        <v>100</v>
      </c>
      <c r="X16" s="7"/>
      <c r="Y16" s="363">
        <v>60</v>
      </c>
      <c r="Z16" s="366" t="s">
        <v>501</v>
      </c>
      <c r="AA16" s="369" t="s">
        <v>79</v>
      </c>
      <c r="AB16" s="7"/>
      <c r="AC16" s="372">
        <v>87.9</v>
      </c>
      <c r="AD16" s="376">
        <v>5.5</v>
      </c>
    </row>
    <row r="17" spans="1:30" ht="16.5" customHeight="1" x14ac:dyDescent="0.25">
      <c r="A17" s="7"/>
      <c r="B17" s="7"/>
      <c r="C17" s="7"/>
      <c r="D17" s="7"/>
      <c r="E17" s="7" t="s">
        <v>615</v>
      </c>
      <c r="F17" s="7"/>
      <c r="G17" s="7"/>
      <c r="H17" s="7"/>
      <c r="I17" s="7"/>
      <c r="J17" s="7"/>
      <c r="K17" s="7"/>
      <c r="L17" s="9" t="s">
        <v>407</v>
      </c>
      <c r="M17" s="372">
        <v>68.900000000000006</v>
      </c>
      <c r="N17" s="374">
        <v>17</v>
      </c>
      <c r="O17" s="372">
        <v>70.900000000000006</v>
      </c>
      <c r="P17" s="374">
        <v>14</v>
      </c>
      <c r="Q17" s="372">
        <v>77.599999999999994</v>
      </c>
      <c r="R17" s="374">
        <v>14.6</v>
      </c>
      <c r="S17" s="372">
        <v>51.4</v>
      </c>
      <c r="T17" s="374">
        <v>20.100000000000001</v>
      </c>
      <c r="U17" s="372">
        <v>73.2</v>
      </c>
      <c r="V17" s="374">
        <v>15.8</v>
      </c>
      <c r="W17" s="372">
        <v>76.5</v>
      </c>
      <c r="X17" s="374">
        <v>20.100000000000001</v>
      </c>
      <c r="Y17" s="370">
        <v>100</v>
      </c>
      <c r="Z17" s="7"/>
      <c r="AA17" s="369" t="s">
        <v>79</v>
      </c>
      <c r="AB17" s="7"/>
      <c r="AC17" s="372">
        <v>74</v>
      </c>
      <c r="AD17" s="376">
        <v>7.3</v>
      </c>
    </row>
    <row r="18" spans="1:30" ht="16.5" customHeight="1" x14ac:dyDescent="0.25">
      <c r="A18" s="7"/>
      <c r="B18" s="7"/>
      <c r="C18" s="7"/>
      <c r="D18" s="7"/>
      <c r="E18" s="7" t="s">
        <v>72</v>
      </c>
      <c r="F18" s="7"/>
      <c r="G18" s="7"/>
      <c r="H18" s="7"/>
      <c r="I18" s="7"/>
      <c r="J18" s="7"/>
      <c r="K18" s="7"/>
      <c r="L18" s="9" t="s">
        <v>407</v>
      </c>
      <c r="M18" s="372">
        <v>79.5</v>
      </c>
      <c r="N18" s="374">
        <v>13.2</v>
      </c>
      <c r="O18" s="372">
        <v>72.900000000000006</v>
      </c>
      <c r="P18" s="376">
        <v>9.4</v>
      </c>
      <c r="Q18" s="372">
        <v>86.9</v>
      </c>
      <c r="R18" s="376">
        <v>8</v>
      </c>
      <c r="S18" s="372">
        <v>68.400000000000006</v>
      </c>
      <c r="T18" s="374">
        <v>15.1</v>
      </c>
      <c r="U18" s="372">
        <v>73.599999999999994</v>
      </c>
      <c r="V18" s="374">
        <v>14</v>
      </c>
      <c r="W18" s="372">
        <v>88.6</v>
      </c>
      <c r="X18" s="374">
        <v>12</v>
      </c>
      <c r="Y18" s="372">
        <v>76.5</v>
      </c>
      <c r="Z18" s="374">
        <v>22.8</v>
      </c>
      <c r="AA18" s="370">
        <v>100</v>
      </c>
      <c r="AB18" s="7"/>
      <c r="AC18" s="372">
        <v>77.2</v>
      </c>
      <c r="AD18" s="376">
        <v>5.9</v>
      </c>
    </row>
    <row r="19" spans="1:30" ht="16.5" customHeight="1" x14ac:dyDescent="0.25">
      <c r="A19" s="7"/>
      <c r="B19" s="7" t="s">
        <v>93</v>
      </c>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c r="C20" s="7" t="s">
        <v>1012</v>
      </c>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c r="C21" s="7"/>
      <c r="D21" s="7" t="s">
        <v>1013</v>
      </c>
      <c r="E21" s="7"/>
      <c r="F21" s="7"/>
      <c r="G21" s="7"/>
      <c r="H21" s="7"/>
      <c r="I21" s="7"/>
      <c r="J21" s="7"/>
      <c r="K21" s="7"/>
      <c r="L21" s="9"/>
      <c r="M21" s="10"/>
      <c r="N21" s="7"/>
      <c r="O21" s="10"/>
      <c r="P21" s="7"/>
      <c r="Q21" s="10"/>
      <c r="R21" s="7"/>
      <c r="S21" s="10"/>
      <c r="T21" s="7"/>
      <c r="U21" s="10"/>
      <c r="V21" s="7"/>
      <c r="W21" s="10"/>
      <c r="X21" s="7"/>
      <c r="Y21" s="10"/>
      <c r="Z21" s="7"/>
      <c r="AA21" s="10"/>
      <c r="AB21" s="7"/>
      <c r="AC21" s="10"/>
      <c r="AD21" s="7"/>
    </row>
    <row r="22" spans="1:30" ht="16.5" customHeight="1" x14ac:dyDescent="0.25">
      <c r="A22" s="7"/>
      <c r="B22" s="7"/>
      <c r="C22" s="7"/>
      <c r="D22" s="7"/>
      <c r="E22" s="7" t="s">
        <v>617</v>
      </c>
      <c r="F22" s="7"/>
      <c r="G22" s="7"/>
      <c r="H22" s="7"/>
      <c r="I22" s="7"/>
      <c r="J22" s="7"/>
      <c r="K22" s="7"/>
      <c r="L22" s="9" t="s">
        <v>76</v>
      </c>
      <c r="M22" s="367">
        <v>4.8</v>
      </c>
      <c r="N22" s="376">
        <v>3.5</v>
      </c>
      <c r="O22" s="369">
        <v>9.9</v>
      </c>
      <c r="P22" s="376">
        <v>3.5</v>
      </c>
      <c r="Q22" s="367">
        <v>2.5</v>
      </c>
      <c r="R22" s="376">
        <v>2.4</v>
      </c>
      <c r="S22" s="367">
        <v>2.2000000000000002</v>
      </c>
      <c r="T22" s="376">
        <v>1.8</v>
      </c>
      <c r="U22" s="367">
        <v>2.1</v>
      </c>
      <c r="V22" s="376">
        <v>1.3</v>
      </c>
      <c r="W22" s="367">
        <v>1</v>
      </c>
      <c r="X22" s="376">
        <v>0.8</v>
      </c>
      <c r="Y22" s="368" t="s">
        <v>501</v>
      </c>
      <c r="Z22" s="7"/>
      <c r="AA22" s="369" t="s">
        <v>79</v>
      </c>
      <c r="AB22" s="7"/>
      <c r="AC22" s="372">
        <v>24.2</v>
      </c>
      <c r="AD22" s="376">
        <v>5.4</v>
      </c>
    </row>
    <row r="23" spans="1:30" ht="16.5" customHeight="1" x14ac:dyDescent="0.25">
      <c r="A23" s="7"/>
      <c r="B23" s="7"/>
      <c r="C23" s="7"/>
      <c r="D23" s="7"/>
      <c r="E23" s="7" t="s">
        <v>615</v>
      </c>
      <c r="F23" s="7"/>
      <c r="G23" s="7"/>
      <c r="H23" s="7"/>
      <c r="I23" s="7"/>
      <c r="J23" s="7"/>
      <c r="K23" s="7"/>
      <c r="L23" s="9" t="s">
        <v>76</v>
      </c>
      <c r="M23" s="372">
        <v>21.7</v>
      </c>
      <c r="N23" s="376">
        <v>5.7</v>
      </c>
      <c r="O23" s="372">
        <v>20</v>
      </c>
      <c r="P23" s="376">
        <v>4.8</v>
      </c>
      <c r="Q23" s="369">
        <v>8.6999999999999993</v>
      </c>
      <c r="R23" s="376">
        <v>4</v>
      </c>
      <c r="S23" s="367">
        <v>4.2</v>
      </c>
      <c r="T23" s="376">
        <v>2.2000000000000002</v>
      </c>
      <c r="U23" s="369">
        <v>4.5</v>
      </c>
      <c r="V23" s="376">
        <v>1.8</v>
      </c>
      <c r="W23" s="367">
        <v>1.4</v>
      </c>
      <c r="X23" s="376">
        <v>0.9</v>
      </c>
      <c r="Y23" s="367">
        <v>0.7</v>
      </c>
      <c r="Z23" s="376">
        <v>0.5</v>
      </c>
      <c r="AA23" s="368" t="s">
        <v>501</v>
      </c>
      <c r="AB23" s="7"/>
      <c r="AC23" s="372">
        <v>62.4</v>
      </c>
      <c r="AD23" s="376">
        <v>8.1</v>
      </c>
    </row>
    <row r="24" spans="1:30" ht="16.5" customHeight="1" x14ac:dyDescent="0.25">
      <c r="A24" s="7"/>
      <c r="B24" s="7"/>
      <c r="C24" s="7"/>
      <c r="D24" s="7"/>
      <c r="E24" s="7" t="s">
        <v>72</v>
      </c>
      <c r="F24" s="7"/>
      <c r="G24" s="7"/>
      <c r="H24" s="7"/>
      <c r="I24" s="7"/>
      <c r="J24" s="7"/>
      <c r="K24" s="7"/>
      <c r="L24" s="9" t="s">
        <v>76</v>
      </c>
      <c r="M24" s="372">
        <v>28.7</v>
      </c>
      <c r="N24" s="376">
        <v>6.8</v>
      </c>
      <c r="O24" s="372">
        <v>28.7</v>
      </c>
      <c r="P24" s="376">
        <v>5.2</v>
      </c>
      <c r="Q24" s="372">
        <v>13.8</v>
      </c>
      <c r="R24" s="376">
        <v>4.5</v>
      </c>
      <c r="S24" s="369">
        <v>6.2</v>
      </c>
      <c r="T24" s="376">
        <v>2.6</v>
      </c>
      <c r="U24" s="369">
        <v>5.7</v>
      </c>
      <c r="V24" s="376">
        <v>2.2000000000000002</v>
      </c>
      <c r="W24" s="367">
        <v>2</v>
      </c>
      <c r="X24" s="376">
        <v>1.2</v>
      </c>
      <c r="Y24" s="367">
        <v>0.7</v>
      </c>
      <c r="Z24" s="376">
        <v>0.6</v>
      </c>
      <c r="AA24" s="368" t="s">
        <v>501</v>
      </c>
      <c r="AB24" s="7"/>
      <c r="AC24" s="372">
        <v>84.7</v>
      </c>
      <c r="AD24" s="374">
        <v>10</v>
      </c>
    </row>
    <row r="25" spans="1:30" ht="16.5" customHeight="1" x14ac:dyDescent="0.25">
      <c r="A25" s="7"/>
      <c r="B25" s="7"/>
      <c r="C25" s="7"/>
      <c r="D25" s="7" t="s">
        <v>1015</v>
      </c>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c r="C26" s="7"/>
      <c r="D26" s="7"/>
      <c r="E26" s="7" t="s">
        <v>617</v>
      </c>
      <c r="F26" s="7"/>
      <c r="G26" s="7"/>
      <c r="H26" s="7"/>
      <c r="I26" s="7"/>
      <c r="J26" s="7"/>
      <c r="K26" s="7"/>
      <c r="L26" s="9" t="s">
        <v>76</v>
      </c>
      <c r="M26" s="367">
        <v>7.7</v>
      </c>
      <c r="N26" s="376">
        <v>4</v>
      </c>
      <c r="O26" s="372">
        <v>10.199999999999999</v>
      </c>
      <c r="P26" s="376">
        <v>3.5</v>
      </c>
      <c r="Q26" s="367">
        <v>3.3</v>
      </c>
      <c r="R26" s="376">
        <v>2.6</v>
      </c>
      <c r="S26" s="367">
        <v>2.8</v>
      </c>
      <c r="T26" s="376">
        <v>1.9</v>
      </c>
      <c r="U26" s="367">
        <v>2.6</v>
      </c>
      <c r="V26" s="376">
        <v>1.4</v>
      </c>
      <c r="W26" s="367">
        <v>1.4</v>
      </c>
      <c r="X26" s="376">
        <v>0.8</v>
      </c>
      <c r="Y26" s="367">
        <v>0.7</v>
      </c>
      <c r="Z26" s="376">
        <v>0.5</v>
      </c>
      <c r="AA26" s="369" t="s">
        <v>79</v>
      </c>
      <c r="AB26" s="7"/>
      <c r="AC26" s="372">
        <v>26.8</v>
      </c>
      <c r="AD26" s="376">
        <v>5.7</v>
      </c>
    </row>
    <row r="27" spans="1:30" ht="16.5" customHeight="1" x14ac:dyDescent="0.25">
      <c r="A27" s="7"/>
      <c r="B27" s="7"/>
      <c r="C27" s="7"/>
      <c r="D27" s="7"/>
      <c r="E27" s="7" t="s">
        <v>615</v>
      </c>
      <c r="F27" s="7"/>
      <c r="G27" s="7"/>
      <c r="H27" s="7"/>
      <c r="I27" s="7"/>
      <c r="J27" s="7"/>
      <c r="K27" s="7"/>
      <c r="L27" s="9" t="s">
        <v>76</v>
      </c>
      <c r="M27" s="372">
        <v>25.1</v>
      </c>
      <c r="N27" s="376">
        <v>5.8</v>
      </c>
      <c r="O27" s="372">
        <v>24.6</v>
      </c>
      <c r="P27" s="376">
        <v>5.4</v>
      </c>
      <c r="Q27" s="372">
        <v>11.7</v>
      </c>
      <c r="R27" s="376">
        <v>4.3</v>
      </c>
      <c r="S27" s="369">
        <v>5.9</v>
      </c>
      <c r="T27" s="376">
        <v>2.2999999999999998</v>
      </c>
      <c r="U27" s="367">
        <v>4</v>
      </c>
      <c r="V27" s="376">
        <v>2</v>
      </c>
      <c r="W27" s="367">
        <v>1.4</v>
      </c>
      <c r="X27" s="376">
        <v>0.9</v>
      </c>
      <c r="Y27" s="367">
        <v>0.8</v>
      </c>
      <c r="Z27" s="376">
        <v>0.6</v>
      </c>
      <c r="AA27" s="368" t="s">
        <v>501</v>
      </c>
      <c r="AB27" s="7"/>
      <c r="AC27" s="372">
        <v>73.2</v>
      </c>
      <c r="AD27" s="376">
        <v>8.8000000000000007</v>
      </c>
    </row>
    <row r="28" spans="1:30" ht="16.5" customHeight="1" x14ac:dyDescent="0.25">
      <c r="A28" s="7"/>
      <c r="B28" s="7"/>
      <c r="C28" s="7"/>
      <c r="D28" s="7"/>
      <c r="E28" s="7" t="s">
        <v>72</v>
      </c>
      <c r="F28" s="7"/>
      <c r="G28" s="7"/>
      <c r="H28" s="7"/>
      <c r="I28" s="7"/>
      <c r="J28" s="7"/>
      <c r="K28" s="7"/>
      <c r="L28" s="9" t="s">
        <v>76</v>
      </c>
      <c r="M28" s="372">
        <v>33.700000000000003</v>
      </c>
      <c r="N28" s="376">
        <v>7</v>
      </c>
      <c r="O28" s="372">
        <v>34.799999999999997</v>
      </c>
      <c r="P28" s="376">
        <v>6.1</v>
      </c>
      <c r="Q28" s="372">
        <v>15.7</v>
      </c>
      <c r="R28" s="376">
        <v>4.9000000000000004</v>
      </c>
      <c r="S28" s="369">
        <v>8.4</v>
      </c>
      <c r="T28" s="376">
        <v>2.7</v>
      </c>
      <c r="U28" s="369">
        <v>7.4</v>
      </c>
      <c r="V28" s="376">
        <v>2.2999999999999998</v>
      </c>
      <c r="W28" s="369">
        <v>2.7</v>
      </c>
      <c r="X28" s="376">
        <v>1.2</v>
      </c>
      <c r="Y28" s="367">
        <v>1.1000000000000001</v>
      </c>
      <c r="Z28" s="376">
        <v>0.7</v>
      </c>
      <c r="AA28" s="368" t="s">
        <v>501</v>
      </c>
      <c r="AB28" s="7"/>
      <c r="AC28" s="370">
        <v>100</v>
      </c>
      <c r="AD28" s="374">
        <v>10.4</v>
      </c>
    </row>
    <row r="29" spans="1:30" ht="16.5" customHeight="1" x14ac:dyDescent="0.25">
      <c r="A29" s="7"/>
      <c r="B29" s="7"/>
      <c r="C29" s="7" t="s">
        <v>1016</v>
      </c>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c r="C30" s="7"/>
      <c r="D30" s="7" t="s">
        <v>1013</v>
      </c>
      <c r="E30" s="7"/>
      <c r="F30" s="7"/>
      <c r="G30" s="7"/>
      <c r="H30" s="7"/>
      <c r="I30" s="7"/>
      <c r="J30" s="7"/>
      <c r="K30" s="7"/>
      <c r="L30" s="9"/>
      <c r="M30" s="10"/>
      <c r="N30" s="7"/>
      <c r="O30" s="10"/>
      <c r="P30" s="7"/>
      <c r="Q30" s="10"/>
      <c r="R30" s="7"/>
      <c r="S30" s="10"/>
      <c r="T30" s="7"/>
      <c r="U30" s="10"/>
      <c r="V30" s="7"/>
      <c r="W30" s="10"/>
      <c r="X30" s="7"/>
      <c r="Y30" s="10"/>
      <c r="Z30" s="7"/>
      <c r="AA30" s="10"/>
      <c r="AB30" s="7"/>
      <c r="AC30" s="10"/>
      <c r="AD30" s="7"/>
    </row>
    <row r="31" spans="1:30" ht="16.5" customHeight="1" x14ac:dyDescent="0.25">
      <c r="A31" s="7"/>
      <c r="B31" s="7"/>
      <c r="C31" s="7"/>
      <c r="D31" s="7"/>
      <c r="E31" s="7" t="s">
        <v>617</v>
      </c>
      <c r="F31" s="7"/>
      <c r="G31" s="7"/>
      <c r="H31" s="7"/>
      <c r="I31" s="7"/>
      <c r="J31" s="7"/>
      <c r="K31" s="7"/>
      <c r="L31" s="9" t="s">
        <v>407</v>
      </c>
      <c r="M31" s="364">
        <v>62.3</v>
      </c>
      <c r="N31" s="374">
        <v>32.200000000000003</v>
      </c>
      <c r="O31" s="372">
        <v>97.1</v>
      </c>
      <c r="P31" s="376">
        <v>8</v>
      </c>
      <c r="Q31" s="364">
        <v>75.8</v>
      </c>
      <c r="R31" s="374">
        <v>43.7</v>
      </c>
      <c r="S31" s="372">
        <v>78.599999999999994</v>
      </c>
      <c r="T31" s="374">
        <v>35.700000000000003</v>
      </c>
      <c r="U31" s="372">
        <v>80.8</v>
      </c>
      <c r="V31" s="374">
        <v>26.9</v>
      </c>
      <c r="W31" s="364">
        <v>71.400000000000006</v>
      </c>
      <c r="X31" s="374">
        <v>40</v>
      </c>
      <c r="Y31" s="368" t="s">
        <v>501</v>
      </c>
      <c r="Z31" s="7"/>
      <c r="AA31" s="369" t="s">
        <v>79</v>
      </c>
      <c r="AB31" s="7"/>
      <c r="AC31" s="372">
        <v>90.3</v>
      </c>
      <c r="AD31" s="376">
        <v>5.8</v>
      </c>
    </row>
    <row r="32" spans="1:30" ht="16.5" customHeight="1" x14ac:dyDescent="0.25">
      <c r="A32" s="7"/>
      <c r="B32" s="7"/>
      <c r="C32" s="7"/>
      <c r="D32" s="7"/>
      <c r="E32" s="7" t="s">
        <v>615</v>
      </c>
      <c r="F32" s="7"/>
      <c r="G32" s="7"/>
      <c r="H32" s="7"/>
      <c r="I32" s="7"/>
      <c r="J32" s="7"/>
      <c r="K32" s="7"/>
      <c r="L32" s="9" t="s">
        <v>407</v>
      </c>
      <c r="M32" s="372">
        <v>86.5</v>
      </c>
      <c r="N32" s="374">
        <v>11.4</v>
      </c>
      <c r="O32" s="372">
        <v>81.3</v>
      </c>
      <c r="P32" s="376">
        <v>8.1</v>
      </c>
      <c r="Q32" s="372">
        <v>74.400000000000006</v>
      </c>
      <c r="R32" s="374">
        <v>20.3</v>
      </c>
      <c r="S32" s="372">
        <v>71.2</v>
      </c>
      <c r="T32" s="374">
        <v>24.6</v>
      </c>
      <c r="U32" s="362">
        <v>112.5</v>
      </c>
      <c r="V32" s="374">
        <v>71.2</v>
      </c>
      <c r="W32" s="370">
        <v>100</v>
      </c>
      <c r="X32" s="7"/>
      <c r="Y32" s="372">
        <v>87.5</v>
      </c>
      <c r="Z32" s="374">
        <v>26.9</v>
      </c>
      <c r="AA32" s="370">
        <v>100</v>
      </c>
      <c r="AB32" s="7"/>
      <c r="AC32" s="372">
        <v>85.2</v>
      </c>
      <c r="AD32" s="376">
        <v>4.2</v>
      </c>
    </row>
    <row r="33" spans="1:30" ht="16.5" customHeight="1" x14ac:dyDescent="0.25">
      <c r="A33" s="14"/>
      <c r="B33" s="14"/>
      <c r="C33" s="14"/>
      <c r="D33" s="14"/>
      <c r="E33" s="14" t="s">
        <v>72</v>
      </c>
      <c r="F33" s="14"/>
      <c r="G33" s="14"/>
      <c r="H33" s="14"/>
      <c r="I33" s="14"/>
      <c r="J33" s="14"/>
      <c r="K33" s="14"/>
      <c r="L33" s="15" t="s">
        <v>407</v>
      </c>
      <c r="M33" s="373">
        <v>85.2</v>
      </c>
      <c r="N33" s="377">
        <v>9.4</v>
      </c>
      <c r="O33" s="373">
        <v>82.5</v>
      </c>
      <c r="P33" s="377">
        <v>4.4000000000000004</v>
      </c>
      <c r="Q33" s="373">
        <v>87.9</v>
      </c>
      <c r="R33" s="377">
        <v>8.3000000000000007</v>
      </c>
      <c r="S33" s="373">
        <v>73.8</v>
      </c>
      <c r="T33" s="375">
        <v>21.1</v>
      </c>
      <c r="U33" s="373">
        <v>77</v>
      </c>
      <c r="V33" s="375">
        <v>16.8</v>
      </c>
      <c r="W33" s="373">
        <v>74.099999999999994</v>
      </c>
      <c r="X33" s="375">
        <v>29.5</v>
      </c>
      <c r="Y33" s="365">
        <v>63.6</v>
      </c>
      <c r="Z33" s="375">
        <v>39.1</v>
      </c>
      <c r="AA33" s="371">
        <v>100</v>
      </c>
      <c r="AB33" s="14"/>
      <c r="AC33" s="373">
        <v>84.7</v>
      </c>
      <c r="AD33" s="377">
        <v>4.5999999999999996</v>
      </c>
    </row>
    <row r="34" spans="1:30" ht="4.5" customHeight="1" x14ac:dyDescent="0.25">
      <c r="A34" s="25"/>
      <c r="B34" s="2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row>
    <row r="35" spans="1:30" ht="16.5" customHeight="1" x14ac:dyDescent="0.25">
      <c r="A35" s="25"/>
      <c r="B35" s="25"/>
      <c r="C35" s="512" t="s">
        <v>1054</v>
      </c>
      <c r="D35" s="512"/>
      <c r="E35" s="512"/>
      <c r="F35" s="512"/>
      <c r="G35" s="512"/>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row>
    <row r="36" spans="1:30" ht="4.5" customHeight="1" x14ac:dyDescent="0.25">
      <c r="A36" s="25"/>
      <c r="B36" s="2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1:30" ht="16.5" customHeight="1" x14ac:dyDescent="0.25">
      <c r="A37" s="155"/>
      <c r="B37" s="155"/>
      <c r="C37" s="512" t="s">
        <v>571</v>
      </c>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row>
    <row r="38" spans="1:30" ht="16.5" customHeight="1" x14ac:dyDescent="0.25">
      <c r="A38" s="155"/>
      <c r="B38" s="155"/>
      <c r="C38" s="512" t="s">
        <v>572</v>
      </c>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row>
    <row r="39" spans="1:30" ht="4.5" customHeight="1" x14ac:dyDescent="0.25">
      <c r="A39" s="25"/>
      <c r="B39" s="25"/>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row>
    <row r="40" spans="1:30" ht="16.5" customHeight="1" x14ac:dyDescent="0.25">
      <c r="A40" s="25" t="s">
        <v>102</v>
      </c>
      <c r="B40" s="25"/>
      <c r="C40" s="512" t="s">
        <v>1055</v>
      </c>
      <c r="D40" s="512"/>
      <c r="E40" s="512"/>
      <c r="F40" s="512"/>
      <c r="G40" s="512"/>
      <c r="H40" s="512"/>
      <c r="I40" s="512"/>
      <c r="J40" s="512"/>
      <c r="K40" s="512"/>
      <c r="L40" s="512"/>
      <c r="M40" s="512"/>
      <c r="N40" s="512"/>
      <c r="O40" s="512"/>
      <c r="P40" s="512"/>
      <c r="Q40" s="512"/>
      <c r="R40" s="512"/>
      <c r="S40" s="512"/>
      <c r="T40" s="512"/>
      <c r="U40" s="512"/>
      <c r="V40" s="512"/>
      <c r="W40" s="512"/>
      <c r="X40" s="512"/>
      <c r="Y40" s="512"/>
      <c r="Z40" s="512"/>
      <c r="AA40" s="512"/>
      <c r="AB40" s="512"/>
      <c r="AC40" s="512"/>
      <c r="AD40" s="512"/>
    </row>
    <row r="41" spans="1:30" ht="29.4" customHeight="1" x14ac:dyDescent="0.25">
      <c r="A41" s="25" t="s">
        <v>103</v>
      </c>
      <c r="B41" s="25"/>
      <c r="C41" s="512" t="s">
        <v>1056</v>
      </c>
      <c r="D41" s="512"/>
      <c r="E41" s="512"/>
      <c r="F41" s="512"/>
      <c r="G41" s="512"/>
      <c r="H41" s="512"/>
      <c r="I41" s="512"/>
      <c r="J41" s="512"/>
      <c r="K41" s="512"/>
      <c r="L41" s="512"/>
      <c r="M41" s="512"/>
      <c r="N41" s="512"/>
      <c r="O41" s="512"/>
      <c r="P41" s="512"/>
      <c r="Q41" s="512"/>
      <c r="R41" s="512"/>
      <c r="S41" s="512"/>
      <c r="T41" s="512"/>
      <c r="U41" s="512"/>
      <c r="V41" s="512"/>
      <c r="W41" s="512"/>
      <c r="X41" s="512"/>
      <c r="Y41" s="512"/>
      <c r="Z41" s="512"/>
      <c r="AA41" s="512"/>
      <c r="AB41" s="512"/>
      <c r="AC41" s="512"/>
      <c r="AD41" s="512"/>
    </row>
    <row r="42" spans="1:30" ht="29.4" customHeight="1" x14ac:dyDescent="0.25">
      <c r="A42" s="25" t="s">
        <v>104</v>
      </c>
      <c r="B42" s="25"/>
      <c r="C42" s="512" t="s">
        <v>1057</v>
      </c>
      <c r="D42" s="512"/>
      <c r="E42" s="512"/>
      <c r="F42" s="512"/>
      <c r="G42" s="512"/>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row>
    <row r="43" spans="1:30" ht="29.4" customHeight="1" x14ac:dyDescent="0.25">
      <c r="A43" s="25" t="s">
        <v>105</v>
      </c>
      <c r="B43" s="25"/>
      <c r="C43" s="512" t="s">
        <v>1022</v>
      </c>
      <c r="D43" s="512"/>
      <c r="E43" s="512"/>
      <c r="F43" s="512"/>
      <c r="G43" s="512"/>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row>
    <row r="44" spans="1:30" ht="55.2" customHeight="1" x14ac:dyDescent="0.25">
      <c r="A44" s="25" t="s">
        <v>106</v>
      </c>
      <c r="B44" s="25"/>
      <c r="C44" s="512" t="s">
        <v>1058</v>
      </c>
      <c r="D44" s="512"/>
      <c r="E44" s="512"/>
      <c r="F44" s="512"/>
      <c r="G44" s="512"/>
      <c r="H44" s="512"/>
      <c r="I44" s="512"/>
      <c r="J44" s="512"/>
      <c r="K44" s="512"/>
      <c r="L44" s="512"/>
      <c r="M44" s="512"/>
      <c r="N44" s="512"/>
      <c r="O44" s="512"/>
      <c r="P44" s="512"/>
      <c r="Q44" s="512"/>
      <c r="R44" s="512"/>
      <c r="S44" s="512"/>
      <c r="T44" s="512"/>
      <c r="U44" s="512"/>
      <c r="V44" s="512"/>
      <c r="W44" s="512"/>
      <c r="X44" s="512"/>
      <c r="Y44" s="512"/>
      <c r="Z44" s="512"/>
      <c r="AA44" s="512"/>
      <c r="AB44" s="512"/>
      <c r="AC44" s="512"/>
      <c r="AD44" s="512"/>
    </row>
    <row r="45" spans="1:30" ht="29.4" customHeight="1" x14ac:dyDescent="0.25">
      <c r="A45" s="25" t="s">
        <v>107</v>
      </c>
      <c r="B45" s="25"/>
      <c r="C45" s="512" t="s">
        <v>848</v>
      </c>
      <c r="D45" s="512"/>
      <c r="E45" s="512"/>
      <c r="F45" s="512"/>
      <c r="G45" s="512"/>
      <c r="H45" s="512"/>
      <c r="I45" s="512"/>
      <c r="J45" s="512"/>
      <c r="K45" s="512"/>
      <c r="L45" s="512"/>
      <c r="M45" s="512"/>
      <c r="N45" s="512"/>
      <c r="O45" s="512"/>
      <c r="P45" s="512"/>
      <c r="Q45" s="512"/>
      <c r="R45" s="512"/>
      <c r="S45" s="512"/>
      <c r="T45" s="512"/>
      <c r="U45" s="512"/>
      <c r="V45" s="512"/>
      <c r="W45" s="512"/>
      <c r="X45" s="512"/>
      <c r="Y45" s="512"/>
      <c r="Z45" s="512"/>
      <c r="AA45" s="512"/>
      <c r="AB45" s="512"/>
      <c r="AC45" s="512"/>
      <c r="AD45" s="512"/>
    </row>
    <row r="46" spans="1:30" ht="29.4" customHeight="1" x14ac:dyDescent="0.25">
      <c r="A46" s="25" t="s">
        <v>205</v>
      </c>
      <c r="B46" s="25"/>
      <c r="C46" s="512" t="s">
        <v>849</v>
      </c>
      <c r="D46" s="512"/>
      <c r="E46" s="512"/>
      <c r="F46" s="512"/>
      <c r="G46" s="512"/>
      <c r="H46" s="512"/>
      <c r="I46" s="512"/>
      <c r="J46" s="512"/>
      <c r="K46" s="512"/>
      <c r="L46" s="512"/>
      <c r="M46" s="512"/>
      <c r="N46" s="512"/>
      <c r="O46" s="512"/>
      <c r="P46" s="512"/>
      <c r="Q46" s="512"/>
      <c r="R46" s="512"/>
      <c r="S46" s="512"/>
      <c r="T46" s="512"/>
      <c r="U46" s="512"/>
      <c r="V46" s="512"/>
      <c r="W46" s="512"/>
      <c r="X46" s="512"/>
      <c r="Y46" s="512"/>
      <c r="Z46" s="512"/>
      <c r="AA46" s="512"/>
      <c r="AB46" s="512"/>
      <c r="AC46" s="512"/>
      <c r="AD46" s="512"/>
    </row>
    <row r="47" spans="1:30" ht="16.5" customHeight="1" x14ac:dyDescent="0.25">
      <c r="A47" s="25" t="s">
        <v>842</v>
      </c>
      <c r="B47" s="25"/>
      <c r="C47" s="512" t="s">
        <v>853</v>
      </c>
      <c r="D47" s="512"/>
      <c r="E47" s="512"/>
      <c r="F47" s="512"/>
      <c r="G47" s="512"/>
      <c r="H47" s="512"/>
      <c r="I47" s="512"/>
      <c r="J47" s="512"/>
      <c r="K47" s="512"/>
      <c r="L47" s="512"/>
      <c r="M47" s="512"/>
      <c r="N47" s="512"/>
      <c r="O47" s="512"/>
      <c r="P47" s="512"/>
      <c r="Q47" s="512"/>
      <c r="R47" s="512"/>
      <c r="S47" s="512"/>
      <c r="T47" s="512"/>
      <c r="U47" s="512"/>
      <c r="V47" s="512"/>
      <c r="W47" s="512"/>
      <c r="X47" s="512"/>
      <c r="Y47" s="512"/>
      <c r="Z47" s="512"/>
      <c r="AA47" s="512"/>
      <c r="AB47" s="512"/>
      <c r="AC47" s="512"/>
      <c r="AD47" s="512"/>
    </row>
    <row r="48" spans="1:30" ht="16.5" customHeight="1" x14ac:dyDescent="0.25">
      <c r="A48" s="25" t="s">
        <v>843</v>
      </c>
      <c r="B48" s="25"/>
      <c r="C48" s="512" t="s">
        <v>854</v>
      </c>
      <c r="D48" s="512"/>
      <c r="E48" s="512"/>
      <c r="F48" s="512"/>
      <c r="G48" s="512"/>
      <c r="H48" s="512"/>
      <c r="I48" s="512"/>
      <c r="J48" s="512"/>
      <c r="K48" s="512"/>
      <c r="L48" s="512"/>
      <c r="M48" s="512"/>
      <c r="N48" s="512"/>
      <c r="O48" s="512"/>
      <c r="P48" s="512"/>
      <c r="Q48" s="512"/>
      <c r="R48" s="512"/>
      <c r="S48" s="512"/>
      <c r="T48" s="512"/>
      <c r="U48" s="512"/>
      <c r="V48" s="512"/>
      <c r="W48" s="512"/>
      <c r="X48" s="512"/>
      <c r="Y48" s="512"/>
      <c r="Z48" s="512"/>
      <c r="AA48" s="512"/>
      <c r="AB48" s="512"/>
      <c r="AC48" s="512"/>
      <c r="AD48" s="512"/>
    </row>
    <row r="49" spans="1:30" ht="4.5" customHeight="1" x14ac:dyDescent="0.25"/>
    <row r="50" spans="1:30" ht="16.5" customHeight="1" x14ac:dyDescent="0.25">
      <c r="A50" s="26" t="s">
        <v>115</v>
      </c>
      <c r="B50" s="25"/>
      <c r="C50" s="25"/>
      <c r="D50" s="25"/>
      <c r="E50" s="512" t="s">
        <v>1059</v>
      </c>
      <c r="F50" s="512"/>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row>
  </sheetData>
  <mergeCells count="23">
    <mergeCell ref="W2:X2"/>
    <mergeCell ref="Y2:Z2"/>
    <mergeCell ref="AA2:AB2"/>
    <mergeCell ref="AC2:AD2"/>
    <mergeCell ref="K1:AD1"/>
    <mergeCell ref="M2:N2"/>
    <mergeCell ref="O2:P2"/>
    <mergeCell ref="Q2:R2"/>
    <mergeCell ref="S2:T2"/>
    <mergeCell ref="U2:V2"/>
    <mergeCell ref="C35:AD35"/>
    <mergeCell ref="C37:AD37"/>
    <mergeCell ref="C38:AD38"/>
    <mergeCell ref="C40:AD40"/>
    <mergeCell ref="C41:AD41"/>
    <mergeCell ref="C47:AD47"/>
    <mergeCell ref="C48:AD48"/>
    <mergeCell ref="E50:AD50"/>
    <mergeCell ref="C42:AD42"/>
    <mergeCell ref="C43:AD43"/>
    <mergeCell ref="C44:AD44"/>
    <mergeCell ref="C45:AD45"/>
    <mergeCell ref="C46:AD46"/>
  </mergeCells>
  <pageMargins left="0.7" right="0.7" top="0.75" bottom="0.75" header="0.3" footer="0.3"/>
  <pageSetup paperSize="9" fitToHeight="0" orientation="landscape" horizontalDpi="300" verticalDpi="300"/>
  <headerFooter scaleWithDoc="0" alignWithMargins="0">
    <oddHeader>&amp;C&amp;"Arial"&amp;8TABLE 14A.41</oddHeader>
    <oddFooter>&amp;L&amp;"Arial"&amp;8REPORT ON
GOVERNMENT
SERVICES 2022&amp;R&amp;"Arial"&amp;8AGED CARE
SERVICES
PAGE &amp;B&amp;P&amp;B</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AD58"/>
  <sheetViews>
    <sheetView showGridLines="0" workbookViewId="0"/>
  </sheetViews>
  <sheetFormatPr defaultRowHeight="13.2" x14ac:dyDescent="0.25"/>
  <cols>
    <col min="1" max="11" width="1.88671875" customWidth="1"/>
    <col min="12" max="12" width="5.44140625" customWidth="1"/>
    <col min="13" max="30" width="6" customWidth="1"/>
  </cols>
  <sheetData>
    <row r="1" spans="1:30" ht="33.9" customHeight="1" x14ac:dyDescent="0.25">
      <c r="A1" s="8" t="s">
        <v>1060</v>
      </c>
      <c r="B1" s="8"/>
      <c r="C1" s="8"/>
      <c r="D1" s="8"/>
      <c r="E1" s="8"/>
      <c r="F1" s="8"/>
      <c r="G1" s="8"/>
      <c r="H1" s="8"/>
      <c r="I1" s="8"/>
      <c r="J1" s="8"/>
      <c r="K1" s="517" t="s">
        <v>1061</v>
      </c>
      <c r="L1" s="518"/>
      <c r="M1" s="518"/>
      <c r="N1" s="518"/>
      <c r="O1" s="518"/>
      <c r="P1" s="518"/>
      <c r="Q1" s="518"/>
      <c r="R1" s="518"/>
      <c r="S1" s="518"/>
      <c r="T1" s="518"/>
      <c r="U1" s="518"/>
      <c r="V1" s="518"/>
      <c r="W1" s="518"/>
      <c r="X1" s="518"/>
      <c r="Y1" s="518"/>
      <c r="Z1" s="518"/>
      <c r="AA1" s="518"/>
      <c r="AB1" s="518"/>
      <c r="AC1" s="518"/>
      <c r="AD1" s="518"/>
    </row>
    <row r="2" spans="1:30" ht="16.5" customHeight="1" x14ac:dyDescent="0.25">
      <c r="A2" s="11"/>
      <c r="B2" s="11"/>
      <c r="C2" s="11"/>
      <c r="D2" s="11"/>
      <c r="E2" s="11"/>
      <c r="F2" s="11"/>
      <c r="G2" s="11"/>
      <c r="H2" s="11"/>
      <c r="I2" s="11"/>
      <c r="J2" s="11"/>
      <c r="K2" s="11"/>
      <c r="L2" s="12" t="s">
        <v>62</v>
      </c>
      <c r="M2" s="523" t="s">
        <v>1062</v>
      </c>
      <c r="N2" s="524"/>
      <c r="O2" s="523" t="s">
        <v>1063</v>
      </c>
      <c r="P2" s="524"/>
      <c r="Q2" s="523" t="s">
        <v>1064</v>
      </c>
      <c r="R2" s="524"/>
      <c r="S2" s="523" t="s">
        <v>1065</v>
      </c>
      <c r="T2" s="524"/>
      <c r="U2" s="523" t="s">
        <v>1066</v>
      </c>
      <c r="V2" s="524"/>
      <c r="W2" s="523" t="s">
        <v>1067</v>
      </c>
      <c r="X2" s="524"/>
      <c r="Y2" s="523" t="s">
        <v>1068</v>
      </c>
      <c r="Z2" s="524"/>
      <c r="AA2" s="523" t="s">
        <v>1069</v>
      </c>
      <c r="AB2" s="524"/>
      <c r="AC2" s="523" t="s">
        <v>1070</v>
      </c>
      <c r="AD2" s="524"/>
    </row>
    <row r="3" spans="1:30" ht="16.5" customHeight="1" x14ac:dyDescent="0.25">
      <c r="A3" s="7" t="s">
        <v>89</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1053</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1012</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1036</v>
      </c>
      <c r="E6" s="7"/>
      <c r="F6" s="7"/>
      <c r="G6" s="7"/>
      <c r="H6" s="7"/>
      <c r="I6" s="7"/>
      <c r="J6" s="7"/>
      <c r="K6" s="7"/>
      <c r="L6" s="9"/>
      <c r="M6" s="10"/>
      <c r="N6" s="7"/>
      <c r="O6" s="10"/>
      <c r="P6" s="7"/>
      <c r="Q6" s="10"/>
      <c r="R6" s="7"/>
      <c r="S6" s="10"/>
      <c r="T6" s="7"/>
      <c r="U6" s="10"/>
      <c r="V6" s="7"/>
      <c r="W6" s="10"/>
      <c r="X6" s="7"/>
      <c r="Y6" s="10"/>
      <c r="Z6" s="7"/>
      <c r="AA6" s="10"/>
      <c r="AB6" s="7"/>
      <c r="AC6" s="10"/>
      <c r="AD6" s="7"/>
    </row>
    <row r="7" spans="1:30" ht="16.5" customHeight="1" x14ac:dyDescent="0.25">
      <c r="A7" s="7"/>
      <c r="B7" s="7"/>
      <c r="C7" s="7"/>
      <c r="D7" s="7"/>
      <c r="E7" s="7" t="s">
        <v>617</v>
      </c>
      <c r="F7" s="7"/>
      <c r="G7" s="7"/>
      <c r="H7" s="7"/>
      <c r="I7" s="7"/>
      <c r="J7" s="7"/>
      <c r="K7" s="7"/>
      <c r="L7" s="9" t="s">
        <v>76</v>
      </c>
      <c r="M7" s="385">
        <v>21.7</v>
      </c>
      <c r="N7" s="389">
        <v>6.2</v>
      </c>
      <c r="O7" s="385">
        <v>13.2</v>
      </c>
      <c r="P7" s="389">
        <v>5.7</v>
      </c>
      <c r="Q7" s="381">
        <v>9.8000000000000007</v>
      </c>
      <c r="R7" s="389">
        <v>4.5</v>
      </c>
      <c r="S7" s="380">
        <v>3.5</v>
      </c>
      <c r="T7" s="389">
        <v>2.4</v>
      </c>
      <c r="U7" s="381">
        <v>5.3</v>
      </c>
      <c r="V7" s="389">
        <v>2.2999999999999998</v>
      </c>
      <c r="W7" s="380">
        <v>1.7</v>
      </c>
      <c r="X7" s="389">
        <v>1.1000000000000001</v>
      </c>
      <c r="Y7" s="380">
        <v>1</v>
      </c>
      <c r="Z7" s="389">
        <v>0.6</v>
      </c>
      <c r="AA7" s="378" t="s">
        <v>501</v>
      </c>
      <c r="AB7" s="7"/>
      <c r="AC7" s="385">
        <v>55.2</v>
      </c>
      <c r="AD7" s="389">
        <v>9.1999999999999993</v>
      </c>
    </row>
    <row r="8" spans="1:30" ht="16.5" customHeight="1" x14ac:dyDescent="0.25">
      <c r="A8" s="7"/>
      <c r="B8" s="7"/>
      <c r="C8" s="7"/>
      <c r="D8" s="7"/>
      <c r="E8" s="7" t="s">
        <v>615</v>
      </c>
      <c r="F8" s="7"/>
      <c r="G8" s="7"/>
      <c r="H8" s="7"/>
      <c r="I8" s="7"/>
      <c r="J8" s="7"/>
      <c r="K8" s="7"/>
      <c r="L8" s="9" t="s">
        <v>76</v>
      </c>
      <c r="M8" s="385">
        <v>38.200000000000003</v>
      </c>
      <c r="N8" s="389">
        <v>9.8000000000000007</v>
      </c>
      <c r="O8" s="385">
        <v>27.8</v>
      </c>
      <c r="P8" s="389">
        <v>6.7</v>
      </c>
      <c r="Q8" s="385">
        <v>19.7</v>
      </c>
      <c r="R8" s="389">
        <v>6.4</v>
      </c>
      <c r="S8" s="381">
        <v>6.8</v>
      </c>
      <c r="T8" s="389">
        <v>2.7</v>
      </c>
      <c r="U8" s="385">
        <v>10.5</v>
      </c>
      <c r="V8" s="389">
        <v>3.9</v>
      </c>
      <c r="W8" s="381">
        <v>3.8</v>
      </c>
      <c r="X8" s="389">
        <v>1.5</v>
      </c>
      <c r="Y8" s="380">
        <v>1.3</v>
      </c>
      <c r="Z8" s="389">
        <v>0.8</v>
      </c>
      <c r="AA8" s="378" t="s">
        <v>501</v>
      </c>
      <c r="AB8" s="7"/>
      <c r="AC8" s="384">
        <v>110.8</v>
      </c>
      <c r="AD8" s="387">
        <v>12.2</v>
      </c>
    </row>
    <row r="9" spans="1:30" ht="16.5" customHeight="1" x14ac:dyDescent="0.25">
      <c r="A9" s="7"/>
      <c r="B9" s="7"/>
      <c r="C9" s="7"/>
      <c r="D9" s="7"/>
      <c r="E9" s="7" t="s">
        <v>1014</v>
      </c>
      <c r="F9" s="7"/>
      <c r="G9" s="7"/>
      <c r="H9" s="7"/>
      <c r="I9" s="7"/>
      <c r="J9" s="7"/>
      <c r="K9" s="7"/>
      <c r="L9" s="9" t="s">
        <v>76</v>
      </c>
      <c r="M9" s="385">
        <v>58.3</v>
      </c>
      <c r="N9" s="387">
        <v>11.7</v>
      </c>
      <c r="O9" s="385">
        <v>40.6</v>
      </c>
      <c r="P9" s="389">
        <v>9</v>
      </c>
      <c r="Q9" s="385">
        <v>30.8</v>
      </c>
      <c r="R9" s="389">
        <v>8.3000000000000007</v>
      </c>
      <c r="S9" s="385">
        <v>11.5</v>
      </c>
      <c r="T9" s="389">
        <v>3.8</v>
      </c>
      <c r="U9" s="385">
        <v>15.4</v>
      </c>
      <c r="V9" s="389">
        <v>4.5999999999999996</v>
      </c>
      <c r="W9" s="381">
        <v>4.7</v>
      </c>
      <c r="X9" s="389">
        <v>1.7</v>
      </c>
      <c r="Y9" s="381">
        <v>2.5</v>
      </c>
      <c r="Z9" s="389">
        <v>0.9</v>
      </c>
      <c r="AA9" s="380">
        <v>0.8</v>
      </c>
      <c r="AB9" s="389">
        <v>0.6</v>
      </c>
      <c r="AC9" s="384">
        <v>166.8</v>
      </c>
      <c r="AD9" s="387">
        <v>16.3</v>
      </c>
    </row>
    <row r="10" spans="1:30" ht="16.5" customHeight="1" x14ac:dyDescent="0.25">
      <c r="A10" s="7"/>
      <c r="B10" s="7" t="s">
        <v>1071</v>
      </c>
      <c r="C10" s="7"/>
      <c r="D10" s="7"/>
      <c r="E10" s="7"/>
      <c r="F10" s="7"/>
      <c r="G10" s="7"/>
      <c r="H10" s="7"/>
      <c r="I10" s="7"/>
      <c r="J10" s="7"/>
      <c r="K10" s="7"/>
      <c r="L10" s="9"/>
      <c r="M10" s="10"/>
      <c r="N10" s="7"/>
      <c r="O10" s="10"/>
      <c r="P10" s="7"/>
      <c r="Q10" s="10"/>
      <c r="R10" s="7"/>
      <c r="S10" s="10"/>
      <c r="T10" s="7"/>
      <c r="U10" s="10"/>
      <c r="V10" s="7"/>
      <c r="W10" s="10"/>
      <c r="X10" s="7"/>
      <c r="Y10" s="10"/>
      <c r="Z10" s="7"/>
      <c r="AA10" s="10"/>
      <c r="AB10" s="7"/>
      <c r="AC10" s="10"/>
      <c r="AD10" s="7"/>
    </row>
    <row r="11" spans="1:30" ht="16.5" customHeight="1" x14ac:dyDescent="0.25">
      <c r="A11" s="7"/>
      <c r="B11" s="7"/>
      <c r="C11" s="7" t="s">
        <v>1012</v>
      </c>
      <c r="D11" s="7"/>
      <c r="E11" s="7"/>
      <c r="F11" s="7"/>
      <c r="G11" s="7"/>
      <c r="H11" s="7"/>
      <c r="I11" s="7"/>
      <c r="J11" s="7"/>
      <c r="K11" s="7"/>
      <c r="L11" s="9"/>
      <c r="M11" s="10"/>
      <c r="N11" s="7"/>
      <c r="O11" s="10"/>
      <c r="P11" s="7"/>
      <c r="Q11" s="10"/>
      <c r="R11" s="7"/>
      <c r="S11" s="10"/>
      <c r="T11" s="7"/>
      <c r="U11" s="10"/>
      <c r="V11" s="7"/>
      <c r="W11" s="10"/>
      <c r="X11" s="7"/>
      <c r="Y11" s="10"/>
      <c r="Z11" s="7"/>
      <c r="AA11" s="10"/>
      <c r="AB11" s="7"/>
      <c r="AC11" s="10"/>
      <c r="AD11" s="7"/>
    </row>
    <row r="12" spans="1:30" ht="16.5" customHeight="1" x14ac:dyDescent="0.25">
      <c r="A12" s="7"/>
      <c r="B12" s="7"/>
      <c r="C12" s="7"/>
      <c r="D12" s="7" t="s">
        <v>1015</v>
      </c>
      <c r="E12" s="7"/>
      <c r="F12" s="7"/>
      <c r="G12" s="7"/>
      <c r="H12" s="7"/>
      <c r="I12" s="7"/>
      <c r="J12" s="7"/>
      <c r="K12" s="7"/>
      <c r="L12" s="9"/>
      <c r="M12" s="10"/>
      <c r="N12" s="7"/>
      <c r="O12" s="10"/>
      <c r="P12" s="7"/>
      <c r="Q12" s="10"/>
      <c r="R12" s="7"/>
      <c r="S12" s="10"/>
      <c r="T12" s="7"/>
      <c r="U12" s="10"/>
      <c r="V12" s="7"/>
      <c r="W12" s="10"/>
      <c r="X12" s="7"/>
      <c r="Y12" s="10"/>
      <c r="Z12" s="7"/>
      <c r="AA12" s="10"/>
      <c r="AB12" s="7"/>
      <c r="AC12" s="10"/>
      <c r="AD12" s="7"/>
    </row>
    <row r="13" spans="1:30" ht="16.5" customHeight="1" x14ac:dyDescent="0.25">
      <c r="A13" s="7"/>
      <c r="B13" s="7"/>
      <c r="C13" s="7"/>
      <c r="D13" s="7"/>
      <c r="E13" s="7" t="s">
        <v>617</v>
      </c>
      <c r="F13" s="7"/>
      <c r="G13" s="7"/>
      <c r="H13" s="7"/>
      <c r="I13" s="7"/>
      <c r="J13" s="7"/>
      <c r="K13" s="7"/>
      <c r="L13" s="9" t="s">
        <v>76</v>
      </c>
      <c r="M13" s="385">
        <v>43</v>
      </c>
      <c r="N13" s="389">
        <v>9</v>
      </c>
      <c r="O13" s="385">
        <v>31.6</v>
      </c>
      <c r="P13" s="389">
        <v>7.6</v>
      </c>
      <c r="Q13" s="385">
        <v>18.7</v>
      </c>
      <c r="R13" s="389">
        <v>6.7</v>
      </c>
      <c r="S13" s="381">
        <v>7.3</v>
      </c>
      <c r="T13" s="389">
        <v>2.9</v>
      </c>
      <c r="U13" s="385">
        <v>10.3</v>
      </c>
      <c r="V13" s="389">
        <v>2.8</v>
      </c>
      <c r="W13" s="380">
        <v>2.2999999999999998</v>
      </c>
      <c r="X13" s="389">
        <v>1.5</v>
      </c>
      <c r="Y13" s="381">
        <v>1.9</v>
      </c>
      <c r="Z13" s="389">
        <v>0.8</v>
      </c>
      <c r="AA13" s="379">
        <v>0.2</v>
      </c>
      <c r="AB13" s="383" t="s">
        <v>501</v>
      </c>
      <c r="AC13" s="384">
        <v>116.3</v>
      </c>
      <c r="AD13" s="387">
        <v>13.4</v>
      </c>
    </row>
    <row r="14" spans="1:30" ht="16.5" customHeight="1" x14ac:dyDescent="0.25">
      <c r="A14" s="7"/>
      <c r="B14" s="7"/>
      <c r="C14" s="7"/>
      <c r="D14" s="7"/>
      <c r="E14" s="7" t="s">
        <v>615</v>
      </c>
      <c r="F14" s="7"/>
      <c r="G14" s="7"/>
      <c r="H14" s="7"/>
      <c r="I14" s="7"/>
      <c r="J14" s="7"/>
      <c r="K14" s="7"/>
      <c r="L14" s="9" t="s">
        <v>76</v>
      </c>
      <c r="M14" s="385">
        <v>78.099999999999994</v>
      </c>
      <c r="N14" s="387">
        <v>12.7</v>
      </c>
      <c r="O14" s="385">
        <v>66.099999999999994</v>
      </c>
      <c r="P14" s="387">
        <v>10.8</v>
      </c>
      <c r="Q14" s="385">
        <v>39.799999999999997</v>
      </c>
      <c r="R14" s="389">
        <v>7.7</v>
      </c>
      <c r="S14" s="385">
        <v>17.600000000000001</v>
      </c>
      <c r="T14" s="389">
        <v>4.0999999999999996</v>
      </c>
      <c r="U14" s="385">
        <v>23.5</v>
      </c>
      <c r="V14" s="389">
        <v>5.0999999999999996</v>
      </c>
      <c r="W14" s="381">
        <v>6.8</v>
      </c>
      <c r="X14" s="389">
        <v>2</v>
      </c>
      <c r="Y14" s="381">
        <v>2.8</v>
      </c>
      <c r="Z14" s="389">
        <v>1.3</v>
      </c>
      <c r="AA14" s="380">
        <v>1.1000000000000001</v>
      </c>
      <c r="AB14" s="389">
        <v>0.6</v>
      </c>
      <c r="AC14" s="384">
        <v>236.8</v>
      </c>
      <c r="AD14" s="387">
        <v>19</v>
      </c>
    </row>
    <row r="15" spans="1:30" ht="16.5" customHeight="1" x14ac:dyDescent="0.25">
      <c r="A15" s="7"/>
      <c r="B15" s="7"/>
      <c r="C15" s="7"/>
      <c r="D15" s="7"/>
      <c r="E15" s="7" t="s">
        <v>1014</v>
      </c>
      <c r="F15" s="7"/>
      <c r="G15" s="7"/>
      <c r="H15" s="7"/>
      <c r="I15" s="7"/>
      <c r="J15" s="7"/>
      <c r="K15" s="7"/>
      <c r="L15" s="9" t="s">
        <v>76</v>
      </c>
      <c r="M15" s="384">
        <v>123.7</v>
      </c>
      <c r="N15" s="387">
        <v>15.5</v>
      </c>
      <c r="O15" s="385">
        <v>99.5</v>
      </c>
      <c r="P15" s="387">
        <v>13.5</v>
      </c>
      <c r="Q15" s="385">
        <v>61</v>
      </c>
      <c r="R15" s="387">
        <v>10</v>
      </c>
      <c r="S15" s="385">
        <v>24.6</v>
      </c>
      <c r="T15" s="389">
        <v>4.5999999999999996</v>
      </c>
      <c r="U15" s="385">
        <v>34</v>
      </c>
      <c r="V15" s="389">
        <v>6.1</v>
      </c>
      <c r="W15" s="381">
        <v>9</v>
      </c>
      <c r="X15" s="389">
        <v>2.6</v>
      </c>
      <c r="Y15" s="381">
        <v>4.8</v>
      </c>
      <c r="Z15" s="389">
        <v>1.3</v>
      </c>
      <c r="AA15" s="380">
        <v>0.9</v>
      </c>
      <c r="AB15" s="389">
        <v>0.7</v>
      </c>
      <c r="AC15" s="384">
        <v>353.5</v>
      </c>
      <c r="AD15" s="387">
        <v>23.6</v>
      </c>
    </row>
    <row r="16" spans="1:30" ht="16.5" customHeight="1" x14ac:dyDescent="0.25">
      <c r="A16" s="7"/>
      <c r="B16" s="7" t="s">
        <v>1053</v>
      </c>
      <c r="C16" s="7"/>
      <c r="D16" s="7"/>
      <c r="E16" s="7"/>
      <c r="F16" s="7"/>
      <c r="G16" s="7"/>
      <c r="H16" s="7"/>
      <c r="I16" s="7"/>
      <c r="J16" s="7"/>
      <c r="K16" s="7"/>
      <c r="L16" s="9"/>
      <c r="M16" s="10"/>
      <c r="N16" s="7"/>
      <c r="O16" s="10"/>
      <c r="P16" s="7"/>
      <c r="Q16" s="10"/>
      <c r="R16" s="7"/>
      <c r="S16" s="10"/>
      <c r="T16" s="7"/>
      <c r="U16" s="10"/>
      <c r="V16" s="7"/>
      <c r="W16" s="10"/>
      <c r="X16" s="7"/>
      <c r="Y16" s="10"/>
      <c r="Z16" s="7"/>
      <c r="AA16" s="10"/>
      <c r="AB16" s="7"/>
      <c r="AC16" s="10"/>
      <c r="AD16" s="7"/>
    </row>
    <row r="17" spans="1:30" ht="16.5" customHeight="1" x14ac:dyDescent="0.25">
      <c r="A17" s="7"/>
      <c r="B17" s="7"/>
      <c r="C17" s="7" t="s">
        <v>1016</v>
      </c>
      <c r="D17" s="7"/>
      <c r="E17" s="7"/>
      <c r="F17" s="7"/>
      <c r="G17" s="7"/>
      <c r="H17" s="7"/>
      <c r="I17" s="7"/>
      <c r="J17" s="7"/>
      <c r="K17" s="7"/>
      <c r="L17" s="9"/>
      <c r="M17" s="10"/>
      <c r="N17" s="7"/>
      <c r="O17" s="10"/>
      <c r="P17" s="7"/>
      <c r="Q17" s="10"/>
      <c r="R17" s="7"/>
      <c r="S17" s="10"/>
      <c r="T17" s="7"/>
      <c r="U17" s="10"/>
      <c r="V17" s="7"/>
      <c r="W17" s="10"/>
      <c r="X17" s="7"/>
      <c r="Y17" s="10"/>
      <c r="Z17" s="7"/>
      <c r="AA17" s="10"/>
      <c r="AB17" s="7"/>
      <c r="AC17" s="10"/>
      <c r="AD17" s="7"/>
    </row>
    <row r="18" spans="1:30" ht="16.5" customHeight="1" x14ac:dyDescent="0.25">
      <c r="A18" s="7"/>
      <c r="B18" s="7"/>
      <c r="C18" s="7"/>
      <c r="D18" s="7" t="s">
        <v>1036</v>
      </c>
      <c r="E18" s="7"/>
      <c r="F18" s="7"/>
      <c r="G18" s="7"/>
      <c r="H18" s="7"/>
      <c r="I18" s="7"/>
      <c r="J18" s="7"/>
      <c r="K18" s="7"/>
      <c r="L18" s="9"/>
      <c r="M18" s="10"/>
      <c r="N18" s="7"/>
      <c r="O18" s="10"/>
      <c r="P18" s="7"/>
      <c r="Q18" s="10"/>
      <c r="R18" s="7"/>
      <c r="S18" s="10"/>
      <c r="T18" s="7"/>
      <c r="U18" s="10"/>
      <c r="V18" s="7"/>
      <c r="W18" s="10"/>
      <c r="X18" s="7"/>
      <c r="Y18" s="10"/>
      <c r="Z18" s="7"/>
      <c r="AA18" s="10"/>
      <c r="AB18" s="7"/>
      <c r="AC18" s="10"/>
      <c r="AD18" s="7"/>
    </row>
    <row r="19" spans="1:30" ht="16.5" customHeight="1" x14ac:dyDescent="0.25">
      <c r="A19" s="7"/>
      <c r="B19" s="7"/>
      <c r="C19" s="7"/>
      <c r="D19" s="7"/>
      <c r="E19" s="7" t="s">
        <v>617</v>
      </c>
      <c r="F19" s="7"/>
      <c r="G19" s="7"/>
      <c r="H19" s="7"/>
      <c r="I19" s="7"/>
      <c r="J19" s="7"/>
      <c r="K19" s="7"/>
      <c r="L19" s="9" t="s">
        <v>407</v>
      </c>
      <c r="M19" s="385">
        <v>50.5</v>
      </c>
      <c r="N19" s="389">
        <v>9.8000000000000007</v>
      </c>
      <c r="O19" s="385">
        <v>41.8</v>
      </c>
      <c r="P19" s="387">
        <v>15.2</v>
      </c>
      <c r="Q19" s="385">
        <v>52.4</v>
      </c>
      <c r="R19" s="387">
        <v>14.9</v>
      </c>
      <c r="S19" s="382">
        <v>47.9</v>
      </c>
      <c r="T19" s="387">
        <v>25.7</v>
      </c>
      <c r="U19" s="385">
        <v>51.5</v>
      </c>
      <c r="V19" s="387">
        <v>17.399999999999999</v>
      </c>
      <c r="W19" s="385">
        <v>73.900000000000006</v>
      </c>
      <c r="X19" s="389" t="s">
        <v>79</v>
      </c>
      <c r="Y19" s="385">
        <v>52.6</v>
      </c>
      <c r="Z19" s="387">
        <v>25.4</v>
      </c>
      <c r="AA19" s="384">
        <v>100</v>
      </c>
      <c r="AB19" s="7"/>
      <c r="AC19" s="385">
        <v>47.5</v>
      </c>
      <c r="AD19" s="389">
        <v>5.7</v>
      </c>
    </row>
    <row r="20" spans="1:30" ht="16.5" customHeight="1" x14ac:dyDescent="0.25">
      <c r="A20" s="7"/>
      <c r="B20" s="7"/>
      <c r="C20" s="7"/>
      <c r="D20" s="7"/>
      <c r="E20" s="7" t="s">
        <v>615</v>
      </c>
      <c r="F20" s="7"/>
      <c r="G20" s="7"/>
      <c r="H20" s="7"/>
      <c r="I20" s="7"/>
      <c r="J20" s="7"/>
      <c r="K20" s="7"/>
      <c r="L20" s="9" t="s">
        <v>407</v>
      </c>
      <c r="M20" s="385">
        <v>48.9</v>
      </c>
      <c r="N20" s="389">
        <v>9.6999999999999993</v>
      </c>
      <c r="O20" s="385">
        <v>42.1</v>
      </c>
      <c r="P20" s="389">
        <v>7.5</v>
      </c>
      <c r="Q20" s="385">
        <v>49.5</v>
      </c>
      <c r="R20" s="387">
        <v>12.9</v>
      </c>
      <c r="S20" s="385">
        <v>38.6</v>
      </c>
      <c r="T20" s="387">
        <v>12.5</v>
      </c>
      <c r="U20" s="385">
        <v>44.7</v>
      </c>
      <c r="V20" s="387">
        <v>13.6</v>
      </c>
      <c r="W20" s="385">
        <v>55.9</v>
      </c>
      <c r="X20" s="387">
        <v>15.7</v>
      </c>
      <c r="Y20" s="385">
        <v>46.4</v>
      </c>
      <c r="Z20" s="387">
        <v>19.8</v>
      </c>
      <c r="AA20" s="378" t="s">
        <v>501</v>
      </c>
      <c r="AB20" s="7"/>
      <c r="AC20" s="385">
        <v>46.8</v>
      </c>
      <c r="AD20" s="389">
        <v>3.5</v>
      </c>
    </row>
    <row r="21" spans="1:30" ht="16.5" customHeight="1" x14ac:dyDescent="0.25">
      <c r="A21" s="7"/>
      <c r="B21" s="7"/>
      <c r="C21" s="7"/>
      <c r="D21" s="7"/>
      <c r="E21" s="7" t="s">
        <v>1014</v>
      </c>
      <c r="F21" s="7"/>
      <c r="G21" s="7"/>
      <c r="H21" s="7"/>
      <c r="I21" s="7"/>
      <c r="J21" s="7"/>
      <c r="K21" s="7"/>
      <c r="L21" s="9" t="s">
        <v>407</v>
      </c>
      <c r="M21" s="385">
        <v>47.1</v>
      </c>
      <c r="N21" s="389">
        <v>7.3</v>
      </c>
      <c r="O21" s="385">
        <v>40.799999999999997</v>
      </c>
      <c r="P21" s="389">
        <v>7.1</v>
      </c>
      <c r="Q21" s="385">
        <v>50.5</v>
      </c>
      <c r="R21" s="387">
        <v>10.8</v>
      </c>
      <c r="S21" s="385">
        <v>46.7</v>
      </c>
      <c r="T21" s="387">
        <v>12.5</v>
      </c>
      <c r="U21" s="385">
        <v>45.3</v>
      </c>
      <c r="V21" s="387">
        <v>10.9</v>
      </c>
      <c r="W21" s="385">
        <v>52.2</v>
      </c>
      <c r="X21" s="387">
        <v>11.7</v>
      </c>
      <c r="Y21" s="385">
        <v>52.1</v>
      </c>
      <c r="Z21" s="387">
        <v>13.5</v>
      </c>
      <c r="AA21" s="385">
        <v>88.9</v>
      </c>
      <c r="AB21" s="387">
        <v>25.4</v>
      </c>
      <c r="AC21" s="385">
        <v>47.2</v>
      </c>
      <c r="AD21" s="389">
        <v>3.4</v>
      </c>
    </row>
    <row r="22" spans="1:30" ht="16.5" customHeight="1" x14ac:dyDescent="0.25">
      <c r="A22" s="7" t="s">
        <v>93</v>
      </c>
      <c r="B22" s="7"/>
      <c r="C22" s="7"/>
      <c r="D22" s="7"/>
      <c r="E22" s="7"/>
      <c r="F22" s="7"/>
      <c r="G22" s="7"/>
      <c r="H22" s="7"/>
      <c r="I22" s="7"/>
      <c r="J22" s="7"/>
      <c r="K22" s="7"/>
      <c r="L22" s="9"/>
      <c r="M22" s="10"/>
      <c r="N22" s="7"/>
      <c r="O22" s="10"/>
      <c r="P22" s="7"/>
      <c r="Q22" s="10"/>
      <c r="R22" s="7"/>
      <c r="S22" s="10"/>
      <c r="T22" s="7"/>
      <c r="U22" s="10"/>
      <c r="V22" s="7"/>
      <c r="W22" s="10"/>
      <c r="X22" s="7"/>
      <c r="Y22" s="10"/>
      <c r="Z22" s="7"/>
      <c r="AA22" s="10"/>
      <c r="AB22" s="7"/>
      <c r="AC22" s="10"/>
      <c r="AD22" s="7"/>
    </row>
    <row r="23" spans="1:30" ht="16.5" customHeight="1" x14ac:dyDescent="0.25">
      <c r="A23" s="7"/>
      <c r="B23" s="7" t="s">
        <v>1053</v>
      </c>
      <c r="C23" s="7"/>
      <c r="D23" s="7"/>
      <c r="E23" s="7"/>
      <c r="F23" s="7"/>
      <c r="G23" s="7"/>
      <c r="H23" s="7"/>
      <c r="I23" s="7"/>
      <c r="J23" s="7"/>
      <c r="K23" s="7"/>
      <c r="L23" s="9"/>
      <c r="M23" s="10"/>
      <c r="N23" s="7"/>
      <c r="O23" s="10"/>
      <c r="P23" s="7"/>
      <c r="Q23" s="10"/>
      <c r="R23" s="7"/>
      <c r="S23" s="10"/>
      <c r="T23" s="7"/>
      <c r="U23" s="10"/>
      <c r="V23" s="7"/>
      <c r="W23" s="10"/>
      <c r="X23" s="7"/>
      <c r="Y23" s="10"/>
      <c r="Z23" s="7"/>
      <c r="AA23" s="10"/>
      <c r="AB23" s="7"/>
      <c r="AC23" s="10"/>
      <c r="AD23" s="7"/>
    </row>
    <row r="24" spans="1:30" ht="16.5" customHeight="1" x14ac:dyDescent="0.25">
      <c r="A24" s="7"/>
      <c r="B24" s="7"/>
      <c r="C24" s="7" t="s">
        <v>1012</v>
      </c>
      <c r="D24" s="7"/>
      <c r="E24" s="7"/>
      <c r="F24" s="7"/>
      <c r="G24" s="7"/>
      <c r="H24" s="7"/>
      <c r="I24" s="7"/>
      <c r="J24" s="7"/>
      <c r="K24" s="7"/>
      <c r="L24" s="9"/>
      <c r="M24" s="10"/>
      <c r="N24" s="7"/>
      <c r="O24" s="10"/>
      <c r="P24" s="7"/>
      <c r="Q24" s="10"/>
      <c r="R24" s="7"/>
      <c r="S24" s="10"/>
      <c r="T24" s="7"/>
      <c r="U24" s="10"/>
      <c r="V24" s="7"/>
      <c r="W24" s="10"/>
      <c r="X24" s="7"/>
      <c r="Y24" s="10"/>
      <c r="Z24" s="7"/>
      <c r="AA24" s="10"/>
      <c r="AB24" s="7"/>
      <c r="AC24" s="10"/>
      <c r="AD24" s="7"/>
    </row>
    <row r="25" spans="1:30" ht="16.5" customHeight="1" x14ac:dyDescent="0.25">
      <c r="A25" s="7"/>
      <c r="B25" s="7"/>
      <c r="C25" s="7"/>
      <c r="D25" s="7" t="s">
        <v>1036</v>
      </c>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c r="C26" s="7"/>
      <c r="D26" s="7"/>
      <c r="E26" s="7" t="s">
        <v>617</v>
      </c>
      <c r="F26" s="7"/>
      <c r="G26" s="7"/>
      <c r="H26" s="7"/>
      <c r="I26" s="7"/>
      <c r="J26" s="7"/>
      <c r="K26" s="7"/>
      <c r="L26" s="9" t="s">
        <v>76</v>
      </c>
      <c r="M26" s="382">
        <v>10.4</v>
      </c>
      <c r="N26" s="389">
        <v>5.0999999999999996</v>
      </c>
      <c r="O26" s="385">
        <v>13.2</v>
      </c>
      <c r="P26" s="389">
        <v>4.7</v>
      </c>
      <c r="Q26" s="380">
        <v>6.1</v>
      </c>
      <c r="R26" s="389">
        <v>3.3</v>
      </c>
      <c r="S26" s="380">
        <v>3.1</v>
      </c>
      <c r="T26" s="389">
        <v>1.8</v>
      </c>
      <c r="U26" s="381">
        <v>4</v>
      </c>
      <c r="V26" s="389">
        <v>1.8</v>
      </c>
      <c r="W26" s="380">
        <v>0.9</v>
      </c>
      <c r="X26" s="389">
        <v>0.7</v>
      </c>
      <c r="Y26" s="378" t="s">
        <v>501</v>
      </c>
      <c r="Z26" s="7"/>
      <c r="AA26" s="381" t="s">
        <v>79</v>
      </c>
      <c r="AB26" s="7"/>
      <c r="AC26" s="385">
        <v>38</v>
      </c>
      <c r="AD26" s="389">
        <v>7.1</v>
      </c>
    </row>
    <row r="27" spans="1:30" ht="16.5" customHeight="1" x14ac:dyDescent="0.25">
      <c r="A27" s="7"/>
      <c r="B27" s="7"/>
      <c r="C27" s="7"/>
      <c r="D27" s="7"/>
      <c r="E27" s="7" t="s">
        <v>615</v>
      </c>
      <c r="F27" s="7"/>
      <c r="G27" s="7"/>
      <c r="H27" s="7"/>
      <c r="I27" s="7"/>
      <c r="J27" s="7"/>
      <c r="K27" s="7"/>
      <c r="L27" s="9" t="s">
        <v>76</v>
      </c>
      <c r="M27" s="385">
        <v>29.1</v>
      </c>
      <c r="N27" s="389">
        <v>5.9</v>
      </c>
      <c r="O27" s="385">
        <v>25.1</v>
      </c>
      <c r="P27" s="389">
        <v>5.2</v>
      </c>
      <c r="Q27" s="385">
        <v>14.4</v>
      </c>
      <c r="R27" s="389">
        <v>4.8</v>
      </c>
      <c r="S27" s="381">
        <v>7.8</v>
      </c>
      <c r="T27" s="389">
        <v>3.1</v>
      </c>
      <c r="U27" s="381">
        <v>6.1</v>
      </c>
      <c r="V27" s="389">
        <v>1.9</v>
      </c>
      <c r="W27" s="381">
        <v>2.8</v>
      </c>
      <c r="X27" s="389">
        <v>1</v>
      </c>
      <c r="Y27" s="380">
        <v>0.7</v>
      </c>
      <c r="Z27" s="389">
        <v>0.6</v>
      </c>
      <c r="AA27" s="379">
        <v>0.3</v>
      </c>
      <c r="AB27" s="389">
        <v>0.3</v>
      </c>
      <c r="AC27" s="385">
        <v>84.1</v>
      </c>
      <c r="AD27" s="387">
        <v>10.1</v>
      </c>
    </row>
    <row r="28" spans="1:30" ht="16.5" customHeight="1" x14ac:dyDescent="0.25">
      <c r="A28" s="7"/>
      <c r="B28" s="7"/>
      <c r="C28" s="7"/>
      <c r="D28" s="7"/>
      <c r="E28" s="7" t="s">
        <v>1014</v>
      </c>
      <c r="F28" s="7"/>
      <c r="G28" s="7"/>
      <c r="H28" s="7"/>
      <c r="I28" s="7"/>
      <c r="J28" s="7"/>
      <c r="K28" s="7"/>
      <c r="L28" s="9" t="s">
        <v>76</v>
      </c>
      <c r="M28" s="385">
        <v>38.6</v>
      </c>
      <c r="N28" s="389">
        <v>7.7</v>
      </c>
      <c r="O28" s="385">
        <v>36.799999999999997</v>
      </c>
      <c r="P28" s="389">
        <v>7.2</v>
      </c>
      <c r="Q28" s="385">
        <v>20.5</v>
      </c>
      <c r="R28" s="389">
        <v>5.4</v>
      </c>
      <c r="S28" s="381">
        <v>9.9</v>
      </c>
      <c r="T28" s="389">
        <v>3.6</v>
      </c>
      <c r="U28" s="381">
        <v>9.4</v>
      </c>
      <c r="V28" s="389">
        <v>2.8</v>
      </c>
      <c r="W28" s="381">
        <v>3.9</v>
      </c>
      <c r="X28" s="389">
        <v>1.3</v>
      </c>
      <c r="Y28" s="380">
        <v>1.4</v>
      </c>
      <c r="Z28" s="389">
        <v>0.7</v>
      </c>
      <c r="AA28" s="379">
        <v>0.3</v>
      </c>
      <c r="AB28" s="389">
        <v>0.3</v>
      </c>
      <c r="AC28" s="384">
        <v>122.7</v>
      </c>
      <c r="AD28" s="387">
        <v>13</v>
      </c>
    </row>
    <row r="29" spans="1:30" ht="16.5" customHeight="1" x14ac:dyDescent="0.25">
      <c r="A29" s="7"/>
      <c r="B29" s="7" t="s">
        <v>1071</v>
      </c>
      <c r="C29" s="7"/>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c r="C30" s="7" t="s">
        <v>1012</v>
      </c>
      <c r="D30" s="7"/>
      <c r="E30" s="7"/>
      <c r="F30" s="7"/>
      <c r="G30" s="7"/>
      <c r="H30" s="7"/>
      <c r="I30" s="7"/>
      <c r="J30" s="7"/>
      <c r="K30" s="7"/>
      <c r="L30" s="9"/>
      <c r="M30" s="10"/>
      <c r="N30" s="7"/>
      <c r="O30" s="10"/>
      <c r="P30" s="7"/>
      <c r="Q30" s="10"/>
      <c r="R30" s="7"/>
      <c r="S30" s="10"/>
      <c r="T30" s="7"/>
      <c r="U30" s="10"/>
      <c r="V30" s="7"/>
      <c r="W30" s="10"/>
      <c r="X30" s="7"/>
      <c r="Y30" s="10"/>
      <c r="Z30" s="7"/>
      <c r="AA30" s="10"/>
      <c r="AB30" s="7"/>
      <c r="AC30" s="10"/>
      <c r="AD30" s="7"/>
    </row>
    <row r="31" spans="1:30" ht="16.5" customHeight="1" x14ac:dyDescent="0.25">
      <c r="A31" s="7"/>
      <c r="B31" s="7"/>
      <c r="C31" s="7"/>
      <c r="D31" s="7" t="s">
        <v>1015</v>
      </c>
      <c r="E31" s="7"/>
      <c r="F31" s="7"/>
      <c r="G31" s="7"/>
      <c r="H31" s="7"/>
      <c r="I31" s="7"/>
      <c r="J31" s="7"/>
      <c r="K31" s="7"/>
      <c r="L31" s="9"/>
      <c r="M31" s="10"/>
      <c r="N31" s="7"/>
      <c r="O31" s="10"/>
      <c r="P31" s="7"/>
      <c r="Q31" s="10"/>
      <c r="R31" s="7"/>
      <c r="S31" s="10"/>
      <c r="T31" s="7"/>
      <c r="U31" s="10"/>
      <c r="V31" s="7"/>
      <c r="W31" s="10"/>
      <c r="X31" s="7"/>
      <c r="Y31" s="10"/>
      <c r="Z31" s="7"/>
      <c r="AA31" s="10"/>
      <c r="AB31" s="7"/>
      <c r="AC31" s="10"/>
      <c r="AD31" s="7"/>
    </row>
    <row r="32" spans="1:30" ht="16.5" customHeight="1" x14ac:dyDescent="0.25">
      <c r="A32" s="7"/>
      <c r="B32" s="7"/>
      <c r="C32" s="7"/>
      <c r="D32" s="7"/>
      <c r="E32" s="7" t="s">
        <v>617</v>
      </c>
      <c r="F32" s="7"/>
      <c r="G32" s="7"/>
      <c r="H32" s="7"/>
      <c r="I32" s="7"/>
      <c r="J32" s="7"/>
      <c r="K32" s="7"/>
      <c r="L32" s="9" t="s">
        <v>76</v>
      </c>
      <c r="M32" s="385">
        <v>27</v>
      </c>
      <c r="N32" s="389">
        <v>6.6</v>
      </c>
      <c r="O32" s="385">
        <v>24.9</v>
      </c>
      <c r="P32" s="389">
        <v>6.2</v>
      </c>
      <c r="Q32" s="385">
        <v>11.1</v>
      </c>
      <c r="R32" s="389">
        <v>4.2</v>
      </c>
      <c r="S32" s="381">
        <v>6</v>
      </c>
      <c r="T32" s="389">
        <v>2.6</v>
      </c>
      <c r="U32" s="381">
        <v>5.8</v>
      </c>
      <c r="V32" s="389">
        <v>2.4</v>
      </c>
      <c r="W32" s="380">
        <v>1.6</v>
      </c>
      <c r="X32" s="389">
        <v>1</v>
      </c>
      <c r="Y32" s="381">
        <v>1.5</v>
      </c>
      <c r="Z32" s="389">
        <v>0.7</v>
      </c>
      <c r="AA32" s="381" t="s">
        <v>79</v>
      </c>
      <c r="AB32" s="7"/>
      <c r="AC32" s="385">
        <v>79.7</v>
      </c>
      <c r="AD32" s="387">
        <v>12</v>
      </c>
    </row>
    <row r="33" spans="1:30" ht="16.5" customHeight="1" x14ac:dyDescent="0.25">
      <c r="A33" s="7"/>
      <c r="B33" s="7"/>
      <c r="C33" s="7"/>
      <c r="D33" s="7"/>
      <c r="E33" s="7" t="s">
        <v>615</v>
      </c>
      <c r="F33" s="7"/>
      <c r="G33" s="7"/>
      <c r="H33" s="7"/>
      <c r="I33" s="7"/>
      <c r="J33" s="7"/>
      <c r="K33" s="7"/>
      <c r="L33" s="9" t="s">
        <v>76</v>
      </c>
      <c r="M33" s="385">
        <v>59.8</v>
      </c>
      <c r="N33" s="389">
        <v>9.1</v>
      </c>
      <c r="O33" s="385">
        <v>58.9</v>
      </c>
      <c r="P33" s="389">
        <v>9.4</v>
      </c>
      <c r="Q33" s="385">
        <v>30.8</v>
      </c>
      <c r="R33" s="389">
        <v>7</v>
      </c>
      <c r="S33" s="385">
        <v>14.6</v>
      </c>
      <c r="T33" s="389">
        <v>4.2</v>
      </c>
      <c r="U33" s="385">
        <v>13</v>
      </c>
      <c r="V33" s="389">
        <v>3.3</v>
      </c>
      <c r="W33" s="381">
        <v>4.8</v>
      </c>
      <c r="X33" s="389">
        <v>1.6</v>
      </c>
      <c r="Y33" s="380">
        <v>1.7</v>
      </c>
      <c r="Z33" s="389">
        <v>0.9</v>
      </c>
      <c r="AA33" s="379">
        <v>0.4</v>
      </c>
      <c r="AB33" s="389">
        <v>0.4</v>
      </c>
      <c r="AC33" s="384">
        <v>185.1</v>
      </c>
      <c r="AD33" s="387">
        <v>14.1</v>
      </c>
    </row>
    <row r="34" spans="1:30" ht="16.5" customHeight="1" x14ac:dyDescent="0.25">
      <c r="A34" s="7"/>
      <c r="B34" s="7"/>
      <c r="C34" s="7"/>
      <c r="D34" s="7"/>
      <c r="E34" s="7" t="s">
        <v>1014</v>
      </c>
      <c r="F34" s="7"/>
      <c r="G34" s="7"/>
      <c r="H34" s="7"/>
      <c r="I34" s="7"/>
      <c r="J34" s="7"/>
      <c r="K34" s="7"/>
      <c r="L34" s="9" t="s">
        <v>76</v>
      </c>
      <c r="M34" s="385">
        <v>87.7</v>
      </c>
      <c r="N34" s="387">
        <v>12.5</v>
      </c>
      <c r="O34" s="385">
        <v>84.2</v>
      </c>
      <c r="P34" s="387">
        <v>11.4</v>
      </c>
      <c r="Q34" s="385">
        <v>44.1</v>
      </c>
      <c r="R34" s="389">
        <v>8.1</v>
      </c>
      <c r="S34" s="385">
        <v>19.5</v>
      </c>
      <c r="T34" s="389">
        <v>4.8</v>
      </c>
      <c r="U34" s="385">
        <v>18.7</v>
      </c>
      <c r="V34" s="389">
        <v>4.5</v>
      </c>
      <c r="W34" s="381">
        <v>7</v>
      </c>
      <c r="X34" s="389">
        <v>1.9</v>
      </c>
      <c r="Y34" s="381">
        <v>2.8</v>
      </c>
      <c r="Z34" s="389">
        <v>1</v>
      </c>
      <c r="AA34" s="380">
        <v>0.4</v>
      </c>
      <c r="AB34" s="389">
        <v>0.3</v>
      </c>
      <c r="AC34" s="384">
        <v>264.8</v>
      </c>
      <c r="AD34" s="387">
        <v>21.8</v>
      </c>
    </row>
    <row r="35" spans="1:30" ht="16.5" customHeight="1" x14ac:dyDescent="0.25">
      <c r="A35" s="7"/>
      <c r="B35" s="7" t="s">
        <v>1053</v>
      </c>
      <c r="C35" s="7"/>
      <c r="D35" s="7"/>
      <c r="E35" s="7"/>
      <c r="F35" s="7"/>
      <c r="G35" s="7"/>
      <c r="H35" s="7"/>
      <c r="I35" s="7"/>
      <c r="J35" s="7"/>
      <c r="K35" s="7"/>
      <c r="L35" s="9"/>
      <c r="M35" s="10"/>
      <c r="N35" s="7"/>
      <c r="O35" s="10"/>
      <c r="P35" s="7"/>
      <c r="Q35" s="10"/>
      <c r="R35" s="7"/>
      <c r="S35" s="10"/>
      <c r="T35" s="7"/>
      <c r="U35" s="10"/>
      <c r="V35" s="7"/>
      <c r="W35" s="10"/>
      <c r="X35" s="7"/>
      <c r="Y35" s="10"/>
      <c r="Z35" s="7"/>
      <c r="AA35" s="10"/>
      <c r="AB35" s="7"/>
      <c r="AC35" s="10"/>
      <c r="AD35" s="7"/>
    </row>
    <row r="36" spans="1:30" ht="16.5" customHeight="1" x14ac:dyDescent="0.25">
      <c r="A36" s="7"/>
      <c r="B36" s="7"/>
      <c r="C36" s="7" t="s">
        <v>1016</v>
      </c>
      <c r="D36" s="7"/>
      <c r="E36" s="7"/>
      <c r="F36" s="7"/>
      <c r="G36" s="7"/>
      <c r="H36" s="7"/>
      <c r="I36" s="7"/>
      <c r="J36" s="7"/>
      <c r="K36" s="7"/>
      <c r="L36" s="9"/>
      <c r="M36" s="10"/>
      <c r="N36" s="7"/>
      <c r="O36" s="10"/>
      <c r="P36" s="7"/>
      <c r="Q36" s="10"/>
      <c r="R36" s="7"/>
      <c r="S36" s="10"/>
      <c r="T36" s="7"/>
      <c r="U36" s="10"/>
      <c r="V36" s="7"/>
      <c r="W36" s="10"/>
      <c r="X36" s="7"/>
      <c r="Y36" s="10"/>
      <c r="Z36" s="7"/>
      <c r="AA36" s="10"/>
      <c r="AB36" s="7"/>
      <c r="AC36" s="10"/>
      <c r="AD36" s="7"/>
    </row>
    <row r="37" spans="1:30" ht="16.5" customHeight="1" x14ac:dyDescent="0.25">
      <c r="A37" s="7"/>
      <c r="B37" s="7"/>
      <c r="C37" s="7"/>
      <c r="D37" s="7" t="s">
        <v>1036</v>
      </c>
      <c r="E37" s="7"/>
      <c r="F37" s="7"/>
      <c r="G37" s="7"/>
      <c r="H37" s="7"/>
      <c r="I37" s="7"/>
      <c r="J37" s="7"/>
      <c r="K37" s="7"/>
      <c r="L37" s="9"/>
      <c r="M37" s="10"/>
      <c r="N37" s="7"/>
      <c r="O37" s="10"/>
      <c r="P37" s="7"/>
      <c r="Q37" s="10"/>
      <c r="R37" s="7"/>
      <c r="S37" s="10"/>
      <c r="T37" s="7"/>
      <c r="U37" s="10"/>
      <c r="V37" s="7"/>
      <c r="W37" s="10"/>
      <c r="X37" s="7"/>
      <c r="Y37" s="10"/>
      <c r="Z37" s="7"/>
      <c r="AA37" s="10"/>
      <c r="AB37" s="7"/>
      <c r="AC37" s="10"/>
      <c r="AD37" s="7"/>
    </row>
    <row r="38" spans="1:30" ht="16.5" customHeight="1" x14ac:dyDescent="0.25">
      <c r="A38" s="7"/>
      <c r="B38" s="7"/>
      <c r="C38" s="7"/>
      <c r="D38" s="7"/>
      <c r="E38" s="7" t="s">
        <v>617</v>
      </c>
      <c r="F38" s="7"/>
      <c r="G38" s="7"/>
      <c r="H38" s="7"/>
      <c r="I38" s="7"/>
      <c r="J38" s="7"/>
      <c r="K38" s="7"/>
      <c r="L38" s="9" t="s">
        <v>407</v>
      </c>
      <c r="M38" s="385">
        <v>38.5</v>
      </c>
      <c r="N38" s="387">
        <v>16.100000000000001</v>
      </c>
      <c r="O38" s="385">
        <v>53</v>
      </c>
      <c r="P38" s="387">
        <v>13.6</v>
      </c>
      <c r="Q38" s="385">
        <v>55</v>
      </c>
      <c r="R38" s="387">
        <v>20.7</v>
      </c>
      <c r="S38" s="385">
        <v>51.7</v>
      </c>
      <c r="T38" s="387">
        <v>21.2</v>
      </c>
      <c r="U38" s="385">
        <v>69</v>
      </c>
      <c r="V38" s="387">
        <v>12.2</v>
      </c>
      <c r="W38" s="382">
        <v>56.2</v>
      </c>
      <c r="X38" s="387">
        <v>30.4</v>
      </c>
      <c r="Y38" s="378" t="s">
        <v>501</v>
      </c>
      <c r="Z38" s="7"/>
      <c r="AA38" s="381" t="s">
        <v>79</v>
      </c>
      <c r="AB38" s="7"/>
      <c r="AC38" s="385">
        <v>47.7</v>
      </c>
      <c r="AD38" s="389">
        <v>5.2</v>
      </c>
    </row>
    <row r="39" spans="1:30" ht="16.5" customHeight="1" x14ac:dyDescent="0.25">
      <c r="A39" s="7"/>
      <c r="B39" s="7"/>
      <c r="C39" s="7"/>
      <c r="D39" s="7"/>
      <c r="E39" s="7" t="s">
        <v>615</v>
      </c>
      <c r="F39" s="7"/>
      <c r="G39" s="7"/>
      <c r="H39" s="7"/>
      <c r="I39" s="7"/>
      <c r="J39" s="7"/>
      <c r="K39" s="7"/>
      <c r="L39" s="9" t="s">
        <v>407</v>
      </c>
      <c r="M39" s="385">
        <v>48.7</v>
      </c>
      <c r="N39" s="389">
        <v>6.4</v>
      </c>
      <c r="O39" s="385">
        <v>42.6</v>
      </c>
      <c r="P39" s="389">
        <v>5.7</v>
      </c>
      <c r="Q39" s="385">
        <v>46.8</v>
      </c>
      <c r="R39" s="387">
        <v>11.3</v>
      </c>
      <c r="S39" s="385">
        <v>53.4</v>
      </c>
      <c r="T39" s="387">
        <v>14.7</v>
      </c>
      <c r="U39" s="385">
        <v>46.9</v>
      </c>
      <c r="V39" s="389">
        <v>8.6999999999999993</v>
      </c>
      <c r="W39" s="385">
        <v>58.3</v>
      </c>
      <c r="X39" s="387">
        <v>10.7</v>
      </c>
      <c r="Y39" s="382">
        <v>41.2</v>
      </c>
      <c r="Z39" s="387">
        <v>30.5</v>
      </c>
      <c r="AA39" s="382">
        <v>75</v>
      </c>
      <c r="AB39" s="387">
        <v>45.6</v>
      </c>
      <c r="AC39" s="385">
        <v>45.4</v>
      </c>
      <c r="AD39" s="389">
        <v>4.2</v>
      </c>
    </row>
    <row r="40" spans="1:30" ht="16.5" customHeight="1" x14ac:dyDescent="0.25">
      <c r="A40" s="14"/>
      <c r="B40" s="14"/>
      <c r="C40" s="14"/>
      <c r="D40" s="14"/>
      <c r="E40" s="14" t="s">
        <v>1014</v>
      </c>
      <c r="F40" s="14"/>
      <c r="G40" s="14"/>
      <c r="H40" s="14"/>
      <c r="I40" s="14"/>
      <c r="J40" s="14"/>
      <c r="K40" s="14"/>
      <c r="L40" s="15" t="s">
        <v>407</v>
      </c>
      <c r="M40" s="386">
        <v>44</v>
      </c>
      <c r="N40" s="390">
        <v>6.1</v>
      </c>
      <c r="O40" s="386">
        <v>43.7</v>
      </c>
      <c r="P40" s="390">
        <v>6.2</v>
      </c>
      <c r="Q40" s="386">
        <v>46.5</v>
      </c>
      <c r="R40" s="390">
        <v>8.6999999999999993</v>
      </c>
      <c r="S40" s="386">
        <v>50.8</v>
      </c>
      <c r="T40" s="388">
        <v>13.6</v>
      </c>
      <c r="U40" s="386">
        <v>50.3</v>
      </c>
      <c r="V40" s="390">
        <v>9</v>
      </c>
      <c r="W40" s="386">
        <v>55.7</v>
      </c>
      <c r="X40" s="388">
        <v>11.4</v>
      </c>
      <c r="Y40" s="386">
        <v>50</v>
      </c>
      <c r="Z40" s="388">
        <v>19.3</v>
      </c>
      <c r="AA40" s="386">
        <v>75</v>
      </c>
      <c r="AB40" s="388">
        <v>16.3</v>
      </c>
      <c r="AC40" s="386">
        <v>46.3</v>
      </c>
      <c r="AD40" s="390">
        <v>3.1</v>
      </c>
    </row>
    <row r="41" spans="1:30" ht="4.5" customHeight="1" x14ac:dyDescent="0.25">
      <c r="A41" s="25"/>
      <c r="B41" s="25"/>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row>
    <row r="42" spans="1:30" ht="16.5" customHeight="1" x14ac:dyDescent="0.25">
      <c r="A42" s="25"/>
      <c r="B42" s="25"/>
      <c r="C42" s="512" t="s">
        <v>1072</v>
      </c>
      <c r="D42" s="512"/>
      <c r="E42" s="512"/>
      <c r="F42" s="512"/>
      <c r="G42" s="512"/>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row>
    <row r="43" spans="1:30" ht="4.5" customHeight="1" x14ac:dyDescent="0.25">
      <c r="A43" s="25"/>
      <c r="B43" s="2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1:30" ht="16.5" customHeight="1" x14ac:dyDescent="0.25">
      <c r="A44" s="155"/>
      <c r="B44" s="155"/>
      <c r="C44" s="512" t="s">
        <v>571</v>
      </c>
      <c r="D44" s="512"/>
      <c r="E44" s="512"/>
      <c r="F44" s="512"/>
      <c r="G44" s="512"/>
      <c r="H44" s="512"/>
      <c r="I44" s="512"/>
      <c r="J44" s="512"/>
      <c r="K44" s="512"/>
      <c r="L44" s="512"/>
      <c r="M44" s="512"/>
      <c r="N44" s="512"/>
      <c r="O44" s="512"/>
      <c r="P44" s="512"/>
      <c r="Q44" s="512"/>
      <c r="R44" s="512"/>
      <c r="S44" s="512"/>
      <c r="T44" s="512"/>
      <c r="U44" s="512"/>
      <c r="V44" s="512"/>
      <c r="W44" s="512"/>
      <c r="X44" s="512"/>
      <c r="Y44" s="512"/>
      <c r="Z44" s="512"/>
      <c r="AA44" s="512"/>
      <c r="AB44" s="512"/>
      <c r="AC44" s="512"/>
      <c r="AD44" s="512"/>
    </row>
    <row r="45" spans="1:30" ht="16.5" customHeight="1" x14ac:dyDescent="0.25">
      <c r="A45" s="155"/>
      <c r="B45" s="155"/>
      <c r="C45" s="512" t="s">
        <v>572</v>
      </c>
      <c r="D45" s="512"/>
      <c r="E45" s="512"/>
      <c r="F45" s="512"/>
      <c r="G45" s="512"/>
      <c r="H45" s="512"/>
      <c r="I45" s="512"/>
      <c r="J45" s="512"/>
      <c r="K45" s="512"/>
      <c r="L45" s="512"/>
      <c r="M45" s="512"/>
      <c r="N45" s="512"/>
      <c r="O45" s="512"/>
      <c r="P45" s="512"/>
      <c r="Q45" s="512"/>
      <c r="R45" s="512"/>
      <c r="S45" s="512"/>
      <c r="T45" s="512"/>
      <c r="U45" s="512"/>
      <c r="V45" s="512"/>
      <c r="W45" s="512"/>
      <c r="X45" s="512"/>
      <c r="Y45" s="512"/>
      <c r="Z45" s="512"/>
      <c r="AA45" s="512"/>
      <c r="AB45" s="512"/>
      <c r="AC45" s="512"/>
      <c r="AD45" s="512"/>
    </row>
    <row r="46" spans="1:30" ht="4.5" customHeight="1" x14ac:dyDescent="0.25">
      <c r="A46" s="25"/>
      <c r="B46" s="2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0" ht="16.5" customHeight="1" x14ac:dyDescent="0.25">
      <c r="A47" s="25" t="s">
        <v>102</v>
      </c>
      <c r="B47" s="25"/>
      <c r="C47" s="512" t="s">
        <v>1055</v>
      </c>
      <c r="D47" s="512"/>
      <c r="E47" s="512"/>
      <c r="F47" s="512"/>
      <c r="G47" s="512"/>
      <c r="H47" s="512"/>
      <c r="I47" s="512"/>
      <c r="J47" s="512"/>
      <c r="K47" s="512"/>
      <c r="L47" s="512"/>
      <c r="M47" s="512"/>
      <c r="N47" s="512"/>
      <c r="O47" s="512"/>
      <c r="P47" s="512"/>
      <c r="Q47" s="512"/>
      <c r="R47" s="512"/>
      <c r="S47" s="512"/>
      <c r="T47" s="512"/>
      <c r="U47" s="512"/>
      <c r="V47" s="512"/>
      <c r="W47" s="512"/>
      <c r="X47" s="512"/>
      <c r="Y47" s="512"/>
      <c r="Z47" s="512"/>
      <c r="AA47" s="512"/>
      <c r="AB47" s="512"/>
      <c r="AC47" s="512"/>
      <c r="AD47" s="512"/>
    </row>
    <row r="48" spans="1:30" ht="29.4" customHeight="1" x14ac:dyDescent="0.25">
      <c r="A48" s="25" t="s">
        <v>103</v>
      </c>
      <c r="B48" s="25"/>
      <c r="C48" s="512" t="s">
        <v>1056</v>
      </c>
      <c r="D48" s="512"/>
      <c r="E48" s="512"/>
      <c r="F48" s="512"/>
      <c r="G48" s="512"/>
      <c r="H48" s="512"/>
      <c r="I48" s="512"/>
      <c r="J48" s="512"/>
      <c r="K48" s="512"/>
      <c r="L48" s="512"/>
      <c r="M48" s="512"/>
      <c r="N48" s="512"/>
      <c r="O48" s="512"/>
      <c r="P48" s="512"/>
      <c r="Q48" s="512"/>
      <c r="R48" s="512"/>
      <c r="S48" s="512"/>
      <c r="T48" s="512"/>
      <c r="U48" s="512"/>
      <c r="V48" s="512"/>
      <c r="W48" s="512"/>
      <c r="X48" s="512"/>
      <c r="Y48" s="512"/>
      <c r="Z48" s="512"/>
      <c r="AA48" s="512"/>
      <c r="AB48" s="512"/>
      <c r="AC48" s="512"/>
      <c r="AD48" s="512"/>
    </row>
    <row r="49" spans="1:30" ht="29.4" customHeight="1" x14ac:dyDescent="0.25">
      <c r="A49" s="25" t="s">
        <v>104</v>
      </c>
      <c r="B49" s="25"/>
      <c r="C49" s="512" t="s">
        <v>1057</v>
      </c>
      <c r="D49" s="512"/>
      <c r="E49" s="512"/>
      <c r="F49" s="512"/>
      <c r="G49" s="512"/>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row>
    <row r="50" spans="1:30" ht="29.4" customHeight="1" x14ac:dyDescent="0.25">
      <c r="A50" s="25" t="s">
        <v>105</v>
      </c>
      <c r="B50" s="25"/>
      <c r="C50" s="512" t="s">
        <v>1022</v>
      </c>
      <c r="D50" s="512"/>
      <c r="E50" s="512"/>
      <c r="F50" s="512"/>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row>
    <row r="51" spans="1:30" ht="55.2" customHeight="1" x14ac:dyDescent="0.25">
      <c r="A51" s="25" t="s">
        <v>106</v>
      </c>
      <c r="B51" s="25"/>
      <c r="C51" s="512" t="s">
        <v>1073</v>
      </c>
      <c r="D51" s="512"/>
      <c r="E51" s="512"/>
      <c r="F51" s="512"/>
      <c r="G51" s="512"/>
      <c r="H51" s="512"/>
      <c r="I51" s="512"/>
      <c r="J51" s="512"/>
      <c r="K51" s="512"/>
      <c r="L51" s="512"/>
      <c r="M51" s="512"/>
      <c r="N51" s="512"/>
      <c r="O51" s="512"/>
      <c r="P51" s="512"/>
      <c r="Q51" s="512"/>
      <c r="R51" s="512"/>
      <c r="S51" s="512"/>
      <c r="T51" s="512"/>
      <c r="U51" s="512"/>
      <c r="V51" s="512"/>
      <c r="W51" s="512"/>
      <c r="X51" s="512"/>
      <c r="Y51" s="512"/>
      <c r="Z51" s="512"/>
      <c r="AA51" s="512"/>
      <c r="AB51" s="512"/>
      <c r="AC51" s="512"/>
      <c r="AD51" s="512"/>
    </row>
    <row r="52" spans="1:30" ht="29.4" customHeight="1" x14ac:dyDescent="0.25">
      <c r="A52" s="25" t="s">
        <v>107</v>
      </c>
      <c r="B52" s="25"/>
      <c r="C52" s="512" t="s">
        <v>848</v>
      </c>
      <c r="D52" s="512"/>
      <c r="E52" s="512"/>
      <c r="F52" s="512"/>
      <c r="G52" s="512"/>
      <c r="H52" s="512"/>
      <c r="I52" s="512"/>
      <c r="J52" s="512"/>
      <c r="K52" s="512"/>
      <c r="L52" s="512"/>
      <c r="M52" s="512"/>
      <c r="N52" s="512"/>
      <c r="O52" s="512"/>
      <c r="P52" s="512"/>
      <c r="Q52" s="512"/>
      <c r="R52" s="512"/>
      <c r="S52" s="512"/>
      <c r="T52" s="512"/>
      <c r="U52" s="512"/>
      <c r="V52" s="512"/>
      <c r="W52" s="512"/>
      <c r="X52" s="512"/>
      <c r="Y52" s="512"/>
      <c r="Z52" s="512"/>
      <c r="AA52" s="512"/>
      <c r="AB52" s="512"/>
      <c r="AC52" s="512"/>
      <c r="AD52" s="512"/>
    </row>
    <row r="53" spans="1:30" ht="29.4" customHeight="1" x14ac:dyDescent="0.25">
      <c r="A53" s="25" t="s">
        <v>205</v>
      </c>
      <c r="B53" s="25"/>
      <c r="C53" s="512" t="s">
        <v>849</v>
      </c>
      <c r="D53" s="512"/>
      <c r="E53" s="512"/>
      <c r="F53" s="512"/>
      <c r="G53" s="512"/>
      <c r="H53" s="512"/>
      <c r="I53" s="512"/>
      <c r="J53" s="512"/>
      <c r="K53" s="512"/>
      <c r="L53" s="512"/>
      <c r="M53" s="512"/>
      <c r="N53" s="512"/>
      <c r="O53" s="512"/>
      <c r="P53" s="512"/>
      <c r="Q53" s="512"/>
      <c r="R53" s="512"/>
      <c r="S53" s="512"/>
      <c r="T53" s="512"/>
      <c r="U53" s="512"/>
      <c r="V53" s="512"/>
      <c r="W53" s="512"/>
      <c r="X53" s="512"/>
      <c r="Y53" s="512"/>
      <c r="Z53" s="512"/>
      <c r="AA53" s="512"/>
      <c r="AB53" s="512"/>
      <c r="AC53" s="512"/>
      <c r="AD53" s="512"/>
    </row>
    <row r="54" spans="1:30" ht="16.5" customHeight="1" x14ac:dyDescent="0.25">
      <c r="A54" s="25" t="s">
        <v>206</v>
      </c>
      <c r="B54" s="25"/>
      <c r="C54" s="512" t="s">
        <v>1074</v>
      </c>
      <c r="D54" s="512"/>
      <c r="E54" s="512"/>
      <c r="F54" s="512"/>
      <c r="G54" s="512"/>
      <c r="H54" s="512"/>
      <c r="I54" s="512"/>
      <c r="J54" s="512"/>
      <c r="K54" s="512"/>
      <c r="L54" s="512"/>
      <c r="M54" s="512"/>
      <c r="N54" s="512"/>
      <c r="O54" s="512"/>
      <c r="P54" s="512"/>
      <c r="Q54" s="512"/>
      <c r="R54" s="512"/>
      <c r="S54" s="512"/>
      <c r="T54" s="512"/>
      <c r="U54" s="512"/>
      <c r="V54" s="512"/>
      <c r="W54" s="512"/>
      <c r="X54" s="512"/>
      <c r="Y54" s="512"/>
      <c r="Z54" s="512"/>
      <c r="AA54" s="512"/>
      <c r="AB54" s="512"/>
      <c r="AC54" s="512"/>
      <c r="AD54" s="512"/>
    </row>
    <row r="55" spans="1:30" ht="16.5" customHeight="1" x14ac:dyDescent="0.25">
      <c r="A55" s="25" t="s">
        <v>842</v>
      </c>
      <c r="B55" s="25"/>
      <c r="C55" s="512" t="s">
        <v>853</v>
      </c>
      <c r="D55" s="512"/>
      <c r="E55" s="512"/>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row>
    <row r="56" spans="1:30" ht="16.5" customHeight="1" x14ac:dyDescent="0.25">
      <c r="A56" s="25" t="s">
        <v>843</v>
      </c>
      <c r="B56" s="25"/>
      <c r="C56" s="512" t="s">
        <v>854</v>
      </c>
      <c r="D56" s="512"/>
      <c r="E56" s="512"/>
      <c r="F56" s="512"/>
      <c r="G56" s="512"/>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row>
    <row r="57" spans="1:30" ht="4.5" customHeight="1" x14ac:dyDescent="0.25"/>
    <row r="58" spans="1:30" ht="16.5" customHeight="1" x14ac:dyDescent="0.25">
      <c r="A58" s="26" t="s">
        <v>115</v>
      </c>
      <c r="B58" s="25"/>
      <c r="C58" s="25"/>
      <c r="D58" s="25"/>
      <c r="E58" s="512" t="s">
        <v>1075</v>
      </c>
      <c r="F58" s="512"/>
      <c r="G58" s="512"/>
      <c r="H58" s="512"/>
      <c r="I58" s="512"/>
      <c r="J58" s="512"/>
      <c r="K58" s="512"/>
      <c r="L58" s="512"/>
      <c r="M58" s="512"/>
      <c r="N58" s="512"/>
      <c r="O58" s="512"/>
      <c r="P58" s="512"/>
      <c r="Q58" s="512"/>
      <c r="R58" s="512"/>
      <c r="S58" s="512"/>
      <c r="T58" s="512"/>
      <c r="U58" s="512"/>
      <c r="V58" s="512"/>
      <c r="W58" s="512"/>
      <c r="X58" s="512"/>
      <c r="Y58" s="512"/>
      <c r="Z58" s="512"/>
      <c r="AA58" s="512"/>
      <c r="AB58" s="512"/>
      <c r="AC58" s="512"/>
      <c r="AD58" s="512"/>
    </row>
  </sheetData>
  <mergeCells count="24">
    <mergeCell ref="W2:X2"/>
    <mergeCell ref="Y2:Z2"/>
    <mergeCell ref="AA2:AB2"/>
    <mergeCell ref="AC2:AD2"/>
    <mergeCell ref="K1:AD1"/>
    <mergeCell ref="M2:N2"/>
    <mergeCell ref="O2:P2"/>
    <mergeCell ref="Q2:R2"/>
    <mergeCell ref="S2:T2"/>
    <mergeCell ref="U2:V2"/>
    <mergeCell ref="C42:AD42"/>
    <mergeCell ref="C44:AD44"/>
    <mergeCell ref="C45:AD45"/>
    <mergeCell ref="C47:AD47"/>
    <mergeCell ref="C48:AD48"/>
    <mergeCell ref="C54:AD54"/>
    <mergeCell ref="C55:AD55"/>
    <mergeCell ref="C56:AD56"/>
    <mergeCell ref="E58:AD58"/>
    <mergeCell ref="C49:AD49"/>
    <mergeCell ref="C50:AD50"/>
    <mergeCell ref="C51:AD51"/>
    <mergeCell ref="C52:AD52"/>
    <mergeCell ref="C53:AD53"/>
  </mergeCells>
  <pageMargins left="0.7" right="0.7" top="0.75" bottom="0.75" header="0.3" footer="0.3"/>
  <pageSetup paperSize="9" fitToHeight="0" orientation="landscape" horizontalDpi="300" verticalDpi="300"/>
  <headerFooter scaleWithDoc="0" alignWithMargins="0">
    <oddHeader>&amp;C&amp;"Arial"&amp;8TABLE 14A.42</oddHeader>
    <oddFooter>&amp;L&amp;"Arial"&amp;8REPORT ON
GOVERNMENT
SERVICES 2022&amp;R&amp;"Arial"&amp;8AGED CARE
SERVICES
PAGE &amp;B&amp;P&amp;B</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AD67"/>
  <sheetViews>
    <sheetView showGridLines="0" workbookViewId="0"/>
  </sheetViews>
  <sheetFormatPr defaultRowHeight="13.2" x14ac:dyDescent="0.25"/>
  <cols>
    <col min="1" max="10" width="1.88671875" customWidth="1"/>
    <col min="11" max="11" width="15.6640625" customWidth="1"/>
    <col min="12" max="12" width="5.44140625" customWidth="1"/>
    <col min="13" max="13" width="7.5546875" customWidth="1"/>
    <col min="14" max="14" width="6" customWidth="1"/>
    <col min="15" max="15" width="7.5546875" customWidth="1"/>
    <col min="16" max="16" width="6" customWidth="1"/>
    <col min="17" max="17" width="7.5546875" customWidth="1"/>
    <col min="18" max="18" width="6" customWidth="1"/>
    <col min="19" max="19" width="7.5546875" customWidth="1"/>
    <col min="20" max="20" width="6" customWidth="1"/>
    <col min="21" max="21" width="7.5546875" customWidth="1"/>
    <col min="22" max="22" width="6" customWidth="1"/>
    <col min="23" max="23" width="7.5546875" customWidth="1"/>
    <col min="24" max="24" width="6" customWidth="1"/>
    <col min="25" max="25" width="7.5546875" customWidth="1"/>
    <col min="26" max="26" width="6" customWidth="1"/>
    <col min="27" max="27" width="7.5546875" customWidth="1"/>
    <col min="28" max="28" width="6" customWidth="1"/>
    <col min="29" max="29" width="7.5546875" customWidth="1"/>
    <col min="30" max="30" width="6" customWidth="1"/>
  </cols>
  <sheetData>
    <row r="1" spans="1:30" ht="33.9" customHeight="1" x14ac:dyDescent="0.25">
      <c r="A1" s="8" t="s">
        <v>1076</v>
      </c>
      <c r="B1" s="8"/>
      <c r="C1" s="8"/>
      <c r="D1" s="8"/>
      <c r="E1" s="8"/>
      <c r="F1" s="8"/>
      <c r="G1" s="8"/>
      <c r="H1" s="8"/>
      <c r="I1" s="8"/>
      <c r="J1" s="8"/>
      <c r="K1" s="517" t="s">
        <v>1077</v>
      </c>
      <c r="L1" s="518"/>
      <c r="M1" s="518"/>
      <c r="N1" s="518"/>
      <c r="O1" s="518"/>
      <c r="P1" s="518"/>
      <c r="Q1" s="518"/>
      <c r="R1" s="518"/>
      <c r="S1" s="518"/>
      <c r="T1" s="518"/>
      <c r="U1" s="518"/>
      <c r="V1" s="518"/>
      <c r="W1" s="518"/>
      <c r="X1" s="518"/>
      <c r="Y1" s="518"/>
      <c r="Z1" s="518"/>
      <c r="AA1" s="518"/>
      <c r="AB1" s="518"/>
      <c r="AC1" s="518"/>
      <c r="AD1" s="518"/>
    </row>
    <row r="2" spans="1:30" ht="16.5" customHeight="1" x14ac:dyDescent="0.25">
      <c r="A2" s="11"/>
      <c r="B2" s="11"/>
      <c r="C2" s="11"/>
      <c r="D2" s="11"/>
      <c r="E2" s="11"/>
      <c r="F2" s="11"/>
      <c r="G2" s="11"/>
      <c r="H2" s="11"/>
      <c r="I2" s="11"/>
      <c r="J2" s="11"/>
      <c r="K2" s="11"/>
      <c r="L2" s="12" t="s">
        <v>62</v>
      </c>
      <c r="M2" s="523" t="s">
        <v>1078</v>
      </c>
      <c r="N2" s="524"/>
      <c r="O2" s="523" t="s">
        <v>1079</v>
      </c>
      <c r="P2" s="524"/>
      <c r="Q2" s="523" t="s">
        <v>1080</v>
      </c>
      <c r="R2" s="524"/>
      <c r="S2" s="523" t="s">
        <v>1081</v>
      </c>
      <c r="T2" s="524"/>
      <c r="U2" s="523" t="s">
        <v>1082</v>
      </c>
      <c r="V2" s="524"/>
      <c r="W2" s="523" t="s">
        <v>1083</v>
      </c>
      <c r="X2" s="524"/>
      <c r="Y2" s="523" t="s">
        <v>1084</v>
      </c>
      <c r="Z2" s="524"/>
      <c r="AA2" s="523" t="s">
        <v>1085</v>
      </c>
      <c r="AB2" s="524"/>
      <c r="AC2" s="523" t="s">
        <v>1086</v>
      </c>
      <c r="AD2" s="524"/>
    </row>
    <row r="3" spans="1:30" ht="16.5" customHeight="1" x14ac:dyDescent="0.25">
      <c r="A3" s="7" t="s">
        <v>1011</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86</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1012</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1013</v>
      </c>
      <c r="E6" s="7"/>
      <c r="F6" s="7"/>
      <c r="G6" s="7"/>
      <c r="H6" s="7"/>
      <c r="I6" s="7"/>
      <c r="J6" s="7"/>
      <c r="K6" s="7"/>
      <c r="L6" s="9"/>
      <c r="M6" s="10"/>
      <c r="N6" s="7"/>
      <c r="O6" s="10"/>
      <c r="P6" s="7"/>
      <c r="Q6" s="10"/>
      <c r="R6" s="7"/>
      <c r="S6" s="10"/>
      <c r="T6" s="7"/>
      <c r="U6" s="10"/>
      <c r="V6" s="7"/>
      <c r="W6" s="10"/>
      <c r="X6" s="7"/>
      <c r="Y6" s="10"/>
      <c r="Z6" s="7"/>
      <c r="AA6" s="10"/>
      <c r="AB6" s="7"/>
      <c r="AC6" s="10"/>
      <c r="AD6" s="7"/>
    </row>
    <row r="7" spans="1:30" ht="16.5" customHeight="1" x14ac:dyDescent="0.25">
      <c r="A7" s="7"/>
      <c r="B7" s="7"/>
      <c r="C7" s="7"/>
      <c r="D7" s="7"/>
      <c r="E7" s="7" t="s">
        <v>1087</v>
      </c>
      <c r="F7" s="7"/>
      <c r="G7" s="7"/>
      <c r="H7" s="7"/>
      <c r="I7" s="7"/>
      <c r="J7" s="7"/>
      <c r="K7" s="7"/>
      <c r="L7" s="9" t="s">
        <v>76</v>
      </c>
      <c r="M7" s="398">
        <v>110.7</v>
      </c>
      <c r="N7" s="401">
        <v>13.9</v>
      </c>
      <c r="O7" s="398">
        <v>122</v>
      </c>
      <c r="P7" s="401">
        <v>13.6</v>
      </c>
      <c r="Q7" s="399">
        <v>72.5</v>
      </c>
      <c r="R7" s="401">
        <v>10.9</v>
      </c>
      <c r="S7" s="399">
        <v>42.6</v>
      </c>
      <c r="T7" s="403">
        <v>7.5</v>
      </c>
      <c r="U7" s="399">
        <v>34.799999999999997</v>
      </c>
      <c r="V7" s="401">
        <v>12.9</v>
      </c>
      <c r="W7" s="396" t="s">
        <v>77</v>
      </c>
      <c r="X7" s="7"/>
      <c r="Y7" s="395">
        <v>7.5</v>
      </c>
      <c r="Z7" s="403">
        <v>2.6</v>
      </c>
      <c r="AA7" s="396" t="s">
        <v>77</v>
      </c>
      <c r="AB7" s="7"/>
      <c r="AC7" s="398">
        <v>395.4</v>
      </c>
      <c r="AD7" s="401">
        <v>24</v>
      </c>
    </row>
    <row r="8" spans="1:30" ht="16.5" customHeight="1" x14ac:dyDescent="0.25">
      <c r="A8" s="7"/>
      <c r="B8" s="7"/>
      <c r="C8" s="7"/>
      <c r="D8" s="7"/>
      <c r="E8" s="7" t="s">
        <v>1088</v>
      </c>
      <c r="F8" s="7"/>
      <c r="G8" s="7"/>
      <c r="H8" s="7"/>
      <c r="I8" s="7"/>
      <c r="J8" s="7"/>
      <c r="K8" s="7"/>
      <c r="L8" s="9" t="s">
        <v>76</v>
      </c>
      <c r="M8" s="399">
        <v>67.3</v>
      </c>
      <c r="N8" s="401">
        <v>11.6</v>
      </c>
      <c r="O8" s="399">
        <v>45.4</v>
      </c>
      <c r="P8" s="403">
        <v>9.6999999999999993</v>
      </c>
      <c r="Q8" s="399">
        <v>41.4</v>
      </c>
      <c r="R8" s="401">
        <v>11.1</v>
      </c>
      <c r="S8" s="395">
        <v>8.1</v>
      </c>
      <c r="T8" s="403">
        <v>2.6</v>
      </c>
      <c r="U8" s="399">
        <v>15.5</v>
      </c>
      <c r="V8" s="403">
        <v>7.3</v>
      </c>
      <c r="W8" s="399">
        <v>20.399999999999999</v>
      </c>
      <c r="X8" s="403">
        <v>5</v>
      </c>
      <c r="Y8" s="396" t="s">
        <v>77</v>
      </c>
      <c r="Z8" s="7"/>
      <c r="AA8" s="392">
        <v>1.2</v>
      </c>
      <c r="AB8" s="397" t="s">
        <v>501</v>
      </c>
      <c r="AC8" s="398">
        <v>198.4</v>
      </c>
      <c r="AD8" s="401">
        <v>21</v>
      </c>
    </row>
    <row r="9" spans="1:30" ht="16.5" customHeight="1" x14ac:dyDescent="0.25">
      <c r="A9" s="7"/>
      <c r="B9" s="7"/>
      <c r="C9" s="7"/>
      <c r="D9" s="7"/>
      <c r="E9" s="7" t="s">
        <v>83</v>
      </c>
      <c r="F9" s="7"/>
      <c r="G9" s="7"/>
      <c r="H9" s="7"/>
      <c r="I9" s="7"/>
      <c r="J9" s="7"/>
      <c r="K9" s="7"/>
      <c r="L9" s="9" t="s">
        <v>76</v>
      </c>
      <c r="M9" s="398">
        <v>177.2</v>
      </c>
      <c r="N9" s="401">
        <v>16.3</v>
      </c>
      <c r="O9" s="398">
        <v>168.3</v>
      </c>
      <c r="P9" s="401">
        <v>17.8</v>
      </c>
      <c r="Q9" s="398">
        <v>113.3</v>
      </c>
      <c r="R9" s="401">
        <v>12.2</v>
      </c>
      <c r="S9" s="399">
        <v>51.6</v>
      </c>
      <c r="T9" s="403">
        <v>8</v>
      </c>
      <c r="U9" s="399">
        <v>55.4</v>
      </c>
      <c r="V9" s="401">
        <v>14.7</v>
      </c>
      <c r="W9" s="399">
        <v>20.399999999999999</v>
      </c>
      <c r="X9" s="403">
        <v>5</v>
      </c>
      <c r="Y9" s="395">
        <v>7.5</v>
      </c>
      <c r="Z9" s="403">
        <v>2.6</v>
      </c>
      <c r="AA9" s="392">
        <v>1.2</v>
      </c>
      <c r="AB9" s="397" t="s">
        <v>501</v>
      </c>
      <c r="AC9" s="398">
        <v>594.4</v>
      </c>
      <c r="AD9" s="401">
        <v>30.3</v>
      </c>
    </row>
    <row r="10" spans="1:30" ht="16.5" customHeight="1" x14ac:dyDescent="0.25">
      <c r="A10" s="7"/>
      <c r="B10" s="7"/>
      <c r="C10" s="7"/>
      <c r="D10" s="7" t="s">
        <v>1015</v>
      </c>
      <c r="E10" s="7"/>
      <c r="F10" s="7"/>
      <c r="G10" s="7"/>
      <c r="H10" s="7"/>
      <c r="I10" s="7"/>
      <c r="J10" s="7"/>
      <c r="K10" s="7"/>
      <c r="L10" s="9"/>
      <c r="M10" s="10"/>
      <c r="N10" s="7"/>
      <c r="O10" s="10"/>
      <c r="P10" s="7"/>
      <c r="Q10" s="10"/>
      <c r="R10" s="7"/>
      <c r="S10" s="10"/>
      <c r="T10" s="7"/>
      <c r="U10" s="10"/>
      <c r="V10" s="7"/>
      <c r="W10" s="10"/>
      <c r="X10" s="7"/>
      <c r="Y10" s="10"/>
      <c r="Z10" s="7"/>
      <c r="AA10" s="10"/>
      <c r="AB10" s="7"/>
      <c r="AC10" s="10"/>
      <c r="AD10" s="7"/>
    </row>
    <row r="11" spans="1:30" ht="16.5" customHeight="1" x14ac:dyDescent="0.25">
      <c r="A11" s="7"/>
      <c r="B11" s="7"/>
      <c r="C11" s="7"/>
      <c r="D11" s="7"/>
      <c r="E11" s="7" t="s">
        <v>1087</v>
      </c>
      <c r="F11" s="7"/>
      <c r="G11" s="7"/>
      <c r="H11" s="7"/>
      <c r="I11" s="7"/>
      <c r="J11" s="7"/>
      <c r="K11" s="7"/>
      <c r="L11" s="9" t="s">
        <v>76</v>
      </c>
      <c r="M11" s="398">
        <v>136.6</v>
      </c>
      <c r="N11" s="401">
        <v>16.899999999999999</v>
      </c>
      <c r="O11" s="398">
        <v>140.5</v>
      </c>
      <c r="P11" s="401">
        <v>14</v>
      </c>
      <c r="Q11" s="399">
        <v>88.8</v>
      </c>
      <c r="R11" s="401">
        <v>12.4</v>
      </c>
      <c r="S11" s="399">
        <v>50.9</v>
      </c>
      <c r="T11" s="403">
        <v>8</v>
      </c>
      <c r="U11" s="399">
        <v>43.3</v>
      </c>
      <c r="V11" s="401">
        <v>13.6</v>
      </c>
      <c r="W11" s="396" t="s">
        <v>77</v>
      </c>
      <c r="X11" s="7"/>
      <c r="Y11" s="395">
        <v>9.5</v>
      </c>
      <c r="Z11" s="403">
        <v>3.2</v>
      </c>
      <c r="AA11" s="396" t="s">
        <v>77</v>
      </c>
      <c r="AB11" s="7"/>
      <c r="AC11" s="398">
        <v>467.5</v>
      </c>
      <c r="AD11" s="401">
        <v>26.6</v>
      </c>
    </row>
    <row r="12" spans="1:30" ht="16.5" customHeight="1" x14ac:dyDescent="0.25">
      <c r="A12" s="7"/>
      <c r="B12" s="7"/>
      <c r="C12" s="7"/>
      <c r="D12" s="7"/>
      <c r="E12" s="7" t="s">
        <v>1089</v>
      </c>
      <c r="F12" s="7"/>
      <c r="G12" s="7"/>
      <c r="H12" s="7"/>
      <c r="I12" s="7"/>
      <c r="J12" s="7"/>
      <c r="K12" s="7"/>
      <c r="L12" s="9" t="s">
        <v>76</v>
      </c>
      <c r="M12" s="399">
        <v>77.099999999999994</v>
      </c>
      <c r="N12" s="401">
        <v>12.4</v>
      </c>
      <c r="O12" s="399">
        <v>55.9</v>
      </c>
      <c r="P12" s="401">
        <v>11.7</v>
      </c>
      <c r="Q12" s="399">
        <v>47</v>
      </c>
      <c r="R12" s="401">
        <v>11.7</v>
      </c>
      <c r="S12" s="395">
        <v>9.6</v>
      </c>
      <c r="T12" s="403">
        <v>3</v>
      </c>
      <c r="U12" s="399">
        <v>18.3</v>
      </c>
      <c r="V12" s="403">
        <v>6.9</v>
      </c>
      <c r="W12" s="399">
        <v>26.7</v>
      </c>
      <c r="X12" s="403">
        <v>6.2</v>
      </c>
      <c r="Y12" s="396" t="s">
        <v>77</v>
      </c>
      <c r="Z12" s="7"/>
      <c r="AA12" s="392">
        <v>1.2</v>
      </c>
      <c r="AB12" s="397" t="s">
        <v>501</v>
      </c>
      <c r="AC12" s="398">
        <v>235.9</v>
      </c>
      <c r="AD12" s="401">
        <v>24</v>
      </c>
    </row>
    <row r="13" spans="1:30" ht="16.5" customHeight="1" x14ac:dyDescent="0.25">
      <c r="A13" s="7"/>
      <c r="B13" s="7"/>
      <c r="C13" s="7"/>
      <c r="D13" s="7"/>
      <c r="E13" s="7" t="s">
        <v>83</v>
      </c>
      <c r="F13" s="7"/>
      <c r="G13" s="7"/>
      <c r="H13" s="7"/>
      <c r="I13" s="7"/>
      <c r="J13" s="7"/>
      <c r="K13" s="7"/>
      <c r="L13" s="9" t="s">
        <v>76</v>
      </c>
      <c r="M13" s="398">
        <v>214.6</v>
      </c>
      <c r="N13" s="401">
        <v>19.3</v>
      </c>
      <c r="O13" s="398">
        <v>197.8</v>
      </c>
      <c r="P13" s="401">
        <v>19.8</v>
      </c>
      <c r="Q13" s="398">
        <v>135.9</v>
      </c>
      <c r="R13" s="401">
        <v>13.9</v>
      </c>
      <c r="S13" s="399">
        <v>60.5</v>
      </c>
      <c r="T13" s="403">
        <v>8.1999999999999993</v>
      </c>
      <c r="U13" s="399">
        <v>58.2</v>
      </c>
      <c r="V13" s="401">
        <v>14.7</v>
      </c>
      <c r="W13" s="399">
        <v>26.7</v>
      </c>
      <c r="X13" s="403">
        <v>6.2</v>
      </c>
      <c r="Y13" s="395">
        <v>9.5</v>
      </c>
      <c r="Z13" s="403">
        <v>3.2</v>
      </c>
      <c r="AA13" s="392">
        <v>1.2</v>
      </c>
      <c r="AB13" s="397" t="s">
        <v>501</v>
      </c>
      <c r="AC13" s="398">
        <v>704.5</v>
      </c>
      <c r="AD13" s="401">
        <v>34.5</v>
      </c>
    </row>
    <row r="14" spans="1:30" ht="16.5" customHeight="1" x14ac:dyDescent="0.25">
      <c r="A14" s="7"/>
      <c r="B14" s="7"/>
      <c r="C14" s="7" t="s">
        <v>1016</v>
      </c>
      <c r="D14" s="7"/>
      <c r="E14" s="7"/>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x14ac:dyDescent="0.25">
      <c r="A15" s="7"/>
      <c r="B15" s="7"/>
      <c r="C15" s="7"/>
      <c r="D15" s="7" t="s">
        <v>1013</v>
      </c>
      <c r="E15" s="7"/>
      <c r="F15" s="7"/>
      <c r="G15" s="7"/>
      <c r="H15" s="7"/>
      <c r="I15" s="7"/>
      <c r="J15" s="7"/>
      <c r="K15" s="7"/>
      <c r="L15" s="9"/>
      <c r="M15" s="10"/>
      <c r="N15" s="7"/>
      <c r="O15" s="10"/>
      <c r="P15" s="7"/>
      <c r="Q15" s="10"/>
      <c r="R15" s="7"/>
      <c r="S15" s="10"/>
      <c r="T15" s="7"/>
      <c r="U15" s="10"/>
      <c r="V15" s="7"/>
      <c r="W15" s="10"/>
      <c r="X15" s="7"/>
      <c r="Y15" s="10"/>
      <c r="Z15" s="7"/>
      <c r="AA15" s="10"/>
      <c r="AB15" s="7"/>
      <c r="AC15" s="10"/>
      <c r="AD15" s="7"/>
    </row>
    <row r="16" spans="1:30" ht="16.5" customHeight="1" x14ac:dyDescent="0.25">
      <c r="A16" s="7"/>
      <c r="B16" s="7"/>
      <c r="C16" s="7"/>
      <c r="D16" s="7"/>
      <c r="E16" s="7" t="s">
        <v>1087</v>
      </c>
      <c r="F16" s="7"/>
      <c r="G16" s="7"/>
      <c r="H16" s="7"/>
      <c r="I16" s="7"/>
      <c r="J16" s="7"/>
      <c r="K16" s="7"/>
      <c r="L16" s="9" t="s">
        <v>407</v>
      </c>
      <c r="M16" s="399">
        <v>81</v>
      </c>
      <c r="N16" s="403">
        <v>1.7</v>
      </c>
      <c r="O16" s="399">
        <v>86.8</v>
      </c>
      <c r="P16" s="403">
        <v>4.3</v>
      </c>
      <c r="Q16" s="399">
        <v>81.599999999999994</v>
      </c>
      <c r="R16" s="403">
        <v>4.8</v>
      </c>
      <c r="S16" s="399">
        <v>83.7</v>
      </c>
      <c r="T16" s="403">
        <v>6.7</v>
      </c>
      <c r="U16" s="399">
        <v>80.400000000000006</v>
      </c>
      <c r="V16" s="401">
        <v>15.9</v>
      </c>
      <c r="W16" s="396" t="s">
        <v>77</v>
      </c>
      <c r="X16" s="7"/>
      <c r="Y16" s="399">
        <v>78.900000000000006</v>
      </c>
      <c r="Z16" s="403">
        <v>7.1</v>
      </c>
      <c r="AA16" s="396" t="s">
        <v>77</v>
      </c>
      <c r="AB16" s="7"/>
      <c r="AC16" s="399">
        <v>84.6</v>
      </c>
      <c r="AD16" s="403">
        <v>1.8</v>
      </c>
    </row>
    <row r="17" spans="1:30" ht="16.5" customHeight="1" x14ac:dyDescent="0.25">
      <c r="A17" s="7"/>
      <c r="B17" s="7"/>
      <c r="C17" s="7"/>
      <c r="D17" s="7"/>
      <c r="E17" s="7" t="s">
        <v>1088</v>
      </c>
      <c r="F17" s="7"/>
      <c r="G17" s="7"/>
      <c r="H17" s="7"/>
      <c r="I17" s="7"/>
      <c r="J17" s="7"/>
      <c r="K17" s="7"/>
      <c r="L17" s="9" t="s">
        <v>407</v>
      </c>
      <c r="M17" s="399">
        <v>87.3</v>
      </c>
      <c r="N17" s="403">
        <v>5.5</v>
      </c>
      <c r="O17" s="399">
        <v>81.2</v>
      </c>
      <c r="P17" s="403">
        <v>3.3</v>
      </c>
      <c r="Q17" s="399">
        <v>88.1</v>
      </c>
      <c r="R17" s="403">
        <v>8.8000000000000007</v>
      </c>
      <c r="S17" s="399">
        <v>84.4</v>
      </c>
      <c r="T17" s="403">
        <v>8.9</v>
      </c>
      <c r="U17" s="399">
        <v>84.7</v>
      </c>
      <c r="V17" s="401">
        <v>24.1</v>
      </c>
      <c r="W17" s="399">
        <v>76.400000000000006</v>
      </c>
      <c r="X17" s="403">
        <v>6.1</v>
      </c>
      <c r="Y17" s="396" t="s">
        <v>77</v>
      </c>
      <c r="Z17" s="7"/>
      <c r="AA17" s="391">
        <v>100</v>
      </c>
      <c r="AB17" s="397" t="s">
        <v>501</v>
      </c>
      <c r="AC17" s="399">
        <v>84.1</v>
      </c>
      <c r="AD17" s="403">
        <v>2.5</v>
      </c>
    </row>
    <row r="18" spans="1:30" ht="16.5" customHeight="1" x14ac:dyDescent="0.25">
      <c r="A18" s="7"/>
      <c r="B18" s="7"/>
      <c r="C18" s="7"/>
      <c r="D18" s="7"/>
      <c r="E18" s="7" t="s">
        <v>83</v>
      </c>
      <c r="F18" s="7"/>
      <c r="G18" s="7"/>
      <c r="H18" s="7"/>
      <c r="I18" s="7"/>
      <c r="J18" s="7"/>
      <c r="K18" s="7"/>
      <c r="L18" s="9" t="s">
        <v>407</v>
      </c>
      <c r="M18" s="399">
        <v>82.6</v>
      </c>
      <c r="N18" s="403">
        <v>1.6</v>
      </c>
      <c r="O18" s="399">
        <v>85.1</v>
      </c>
      <c r="P18" s="403">
        <v>3</v>
      </c>
      <c r="Q18" s="399">
        <v>83.4</v>
      </c>
      <c r="R18" s="403">
        <v>2.9</v>
      </c>
      <c r="S18" s="399">
        <v>85.3</v>
      </c>
      <c r="T18" s="403">
        <v>6.4</v>
      </c>
      <c r="U18" s="399">
        <v>95.2</v>
      </c>
      <c r="V18" s="403">
        <v>7.5</v>
      </c>
      <c r="W18" s="399">
        <v>76.400000000000006</v>
      </c>
      <c r="X18" s="403">
        <v>6.1</v>
      </c>
      <c r="Y18" s="399">
        <v>78.900000000000006</v>
      </c>
      <c r="Z18" s="403">
        <v>7.1</v>
      </c>
      <c r="AA18" s="391">
        <v>100</v>
      </c>
      <c r="AB18" s="397" t="s">
        <v>501</v>
      </c>
      <c r="AC18" s="399">
        <v>84.4</v>
      </c>
      <c r="AD18" s="403">
        <v>1.2</v>
      </c>
    </row>
    <row r="19" spans="1:30" ht="16.5" customHeight="1" x14ac:dyDescent="0.25">
      <c r="A19" s="7"/>
      <c r="B19" s="7" t="s">
        <v>89</v>
      </c>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c r="C20" s="7" t="s">
        <v>1012</v>
      </c>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c r="C21" s="7"/>
      <c r="D21" s="7" t="s">
        <v>1013</v>
      </c>
      <c r="E21" s="7"/>
      <c r="F21" s="7"/>
      <c r="G21" s="7"/>
      <c r="H21" s="7"/>
      <c r="I21" s="7"/>
      <c r="J21" s="7"/>
      <c r="K21" s="7"/>
      <c r="L21" s="9"/>
      <c r="M21" s="10"/>
      <c r="N21" s="7"/>
      <c r="O21" s="10"/>
      <c r="P21" s="7"/>
      <c r="Q21" s="10"/>
      <c r="R21" s="7"/>
      <c r="S21" s="10"/>
      <c r="T21" s="7"/>
      <c r="U21" s="10"/>
      <c r="V21" s="7"/>
      <c r="W21" s="10"/>
      <c r="X21" s="7"/>
      <c r="Y21" s="10"/>
      <c r="Z21" s="7"/>
      <c r="AA21" s="10"/>
      <c r="AB21" s="7"/>
      <c r="AC21" s="10"/>
      <c r="AD21" s="7"/>
    </row>
    <row r="22" spans="1:30" ht="16.5" customHeight="1" x14ac:dyDescent="0.25">
      <c r="A22" s="7"/>
      <c r="B22" s="7"/>
      <c r="C22" s="7"/>
      <c r="D22" s="7"/>
      <c r="E22" s="7" t="s">
        <v>1087</v>
      </c>
      <c r="F22" s="7"/>
      <c r="G22" s="7"/>
      <c r="H22" s="7"/>
      <c r="I22" s="7"/>
      <c r="J22" s="7"/>
      <c r="K22" s="7"/>
      <c r="L22" s="9" t="s">
        <v>76</v>
      </c>
      <c r="M22" s="398">
        <v>113.3</v>
      </c>
      <c r="N22" s="401">
        <v>15.1</v>
      </c>
      <c r="O22" s="398">
        <v>109.4</v>
      </c>
      <c r="P22" s="401">
        <v>15</v>
      </c>
      <c r="Q22" s="399">
        <v>62.5</v>
      </c>
      <c r="R22" s="401">
        <v>11.9</v>
      </c>
      <c r="S22" s="399">
        <v>34.200000000000003</v>
      </c>
      <c r="T22" s="403">
        <v>5</v>
      </c>
      <c r="U22" s="399">
        <v>46</v>
      </c>
      <c r="V22" s="403">
        <v>6.2</v>
      </c>
      <c r="W22" s="396" t="s">
        <v>77</v>
      </c>
      <c r="X22" s="7"/>
      <c r="Y22" s="395">
        <v>8.1</v>
      </c>
      <c r="Z22" s="403">
        <v>1.4</v>
      </c>
      <c r="AA22" s="396" t="s">
        <v>77</v>
      </c>
      <c r="AB22" s="7"/>
      <c r="AC22" s="398">
        <v>371.5</v>
      </c>
      <c r="AD22" s="401">
        <v>27.7</v>
      </c>
    </row>
    <row r="23" spans="1:30" ht="16.5" customHeight="1" x14ac:dyDescent="0.25">
      <c r="A23" s="7"/>
      <c r="B23" s="7"/>
      <c r="C23" s="7"/>
      <c r="D23" s="7"/>
      <c r="E23" s="7" t="s">
        <v>1088</v>
      </c>
      <c r="F23" s="7"/>
      <c r="G23" s="7"/>
      <c r="H23" s="7"/>
      <c r="I23" s="7"/>
      <c r="J23" s="7"/>
      <c r="K23" s="7"/>
      <c r="L23" s="9" t="s">
        <v>76</v>
      </c>
      <c r="M23" s="399">
        <v>60</v>
      </c>
      <c r="N23" s="401">
        <v>15.2</v>
      </c>
      <c r="O23" s="399">
        <v>46.8</v>
      </c>
      <c r="P23" s="403">
        <v>8.9</v>
      </c>
      <c r="Q23" s="399">
        <v>30.2</v>
      </c>
      <c r="R23" s="403">
        <v>9.5</v>
      </c>
      <c r="S23" s="399">
        <v>11.8</v>
      </c>
      <c r="T23" s="403">
        <v>2.5</v>
      </c>
      <c r="U23" s="399">
        <v>13.5</v>
      </c>
      <c r="V23" s="403">
        <v>5.7</v>
      </c>
      <c r="W23" s="399">
        <v>18.8</v>
      </c>
      <c r="X23" s="403">
        <v>3</v>
      </c>
      <c r="Y23" s="396" t="s">
        <v>77</v>
      </c>
      <c r="Z23" s="7"/>
      <c r="AA23" s="392">
        <v>0.9</v>
      </c>
      <c r="AB23" s="403">
        <v>0.9</v>
      </c>
      <c r="AC23" s="398">
        <v>183</v>
      </c>
      <c r="AD23" s="401">
        <v>21.9</v>
      </c>
    </row>
    <row r="24" spans="1:30" ht="16.5" customHeight="1" x14ac:dyDescent="0.25">
      <c r="A24" s="7"/>
      <c r="B24" s="7"/>
      <c r="C24" s="7"/>
      <c r="D24" s="7"/>
      <c r="E24" s="7" t="s">
        <v>83</v>
      </c>
      <c r="F24" s="7"/>
      <c r="G24" s="7"/>
      <c r="H24" s="7"/>
      <c r="I24" s="7"/>
      <c r="J24" s="7"/>
      <c r="K24" s="7"/>
      <c r="L24" s="9" t="s">
        <v>76</v>
      </c>
      <c r="M24" s="398">
        <v>172.3</v>
      </c>
      <c r="N24" s="401">
        <v>19.2</v>
      </c>
      <c r="O24" s="398">
        <v>157</v>
      </c>
      <c r="P24" s="401">
        <v>15.7</v>
      </c>
      <c r="Q24" s="399">
        <v>94.6</v>
      </c>
      <c r="R24" s="401">
        <v>12.1</v>
      </c>
      <c r="S24" s="399">
        <v>46.5</v>
      </c>
      <c r="T24" s="403">
        <v>5.5</v>
      </c>
      <c r="U24" s="399">
        <v>59</v>
      </c>
      <c r="V24" s="403">
        <v>8.6</v>
      </c>
      <c r="W24" s="399">
        <v>18.8</v>
      </c>
      <c r="X24" s="403">
        <v>3</v>
      </c>
      <c r="Y24" s="395">
        <v>8.1</v>
      </c>
      <c r="Z24" s="403">
        <v>1.4</v>
      </c>
      <c r="AA24" s="392">
        <v>0.9</v>
      </c>
      <c r="AB24" s="403">
        <v>0.9</v>
      </c>
      <c r="AC24" s="398">
        <v>554.4</v>
      </c>
      <c r="AD24" s="401">
        <v>30.4</v>
      </c>
    </row>
    <row r="25" spans="1:30" ht="16.5" customHeight="1" x14ac:dyDescent="0.25">
      <c r="A25" s="7"/>
      <c r="B25" s="7"/>
      <c r="C25" s="7"/>
      <c r="D25" s="7" t="s">
        <v>1015</v>
      </c>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c r="C26" s="7"/>
      <c r="D26" s="7"/>
      <c r="E26" s="7" t="s">
        <v>1087</v>
      </c>
      <c r="F26" s="7"/>
      <c r="G26" s="7"/>
      <c r="H26" s="7"/>
      <c r="I26" s="7"/>
      <c r="J26" s="7"/>
      <c r="K26" s="7"/>
      <c r="L26" s="9" t="s">
        <v>76</v>
      </c>
      <c r="M26" s="398">
        <v>125.1</v>
      </c>
      <c r="N26" s="401">
        <v>15.7</v>
      </c>
      <c r="O26" s="398">
        <v>121.1</v>
      </c>
      <c r="P26" s="401">
        <v>16.100000000000001</v>
      </c>
      <c r="Q26" s="399">
        <v>70.099999999999994</v>
      </c>
      <c r="R26" s="401">
        <v>11.7</v>
      </c>
      <c r="S26" s="399">
        <v>38.4</v>
      </c>
      <c r="T26" s="403">
        <v>5.6</v>
      </c>
      <c r="U26" s="399">
        <v>48</v>
      </c>
      <c r="V26" s="403">
        <v>5.8</v>
      </c>
      <c r="W26" s="396" t="s">
        <v>77</v>
      </c>
      <c r="X26" s="7"/>
      <c r="Y26" s="395">
        <v>9.4</v>
      </c>
      <c r="Z26" s="403">
        <v>1.7</v>
      </c>
      <c r="AA26" s="396" t="s">
        <v>77</v>
      </c>
      <c r="AB26" s="7"/>
      <c r="AC26" s="398">
        <v>413.7</v>
      </c>
      <c r="AD26" s="401">
        <v>29.2</v>
      </c>
    </row>
    <row r="27" spans="1:30" ht="16.5" customHeight="1" x14ac:dyDescent="0.25">
      <c r="A27" s="7"/>
      <c r="B27" s="7"/>
      <c r="C27" s="7"/>
      <c r="D27" s="7"/>
      <c r="E27" s="7" t="s">
        <v>1089</v>
      </c>
      <c r="F27" s="7"/>
      <c r="G27" s="7"/>
      <c r="H27" s="7"/>
      <c r="I27" s="7"/>
      <c r="J27" s="7"/>
      <c r="K27" s="7"/>
      <c r="L27" s="9" t="s">
        <v>76</v>
      </c>
      <c r="M27" s="399">
        <v>61.8</v>
      </c>
      <c r="N27" s="401">
        <v>14.7</v>
      </c>
      <c r="O27" s="399">
        <v>54.3</v>
      </c>
      <c r="P27" s="401">
        <v>10.1</v>
      </c>
      <c r="Q27" s="399">
        <v>37.799999999999997</v>
      </c>
      <c r="R27" s="401">
        <v>10.6</v>
      </c>
      <c r="S27" s="399">
        <v>14.3</v>
      </c>
      <c r="T27" s="403">
        <v>2.8</v>
      </c>
      <c r="U27" s="399">
        <v>15.1</v>
      </c>
      <c r="V27" s="403">
        <v>5.6</v>
      </c>
      <c r="W27" s="399">
        <v>22.5</v>
      </c>
      <c r="X27" s="403">
        <v>2.8</v>
      </c>
      <c r="Y27" s="396" t="s">
        <v>77</v>
      </c>
      <c r="Z27" s="7"/>
      <c r="AA27" s="393">
        <v>1.5</v>
      </c>
      <c r="AB27" s="403">
        <v>0.9</v>
      </c>
      <c r="AC27" s="398">
        <v>208.2</v>
      </c>
      <c r="AD27" s="401">
        <v>22.9</v>
      </c>
    </row>
    <row r="28" spans="1:30" ht="16.5" customHeight="1" x14ac:dyDescent="0.25">
      <c r="A28" s="7"/>
      <c r="B28" s="7"/>
      <c r="C28" s="7"/>
      <c r="D28" s="7"/>
      <c r="E28" s="7" t="s">
        <v>83</v>
      </c>
      <c r="F28" s="7"/>
      <c r="G28" s="7"/>
      <c r="H28" s="7"/>
      <c r="I28" s="7"/>
      <c r="J28" s="7"/>
      <c r="K28" s="7"/>
      <c r="L28" s="9" t="s">
        <v>76</v>
      </c>
      <c r="M28" s="398">
        <v>186.6</v>
      </c>
      <c r="N28" s="401">
        <v>19.399999999999999</v>
      </c>
      <c r="O28" s="398">
        <v>175.4</v>
      </c>
      <c r="P28" s="401">
        <v>19.3</v>
      </c>
      <c r="Q28" s="398">
        <v>109.8</v>
      </c>
      <c r="R28" s="401">
        <v>11.8</v>
      </c>
      <c r="S28" s="399">
        <v>52.4</v>
      </c>
      <c r="T28" s="403">
        <v>5.9</v>
      </c>
      <c r="U28" s="399">
        <v>62.3</v>
      </c>
      <c r="V28" s="403">
        <v>8.1999999999999993</v>
      </c>
      <c r="W28" s="399">
        <v>22.5</v>
      </c>
      <c r="X28" s="403">
        <v>2.8</v>
      </c>
      <c r="Y28" s="395">
        <v>9.4</v>
      </c>
      <c r="Z28" s="403">
        <v>1.7</v>
      </c>
      <c r="AA28" s="393">
        <v>1.5</v>
      </c>
      <c r="AB28" s="403">
        <v>0.9</v>
      </c>
      <c r="AC28" s="398">
        <v>621.20000000000005</v>
      </c>
      <c r="AD28" s="401">
        <v>32.9</v>
      </c>
    </row>
    <row r="29" spans="1:30" ht="16.5" customHeight="1" x14ac:dyDescent="0.25">
      <c r="A29" s="7"/>
      <c r="B29" s="7"/>
      <c r="C29" s="7" t="s">
        <v>1016</v>
      </c>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c r="C30" s="7"/>
      <c r="D30" s="7" t="s">
        <v>1013</v>
      </c>
      <c r="E30" s="7"/>
      <c r="F30" s="7"/>
      <c r="G30" s="7"/>
      <c r="H30" s="7"/>
      <c r="I30" s="7"/>
      <c r="J30" s="7"/>
      <c r="K30" s="7"/>
      <c r="L30" s="9"/>
      <c r="M30" s="10"/>
      <c r="N30" s="7"/>
      <c r="O30" s="10"/>
      <c r="P30" s="7"/>
      <c r="Q30" s="10"/>
      <c r="R30" s="7"/>
      <c r="S30" s="10"/>
      <c r="T30" s="7"/>
      <c r="U30" s="10"/>
      <c r="V30" s="7"/>
      <c r="W30" s="10"/>
      <c r="X30" s="7"/>
      <c r="Y30" s="10"/>
      <c r="Z30" s="7"/>
      <c r="AA30" s="10"/>
      <c r="AB30" s="7"/>
      <c r="AC30" s="10"/>
      <c r="AD30" s="7"/>
    </row>
    <row r="31" spans="1:30" ht="16.5" customHeight="1" x14ac:dyDescent="0.25">
      <c r="A31" s="7"/>
      <c r="B31" s="7"/>
      <c r="C31" s="7"/>
      <c r="D31" s="7"/>
      <c r="E31" s="7" t="s">
        <v>1087</v>
      </c>
      <c r="F31" s="7"/>
      <c r="G31" s="7"/>
      <c r="H31" s="7"/>
      <c r="I31" s="7"/>
      <c r="J31" s="7"/>
      <c r="K31" s="7"/>
      <c r="L31" s="9" t="s">
        <v>407</v>
      </c>
      <c r="M31" s="399">
        <v>90.6</v>
      </c>
      <c r="N31" s="403">
        <v>4.0999999999999996</v>
      </c>
      <c r="O31" s="399">
        <v>90.3</v>
      </c>
      <c r="P31" s="403">
        <v>3</v>
      </c>
      <c r="Q31" s="399">
        <v>89.2</v>
      </c>
      <c r="R31" s="403">
        <v>8.1999999999999993</v>
      </c>
      <c r="S31" s="399">
        <v>89.1</v>
      </c>
      <c r="T31" s="403">
        <v>2.1</v>
      </c>
      <c r="U31" s="399">
        <v>95.8</v>
      </c>
      <c r="V31" s="403">
        <v>5.6</v>
      </c>
      <c r="W31" s="396" t="s">
        <v>77</v>
      </c>
      <c r="X31" s="7"/>
      <c r="Y31" s="399">
        <v>86.2</v>
      </c>
      <c r="Z31" s="403">
        <v>7.3</v>
      </c>
      <c r="AA31" s="396" t="s">
        <v>77</v>
      </c>
      <c r="AB31" s="7"/>
      <c r="AC31" s="399">
        <v>89.8</v>
      </c>
      <c r="AD31" s="403">
        <v>2.1</v>
      </c>
    </row>
    <row r="32" spans="1:30" ht="16.5" customHeight="1" x14ac:dyDescent="0.25">
      <c r="A32" s="7"/>
      <c r="B32" s="7"/>
      <c r="C32" s="7"/>
      <c r="D32" s="7"/>
      <c r="E32" s="7" t="s">
        <v>1088</v>
      </c>
      <c r="F32" s="7"/>
      <c r="G32" s="7"/>
      <c r="H32" s="7"/>
      <c r="I32" s="7"/>
      <c r="J32" s="7"/>
      <c r="K32" s="7"/>
      <c r="L32" s="9" t="s">
        <v>407</v>
      </c>
      <c r="M32" s="399">
        <v>97.1</v>
      </c>
      <c r="N32" s="403">
        <v>8.6</v>
      </c>
      <c r="O32" s="399">
        <v>86.2</v>
      </c>
      <c r="P32" s="403">
        <v>3.4</v>
      </c>
      <c r="Q32" s="399">
        <v>79.900000000000006</v>
      </c>
      <c r="R32" s="401">
        <v>11.6</v>
      </c>
      <c r="S32" s="399">
        <v>82.5</v>
      </c>
      <c r="T32" s="403">
        <v>5.7</v>
      </c>
      <c r="U32" s="399">
        <v>89.4</v>
      </c>
      <c r="V32" s="401">
        <v>17.899999999999999</v>
      </c>
      <c r="W32" s="399">
        <v>83.6</v>
      </c>
      <c r="X32" s="403">
        <v>8.4</v>
      </c>
      <c r="Y32" s="396" t="s">
        <v>77</v>
      </c>
      <c r="Z32" s="7"/>
      <c r="AA32" s="394">
        <v>60</v>
      </c>
      <c r="AB32" s="401">
        <v>46.9</v>
      </c>
      <c r="AC32" s="399">
        <v>87.9</v>
      </c>
      <c r="AD32" s="403">
        <v>4.0999999999999996</v>
      </c>
    </row>
    <row r="33" spans="1:30" ht="16.5" customHeight="1" x14ac:dyDescent="0.25">
      <c r="A33" s="7"/>
      <c r="B33" s="7"/>
      <c r="C33" s="7"/>
      <c r="D33" s="7"/>
      <c r="E33" s="7" t="s">
        <v>83</v>
      </c>
      <c r="F33" s="7"/>
      <c r="G33" s="7"/>
      <c r="H33" s="7"/>
      <c r="I33" s="7"/>
      <c r="J33" s="7"/>
      <c r="K33" s="7"/>
      <c r="L33" s="9" t="s">
        <v>407</v>
      </c>
      <c r="M33" s="399">
        <v>92.3</v>
      </c>
      <c r="N33" s="403">
        <v>3.8</v>
      </c>
      <c r="O33" s="399">
        <v>89.5</v>
      </c>
      <c r="P33" s="403">
        <v>1.9</v>
      </c>
      <c r="Q33" s="399">
        <v>86.2</v>
      </c>
      <c r="R33" s="403">
        <v>5.9</v>
      </c>
      <c r="S33" s="399">
        <v>88.7</v>
      </c>
      <c r="T33" s="403">
        <v>3.3</v>
      </c>
      <c r="U33" s="399">
        <v>94.7</v>
      </c>
      <c r="V33" s="403">
        <v>5.8</v>
      </c>
      <c r="W33" s="399">
        <v>83.6</v>
      </c>
      <c r="X33" s="403">
        <v>8.4</v>
      </c>
      <c r="Y33" s="399">
        <v>86.2</v>
      </c>
      <c r="Z33" s="403">
        <v>7.3</v>
      </c>
      <c r="AA33" s="394">
        <v>60</v>
      </c>
      <c r="AB33" s="401">
        <v>46.9</v>
      </c>
      <c r="AC33" s="399">
        <v>89.2</v>
      </c>
      <c r="AD33" s="403">
        <v>1.2</v>
      </c>
    </row>
    <row r="34" spans="1:30" ht="16.5" customHeight="1" x14ac:dyDescent="0.25">
      <c r="A34" s="7"/>
      <c r="B34" s="7" t="s">
        <v>93</v>
      </c>
      <c r="C34" s="7"/>
      <c r="D34" s="7"/>
      <c r="E34" s="7"/>
      <c r="F34" s="7"/>
      <c r="G34" s="7"/>
      <c r="H34" s="7"/>
      <c r="I34" s="7"/>
      <c r="J34" s="7"/>
      <c r="K34" s="7"/>
      <c r="L34" s="9"/>
      <c r="M34" s="10"/>
      <c r="N34" s="7"/>
      <c r="O34" s="10"/>
      <c r="P34" s="7"/>
      <c r="Q34" s="10"/>
      <c r="R34" s="7"/>
      <c r="S34" s="10"/>
      <c r="T34" s="7"/>
      <c r="U34" s="10"/>
      <c r="V34" s="7"/>
      <c r="W34" s="10"/>
      <c r="X34" s="7"/>
      <c r="Y34" s="10"/>
      <c r="Z34" s="7"/>
      <c r="AA34" s="10"/>
      <c r="AB34" s="7"/>
      <c r="AC34" s="10"/>
      <c r="AD34" s="7"/>
    </row>
    <row r="35" spans="1:30" ht="16.5" customHeight="1" x14ac:dyDescent="0.25">
      <c r="A35" s="7"/>
      <c r="B35" s="7"/>
      <c r="C35" s="7" t="s">
        <v>1012</v>
      </c>
      <c r="D35" s="7"/>
      <c r="E35" s="7"/>
      <c r="F35" s="7"/>
      <c r="G35" s="7"/>
      <c r="H35" s="7"/>
      <c r="I35" s="7"/>
      <c r="J35" s="7"/>
      <c r="K35" s="7"/>
      <c r="L35" s="9"/>
      <c r="M35" s="10"/>
      <c r="N35" s="7"/>
      <c r="O35" s="10"/>
      <c r="P35" s="7"/>
      <c r="Q35" s="10"/>
      <c r="R35" s="7"/>
      <c r="S35" s="10"/>
      <c r="T35" s="7"/>
      <c r="U35" s="10"/>
      <c r="V35" s="7"/>
      <c r="W35" s="10"/>
      <c r="X35" s="7"/>
      <c r="Y35" s="10"/>
      <c r="Z35" s="7"/>
      <c r="AA35" s="10"/>
      <c r="AB35" s="7"/>
      <c r="AC35" s="10"/>
      <c r="AD35" s="7"/>
    </row>
    <row r="36" spans="1:30" ht="16.5" customHeight="1" x14ac:dyDescent="0.25">
      <c r="A36" s="7"/>
      <c r="B36" s="7"/>
      <c r="C36" s="7"/>
      <c r="D36" s="7" t="s">
        <v>1013</v>
      </c>
      <c r="E36" s="7"/>
      <c r="F36" s="7"/>
      <c r="G36" s="7"/>
      <c r="H36" s="7"/>
      <c r="I36" s="7"/>
      <c r="J36" s="7"/>
      <c r="K36" s="7"/>
      <c r="L36" s="9"/>
      <c r="M36" s="10"/>
      <c r="N36" s="7"/>
      <c r="O36" s="10"/>
      <c r="P36" s="7"/>
      <c r="Q36" s="10"/>
      <c r="R36" s="7"/>
      <c r="S36" s="10"/>
      <c r="T36" s="7"/>
      <c r="U36" s="10"/>
      <c r="V36" s="7"/>
      <c r="W36" s="10"/>
      <c r="X36" s="7"/>
      <c r="Y36" s="10"/>
      <c r="Z36" s="7"/>
      <c r="AA36" s="10"/>
      <c r="AB36" s="7"/>
      <c r="AC36" s="10"/>
      <c r="AD36" s="7"/>
    </row>
    <row r="37" spans="1:30" ht="16.5" customHeight="1" x14ac:dyDescent="0.25">
      <c r="A37" s="7"/>
      <c r="B37" s="7"/>
      <c r="C37" s="7"/>
      <c r="D37" s="7"/>
      <c r="E37" s="7" t="s">
        <v>1087</v>
      </c>
      <c r="F37" s="7"/>
      <c r="G37" s="7"/>
      <c r="H37" s="7"/>
      <c r="I37" s="7"/>
      <c r="J37" s="7"/>
      <c r="K37" s="7"/>
      <c r="L37" s="9" t="s">
        <v>76</v>
      </c>
      <c r="M37" s="398">
        <v>113.5</v>
      </c>
      <c r="N37" s="401">
        <v>14.7</v>
      </c>
      <c r="O37" s="398">
        <v>112.3</v>
      </c>
      <c r="P37" s="401">
        <v>13.4</v>
      </c>
      <c r="Q37" s="399">
        <v>65.599999999999994</v>
      </c>
      <c r="R37" s="401">
        <v>10.199999999999999</v>
      </c>
      <c r="S37" s="399">
        <v>26.2</v>
      </c>
      <c r="T37" s="403">
        <v>4.7</v>
      </c>
      <c r="U37" s="399">
        <v>42.2</v>
      </c>
      <c r="V37" s="403">
        <v>6.5</v>
      </c>
      <c r="W37" s="396" t="s">
        <v>77</v>
      </c>
      <c r="X37" s="7"/>
      <c r="Y37" s="395">
        <v>5.9</v>
      </c>
      <c r="Z37" s="403">
        <v>1.3</v>
      </c>
      <c r="AA37" s="396" t="s">
        <v>77</v>
      </c>
      <c r="AB37" s="7"/>
      <c r="AC37" s="398">
        <v>366</v>
      </c>
      <c r="AD37" s="401">
        <v>25.1</v>
      </c>
    </row>
    <row r="38" spans="1:30" ht="16.5" customHeight="1" x14ac:dyDescent="0.25">
      <c r="A38" s="7"/>
      <c r="B38" s="7"/>
      <c r="C38" s="7"/>
      <c r="D38" s="7"/>
      <c r="E38" s="7" t="s">
        <v>1088</v>
      </c>
      <c r="F38" s="7"/>
      <c r="G38" s="7"/>
      <c r="H38" s="7"/>
      <c r="I38" s="7"/>
      <c r="J38" s="7"/>
      <c r="K38" s="7"/>
      <c r="L38" s="9" t="s">
        <v>76</v>
      </c>
      <c r="M38" s="399">
        <v>62</v>
      </c>
      <c r="N38" s="401">
        <v>11.7</v>
      </c>
      <c r="O38" s="399">
        <v>44</v>
      </c>
      <c r="P38" s="403">
        <v>8.1999999999999993</v>
      </c>
      <c r="Q38" s="399">
        <v>38.700000000000003</v>
      </c>
      <c r="R38" s="403">
        <v>9.6999999999999993</v>
      </c>
      <c r="S38" s="399">
        <v>12.3</v>
      </c>
      <c r="T38" s="403">
        <v>4</v>
      </c>
      <c r="U38" s="399">
        <v>15.3</v>
      </c>
      <c r="V38" s="403">
        <v>3.5</v>
      </c>
      <c r="W38" s="399">
        <v>18</v>
      </c>
      <c r="X38" s="403">
        <v>2.7</v>
      </c>
      <c r="Y38" s="396" t="s">
        <v>77</v>
      </c>
      <c r="Z38" s="7"/>
      <c r="AA38" s="395">
        <v>1.4</v>
      </c>
      <c r="AB38" s="403">
        <v>0.6</v>
      </c>
      <c r="AC38" s="398">
        <v>191.6</v>
      </c>
      <c r="AD38" s="401">
        <v>16.5</v>
      </c>
    </row>
    <row r="39" spans="1:30" ht="16.5" customHeight="1" x14ac:dyDescent="0.25">
      <c r="A39" s="7"/>
      <c r="B39" s="7"/>
      <c r="C39" s="7"/>
      <c r="D39" s="7"/>
      <c r="E39" s="7" t="s">
        <v>83</v>
      </c>
      <c r="F39" s="7"/>
      <c r="G39" s="7"/>
      <c r="H39" s="7"/>
      <c r="I39" s="7"/>
      <c r="J39" s="7"/>
      <c r="K39" s="7"/>
      <c r="L39" s="9" t="s">
        <v>76</v>
      </c>
      <c r="M39" s="398">
        <v>175</v>
      </c>
      <c r="N39" s="401">
        <v>18.2</v>
      </c>
      <c r="O39" s="398">
        <v>158.19999999999999</v>
      </c>
      <c r="P39" s="401">
        <v>14.6</v>
      </c>
      <c r="Q39" s="398">
        <v>105</v>
      </c>
      <c r="R39" s="401">
        <v>11.1</v>
      </c>
      <c r="S39" s="399">
        <v>38.1</v>
      </c>
      <c r="T39" s="403">
        <v>6.2</v>
      </c>
      <c r="U39" s="399">
        <v>57.1</v>
      </c>
      <c r="V39" s="403">
        <v>7.2</v>
      </c>
      <c r="W39" s="399">
        <v>18</v>
      </c>
      <c r="X39" s="403">
        <v>2.7</v>
      </c>
      <c r="Y39" s="395">
        <v>5.9</v>
      </c>
      <c r="Z39" s="403">
        <v>1.3</v>
      </c>
      <c r="AA39" s="395">
        <v>1.4</v>
      </c>
      <c r="AB39" s="403">
        <v>0.6</v>
      </c>
      <c r="AC39" s="398">
        <v>558.79999999999995</v>
      </c>
      <c r="AD39" s="401">
        <v>27.4</v>
      </c>
    </row>
    <row r="40" spans="1:30" ht="16.5" customHeight="1" x14ac:dyDescent="0.25">
      <c r="A40" s="7"/>
      <c r="B40" s="7"/>
      <c r="C40" s="7"/>
      <c r="D40" s="7" t="s">
        <v>1015</v>
      </c>
      <c r="E40" s="7"/>
      <c r="F40" s="7"/>
      <c r="G40" s="7"/>
      <c r="H40" s="7"/>
      <c r="I40" s="7"/>
      <c r="J40" s="7"/>
      <c r="K40" s="7"/>
      <c r="L40" s="9"/>
      <c r="M40" s="10"/>
      <c r="N40" s="7"/>
      <c r="O40" s="10"/>
      <c r="P40" s="7"/>
      <c r="Q40" s="10"/>
      <c r="R40" s="7"/>
      <c r="S40" s="10"/>
      <c r="T40" s="7"/>
      <c r="U40" s="10"/>
      <c r="V40" s="7"/>
      <c r="W40" s="10"/>
      <c r="X40" s="7"/>
      <c r="Y40" s="10"/>
      <c r="Z40" s="7"/>
      <c r="AA40" s="10"/>
      <c r="AB40" s="7"/>
      <c r="AC40" s="10"/>
      <c r="AD40" s="7"/>
    </row>
    <row r="41" spans="1:30" ht="16.5" customHeight="1" x14ac:dyDescent="0.25">
      <c r="A41" s="7"/>
      <c r="B41" s="7"/>
      <c r="C41" s="7"/>
      <c r="D41" s="7"/>
      <c r="E41" s="7" t="s">
        <v>1087</v>
      </c>
      <c r="F41" s="7"/>
      <c r="G41" s="7"/>
      <c r="H41" s="7"/>
      <c r="I41" s="7"/>
      <c r="J41" s="7"/>
      <c r="K41" s="7"/>
      <c r="L41" s="9" t="s">
        <v>76</v>
      </c>
      <c r="M41" s="398">
        <v>129.80000000000001</v>
      </c>
      <c r="N41" s="401">
        <v>15</v>
      </c>
      <c r="O41" s="398">
        <v>129.69999999999999</v>
      </c>
      <c r="P41" s="401">
        <v>13.5</v>
      </c>
      <c r="Q41" s="399">
        <v>74.8</v>
      </c>
      <c r="R41" s="401">
        <v>10.8</v>
      </c>
      <c r="S41" s="399">
        <v>30.3</v>
      </c>
      <c r="T41" s="403">
        <v>5.3</v>
      </c>
      <c r="U41" s="399">
        <v>46.2</v>
      </c>
      <c r="V41" s="403">
        <v>6.8</v>
      </c>
      <c r="W41" s="396" t="s">
        <v>77</v>
      </c>
      <c r="X41" s="7"/>
      <c r="Y41" s="395">
        <v>7.1</v>
      </c>
      <c r="Z41" s="403">
        <v>1.4</v>
      </c>
      <c r="AA41" s="396" t="s">
        <v>77</v>
      </c>
      <c r="AB41" s="7"/>
      <c r="AC41" s="398">
        <v>413.4</v>
      </c>
      <c r="AD41" s="401">
        <v>24.3</v>
      </c>
    </row>
    <row r="42" spans="1:30" ht="16.5" customHeight="1" x14ac:dyDescent="0.25">
      <c r="A42" s="7"/>
      <c r="B42" s="7"/>
      <c r="C42" s="7"/>
      <c r="D42" s="7"/>
      <c r="E42" s="7" t="s">
        <v>1089</v>
      </c>
      <c r="F42" s="7"/>
      <c r="G42" s="7"/>
      <c r="H42" s="7"/>
      <c r="I42" s="7"/>
      <c r="J42" s="7"/>
      <c r="K42" s="7"/>
      <c r="L42" s="9" t="s">
        <v>76</v>
      </c>
      <c r="M42" s="399">
        <v>73.5</v>
      </c>
      <c r="N42" s="401">
        <v>12.5</v>
      </c>
      <c r="O42" s="399">
        <v>51</v>
      </c>
      <c r="P42" s="403">
        <v>8.4</v>
      </c>
      <c r="Q42" s="399">
        <v>41.6</v>
      </c>
      <c r="R42" s="401">
        <v>10</v>
      </c>
      <c r="S42" s="399">
        <v>13.5</v>
      </c>
      <c r="T42" s="403">
        <v>4.2</v>
      </c>
      <c r="U42" s="399">
        <v>17.399999999999999</v>
      </c>
      <c r="V42" s="403">
        <v>3.7</v>
      </c>
      <c r="W42" s="399">
        <v>20.2</v>
      </c>
      <c r="X42" s="403">
        <v>2.7</v>
      </c>
      <c r="Y42" s="396" t="s">
        <v>77</v>
      </c>
      <c r="Z42" s="7"/>
      <c r="AA42" s="395">
        <v>1.7</v>
      </c>
      <c r="AB42" s="403">
        <v>0.6</v>
      </c>
      <c r="AC42" s="398">
        <v>217.4</v>
      </c>
      <c r="AD42" s="401">
        <v>18.7</v>
      </c>
    </row>
    <row r="43" spans="1:30" ht="16.5" customHeight="1" x14ac:dyDescent="0.25">
      <c r="A43" s="7"/>
      <c r="B43" s="7"/>
      <c r="C43" s="7"/>
      <c r="D43" s="7"/>
      <c r="E43" s="7" t="s">
        <v>83</v>
      </c>
      <c r="F43" s="7"/>
      <c r="G43" s="7"/>
      <c r="H43" s="7"/>
      <c r="I43" s="7"/>
      <c r="J43" s="7"/>
      <c r="K43" s="7"/>
      <c r="L43" s="9" t="s">
        <v>76</v>
      </c>
      <c r="M43" s="398">
        <v>201.5</v>
      </c>
      <c r="N43" s="401">
        <v>17.8</v>
      </c>
      <c r="O43" s="398">
        <v>178.1</v>
      </c>
      <c r="P43" s="401">
        <v>14.3</v>
      </c>
      <c r="Q43" s="398">
        <v>114.9</v>
      </c>
      <c r="R43" s="401">
        <v>11.9</v>
      </c>
      <c r="S43" s="399">
        <v>43.5</v>
      </c>
      <c r="T43" s="403">
        <v>6.8</v>
      </c>
      <c r="U43" s="399">
        <v>63.6</v>
      </c>
      <c r="V43" s="403">
        <v>7.5</v>
      </c>
      <c r="W43" s="399">
        <v>20.2</v>
      </c>
      <c r="X43" s="403">
        <v>2.7</v>
      </c>
      <c r="Y43" s="395">
        <v>7.1</v>
      </c>
      <c r="Z43" s="403">
        <v>1.4</v>
      </c>
      <c r="AA43" s="395">
        <v>1.7</v>
      </c>
      <c r="AB43" s="403">
        <v>0.6</v>
      </c>
      <c r="AC43" s="398">
        <v>630.5</v>
      </c>
      <c r="AD43" s="401">
        <v>27.2</v>
      </c>
    </row>
    <row r="44" spans="1:30" ht="16.5" customHeight="1" x14ac:dyDescent="0.25">
      <c r="A44" s="7"/>
      <c r="B44" s="7"/>
      <c r="C44" s="7" t="s">
        <v>1016</v>
      </c>
      <c r="D44" s="7"/>
      <c r="E44" s="7"/>
      <c r="F44" s="7"/>
      <c r="G44" s="7"/>
      <c r="H44" s="7"/>
      <c r="I44" s="7"/>
      <c r="J44" s="7"/>
      <c r="K44" s="7"/>
      <c r="L44" s="9"/>
      <c r="M44" s="10"/>
      <c r="N44" s="7"/>
      <c r="O44" s="10"/>
      <c r="P44" s="7"/>
      <c r="Q44" s="10"/>
      <c r="R44" s="7"/>
      <c r="S44" s="10"/>
      <c r="T44" s="7"/>
      <c r="U44" s="10"/>
      <c r="V44" s="7"/>
      <c r="W44" s="10"/>
      <c r="X44" s="7"/>
      <c r="Y44" s="10"/>
      <c r="Z44" s="7"/>
      <c r="AA44" s="10"/>
      <c r="AB44" s="7"/>
      <c r="AC44" s="10"/>
      <c r="AD44" s="7"/>
    </row>
    <row r="45" spans="1:30" ht="16.5" customHeight="1" x14ac:dyDescent="0.25">
      <c r="A45" s="7"/>
      <c r="B45" s="7"/>
      <c r="C45" s="7"/>
      <c r="D45" s="7" t="s">
        <v>1013</v>
      </c>
      <c r="E45" s="7"/>
      <c r="F45" s="7"/>
      <c r="G45" s="7"/>
      <c r="H45" s="7"/>
      <c r="I45" s="7"/>
      <c r="J45" s="7"/>
      <c r="K45" s="7"/>
      <c r="L45" s="9"/>
      <c r="M45" s="10"/>
      <c r="N45" s="7"/>
      <c r="O45" s="10"/>
      <c r="P45" s="7"/>
      <c r="Q45" s="10"/>
      <c r="R45" s="7"/>
      <c r="S45" s="10"/>
      <c r="T45" s="7"/>
      <c r="U45" s="10"/>
      <c r="V45" s="7"/>
      <c r="W45" s="10"/>
      <c r="X45" s="7"/>
      <c r="Y45" s="10"/>
      <c r="Z45" s="7"/>
      <c r="AA45" s="10"/>
      <c r="AB45" s="7"/>
      <c r="AC45" s="10"/>
      <c r="AD45" s="7"/>
    </row>
    <row r="46" spans="1:30" ht="16.5" customHeight="1" x14ac:dyDescent="0.25">
      <c r="A46" s="7"/>
      <c r="B46" s="7"/>
      <c r="C46" s="7"/>
      <c r="D46" s="7"/>
      <c r="E46" s="7" t="s">
        <v>1087</v>
      </c>
      <c r="F46" s="7"/>
      <c r="G46" s="7"/>
      <c r="H46" s="7"/>
      <c r="I46" s="7"/>
      <c r="J46" s="7"/>
      <c r="K46" s="7"/>
      <c r="L46" s="9" t="s">
        <v>407</v>
      </c>
      <c r="M46" s="399">
        <v>87.4</v>
      </c>
      <c r="N46" s="403">
        <v>5.0999999999999996</v>
      </c>
      <c r="O46" s="399">
        <v>86.6</v>
      </c>
      <c r="P46" s="403">
        <v>5.0999999999999996</v>
      </c>
      <c r="Q46" s="399">
        <v>87.7</v>
      </c>
      <c r="R46" s="403">
        <v>4.8</v>
      </c>
      <c r="S46" s="399">
        <v>86.5</v>
      </c>
      <c r="T46" s="403">
        <v>3.9</v>
      </c>
      <c r="U46" s="399">
        <v>91.3</v>
      </c>
      <c r="V46" s="403">
        <v>3.8</v>
      </c>
      <c r="W46" s="396" t="s">
        <v>77</v>
      </c>
      <c r="X46" s="7"/>
      <c r="Y46" s="399">
        <v>83.1</v>
      </c>
      <c r="Z46" s="403">
        <v>9.6</v>
      </c>
      <c r="AA46" s="396" t="s">
        <v>77</v>
      </c>
      <c r="AB46" s="7"/>
      <c r="AC46" s="399">
        <v>88.5</v>
      </c>
      <c r="AD46" s="403">
        <v>3.1</v>
      </c>
    </row>
    <row r="47" spans="1:30" ht="16.5" customHeight="1" x14ac:dyDescent="0.25">
      <c r="A47" s="7"/>
      <c r="B47" s="7"/>
      <c r="C47" s="7"/>
      <c r="D47" s="7"/>
      <c r="E47" s="7" t="s">
        <v>1088</v>
      </c>
      <c r="F47" s="7"/>
      <c r="G47" s="7"/>
      <c r="H47" s="7"/>
      <c r="I47" s="7"/>
      <c r="J47" s="7"/>
      <c r="K47" s="7"/>
      <c r="L47" s="9" t="s">
        <v>407</v>
      </c>
      <c r="M47" s="399">
        <v>84.4</v>
      </c>
      <c r="N47" s="403">
        <v>6.8</v>
      </c>
      <c r="O47" s="399">
        <v>86.3</v>
      </c>
      <c r="P47" s="403">
        <v>7.4</v>
      </c>
      <c r="Q47" s="399">
        <v>93</v>
      </c>
      <c r="R47" s="403">
        <v>6.4</v>
      </c>
      <c r="S47" s="399">
        <v>91.1</v>
      </c>
      <c r="T47" s="403">
        <v>7.9</v>
      </c>
      <c r="U47" s="399">
        <v>87.9</v>
      </c>
      <c r="V47" s="403">
        <v>8.3000000000000007</v>
      </c>
      <c r="W47" s="399">
        <v>89.1</v>
      </c>
      <c r="X47" s="403">
        <v>5.6</v>
      </c>
      <c r="Y47" s="396" t="s">
        <v>77</v>
      </c>
      <c r="Z47" s="7"/>
      <c r="AA47" s="399">
        <v>82.4</v>
      </c>
      <c r="AB47" s="401">
        <v>18.2</v>
      </c>
      <c r="AC47" s="399">
        <v>88.1</v>
      </c>
      <c r="AD47" s="403" t="s">
        <v>79</v>
      </c>
    </row>
    <row r="48" spans="1:30" ht="16.5" customHeight="1" x14ac:dyDescent="0.25">
      <c r="A48" s="14"/>
      <c r="B48" s="14"/>
      <c r="C48" s="14"/>
      <c r="D48" s="14"/>
      <c r="E48" s="14" t="s">
        <v>83</v>
      </c>
      <c r="F48" s="14"/>
      <c r="G48" s="14"/>
      <c r="H48" s="14"/>
      <c r="I48" s="14"/>
      <c r="J48" s="14"/>
      <c r="K48" s="14"/>
      <c r="L48" s="15" t="s">
        <v>407</v>
      </c>
      <c r="M48" s="400">
        <v>86.8</v>
      </c>
      <c r="N48" s="404">
        <v>4.8</v>
      </c>
      <c r="O48" s="400">
        <v>88.8</v>
      </c>
      <c r="P48" s="404">
        <v>4</v>
      </c>
      <c r="Q48" s="400">
        <v>91.4</v>
      </c>
      <c r="R48" s="404">
        <v>1.8</v>
      </c>
      <c r="S48" s="400">
        <v>87.6</v>
      </c>
      <c r="T48" s="404">
        <v>3.8</v>
      </c>
      <c r="U48" s="400">
        <v>89.8</v>
      </c>
      <c r="V48" s="404">
        <v>3.9</v>
      </c>
      <c r="W48" s="400">
        <v>89.1</v>
      </c>
      <c r="X48" s="404">
        <v>5.6</v>
      </c>
      <c r="Y48" s="400">
        <v>83.1</v>
      </c>
      <c r="Z48" s="404">
        <v>9.6</v>
      </c>
      <c r="AA48" s="400">
        <v>82.4</v>
      </c>
      <c r="AB48" s="402">
        <v>18.2</v>
      </c>
      <c r="AC48" s="400">
        <v>88.6</v>
      </c>
      <c r="AD48" s="404">
        <v>2.1</v>
      </c>
    </row>
    <row r="49" spans="1:30" ht="4.5" customHeight="1" x14ac:dyDescent="0.25">
      <c r="A49" s="25"/>
      <c r="B49" s="2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0" ht="16.5" customHeight="1" x14ac:dyDescent="0.25">
      <c r="A50" s="25"/>
      <c r="B50" s="25"/>
      <c r="C50" s="512" t="s">
        <v>1090</v>
      </c>
      <c r="D50" s="512"/>
      <c r="E50" s="512"/>
      <c r="F50" s="512"/>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row>
    <row r="51" spans="1:30" ht="4.5" customHeight="1" x14ac:dyDescent="0.25">
      <c r="A51" s="25"/>
      <c r="B51" s="2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0" ht="16.5" customHeight="1" x14ac:dyDescent="0.25">
      <c r="A52" s="155"/>
      <c r="B52" s="155"/>
      <c r="C52" s="512" t="s">
        <v>571</v>
      </c>
      <c r="D52" s="512"/>
      <c r="E52" s="512"/>
      <c r="F52" s="512"/>
      <c r="G52" s="512"/>
      <c r="H52" s="512"/>
      <c r="I52" s="512"/>
      <c r="J52" s="512"/>
      <c r="K52" s="512"/>
      <c r="L52" s="512"/>
      <c r="M52" s="512"/>
      <c r="N52" s="512"/>
      <c r="O52" s="512"/>
      <c r="P52" s="512"/>
      <c r="Q52" s="512"/>
      <c r="R52" s="512"/>
      <c r="S52" s="512"/>
      <c r="T52" s="512"/>
      <c r="U52" s="512"/>
      <c r="V52" s="512"/>
      <c r="W52" s="512"/>
      <c r="X52" s="512"/>
      <c r="Y52" s="512"/>
      <c r="Z52" s="512"/>
      <c r="AA52" s="512"/>
      <c r="AB52" s="512"/>
      <c r="AC52" s="512"/>
      <c r="AD52" s="512"/>
    </row>
    <row r="53" spans="1:30" ht="16.5" customHeight="1" x14ac:dyDescent="0.25">
      <c r="A53" s="155"/>
      <c r="B53" s="155"/>
      <c r="C53" s="512" t="s">
        <v>572</v>
      </c>
      <c r="D53" s="512"/>
      <c r="E53" s="512"/>
      <c r="F53" s="512"/>
      <c r="G53" s="512"/>
      <c r="H53" s="512"/>
      <c r="I53" s="512"/>
      <c r="J53" s="512"/>
      <c r="K53" s="512"/>
      <c r="L53" s="512"/>
      <c r="M53" s="512"/>
      <c r="N53" s="512"/>
      <c r="O53" s="512"/>
      <c r="P53" s="512"/>
      <c r="Q53" s="512"/>
      <c r="R53" s="512"/>
      <c r="S53" s="512"/>
      <c r="T53" s="512"/>
      <c r="U53" s="512"/>
      <c r="V53" s="512"/>
      <c r="W53" s="512"/>
      <c r="X53" s="512"/>
      <c r="Y53" s="512"/>
      <c r="Z53" s="512"/>
      <c r="AA53" s="512"/>
      <c r="AB53" s="512"/>
      <c r="AC53" s="512"/>
      <c r="AD53" s="512"/>
    </row>
    <row r="54" spans="1:30" ht="4.5" customHeight="1" x14ac:dyDescent="0.25">
      <c r="A54" s="25"/>
      <c r="B54" s="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0" ht="16.5" customHeight="1" x14ac:dyDescent="0.25">
      <c r="A55" s="25" t="s">
        <v>102</v>
      </c>
      <c r="B55" s="25"/>
      <c r="C55" s="512" t="s">
        <v>1018</v>
      </c>
      <c r="D55" s="512"/>
      <c r="E55" s="512"/>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row>
    <row r="56" spans="1:30" ht="16.5" customHeight="1" x14ac:dyDescent="0.25">
      <c r="A56" s="25" t="s">
        <v>103</v>
      </c>
      <c r="B56" s="25"/>
      <c r="C56" s="512" t="s">
        <v>1019</v>
      </c>
      <c r="D56" s="512"/>
      <c r="E56" s="512"/>
      <c r="F56" s="512"/>
      <c r="G56" s="512"/>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row>
    <row r="57" spans="1:30" ht="16.5" customHeight="1" x14ac:dyDescent="0.25">
      <c r="A57" s="25" t="s">
        <v>104</v>
      </c>
      <c r="B57" s="25"/>
      <c r="C57" s="512" t="s">
        <v>1020</v>
      </c>
      <c r="D57" s="512"/>
      <c r="E57" s="512"/>
      <c r="F57" s="512"/>
      <c r="G57" s="512"/>
      <c r="H57" s="512"/>
      <c r="I57" s="512"/>
      <c r="J57" s="512"/>
      <c r="K57" s="512"/>
      <c r="L57" s="512"/>
      <c r="M57" s="512"/>
      <c r="N57" s="512"/>
      <c r="O57" s="512"/>
      <c r="P57" s="512"/>
      <c r="Q57" s="512"/>
      <c r="R57" s="512"/>
      <c r="S57" s="512"/>
      <c r="T57" s="512"/>
      <c r="U57" s="512"/>
      <c r="V57" s="512"/>
      <c r="W57" s="512"/>
      <c r="X57" s="512"/>
      <c r="Y57" s="512"/>
      <c r="Z57" s="512"/>
      <c r="AA57" s="512"/>
      <c r="AB57" s="512"/>
      <c r="AC57" s="512"/>
      <c r="AD57" s="512"/>
    </row>
    <row r="58" spans="1:30" ht="16.5" customHeight="1" x14ac:dyDescent="0.25">
      <c r="A58" s="25" t="s">
        <v>105</v>
      </c>
      <c r="B58" s="25"/>
      <c r="C58" s="512" t="s">
        <v>1023</v>
      </c>
      <c r="D58" s="512"/>
      <c r="E58" s="512"/>
      <c r="F58" s="512"/>
      <c r="G58" s="512"/>
      <c r="H58" s="512"/>
      <c r="I58" s="512"/>
      <c r="J58" s="512"/>
      <c r="K58" s="512"/>
      <c r="L58" s="512"/>
      <c r="M58" s="512"/>
      <c r="N58" s="512"/>
      <c r="O58" s="512"/>
      <c r="P58" s="512"/>
      <c r="Q58" s="512"/>
      <c r="R58" s="512"/>
      <c r="S58" s="512"/>
      <c r="T58" s="512"/>
      <c r="U58" s="512"/>
      <c r="V58" s="512"/>
      <c r="W58" s="512"/>
      <c r="X58" s="512"/>
      <c r="Y58" s="512"/>
      <c r="Z58" s="512"/>
      <c r="AA58" s="512"/>
      <c r="AB58" s="512"/>
      <c r="AC58" s="512"/>
      <c r="AD58" s="512"/>
    </row>
    <row r="59" spans="1:30" ht="29.4" customHeight="1" x14ac:dyDescent="0.25">
      <c r="A59" s="25" t="s">
        <v>106</v>
      </c>
      <c r="B59" s="25"/>
      <c r="C59" s="512" t="s">
        <v>1021</v>
      </c>
      <c r="D59" s="512"/>
      <c r="E59" s="512"/>
      <c r="F59" s="512"/>
      <c r="G59" s="512"/>
      <c r="H59" s="512"/>
      <c r="I59" s="512"/>
      <c r="J59" s="512"/>
      <c r="K59" s="512"/>
      <c r="L59" s="512"/>
      <c r="M59" s="512"/>
      <c r="N59" s="512"/>
      <c r="O59" s="512"/>
      <c r="P59" s="512"/>
      <c r="Q59" s="512"/>
      <c r="R59" s="512"/>
      <c r="S59" s="512"/>
      <c r="T59" s="512"/>
      <c r="U59" s="512"/>
      <c r="V59" s="512"/>
      <c r="W59" s="512"/>
      <c r="X59" s="512"/>
      <c r="Y59" s="512"/>
      <c r="Z59" s="512"/>
      <c r="AA59" s="512"/>
      <c r="AB59" s="512"/>
      <c r="AC59" s="512"/>
      <c r="AD59" s="512"/>
    </row>
    <row r="60" spans="1:30" ht="29.4" customHeight="1" x14ac:dyDescent="0.25">
      <c r="A60" s="25" t="s">
        <v>107</v>
      </c>
      <c r="B60" s="25"/>
      <c r="C60" s="512" t="s">
        <v>1022</v>
      </c>
      <c r="D60" s="512"/>
      <c r="E60" s="512"/>
      <c r="F60" s="512"/>
      <c r="G60" s="512"/>
      <c r="H60" s="512"/>
      <c r="I60" s="512"/>
      <c r="J60" s="512"/>
      <c r="K60" s="512"/>
      <c r="L60" s="512"/>
      <c r="M60" s="512"/>
      <c r="N60" s="512"/>
      <c r="O60" s="512"/>
      <c r="P60" s="512"/>
      <c r="Q60" s="512"/>
      <c r="R60" s="512"/>
      <c r="S60" s="512"/>
      <c r="T60" s="512"/>
      <c r="U60" s="512"/>
      <c r="V60" s="512"/>
      <c r="W60" s="512"/>
      <c r="X60" s="512"/>
      <c r="Y60" s="512"/>
      <c r="Z60" s="512"/>
      <c r="AA60" s="512"/>
      <c r="AB60" s="512"/>
      <c r="AC60" s="512"/>
      <c r="AD60" s="512"/>
    </row>
    <row r="61" spans="1:30" ht="29.4" customHeight="1" x14ac:dyDescent="0.25">
      <c r="A61" s="25" t="s">
        <v>205</v>
      </c>
      <c r="B61" s="25"/>
      <c r="C61" s="512" t="s">
        <v>848</v>
      </c>
      <c r="D61" s="512"/>
      <c r="E61" s="512"/>
      <c r="F61" s="512"/>
      <c r="G61" s="512"/>
      <c r="H61" s="512"/>
      <c r="I61" s="512"/>
      <c r="J61" s="512"/>
      <c r="K61" s="512"/>
      <c r="L61" s="512"/>
      <c r="M61" s="512"/>
      <c r="N61" s="512"/>
      <c r="O61" s="512"/>
      <c r="P61" s="512"/>
      <c r="Q61" s="512"/>
      <c r="R61" s="512"/>
      <c r="S61" s="512"/>
      <c r="T61" s="512"/>
      <c r="U61" s="512"/>
      <c r="V61" s="512"/>
      <c r="W61" s="512"/>
      <c r="X61" s="512"/>
      <c r="Y61" s="512"/>
      <c r="Z61" s="512"/>
      <c r="AA61" s="512"/>
      <c r="AB61" s="512"/>
      <c r="AC61" s="512"/>
      <c r="AD61" s="512"/>
    </row>
    <row r="62" spans="1:30" ht="29.4" customHeight="1" x14ac:dyDescent="0.25">
      <c r="A62" s="25" t="s">
        <v>206</v>
      </c>
      <c r="B62" s="25"/>
      <c r="C62" s="512" t="s">
        <v>849</v>
      </c>
      <c r="D62" s="512"/>
      <c r="E62" s="512"/>
      <c r="F62" s="512"/>
      <c r="G62" s="512"/>
      <c r="H62" s="512"/>
      <c r="I62" s="512"/>
      <c r="J62" s="512"/>
      <c r="K62" s="512"/>
      <c r="L62" s="512"/>
      <c r="M62" s="512"/>
      <c r="N62" s="512"/>
      <c r="O62" s="512"/>
      <c r="P62" s="512"/>
      <c r="Q62" s="512"/>
      <c r="R62" s="512"/>
      <c r="S62" s="512"/>
      <c r="T62" s="512"/>
      <c r="U62" s="512"/>
      <c r="V62" s="512"/>
      <c r="W62" s="512"/>
      <c r="X62" s="512"/>
      <c r="Y62" s="512"/>
      <c r="Z62" s="512"/>
      <c r="AA62" s="512"/>
      <c r="AB62" s="512"/>
      <c r="AC62" s="512"/>
      <c r="AD62" s="512"/>
    </row>
    <row r="63" spans="1:30" ht="16.5" customHeight="1" x14ac:dyDescent="0.25">
      <c r="A63" s="25" t="s">
        <v>207</v>
      </c>
      <c r="B63" s="25"/>
      <c r="C63" s="512" t="s">
        <v>1091</v>
      </c>
      <c r="D63" s="512"/>
      <c r="E63" s="512"/>
      <c r="F63" s="512"/>
      <c r="G63" s="512"/>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row>
    <row r="64" spans="1:30" ht="16.5" customHeight="1" x14ac:dyDescent="0.25">
      <c r="A64" s="25" t="s">
        <v>842</v>
      </c>
      <c r="B64" s="25"/>
      <c r="C64" s="512" t="s">
        <v>853</v>
      </c>
      <c r="D64" s="512"/>
      <c r="E64" s="512"/>
      <c r="F64" s="512"/>
      <c r="G64" s="512"/>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row>
    <row r="65" spans="1:30" ht="16.5" customHeight="1" x14ac:dyDescent="0.25">
      <c r="A65" s="25" t="s">
        <v>843</v>
      </c>
      <c r="B65" s="25"/>
      <c r="C65" s="512" t="s">
        <v>854</v>
      </c>
      <c r="D65" s="512"/>
      <c r="E65" s="512"/>
      <c r="F65" s="512"/>
      <c r="G65" s="512"/>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row>
    <row r="66" spans="1:30" ht="4.5" customHeight="1" x14ac:dyDescent="0.25"/>
    <row r="67" spans="1:30" ht="16.5" customHeight="1" x14ac:dyDescent="0.25">
      <c r="A67" s="26" t="s">
        <v>115</v>
      </c>
      <c r="B67" s="25"/>
      <c r="C67" s="25"/>
      <c r="D67" s="25"/>
      <c r="E67" s="512" t="s">
        <v>1092</v>
      </c>
      <c r="F67" s="512"/>
      <c r="G67" s="512"/>
      <c r="H67" s="512"/>
      <c r="I67" s="512"/>
      <c r="J67" s="512"/>
      <c r="K67" s="512"/>
      <c r="L67" s="512"/>
      <c r="M67" s="512"/>
      <c r="N67" s="512"/>
      <c r="O67" s="512"/>
      <c r="P67" s="512"/>
      <c r="Q67" s="512"/>
      <c r="R67" s="512"/>
      <c r="S67" s="512"/>
      <c r="T67" s="512"/>
      <c r="U67" s="512"/>
      <c r="V67" s="512"/>
      <c r="W67" s="512"/>
      <c r="X67" s="512"/>
      <c r="Y67" s="512"/>
      <c r="Z67" s="512"/>
      <c r="AA67" s="512"/>
      <c r="AB67" s="512"/>
      <c r="AC67" s="512"/>
      <c r="AD67" s="512"/>
    </row>
  </sheetData>
  <mergeCells count="25">
    <mergeCell ref="W2:X2"/>
    <mergeCell ref="Y2:Z2"/>
    <mergeCell ref="AA2:AB2"/>
    <mergeCell ref="AC2:AD2"/>
    <mergeCell ref="K1:AD1"/>
    <mergeCell ref="M2:N2"/>
    <mergeCell ref="O2:P2"/>
    <mergeCell ref="Q2:R2"/>
    <mergeCell ref="S2:T2"/>
    <mergeCell ref="U2:V2"/>
    <mergeCell ref="C50:AD50"/>
    <mergeCell ref="C52:AD52"/>
    <mergeCell ref="C53:AD53"/>
    <mergeCell ref="C55:AD55"/>
    <mergeCell ref="C56:AD56"/>
    <mergeCell ref="C57:AD57"/>
    <mergeCell ref="C58:AD58"/>
    <mergeCell ref="C59:AD59"/>
    <mergeCell ref="C60:AD60"/>
    <mergeCell ref="C61:AD61"/>
    <mergeCell ref="C62:AD62"/>
    <mergeCell ref="C63:AD63"/>
    <mergeCell ref="C64:AD64"/>
    <mergeCell ref="C65:AD65"/>
    <mergeCell ref="E67:AD67"/>
  </mergeCells>
  <pageMargins left="0.7" right="0.7" top="0.75" bottom="0.75" header="0.3" footer="0.3"/>
  <pageSetup paperSize="9" fitToHeight="0" orientation="landscape" horizontalDpi="300" verticalDpi="300"/>
  <headerFooter scaleWithDoc="0" alignWithMargins="0">
    <oddHeader>&amp;C&amp;"Arial"&amp;8TABLE 14A.43</oddHeader>
    <oddFooter>&amp;L&amp;"Arial"&amp;8REPORT ON
GOVERNMENT
SERVICES 2022&amp;R&amp;"Arial"&amp;8AGED CARE
SERVICES
PAGE &amp;B&amp;P&amp;B</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AD77"/>
  <sheetViews>
    <sheetView showGridLines="0" workbookViewId="0"/>
  </sheetViews>
  <sheetFormatPr defaultRowHeight="13.2" x14ac:dyDescent="0.25"/>
  <cols>
    <col min="1" max="10" width="1.88671875" customWidth="1"/>
    <col min="11" max="11" width="16.33203125" customWidth="1"/>
    <col min="12" max="12" width="5.44140625" customWidth="1"/>
    <col min="13" max="30" width="6" customWidth="1"/>
  </cols>
  <sheetData>
    <row r="1" spans="1:30" ht="33.9" customHeight="1" x14ac:dyDescent="0.25">
      <c r="A1" s="8" t="s">
        <v>1093</v>
      </c>
      <c r="B1" s="8"/>
      <c r="C1" s="8"/>
      <c r="D1" s="8"/>
      <c r="E1" s="8"/>
      <c r="F1" s="8"/>
      <c r="G1" s="8"/>
      <c r="H1" s="8"/>
      <c r="I1" s="8"/>
      <c r="J1" s="8"/>
      <c r="K1" s="517" t="s">
        <v>1094</v>
      </c>
      <c r="L1" s="518"/>
      <c r="M1" s="518"/>
      <c r="N1" s="518"/>
      <c r="O1" s="518"/>
      <c r="P1" s="518"/>
      <c r="Q1" s="518"/>
      <c r="R1" s="518"/>
      <c r="S1" s="518"/>
      <c r="T1" s="518"/>
      <c r="U1" s="518"/>
      <c r="V1" s="518"/>
      <c r="W1" s="518"/>
      <c r="X1" s="518"/>
      <c r="Y1" s="518"/>
      <c r="Z1" s="518"/>
      <c r="AA1" s="518"/>
      <c r="AB1" s="518"/>
      <c r="AC1" s="518"/>
      <c r="AD1" s="518"/>
    </row>
    <row r="2" spans="1:30" ht="16.5" customHeight="1" x14ac:dyDescent="0.25">
      <c r="A2" s="11"/>
      <c r="B2" s="11"/>
      <c r="C2" s="11"/>
      <c r="D2" s="11"/>
      <c r="E2" s="11"/>
      <c r="F2" s="11"/>
      <c r="G2" s="11"/>
      <c r="H2" s="11"/>
      <c r="I2" s="11"/>
      <c r="J2" s="11"/>
      <c r="K2" s="11"/>
      <c r="L2" s="12" t="s">
        <v>62</v>
      </c>
      <c r="M2" s="523" t="s">
        <v>1095</v>
      </c>
      <c r="N2" s="524"/>
      <c r="O2" s="523" t="s">
        <v>1096</v>
      </c>
      <c r="P2" s="524"/>
      <c r="Q2" s="523" t="s">
        <v>1097</v>
      </c>
      <c r="R2" s="524"/>
      <c r="S2" s="523" t="s">
        <v>1098</v>
      </c>
      <c r="T2" s="524"/>
      <c r="U2" s="523" t="s">
        <v>1099</v>
      </c>
      <c r="V2" s="524"/>
      <c r="W2" s="523" t="s">
        <v>1100</v>
      </c>
      <c r="X2" s="524"/>
      <c r="Y2" s="523" t="s">
        <v>1101</v>
      </c>
      <c r="Z2" s="524"/>
      <c r="AA2" s="523" t="s">
        <v>1102</v>
      </c>
      <c r="AB2" s="524"/>
      <c r="AC2" s="523" t="s">
        <v>1103</v>
      </c>
      <c r="AD2" s="524"/>
    </row>
    <row r="3" spans="1:30" ht="16.5" customHeight="1" x14ac:dyDescent="0.25">
      <c r="A3" s="7" t="s">
        <v>86</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1011</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1012</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1036</v>
      </c>
      <c r="E6" s="7"/>
      <c r="F6" s="7"/>
      <c r="G6" s="7"/>
      <c r="H6" s="7"/>
      <c r="I6" s="7"/>
      <c r="J6" s="7"/>
      <c r="K6" s="7"/>
      <c r="L6" s="9"/>
      <c r="M6" s="10"/>
      <c r="N6" s="7"/>
      <c r="O6" s="10"/>
      <c r="P6" s="7"/>
      <c r="Q6" s="10"/>
      <c r="R6" s="7"/>
      <c r="S6" s="10"/>
      <c r="T6" s="7"/>
      <c r="U6" s="10"/>
      <c r="V6" s="7"/>
      <c r="W6" s="10"/>
      <c r="X6" s="7"/>
      <c r="Y6" s="10"/>
      <c r="Z6" s="7"/>
      <c r="AA6" s="10"/>
      <c r="AB6" s="7"/>
      <c r="AC6" s="10"/>
      <c r="AD6" s="7"/>
    </row>
    <row r="7" spans="1:30" ht="16.5" customHeight="1" x14ac:dyDescent="0.25">
      <c r="A7" s="7"/>
      <c r="B7" s="7"/>
      <c r="C7" s="7"/>
      <c r="D7" s="7"/>
      <c r="E7" s="7" t="s">
        <v>1087</v>
      </c>
      <c r="F7" s="7"/>
      <c r="G7" s="7"/>
      <c r="H7" s="7"/>
      <c r="I7" s="7"/>
      <c r="J7" s="7"/>
      <c r="K7" s="7"/>
      <c r="L7" s="9" t="s">
        <v>76</v>
      </c>
      <c r="M7" s="411">
        <v>108.1</v>
      </c>
      <c r="N7" s="414">
        <v>14</v>
      </c>
      <c r="O7" s="411">
        <v>113</v>
      </c>
      <c r="P7" s="414">
        <v>12</v>
      </c>
      <c r="Q7" s="412">
        <v>72</v>
      </c>
      <c r="R7" s="414">
        <v>10.9</v>
      </c>
      <c r="S7" s="412">
        <v>41.8</v>
      </c>
      <c r="T7" s="416">
        <v>6.6</v>
      </c>
      <c r="U7" s="412">
        <v>35.799999999999997</v>
      </c>
      <c r="V7" s="414">
        <v>12.6</v>
      </c>
      <c r="W7" s="409" t="s">
        <v>77</v>
      </c>
      <c r="X7" s="7"/>
      <c r="Y7" s="408">
        <v>7.8</v>
      </c>
      <c r="Z7" s="416">
        <v>2.7</v>
      </c>
      <c r="AA7" s="409" t="s">
        <v>77</v>
      </c>
      <c r="AB7" s="7"/>
      <c r="AC7" s="411">
        <v>373.9</v>
      </c>
      <c r="AD7" s="414">
        <v>22.7</v>
      </c>
    </row>
    <row r="8" spans="1:30" ht="16.5" customHeight="1" x14ac:dyDescent="0.25">
      <c r="A8" s="7"/>
      <c r="B8" s="7"/>
      <c r="C8" s="7"/>
      <c r="D8" s="7"/>
      <c r="E8" s="7" t="s">
        <v>1104</v>
      </c>
      <c r="F8" s="7"/>
      <c r="G8" s="7"/>
      <c r="H8" s="7"/>
      <c r="I8" s="7"/>
      <c r="J8" s="7"/>
      <c r="K8" s="7"/>
      <c r="L8" s="9" t="s">
        <v>76</v>
      </c>
      <c r="M8" s="412">
        <v>60.6</v>
      </c>
      <c r="N8" s="414">
        <v>11</v>
      </c>
      <c r="O8" s="412">
        <v>46.3</v>
      </c>
      <c r="P8" s="416">
        <v>8.6999999999999993</v>
      </c>
      <c r="Q8" s="412">
        <v>37.9</v>
      </c>
      <c r="R8" s="414">
        <v>10.8</v>
      </c>
      <c r="S8" s="408">
        <v>8.1</v>
      </c>
      <c r="T8" s="416">
        <v>2.9</v>
      </c>
      <c r="U8" s="412">
        <v>16.5</v>
      </c>
      <c r="V8" s="416">
        <v>6.4</v>
      </c>
      <c r="W8" s="412">
        <v>18.899999999999999</v>
      </c>
      <c r="X8" s="416">
        <v>5.2</v>
      </c>
      <c r="Y8" s="409" t="s">
        <v>77</v>
      </c>
      <c r="Z8" s="7"/>
      <c r="AA8" s="405">
        <v>1.5</v>
      </c>
      <c r="AB8" s="410" t="s">
        <v>501</v>
      </c>
      <c r="AC8" s="411">
        <v>190.6</v>
      </c>
      <c r="AD8" s="414">
        <v>19.399999999999999</v>
      </c>
    </row>
    <row r="9" spans="1:30" ht="16.5" customHeight="1" x14ac:dyDescent="0.25">
      <c r="A9" s="7"/>
      <c r="B9" s="7"/>
      <c r="C9" s="7"/>
      <c r="D9" s="7"/>
      <c r="E9" s="7" t="s">
        <v>83</v>
      </c>
      <c r="F9" s="7"/>
      <c r="G9" s="7"/>
      <c r="H9" s="7"/>
      <c r="I9" s="7"/>
      <c r="J9" s="7"/>
      <c r="K9" s="7"/>
      <c r="L9" s="9" t="s">
        <v>76</v>
      </c>
      <c r="M9" s="411">
        <v>170.8</v>
      </c>
      <c r="N9" s="414">
        <v>15.7</v>
      </c>
      <c r="O9" s="411">
        <v>156.6</v>
      </c>
      <c r="P9" s="414">
        <v>15.7</v>
      </c>
      <c r="Q9" s="411">
        <v>108.1</v>
      </c>
      <c r="R9" s="414">
        <v>12.7</v>
      </c>
      <c r="S9" s="412">
        <v>49.1</v>
      </c>
      <c r="T9" s="416">
        <v>6.9</v>
      </c>
      <c r="U9" s="412">
        <v>52.8</v>
      </c>
      <c r="V9" s="414">
        <v>14.1</v>
      </c>
      <c r="W9" s="412">
        <v>18.899999999999999</v>
      </c>
      <c r="X9" s="416">
        <v>5.2</v>
      </c>
      <c r="Y9" s="408">
        <v>7.8</v>
      </c>
      <c r="Z9" s="416">
        <v>2.7</v>
      </c>
      <c r="AA9" s="405">
        <v>1.5</v>
      </c>
      <c r="AB9" s="410" t="s">
        <v>501</v>
      </c>
      <c r="AC9" s="411">
        <v>567.29999999999995</v>
      </c>
      <c r="AD9" s="414">
        <v>27.8</v>
      </c>
    </row>
    <row r="10" spans="1:30" ht="29.4" customHeight="1" x14ac:dyDescent="0.25">
      <c r="A10" s="7"/>
      <c r="B10" s="519" t="s">
        <v>1037</v>
      </c>
      <c r="C10" s="519"/>
      <c r="D10" s="519"/>
      <c r="E10" s="519"/>
      <c r="F10" s="519"/>
      <c r="G10" s="519"/>
      <c r="H10" s="519"/>
      <c r="I10" s="519"/>
      <c r="J10" s="519"/>
      <c r="K10" s="519"/>
      <c r="L10" s="521"/>
      <c r="M10" s="522"/>
      <c r="N10" s="519"/>
      <c r="O10" s="522"/>
      <c r="P10" s="519"/>
      <c r="Q10" s="522"/>
      <c r="R10" s="519"/>
      <c r="S10" s="522"/>
      <c r="T10" s="519"/>
      <c r="U10" s="522"/>
      <c r="V10" s="519"/>
      <c r="W10" s="522"/>
      <c r="X10" s="519"/>
      <c r="Y10" s="522"/>
      <c r="Z10" s="519"/>
      <c r="AA10" s="522"/>
      <c r="AB10" s="519"/>
      <c r="AC10" s="522"/>
      <c r="AD10" s="519"/>
    </row>
    <row r="11" spans="1:30" ht="16.5" customHeight="1" x14ac:dyDescent="0.25">
      <c r="A11" s="7"/>
      <c r="B11" s="7"/>
      <c r="C11" s="7" t="s">
        <v>1012</v>
      </c>
      <c r="D11" s="7"/>
      <c r="E11" s="7"/>
      <c r="F11" s="7"/>
      <c r="G11" s="7"/>
      <c r="H11" s="7"/>
      <c r="I11" s="7"/>
      <c r="J11" s="7"/>
      <c r="K11" s="7"/>
      <c r="L11" s="9"/>
      <c r="M11" s="10"/>
      <c r="N11" s="7"/>
      <c r="O11" s="10"/>
      <c r="P11" s="7"/>
      <c r="Q11" s="10"/>
      <c r="R11" s="7"/>
      <c r="S11" s="10"/>
      <c r="T11" s="7"/>
      <c r="U11" s="10"/>
      <c r="V11" s="7"/>
      <c r="W11" s="10"/>
      <c r="X11" s="7"/>
      <c r="Y11" s="10"/>
      <c r="Z11" s="7"/>
      <c r="AA11" s="10"/>
      <c r="AB11" s="7"/>
      <c r="AC11" s="10"/>
      <c r="AD11" s="7"/>
    </row>
    <row r="12" spans="1:30" ht="16.5" customHeight="1" x14ac:dyDescent="0.25">
      <c r="A12" s="7"/>
      <c r="B12" s="7"/>
      <c r="C12" s="7"/>
      <c r="D12" s="7" t="s">
        <v>1015</v>
      </c>
      <c r="E12" s="7"/>
      <c r="F12" s="7"/>
      <c r="G12" s="7"/>
      <c r="H12" s="7"/>
      <c r="I12" s="7"/>
      <c r="J12" s="7"/>
      <c r="K12" s="7"/>
      <c r="L12" s="9"/>
      <c r="M12" s="10"/>
      <c r="N12" s="7"/>
      <c r="O12" s="10"/>
      <c r="P12" s="7"/>
      <c r="Q12" s="10"/>
      <c r="R12" s="7"/>
      <c r="S12" s="10"/>
      <c r="T12" s="7"/>
      <c r="U12" s="10"/>
      <c r="V12" s="7"/>
      <c r="W12" s="10"/>
      <c r="X12" s="7"/>
      <c r="Y12" s="10"/>
      <c r="Z12" s="7"/>
      <c r="AA12" s="10"/>
      <c r="AB12" s="7"/>
      <c r="AC12" s="10"/>
      <c r="AD12" s="7"/>
    </row>
    <row r="13" spans="1:30" ht="16.5" customHeight="1" x14ac:dyDescent="0.25">
      <c r="A13" s="7"/>
      <c r="B13" s="7"/>
      <c r="C13" s="7"/>
      <c r="D13" s="7"/>
      <c r="E13" s="7" t="s">
        <v>1087</v>
      </c>
      <c r="F13" s="7"/>
      <c r="G13" s="7"/>
      <c r="H13" s="7"/>
      <c r="I13" s="7"/>
      <c r="J13" s="7"/>
      <c r="K13" s="7"/>
      <c r="L13" s="9" t="s">
        <v>76</v>
      </c>
      <c r="M13" s="411">
        <v>153.69999999999999</v>
      </c>
      <c r="N13" s="414">
        <v>17.8</v>
      </c>
      <c r="O13" s="411">
        <v>157.4</v>
      </c>
      <c r="P13" s="414">
        <v>14.5</v>
      </c>
      <c r="Q13" s="412">
        <v>96.4</v>
      </c>
      <c r="R13" s="414">
        <v>12.5</v>
      </c>
      <c r="S13" s="412">
        <v>59.1</v>
      </c>
      <c r="T13" s="416">
        <v>7.4</v>
      </c>
      <c r="U13" s="412">
        <v>42.6</v>
      </c>
      <c r="V13" s="414">
        <v>13.6</v>
      </c>
      <c r="W13" s="409" t="s">
        <v>77</v>
      </c>
      <c r="X13" s="7"/>
      <c r="Y13" s="412">
        <v>12.5</v>
      </c>
      <c r="Z13" s="416">
        <v>3.3</v>
      </c>
      <c r="AA13" s="409" t="s">
        <v>77</v>
      </c>
      <c r="AB13" s="7"/>
      <c r="AC13" s="411">
        <v>519.5</v>
      </c>
      <c r="AD13" s="414">
        <v>26.5</v>
      </c>
    </row>
    <row r="14" spans="1:30" ht="16.5" customHeight="1" x14ac:dyDescent="0.25">
      <c r="A14" s="7"/>
      <c r="B14" s="7"/>
      <c r="C14" s="7"/>
      <c r="D14" s="7"/>
      <c r="E14" s="7" t="s">
        <v>1104</v>
      </c>
      <c r="F14" s="7"/>
      <c r="G14" s="7"/>
      <c r="H14" s="7"/>
      <c r="I14" s="7"/>
      <c r="J14" s="7"/>
      <c r="K14" s="7"/>
      <c r="L14" s="9" t="s">
        <v>76</v>
      </c>
      <c r="M14" s="412">
        <v>93.5</v>
      </c>
      <c r="N14" s="414">
        <v>13.6</v>
      </c>
      <c r="O14" s="412">
        <v>63</v>
      </c>
      <c r="P14" s="414">
        <v>12.6</v>
      </c>
      <c r="Q14" s="412">
        <v>55.8</v>
      </c>
      <c r="R14" s="414">
        <v>13.3</v>
      </c>
      <c r="S14" s="412">
        <v>10.7</v>
      </c>
      <c r="T14" s="416">
        <v>2.9</v>
      </c>
      <c r="U14" s="412">
        <v>21.1</v>
      </c>
      <c r="V14" s="416">
        <v>7</v>
      </c>
      <c r="W14" s="412">
        <v>29.4</v>
      </c>
      <c r="X14" s="416">
        <v>6.2</v>
      </c>
      <c r="Y14" s="409" t="s">
        <v>77</v>
      </c>
      <c r="Z14" s="7"/>
      <c r="AA14" s="407">
        <v>2.7</v>
      </c>
      <c r="AB14" s="416">
        <v>2.1</v>
      </c>
      <c r="AC14" s="411">
        <v>276.60000000000002</v>
      </c>
      <c r="AD14" s="414">
        <v>26</v>
      </c>
    </row>
    <row r="15" spans="1:30" ht="16.5" customHeight="1" x14ac:dyDescent="0.25">
      <c r="A15" s="7"/>
      <c r="B15" s="7"/>
      <c r="C15" s="7"/>
      <c r="D15" s="7"/>
      <c r="E15" s="7" t="s">
        <v>83</v>
      </c>
      <c r="F15" s="7"/>
      <c r="G15" s="7"/>
      <c r="H15" s="7"/>
      <c r="I15" s="7"/>
      <c r="J15" s="7"/>
      <c r="K15" s="7"/>
      <c r="L15" s="9" t="s">
        <v>76</v>
      </c>
      <c r="M15" s="411">
        <v>244.6</v>
      </c>
      <c r="N15" s="414">
        <v>21.1</v>
      </c>
      <c r="O15" s="411">
        <v>219.3</v>
      </c>
      <c r="P15" s="414">
        <v>19.8</v>
      </c>
      <c r="Q15" s="411">
        <v>152.69999999999999</v>
      </c>
      <c r="R15" s="414">
        <v>15.6</v>
      </c>
      <c r="S15" s="412">
        <v>70.900000000000006</v>
      </c>
      <c r="T15" s="416">
        <v>7.6</v>
      </c>
      <c r="U15" s="412">
        <v>61.5</v>
      </c>
      <c r="V15" s="414">
        <v>14.1</v>
      </c>
      <c r="W15" s="412">
        <v>29.4</v>
      </c>
      <c r="X15" s="416">
        <v>6.2</v>
      </c>
      <c r="Y15" s="412">
        <v>12.5</v>
      </c>
      <c r="Z15" s="416">
        <v>3.3</v>
      </c>
      <c r="AA15" s="407">
        <v>2.7</v>
      </c>
      <c r="AB15" s="416">
        <v>2.1</v>
      </c>
      <c r="AC15" s="411">
        <v>796.5</v>
      </c>
      <c r="AD15" s="414">
        <v>37.5</v>
      </c>
    </row>
    <row r="16" spans="1:30" ht="16.5" customHeight="1" x14ac:dyDescent="0.25">
      <c r="A16" s="7"/>
      <c r="B16" s="7" t="s">
        <v>1011</v>
      </c>
      <c r="C16" s="7"/>
      <c r="D16" s="7"/>
      <c r="E16" s="7"/>
      <c r="F16" s="7"/>
      <c r="G16" s="7"/>
      <c r="H16" s="7"/>
      <c r="I16" s="7"/>
      <c r="J16" s="7"/>
      <c r="K16" s="7"/>
      <c r="L16" s="9"/>
      <c r="M16" s="10"/>
      <c r="N16" s="7"/>
      <c r="O16" s="10"/>
      <c r="P16" s="7"/>
      <c r="Q16" s="10"/>
      <c r="R16" s="7"/>
      <c r="S16" s="10"/>
      <c r="T16" s="7"/>
      <c r="U16" s="10"/>
      <c r="V16" s="7"/>
      <c r="W16" s="10"/>
      <c r="X16" s="7"/>
      <c r="Y16" s="10"/>
      <c r="Z16" s="7"/>
      <c r="AA16" s="10"/>
      <c r="AB16" s="7"/>
      <c r="AC16" s="10"/>
      <c r="AD16" s="7"/>
    </row>
    <row r="17" spans="1:30" ht="16.5" customHeight="1" x14ac:dyDescent="0.25">
      <c r="A17" s="7"/>
      <c r="B17" s="7"/>
      <c r="C17" s="7" t="s">
        <v>1016</v>
      </c>
      <c r="D17" s="7"/>
      <c r="E17" s="7"/>
      <c r="F17" s="7"/>
      <c r="G17" s="7"/>
      <c r="H17" s="7"/>
      <c r="I17" s="7"/>
      <c r="J17" s="7"/>
      <c r="K17" s="7"/>
      <c r="L17" s="9"/>
      <c r="M17" s="10"/>
      <c r="N17" s="7"/>
      <c r="O17" s="10"/>
      <c r="P17" s="7"/>
      <c r="Q17" s="10"/>
      <c r="R17" s="7"/>
      <c r="S17" s="10"/>
      <c r="T17" s="7"/>
      <c r="U17" s="10"/>
      <c r="V17" s="7"/>
      <c r="W17" s="10"/>
      <c r="X17" s="7"/>
      <c r="Y17" s="10"/>
      <c r="Z17" s="7"/>
      <c r="AA17" s="10"/>
      <c r="AB17" s="7"/>
      <c r="AC17" s="10"/>
      <c r="AD17" s="7"/>
    </row>
    <row r="18" spans="1:30" ht="16.5" customHeight="1" x14ac:dyDescent="0.25">
      <c r="A18" s="7"/>
      <c r="B18" s="7"/>
      <c r="C18" s="7"/>
      <c r="D18" s="7" t="s">
        <v>1036</v>
      </c>
      <c r="E18" s="7"/>
      <c r="F18" s="7"/>
      <c r="G18" s="7"/>
      <c r="H18" s="7"/>
      <c r="I18" s="7"/>
      <c r="J18" s="7"/>
      <c r="K18" s="7"/>
      <c r="L18" s="9"/>
      <c r="M18" s="10"/>
      <c r="N18" s="7"/>
      <c r="O18" s="10"/>
      <c r="P18" s="7"/>
      <c r="Q18" s="10"/>
      <c r="R18" s="7"/>
      <c r="S18" s="10"/>
      <c r="T18" s="7"/>
      <c r="U18" s="10"/>
      <c r="V18" s="7"/>
      <c r="W18" s="10"/>
      <c r="X18" s="7"/>
      <c r="Y18" s="10"/>
      <c r="Z18" s="7"/>
      <c r="AA18" s="10"/>
      <c r="AB18" s="7"/>
      <c r="AC18" s="10"/>
      <c r="AD18" s="7"/>
    </row>
    <row r="19" spans="1:30" ht="16.5" customHeight="1" x14ac:dyDescent="0.25">
      <c r="A19" s="7"/>
      <c r="B19" s="7"/>
      <c r="C19" s="7"/>
      <c r="D19" s="7"/>
      <c r="E19" s="7" t="s">
        <v>1087</v>
      </c>
      <c r="F19" s="7"/>
      <c r="G19" s="7"/>
      <c r="H19" s="7"/>
      <c r="I19" s="7"/>
      <c r="J19" s="7"/>
      <c r="K19" s="7"/>
      <c r="L19" s="9" t="s">
        <v>407</v>
      </c>
      <c r="M19" s="412">
        <v>70.3</v>
      </c>
      <c r="N19" s="416">
        <v>4.0999999999999996</v>
      </c>
      <c r="O19" s="412">
        <v>71.8</v>
      </c>
      <c r="P19" s="416">
        <v>3.8</v>
      </c>
      <c r="Q19" s="412">
        <v>74.7</v>
      </c>
      <c r="R19" s="416">
        <v>5.9</v>
      </c>
      <c r="S19" s="412">
        <v>70.7</v>
      </c>
      <c r="T19" s="416">
        <v>6.9</v>
      </c>
      <c r="U19" s="412">
        <v>84</v>
      </c>
      <c r="V19" s="414">
        <v>12.2</v>
      </c>
      <c r="W19" s="409" t="s">
        <v>77</v>
      </c>
      <c r="X19" s="7"/>
      <c r="Y19" s="412">
        <v>62.4</v>
      </c>
      <c r="Z19" s="414">
        <v>14.1</v>
      </c>
      <c r="AA19" s="409" t="s">
        <v>77</v>
      </c>
      <c r="AB19" s="7"/>
      <c r="AC19" s="412">
        <v>72</v>
      </c>
      <c r="AD19" s="416">
        <v>2.4</v>
      </c>
    </row>
    <row r="20" spans="1:30" ht="16.5" customHeight="1" x14ac:dyDescent="0.25">
      <c r="A20" s="7"/>
      <c r="B20" s="7"/>
      <c r="C20" s="7"/>
      <c r="D20" s="7"/>
      <c r="E20" s="7" t="s">
        <v>1104</v>
      </c>
      <c r="F20" s="7"/>
      <c r="G20" s="7"/>
      <c r="H20" s="7"/>
      <c r="I20" s="7"/>
      <c r="J20" s="7"/>
      <c r="K20" s="7"/>
      <c r="L20" s="9" t="s">
        <v>407</v>
      </c>
      <c r="M20" s="412">
        <v>64.8</v>
      </c>
      <c r="N20" s="416">
        <v>7.1</v>
      </c>
      <c r="O20" s="412">
        <v>73.5</v>
      </c>
      <c r="P20" s="416">
        <v>9.5</v>
      </c>
      <c r="Q20" s="412">
        <v>67.900000000000006</v>
      </c>
      <c r="R20" s="414">
        <v>10.9</v>
      </c>
      <c r="S20" s="412">
        <v>75.7</v>
      </c>
      <c r="T20" s="414">
        <v>17.100000000000001</v>
      </c>
      <c r="U20" s="412">
        <v>78.2</v>
      </c>
      <c r="V20" s="414">
        <v>15.3</v>
      </c>
      <c r="W20" s="412">
        <v>64.3</v>
      </c>
      <c r="X20" s="414">
        <v>11.3</v>
      </c>
      <c r="Y20" s="409" t="s">
        <v>77</v>
      </c>
      <c r="Z20" s="7"/>
      <c r="AA20" s="406">
        <v>55.6</v>
      </c>
      <c r="AB20" s="414">
        <v>48.9</v>
      </c>
      <c r="AC20" s="412">
        <v>68.900000000000006</v>
      </c>
      <c r="AD20" s="416">
        <v>2.7</v>
      </c>
    </row>
    <row r="21" spans="1:30" ht="16.5" customHeight="1" x14ac:dyDescent="0.25">
      <c r="A21" s="7"/>
      <c r="B21" s="7"/>
      <c r="C21" s="7"/>
      <c r="D21" s="7"/>
      <c r="E21" s="7" t="s">
        <v>83</v>
      </c>
      <c r="F21" s="7"/>
      <c r="G21" s="7"/>
      <c r="H21" s="7"/>
      <c r="I21" s="7"/>
      <c r="J21" s="7"/>
      <c r="K21" s="7"/>
      <c r="L21" s="9" t="s">
        <v>407</v>
      </c>
      <c r="M21" s="412">
        <v>69.8</v>
      </c>
      <c r="N21" s="416">
        <v>2.2999999999999998</v>
      </c>
      <c r="O21" s="412">
        <v>71.400000000000006</v>
      </c>
      <c r="P21" s="416">
        <v>3.1</v>
      </c>
      <c r="Q21" s="412">
        <v>70.8</v>
      </c>
      <c r="R21" s="416">
        <v>4.2</v>
      </c>
      <c r="S21" s="412">
        <v>69.3</v>
      </c>
      <c r="T21" s="416">
        <v>6.2</v>
      </c>
      <c r="U21" s="412">
        <v>85.9</v>
      </c>
      <c r="V21" s="414">
        <v>11.6</v>
      </c>
      <c r="W21" s="412">
        <v>64.3</v>
      </c>
      <c r="X21" s="414">
        <v>11.3</v>
      </c>
      <c r="Y21" s="412">
        <v>62.4</v>
      </c>
      <c r="Z21" s="414">
        <v>14.1</v>
      </c>
      <c r="AA21" s="406">
        <v>55.6</v>
      </c>
      <c r="AB21" s="414">
        <v>48.9</v>
      </c>
      <c r="AC21" s="412">
        <v>71.2</v>
      </c>
      <c r="AD21" s="416">
        <v>1</v>
      </c>
    </row>
    <row r="22" spans="1:30" ht="16.5" customHeight="1" x14ac:dyDescent="0.25">
      <c r="A22" s="7" t="s">
        <v>89</v>
      </c>
      <c r="B22" s="7"/>
      <c r="C22" s="7"/>
      <c r="D22" s="7"/>
      <c r="E22" s="7"/>
      <c r="F22" s="7"/>
      <c r="G22" s="7"/>
      <c r="H22" s="7"/>
      <c r="I22" s="7"/>
      <c r="J22" s="7"/>
      <c r="K22" s="7"/>
      <c r="L22" s="9"/>
      <c r="M22" s="10"/>
      <c r="N22" s="7"/>
      <c r="O22" s="10"/>
      <c r="P22" s="7"/>
      <c r="Q22" s="10"/>
      <c r="R22" s="7"/>
      <c r="S22" s="10"/>
      <c r="T22" s="7"/>
      <c r="U22" s="10"/>
      <c r="V22" s="7"/>
      <c r="W22" s="10"/>
      <c r="X22" s="7"/>
      <c r="Y22" s="10"/>
      <c r="Z22" s="7"/>
      <c r="AA22" s="10"/>
      <c r="AB22" s="7"/>
      <c r="AC22" s="10"/>
      <c r="AD22" s="7"/>
    </row>
    <row r="23" spans="1:30" ht="16.5" customHeight="1" x14ac:dyDescent="0.25">
      <c r="A23" s="7"/>
      <c r="B23" s="7" t="s">
        <v>1011</v>
      </c>
      <c r="C23" s="7"/>
      <c r="D23" s="7"/>
      <c r="E23" s="7"/>
      <c r="F23" s="7"/>
      <c r="G23" s="7"/>
      <c r="H23" s="7"/>
      <c r="I23" s="7"/>
      <c r="J23" s="7"/>
      <c r="K23" s="7"/>
      <c r="L23" s="9"/>
      <c r="M23" s="10"/>
      <c r="N23" s="7"/>
      <c r="O23" s="10"/>
      <c r="P23" s="7"/>
      <c r="Q23" s="10"/>
      <c r="R23" s="7"/>
      <c r="S23" s="10"/>
      <c r="T23" s="7"/>
      <c r="U23" s="10"/>
      <c r="V23" s="7"/>
      <c r="W23" s="10"/>
      <c r="X23" s="7"/>
      <c r="Y23" s="10"/>
      <c r="Z23" s="7"/>
      <c r="AA23" s="10"/>
      <c r="AB23" s="7"/>
      <c r="AC23" s="10"/>
      <c r="AD23" s="7"/>
    </row>
    <row r="24" spans="1:30" ht="16.5" customHeight="1" x14ac:dyDescent="0.25">
      <c r="A24" s="7"/>
      <c r="B24" s="7"/>
      <c r="C24" s="7" t="s">
        <v>1012</v>
      </c>
      <c r="D24" s="7"/>
      <c r="E24" s="7"/>
      <c r="F24" s="7"/>
      <c r="G24" s="7"/>
      <c r="H24" s="7"/>
      <c r="I24" s="7"/>
      <c r="J24" s="7"/>
      <c r="K24" s="7"/>
      <c r="L24" s="9"/>
      <c r="M24" s="10"/>
      <c r="N24" s="7"/>
      <c r="O24" s="10"/>
      <c r="P24" s="7"/>
      <c r="Q24" s="10"/>
      <c r="R24" s="7"/>
      <c r="S24" s="10"/>
      <c r="T24" s="7"/>
      <c r="U24" s="10"/>
      <c r="V24" s="7"/>
      <c r="W24" s="10"/>
      <c r="X24" s="7"/>
      <c r="Y24" s="10"/>
      <c r="Z24" s="7"/>
      <c r="AA24" s="10"/>
      <c r="AB24" s="7"/>
      <c r="AC24" s="10"/>
      <c r="AD24" s="7"/>
    </row>
    <row r="25" spans="1:30" ht="16.5" customHeight="1" x14ac:dyDescent="0.25">
      <c r="A25" s="7"/>
      <c r="B25" s="7"/>
      <c r="C25" s="7"/>
      <c r="D25" s="7" t="s">
        <v>1036</v>
      </c>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c r="C26" s="7"/>
      <c r="D26" s="7"/>
      <c r="E26" s="7" t="s">
        <v>1087</v>
      </c>
      <c r="F26" s="7"/>
      <c r="G26" s="7"/>
      <c r="H26" s="7"/>
      <c r="I26" s="7"/>
      <c r="J26" s="7"/>
      <c r="K26" s="7"/>
      <c r="L26" s="9" t="s">
        <v>76</v>
      </c>
      <c r="M26" s="411">
        <v>109.7</v>
      </c>
      <c r="N26" s="414">
        <v>15.5</v>
      </c>
      <c r="O26" s="411">
        <v>104.5</v>
      </c>
      <c r="P26" s="414">
        <v>15.6</v>
      </c>
      <c r="Q26" s="412">
        <v>61.3</v>
      </c>
      <c r="R26" s="414">
        <v>12.4</v>
      </c>
      <c r="S26" s="412">
        <v>31.5</v>
      </c>
      <c r="T26" s="416">
        <v>5.0999999999999996</v>
      </c>
      <c r="U26" s="412">
        <v>44.3</v>
      </c>
      <c r="V26" s="416">
        <v>5.7</v>
      </c>
      <c r="W26" s="409" t="s">
        <v>77</v>
      </c>
      <c r="X26" s="7"/>
      <c r="Y26" s="408">
        <v>7.5</v>
      </c>
      <c r="Z26" s="416">
        <v>1.4</v>
      </c>
      <c r="AA26" s="409" t="s">
        <v>77</v>
      </c>
      <c r="AB26" s="7"/>
      <c r="AC26" s="411">
        <v>359.4</v>
      </c>
      <c r="AD26" s="414">
        <v>28.2</v>
      </c>
    </row>
    <row r="27" spans="1:30" ht="16.5" customHeight="1" x14ac:dyDescent="0.25">
      <c r="A27" s="7"/>
      <c r="B27" s="7"/>
      <c r="C27" s="7"/>
      <c r="D27" s="7"/>
      <c r="E27" s="7" t="s">
        <v>1104</v>
      </c>
      <c r="F27" s="7"/>
      <c r="G27" s="7"/>
      <c r="H27" s="7"/>
      <c r="I27" s="7"/>
      <c r="J27" s="7"/>
      <c r="K27" s="7"/>
      <c r="L27" s="9" t="s">
        <v>76</v>
      </c>
      <c r="M27" s="412">
        <v>53.8</v>
      </c>
      <c r="N27" s="414">
        <v>14.2</v>
      </c>
      <c r="O27" s="412">
        <v>42.6</v>
      </c>
      <c r="P27" s="416">
        <v>8.4</v>
      </c>
      <c r="Q27" s="412">
        <v>34.5</v>
      </c>
      <c r="R27" s="414">
        <v>10.8</v>
      </c>
      <c r="S27" s="412">
        <v>12</v>
      </c>
      <c r="T27" s="416">
        <v>2.9</v>
      </c>
      <c r="U27" s="412">
        <v>13.9</v>
      </c>
      <c r="V27" s="416">
        <v>5.4</v>
      </c>
      <c r="W27" s="412">
        <v>16.5</v>
      </c>
      <c r="X27" s="416">
        <v>3</v>
      </c>
      <c r="Y27" s="409" t="s">
        <v>77</v>
      </c>
      <c r="Z27" s="7"/>
      <c r="AA27" s="407">
        <v>0.9</v>
      </c>
      <c r="AB27" s="416">
        <v>0.8</v>
      </c>
      <c r="AC27" s="411">
        <v>176.1</v>
      </c>
      <c r="AD27" s="414">
        <v>21.4</v>
      </c>
    </row>
    <row r="28" spans="1:30" ht="16.5" customHeight="1" x14ac:dyDescent="0.25">
      <c r="A28" s="7"/>
      <c r="B28" s="7"/>
      <c r="C28" s="7"/>
      <c r="D28" s="7"/>
      <c r="E28" s="7" t="s">
        <v>83</v>
      </c>
      <c r="F28" s="7"/>
      <c r="G28" s="7"/>
      <c r="H28" s="7"/>
      <c r="I28" s="7"/>
      <c r="J28" s="7"/>
      <c r="K28" s="7"/>
      <c r="L28" s="9" t="s">
        <v>76</v>
      </c>
      <c r="M28" s="411">
        <v>163</v>
      </c>
      <c r="N28" s="414">
        <v>18.5</v>
      </c>
      <c r="O28" s="411">
        <v>148.69999999999999</v>
      </c>
      <c r="P28" s="414">
        <v>15.7</v>
      </c>
      <c r="Q28" s="412">
        <v>96.5</v>
      </c>
      <c r="R28" s="414">
        <v>12.7</v>
      </c>
      <c r="S28" s="412">
        <v>45</v>
      </c>
      <c r="T28" s="416">
        <v>6</v>
      </c>
      <c r="U28" s="412">
        <v>57.6</v>
      </c>
      <c r="V28" s="416">
        <v>8</v>
      </c>
      <c r="W28" s="412">
        <v>16.5</v>
      </c>
      <c r="X28" s="416">
        <v>3</v>
      </c>
      <c r="Y28" s="408">
        <v>7.5</v>
      </c>
      <c r="Z28" s="416">
        <v>1.4</v>
      </c>
      <c r="AA28" s="407">
        <v>0.9</v>
      </c>
      <c r="AB28" s="416">
        <v>0.8</v>
      </c>
      <c r="AC28" s="411">
        <v>534.20000000000005</v>
      </c>
      <c r="AD28" s="414">
        <v>28.3</v>
      </c>
    </row>
    <row r="29" spans="1:30" ht="29.4" customHeight="1" x14ac:dyDescent="0.25">
      <c r="A29" s="7"/>
      <c r="B29" s="519" t="s">
        <v>1037</v>
      </c>
      <c r="C29" s="519"/>
      <c r="D29" s="519"/>
      <c r="E29" s="519"/>
      <c r="F29" s="519"/>
      <c r="G29" s="519"/>
      <c r="H29" s="519"/>
      <c r="I29" s="519"/>
      <c r="J29" s="519"/>
      <c r="K29" s="519"/>
      <c r="L29" s="521"/>
      <c r="M29" s="522"/>
      <c r="N29" s="519"/>
      <c r="O29" s="522"/>
      <c r="P29" s="519"/>
      <c r="Q29" s="522"/>
      <c r="R29" s="519"/>
      <c r="S29" s="522"/>
      <c r="T29" s="519"/>
      <c r="U29" s="522"/>
      <c r="V29" s="519"/>
      <c r="W29" s="522"/>
      <c r="X29" s="519"/>
      <c r="Y29" s="522"/>
      <c r="Z29" s="519"/>
      <c r="AA29" s="522"/>
      <c r="AB29" s="519"/>
      <c r="AC29" s="522"/>
      <c r="AD29" s="519"/>
    </row>
    <row r="30" spans="1:30" ht="16.5" customHeight="1" x14ac:dyDescent="0.25">
      <c r="A30" s="7"/>
      <c r="B30" s="7"/>
      <c r="C30" s="7" t="s">
        <v>1012</v>
      </c>
      <c r="D30" s="7"/>
      <c r="E30" s="7"/>
      <c r="F30" s="7"/>
      <c r="G30" s="7"/>
      <c r="H30" s="7"/>
      <c r="I30" s="7"/>
      <c r="J30" s="7"/>
      <c r="K30" s="7"/>
      <c r="L30" s="9"/>
      <c r="M30" s="10"/>
      <c r="N30" s="7"/>
      <c r="O30" s="10"/>
      <c r="P30" s="7"/>
      <c r="Q30" s="10"/>
      <c r="R30" s="7"/>
      <c r="S30" s="10"/>
      <c r="T30" s="7"/>
      <c r="U30" s="10"/>
      <c r="V30" s="7"/>
      <c r="W30" s="10"/>
      <c r="X30" s="7"/>
      <c r="Y30" s="10"/>
      <c r="Z30" s="7"/>
      <c r="AA30" s="10"/>
      <c r="AB30" s="7"/>
      <c r="AC30" s="10"/>
      <c r="AD30" s="7"/>
    </row>
    <row r="31" spans="1:30" ht="16.5" customHeight="1" x14ac:dyDescent="0.25">
      <c r="A31" s="7"/>
      <c r="B31" s="7"/>
      <c r="C31" s="7"/>
      <c r="D31" s="7" t="s">
        <v>1015</v>
      </c>
      <c r="E31" s="7"/>
      <c r="F31" s="7"/>
      <c r="G31" s="7"/>
      <c r="H31" s="7"/>
      <c r="I31" s="7"/>
      <c r="J31" s="7"/>
      <c r="K31" s="7"/>
      <c r="L31" s="9"/>
      <c r="M31" s="10"/>
      <c r="N31" s="7"/>
      <c r="O31" s="10"/>
      <c r="P31" s="7"/>
      <c r="Q31" s="10"/>
      <c r="R31" s="7"/>
      <c r="S31" s="10"/>
      <c r="T31" s="7"/>
      <c r="U31" s="10"/>
      <c r="V31" s="7"/>
      <c r="W31" s="10"/>
      <c r="X31" s="7"/>
      <c r="Y31" s="10"/>
      <c r="Z31" s="7"/>
      <c r="AA31" s="10"/>
      <c r="AB31" s="7"/>
      <c r="AC31" s="10"/>
      <c r="AD31" s="7"/>
    </row>
    <row r="32" spans="1:30" ht="16.5" customHeight="1" x14ac:dyDescent="0.25">
      <c r="A32" s="7"/>
      <c r="B32" s="7"/>
      <c r="C32" s="7"/>
      <c r="D32" s="7"/>
      <c r="E32" s="7" t="s">
        <v>1087</v>
      </c>
      <c r="F32" s="7"/>
      <c r="G32" s="7"/>
      <c r="H32" s="7"/>
      <c r="I32" s="7"/>
      <c r="J32" s="7"/>
      <c r="K32" s="7"/>
      <c r="L32" s="9" t="s">
        <v>76</v>
      </c>
      <c r="M32" s="411">
        <v>140.6</v>
      </c>
      <c r="N32" s="414">
        <v>16.8</v>
      </c>
      <c r="O32" s="411">
        <v>138</v>
      </c>
      <c r="P32" s="414">
        <v>17.3</v>
      </c>
      <c r="Q32" s="412">
        <v>81.900000000000006</v>
      </c>
      <c r="R32" s="414">
        <v>12</v>
      </c>
      <c r="S32" s="412">
        <v>43.2</v>
      </c>
      <c r="T32" s="416">
        <v>5.9</v>
      </c>
      <c r="U32" s="412">
        <v>54.5</v>
      </c>
      <c r="V32" s="416">
        <v>6.4</v>
      </c>
      <c r="W32" s="409" t="s">
        <v>77</v>
      </c>
      <c r="X32" s="7"/>
      <c r="Y32" s="412">
        <v>10.6</v>
      </c>
      <c r="Z32" s="416">
        <v>1.7</v>
      </c>
      <c r="AA32" s="409" t="s">
        <v>77</v>
      </c>
      <c r="AB32" s="7"/>
      <c r="AC32" s="411">
        <v>468.2</v>
      </c>
      <c r="AD32" s="414">
        <v>30.3</v>
      </c>
    </row>
    <row r="33" spans="1:30" ht="16.5" customHeight="1" x14ac:dyDescent="0.25">
      <c r="A33" s="7"/>
      <c r="B33" s="7"/>
      <c r="C33" s="7"/>
      <c r="D33" s="7"/>
      <c r="E33" s="7" t="s">
        <v>1104</v>
      </c>
      <c r="F33" s="7"/>
      <c r="G33" s="7"/>
      <c r="H33" s="7"/>
      <c r="I33" s="7"/>
      <c r="J33" s="7"/>
      <c r="K33" s="7"/>
      <c r="L33" s="9" t="s">
        <v>76</v>
      </c>
      <c r="M33" s="412">
        <v>69</v>
      </c>
      <c r="N33" s="414">
        <v>14.3</v>
      </c>
      <c r="O33" s="412">
        <v>58</v>
      </c>
      <c r="P33" s="414">
        <v>10.9</v>
      </c>
      <c r="Q33" s="412">
        <v>45.4</v>
      </c>
      <c r="R33" s="414">
        <v>12.9</v>
      </c>
      <c r="S33" s="412">
        <v>15.4</v>
      </c>
      <c r="T33" s="416">
        <v>2.8</v>
      </c>
      <c r="U33" s="412">
        <v>16.600000000000001</v>
      </c>
      <c r="V33" s="416">
        <v>5.2</v>
      </c>
      <c r="W33" s="412">
        <v>26</v>
      </c>
      <c r="X33" s="416">
        <v>2.8</v>
      </c>
      <c r="Y33" s="409" t="s">
        <v>77</v>
      </c>
      <c r="Z33" s="7"/>
      <c r="AA33" s="407">
        <v>1.7</v>
      </c>
      <c r="AB33" s="416">
        <v>0.9</v>
      </c>
      <c r="AC33" s="411">
        <v>232.7</v>
      </c>
      <c r="AD33" s="414">
        <v>24.2</v>
      </c>
    </row>
    <row r="34" spans="1:30" ht="16.5" customHeight="1" x14ac:dyDescent="0.25">
      <c r="A34" s="7"/>
      <c r="B34" s="7"/>
      <c r="C34" s="7"/>
      <c r="D34" s="7"/>
      <c r="E34" s="7" t="s">
        <v>83</v>
      </c>
      <c r="F34" s="7"/>
      <c r="G34" s="7"/>
      <c r="H34" s="7"/>
      <c r="I34" s="7"/>
      <c r="J34" s="7"/>
      <c r="K34" s="7"/>
      <c r="L34" s="9" t="s">
        <v>76</v>
      </c>
      <c r="M34" s="411">
        <v>207.3</v>
      </c>
      <c r="N34" s="414">
        <v>20.3</v>
      </c>
      <c r="O34" s="411">
        <v>197.2</v>
      </c>
      <c r="P34" s="414">
        <v>20.9</v>
      </c>
      <c r="Q34" s="411">
        <v>127.3</v>
      </c>
      <c r="R34" s="414">
        <v>13</v>
      </c>
      <c r="S34" s="412">
        <v>58.6</v>
      </c>
      <c r="T34" s="416">
        <v>6.3</v>
      </c>
      <c r="U34" s="412">
        <v>70.8</v>
      </c>
      <c r="V34" s="416">
        <v>8.5</v>
      </c>
      <c r="W34" s="412">
        <v>26</v>
      </c>
      <c r="X34" s="416">
        <v>2.8</v>
      </c>
      <c r="Y34" s="412">
        <v>10.6</v>
      </c>
      <c r="Z34" s="416">
        <v>1.7</v>
      </c>
      <c r="AA34" s="407">
        <v>1.7</v>
      </c>
      <c r="AB34" s="416">
        <v>0.9</v>
      </c>
      <c r="AC34" s="411">
        <v>701.6</v>
      </c>
      <c r="AD34" s="414">
        <v>34.4</v>
      </c>
    </row>
    <row r="35" spans="1:30" ht="16.5" customHeight="1" x14ac:dyDescent="0.25">
      <c r="A35" s="7"/>
      <c r="B35" s="7" t="s">
        <v>1011</v>
      </c>
      <c r="C35" s="7"/>
      <c r="D35" s="7"/>
      <c r="E35" s="7"/>
      <c r="F35" s="7"/>
      <c r="G35" s="7"/>
      <c r="H35" s="7"/>
      <c r="I35" s="7"/>
      <c r="J35" s="7"/>
      <c r="K35" s="7"/>
      <c r="L35" s="9"/>
      <c r="M35" s="10"/>
      <c r="N35" s="7"/>
      <c r="O35" s="10"/>
      <c r="P35" s="7"/>
      <c r="Q35" s="10"/>
      <c r="R35" s="7"/>
      <c r="S35" s="10"/>
      <c r="T35" s="7"/>
      <c r="U35" s="10"/>
      <c r="V35" s="7"/>
      <c r="W35" s="10"/>
      <c r="X35" s="7"/>
      <c r="Y35" s="10"/>
      <c r="Z35" s="7"/>
      <c r="AA35" s="10"/>
      <c r="AB35" s="7"/>
      <c r="AC35" s="10"/>
      <c r="AD35" s="7"/>
    </row>
    <row r="36" spans="1:30" ht="16.5" customHeight="1" x14ac:dyDescent="0.25">
      <c r="A36" s="7"/>
      <c r="B36" s="7"/>
      <c r="C36" s="7" t="s">
        <v>1016</v>
      </c>
      <c r="D36" s="7"/>
      <c r="E36" s="7"/>
      <c r="F36" s="7"/>
      <c r="G36" s="7"/>
      <c r="H36" s="7"/>
      <c r="I36" s="7"/>
      <c r="J36" s="7"/>
      <c r="K36" s="7"/>
      <c r="L36" s="9"/>
      <c r="M36" s="10"/>
      <c r="N36" s="7"/>
      <c r="O36" s="10"/>
      <c r="P36" s="7"/>
      <c r="Q36" s="10"/>
      <c r="R36" s="7"/>
      <c r="S36" s="10"/>
      <c r="T36" s="7"/>
      <c r="U36" s="10"/>
      <c r="V36" s="7"/>
      <c r="W36" s="10"/>
      <c r="X36" s="7"/>
      <c r="Y36" s="10"/>
      <c r="Z36" s="7"/>
      <c r="AA36" s="10"/>
      <c r="AB36" s="7"/>
      <c r="AC36" s="10"/>
      <c r="AD36" s="7"/>
    </row>
    <row r="37" spans="1:30" ht="16.5" customHeight="1" x14ac:dyDescent="0.25">
      <c r="A37" s="7"/>
      <c r="B37" s="7"/>
      <c r="C37" s="7"/>
      <c r="D37" s="7" t="s">
        <v>1036</v>
      </c>
      <c r="E37" s="7"/>
      <c r="F37" s="7"/>
      <c r="G37" s="7"/>
      <c r="H37" s="7"/>
      <c r="I37" s="7"/>
      <c r="J37" s="7"/>
      <c r="K37" s="7"/>
      <c r="L37" s="9"/>
      <c r="M37" s="10"/>
      <c r="N37" s="7"/>
      <c r="O37" s="10"/>
      <c r="P37" s="7"/>
      <c r="Q37" s="10"/>
      <c r="R37" s="7"/>
      <c r="S37" s="10"/>
      <c r="T37" s="7"/>
      <c r="U37" s="10"/>
      <c r="V37" s="7"/>
      <c r="W37" s="10"/>
      <c r="X37" s="7"/>
      <c r="Y37" s="10"/>
      <c r="Z37" s="7"/>
      <c r="AA37" s="10"/>
      <c r="AB37" s="7"/>
      <c r="AC37" s="10"/>
      <c r="AD37" s="7"/>
    </row>
    <row r="38" spans="1:30" ht="16.5" customHeight="1" x14ac:dyDescent="0.25">
      <c r="A38" s="7"/>
      <c r="B38" s="7"/>
      <c r="C38" s="7"/>
      <c r="D38" s="7"/>
      <c r="E38" s="7" t="s">
        <v>1087</v>
      </c>
      <c r="F38" s="7"/>
      <c r="G38" s="7"/>
      <c r="H38" s="7"/>
      <c r="I38" s="7"/>
      <c r="J38" s="7"/>
      <c r="K38" s="7"/>
      <c r="L38" s="9" t="s">
        <v>407</v>
      </c>
      <c r="M38" s="412">
        <v>78</v>
      </c>
      <c r="N38" s="416">
        <v>5.8</v>
      </c>
      <c r="O38" s="412">
        <v>75.7</v>
      </c>
      <c r="P38" s="416">
        <v>6.1</v>
      </c>
      <c r="Q38" s="412">
        <v>74.8</v>
      </c>
      <c r="R38" s="414">
        <v>10.4</v>
      </c>
      <c r="S38" s="412">
        <v>72.900000000000006</v>
      </c>
      <c r="T38" s="416">
        <v>6.1</v>
      </c>
      <c r="U38" s="412">
        <v>81.3</v>
      </c>
      <c r="V38" s="416">
        <v>4.3</v>
      </c>
      <c r="W38" s="409" t="s">
        <v>77</v>
      </c>
      <c r="X38" s="7"/>
      <c r="Y38" s="412">
        <v>70.8</v>
      </c>
      <c r="Z38" s="416">
        <v>6.1</v>
      </c>
      <c r="AA38" s="409" t="s">
        <v>77</v>
      </c>
      <c r="AB38" s="7"/>
      <c r="AC38" s="412">
        <v>76.8</v>
      </c>
      <c r="AD38" s="416">
        <v>3.5</v>
      </c>
    </row>
    <row r="39" spans="1:30" ht="16.5" customHeight="1" x14ac:dyDescent="0.25">
      <c r="A39" s="7"/>
      <c r="B39" s="7"/>
      <c r="C39" s="7"/>
      <c r="D39" s="7"/>
      <c r="E39" s="7" t="s">
        <v>1104</v>
      </c>
      <c r="F39" s="7"/>
      <c r="G39" s="7"/>
      <c r="H39" s="7"/>
      <c r="I39" s="7"/>
      <c r="J39" s="7"/>
      <c r="K39" s="7"/>
      <c r="L39" s="9" t="s">
        <v>407</v>
      </c>
      <c r="M39" s="412">
        <v>78</v>
      </c>
      <c r="N39" s="414">
        <v>12.8</v>
      </c>
      <c r="O39" s="412">
        <v>73.400000000000006</v>
      </c>
      <c r="P39" s="416">
        <v>4.5</v>
      </c>
      <c r="Q39" s="412">
        <v>76</v>
      </c>
      <c r="R39" s="414">
        <v>10.1</v>
      </c>
      <c r="S39" s="412">
        <v>77.900000000000006</v>
      </c>
      <c r="T39" s="414">
        <v>12.5</v>
      </c>
      <c r="U39" s="412">
        <v>83.7</v>
      </c>
      <c r="V39" s="414">
        <v>18.7</v>
      </c>
      <c r="W39" s="412">
        <v>63.5</v>
      </c>
      <c r="X39" s="416">
        <v>9.5</v>
      </c>
      <c r="Y39" s="409" t="s">
        <v>77</v>
      </c>
      <c r="Z39" s="7"/>
      <c r="AA39" s="406">
        <v>52.9</v>
      </c>
      <c r="AB39" s="414">
        <v>38.1</v>
      </c>
      <c r="AC39" s="412">
        <v>75.7</v>
      </c>
      <c r="AD39" s="416">
        <v>4.7</v>
      </c>
    </row>
    <row r="40" spans="1:30" ht="16.5" customHeight="1" x14ac:dyDescent="0.25">
      <c r="A40" s="7"/>
      <c r="B40" s="7"/>
      <c r="C40" s="7"/>
      <c r="D40" s="7"/>
      <c r="E40" s="7" t="s">
        <v>83</v>
      </c>
      <c r="F40" s="7"/>
      <c r="G40" s="7"/>
      <c r="H40" s="7"/>
      <c r="I40" s="7"/>
      <c r="J40" s="7"/>
      <c r="K40" s="7"/>
      <c r="L40" s="9" t="s">
        <v>407</v>
      </c>
      <c r="M40" s="412">
        <v>78.599999999999994</v>
      </c>
      <c r="N40" s="416">
        <v>4.5</v>
      </c>
      <c r="O40" s="412">
        <v>75.400000000000006</v>
      </c>
      <c r="P40" s="416" t="s">
        <v>79</v>
      </c>
      <c r="Q40" s="412">
        <v>75.8</v>
      </c>
      <c r="R40" s="416">
        <v>6.2</v>
      </c>
      <c r="S40" s="412">
        <v>76.8</v>
      </c>
      <c r="T40" s="416">
        <v>6</v>
      </c>
      <c r="U40" s="412">
        <v>81.400000000000006</v>
      </c>
      <c r="V40" s="416">
        <v>5.7</v>
      </c>
      <c r="W40" s="412">
        <v>63.5</v>
      </c>
      <c r="X40" s="416">
        <v>9.5</v>
      </c>
      <c r="Y40" s="412">
        <v>70.8</v>
      </c>
      <c r="Z40" s="416">
        <v>6.1</v>
      </c>
      <c r="AA40" s="406">
        <v>52.9</v>
      </c>
      <c r="AB40" s="414">
        <v>38.1</v>
      </c>
      <c r="AC40" s="412">
        <v>76.099999999999994</v>
      </c>
      <c r="AD40" s="416">
        <v>1.5</v>
      </c>
    </row>
    <row r="41" spans="1:30" ht="16.5" customHeight="1" x14ac:dyDescent="0.25">
      <c r="A41" s="7" t="s">
        <v>93</v>
      </c>
      <c r="B41" s="7"/>
      <c r="C41" s="7"/>
      <c r="D41" s="7"/>
      <c r="E41" s="7"/>
      <c r="F41" s="7"/>
      <c r="G41" s="7"/>
      <c r="H41" s="7"/>
      <c r="I41" s="7"/>
      <c r="J41" s="7"/>
      <c r="K41" s="7"/>
      <c r="L41" s="9"/>
      <c r="M41" s="10"/>
      <c r="N41" s="7"/>
      <c r="O41" s="10"/>
      <c r="P41" s="7"/>
      <c r="Q41" s="10"/>
      <c r="R41" s="7"/>
      <c r="S41" s="10"/>
      <c r="T41" s="7"/>
      <c r="U41" s="10"/>
      <c r="V41" s="7"/>
      <c r="W41" s="10"/>
      <c r="X41" s="7"/>
      <c r="Y41" s="10"/>
      <c r="Z41" s="7"/>
      <c r="AA41" s="10"/>
      <c r="AB41" s="7"/>
      <c r="AC41" s="10"/>
      <c r="AD41" s="7"/>
    </row>
    <row r="42" spans="1:30" ht="16.5" customHeight="1" x14ac:dyDescent="0.25">
      <c r="A42" s="7"/>
      <c r="B42" s="7" t="s">
        <v>1011</v>
      </c>
      <c r="C42" s="7"/>
      <c r="D42" s="7"/>
      <c r="E42" s="7"/>
      <c r="F42" s="7"/>
      <c r="G42" s="7"/>
      <c r="H42" s="7"/>
      <c r="I42" s="7"/>
      <c r="J42" s="7"/>
      <c r="K42" s="7"/>
      <c r="L42" s="9"/>
      <c r="M42" s="10"/>
      <c r="N42" s="7"/>
      <c r="O42" s="10"/>
      <c r="P42" s="7"/>
      <c r="Q42" s="10"/>
      <c r="R42" s="7"/>
      <c r="S42" s="10"/>
      <c r="T42" s="7"/>
      <c r="U42" s="10"/>
      <c r="V42" s="7"/>
      <c r="W42" s="10"/>
      <c r="X42" s="7"/>
      <c r="Y42" s="10"/>
      <c r="Z42" s="7"/>
      <c r="AA42" s="10"/>
      <c r="AB42" s="7"/>
      <c r="AC42" s="10"/>
      <c r="AD42" s="7"/>
    </row>
    <row r="43" spans="1:30" ht="16.5" customHeight="1" x14ac:dyDescent="0.25">
      <c r="A43" s="7"/>
      <c r="B43" s="7"/>
      <c r="C43" s="7" t="s">
        <v>1012</v>
      </c>
      <c r="D43" s="7"/>
      <c r="E43" s="7"/>
      <c r="F43" s="7"/>
      <c r="G43" s="7"/>
      <c r="H43" s="7"/>
      <c r="I43" s="7"/>
      <c r="J43" s="7"/>
      <c r="K43" s="7"/>
      <c r="L43" s="9"/>
      <c r="M43" s="10"/>
      <c r="N43" s="7"/>
      <c r="O43" s="10"/>
      <c r="P43" s="7"/>
      <c r="Q43" s="10"/>
      <c r="R43" s="7"/>
      <c r="S43" s="10"/>
      <c r="T43" s="7"/>
      <c r="U43" s="10"/>
      <c r="V43" s="7"/>
      <c r="W43" s="10"/>
      <c r="X43" s="7"/>
      <c r="Y43" s="10"/>
      <c r="Z43" s="7"/>
      <c r="AA43" s="10"/>
      <c r="AB43" s="7"/>
      <c r="AC43" s="10"/>
      <c r="AD43" s="7"/>
    </row>
    <row r="44" spans="1:30" ht="16.5" customHeight="1" x14ac:dyDescent="0.25">
      <c r="A44" s="7"/>
      <c r="B44" s="7"/>
      <c r="C44" s="7"/>
      <c r="D44" s="7" t="s">
        <v>1036</v>
      </c>
      <c r="E44" s="7"/>
      <c r="F44" s="7"/>
      <c r="G44" s="7"/>
      <c r="H44" s="7"/>
      <c r="I44" s="7"/>
      <c r="J44" s="7"/>
      <c r="K44" s="7"/>
      <c r="L44" s="9"/>
      <c r="M44" s="10"/>
      <c r="N44" s="7"/>
      <c r="O44" s="10"/>
      <c r="P44" s="7"/>
      <c r="Q44" s="10"/>
      <c r="R44" s="7"/>
      <c r="S44" s="10"/>
      <c r="T44" s="7"/>
      <c r="U44" s="10"/>
      <c r="V44" s="7"/>
      <c r="W44" s="10"/>
      <c r="X44" s="7"/>
      <c r="Y44" s="10"/>
      <c r="Z44" s="7"/>
      <c r="AA44" s="10"/>
      <c r="AB44" s="7"/>
      <c r="AC44" s="10"/>
      <c r="AD44" s="7"/>
    </row>
    <row r="45" spans="1:30" ht="16.5" customHeight="1" x14ac:dyDescent="0.25">
      <c r="A45" s="7"/>
      <c r="B45" s="7"/>
      <c r="C45" s="7"/>
      <c r="D45" s="7"/>
      <c r="E45" s="7" t="s">
        <v>1087</v>
      </c>
      <c r="F45" s="7"/>
      <c r="G45" s="7"/>
      <c r="H45" s="7"/>
      <c r="I45" s="7"/>
      <c r="J45" s="7"/>
      <c r="K45" s="7"/>
      <c r="L45" s="9" t="s">
        <v>76</v>
      </c>
      <c r="M45" s="411">
        <v>112</v>
      </c>
      <c r="N45" s="414">
        <v>13.6</v>
      </c>
      <c r="O45" s="411">
        <v>101.8</v>
      </c>
      <c r="P45" s="414">
        <v>12</v>
      </c>
      <c r="Q45" s="412">
        <v>65.099999999999994</v>
      </c>
      <c r="R45" s="416">
        <v>9.4</v>
      </c>
      <c r="S45" s="412">
        <v>23.5</v>
      </c>
      <c r="T45" s="416">
        <v>4.5999999999999996</v>
      </c>
      <c r="U45" s="412">
        <v>38.6</v>
      </c>
      <c r="V45" s="416">
        <v>5.8</v>
      </c>
      <c r="W45" s="409" t="s">
        <v>77</v>
      </c>
      <c r="X45" s="7"/>
      <c r="Y45" s="408">
        <v>5.3</v>
      </c>
      <c r="Z45" s="416">
        <v>1.2</v>
      </c>
      <c r="AA45" s="409" t="s">
        <v>77</v>
      </c>
      <c r="AB45" s="7"/>
      <c r="AC45" s="411">
        <v>348.2</v>
      </c>
      <c r="AD45" s="414">
        <v>23.2</v>
      </c>
    </row>
    <row r="46" spans="1:30" ht="16.5" customHeight="1" x14ac:dyDescent="0.25">
      <c r="A46" s="7"/>
      <c r="B46" s="7"/>
      <c r="C46" s="7"/>
      <c r="D46" s="7"/>
      <c r="E46" s="7" t="s">
        <v>1104</v>
      </c>
      <c r="F46" s="7"/>
      <c r="G46" s="7"/>
      <c r="H46" s="7"/>
      <c r="I46" s="7"/>
      <c r="J46" s="7"/>
      <c r="K46" s="7"/>
      <c r="L46" s="9" t="s">
        <v>76</v>
      </c>
      <c r="M46" s="412">
        <v>60.3</v>
      </c>
      <c r="N46" s="414">
        <v>11.5</v>
      </c>
      <c r="O46" s="412">
        <v>42.2</v>
      </c>
      <c r="P46" s="416">
        <v>7.7</v>
      </c>
      <c r="Q46" s="412">
        <v>36.1</v>
      </c>
      <c r="R46" s="416">
        <v>9.3000000000000007</v>
      </c>
      <c r="S46" s="412">
        <v>12.9</v>
      </c>
      <c r="T46" s="416">
        <v>3.7</v>
      </c>
      <c r="U46" s="412">
        <v>14.5</v>
      </c>
      <c r="V46" s="416">
        <v>3.5</v>
      </c>
      <c r="W46" s="412">
        <v>15.5</v>
      </c>
      <c r="X46" s="416">
        <v>2.6</v>
      </c>
      <c r="Y46" s="409" t="s">
        <v>77</v>
      </c>
      <c r="Z46" s="7"/>
      <c r="AA46" s="407">
        <v>1.1000000000000001</v>
      </c>
      <c r="AB46" s="416">
        <v>0.6</v>
      </c>
      <c r="AC46" s="411">
        <v>183</v>
      </c>
      <c r="AD46" s="414">
        <v>17.2</v>
      </c>
    </row>
    <row r="47" spans="1:30" ht="16.5" customHeight="1" x14ac:dyDescent="0.25">
      <c r="A47" s="7"/>
      <c r="B47" s="7"/>
      <c r="C47" s="7"/>
      <c r="D47" s="7"/>
      <c r="E47" s="7" t="s">
        <v>83</v>
      </c>
      <c r="F47" s="7"/>
      <c r="G47" s="7"/>
      <c r="H47" s="7"/>
      <c r="I47" s="7"/>
      <c r="J47" s="7"/>
      <c r="K47" s="7"/>
      <c r="L47" s="9" t="s">
        <v>76</v>
      </c>
      <c r="M47" s="411">
        <v>172.8</v>
      </c>
      <c r="N47" s="414">
        <v>16.899999999999999</v>
      </c>
      <c r="O47" s="411">
        <v>145.5</v>
      </c>
      <c r="P47" s="414">
        <v>13.4</v>
      </c>
      <c r="Q47" s="411">
        <v>100.5</v>
      </c>
      <c r="R47" s="414">
        <v>10.6</v>
      </c>
      <c r="S47" s="412">
        <v>37.5</v>
      </c>
      <c r="T47" s="416">
        <v>5.7</v>
      </c>
      <c r="U47" s="412">
        <v>54.3</v>
      </c>
      <c r="V47" s="416">
        <v>6.5</v>
      </c>
      <c r="W47" s="412">
        <v>15.5</v>
      </c>
      <c r="X47" s="416">
        <v>2.6</v>
      </c>
      <c r="Y47" s="408">
        <v>5.3</v>
      </c>
      <c r="Z47" s="416">
        <v>1.2</v>
      </c>
      <c r="AA47" s="407">
        <v>1.1000000000000001</v>
      </c>
      <c r="AB47" s="416">
        <v>0.6</v>
      </c>
      <c r="AC47" s="411">
        <v>530.5</v>
      </c>
      <c r="AD47" s="414">
        <v>27</v>
      </c>
    </row>
    <row r="48" spans="1:30" ht="29.4" customHeight="1" x14ac:dyDescent="0.25">
      <c r="A48" s="7"/>
      <c r="B48" s="519" t="s">
        <v>1037</v>
      </c>
      <c r="C48" s="519"/>
      <c r="D48" s="519"/>
      <c r="E48" s="519"/>
      <c r="F48" s="519"/>
      <c r="G48" s="519"/>
      <c r="H48" s="519"/>
      <c r="I48" s="519"/>
      <c r="J48" s="519"/>
      <c r="K48" s="519"/>
      <c r="L48" s="521"/>
      <c r="M48" s="522"/>
      <c r="N48" s="519"/>
      <c r="O48" s="522"/>
      <c r="P48" s="519"/>
      <c r="Q48" s="522"/>
      <c r="R48" s="519"/>
      <c r="S48" s="522"/>
      <c r="T48" s="519"/>
      <c r="U48" s="522"/>
      <c r="V48" s="519"/>
      <c r="W48" s="522"/>
      <c r="X48" s="519"/>
      <c r="Y48" s="522"/>
      <c r="Z48" s="519"/>
      <c r="AA48" s="522"/>
      <c r="AB48" s="519"/>
      <c r="AC48" s="522"/>
      <c r="AD48" s="519"/>
    </row>
    <row r="49" spans="1:30" ht="16.5" customHeight="1" x14ac:dyDescent="0.25">
      <c r="A49" s="7"/>
      <c r="B49" s="7"/>
      <c r="C49" s="7" t="s">
        <v>1012</v>
      </c>
      <c r="D49" s="7"/>
      <c r="E49" s="7"/>
      <c r="F49" s="7"/>
      <c r="G49" s="7"/>
      <c r="H49" s="7"/>
      <c r="I49" s="7"/>
      <c r="J49" s="7"/>
      <c r="K49" s="7"/>
      <c r="L49" s="9"/>
      <c r="M49" s="10"/>
      <c r="N49" s="7"/>
      <c r="O49" s="10"/>
      <c r="P49" s="7"/>
      <c r="Q49" s="10"/>
      <c r="R49" s="7"/>
      <c r="S49" s="10"/>
      <c r="T49" s="7"/>
      <c r="U49" s="10"/>
      <c r="V49" s="7"/>
      <c r="W49" s="10"/>
      <c r="X49" s="7"/>
      <c r="Y49" s="10"/>
      <c r="Z49" s="7"/>
      <c r="AA49" s="10"/>
      <c r="AB49" s="7"/>
      <c r="AC49" s="10"/>
      <c r="AD49" s="7"/>
    </row>
    <row r="50" spans="1:30" ht="16.5" customHeight="1" x14ac:dyDescent="0.25">
      <c r="A50" s="7"/>
      <c r="B50" s="7"/>
      <c r="C50" s="7"/>
      <c r="D50" s="7" t="s">
        <v>1015</v>
      </c>
      <c r="E50" s="7"/>
      <c r="F50" s="7"/>
      <c r="G50" s="7"/>
      <c r="H50" s="7"/>
      <c r="I50" s="7"/>
      <c r="J50" s="7"/>
      <c r="K50" s="7"/>
      <c r="L50" s="9"/>
      <c r="M50" s="10"/>
      <c r="N50" s="7"/>
      <c r="O50" s="10"/>
      <c r="P50" s="7"/>
      <c r="Q50" s="10"/>
      <c r="R50" s="7"/>
      <c r="S50" s="10"/>
      <c r="T50" s="7"/>
      <c r="U50" s="10"/>
      <c r="V50" s="7"/>
      <c r="W50" s="10"/>
      <c r="X50" s="7"/>
      <c r="Y50" s="10"/>
      <c r="Z50" s="7"/>
      <c r="AA50" s="10"/>
      <c r="AB50" s="7"/>
      <c r="AC50" s="10"/>
      <c r="AD50" s="7"/>
    </row>
    <row r="51" spans="1:30" ht="16.5" customHeight="1" x14ac:dyDescent="0.25">
      <c r="A51" s="7"/>
      <c r="B51" s="7"/>
      <c r="C51" s="7"/>
      <c r="D51" s="7"/>
      <c r="E51" s="7" t="s">
        <v>1087</v>
      </c>
      <c r="F51" s="7"/>
      <c r="G51" s="7"/>
      <c r="H51" s="7"/>
      <c r="I51" s="7"/>
      <c r="J51" s="7"/>
      <c r="K51" s="7"/>
      <c r="L51" s="9" t="s">
        <v>76</v>
      </c>
      <c r="M51" s="411">
        <v>145.80000000000001</v>
      </c>
      <c r="N51" s="414">
        <v>15.4</v>
      </c>
      <c r="O51" s="411">
        <v>146.19999999999999</v>
      </c>
      <c r="P51" s="414">
        <v>13.5</v>
      </c>
      <c r="Q51" s="412">
        <v>82.2</v>
      </c>
      <c r="R51" s="414">
        <v>11.8</v>
      </c>
      <c r="S51" s="412">
        <v>39.799999999999997</v>
      </c>
      <c r="T51" s="416">
        <v>6.6</v>
      </c>
      <c r="U51" s="412">
        <v>50.2</v>
      </c>
      <c r="V51" s="416">
        <v>6.9</v>
      </c>
      <c r="W51" s="409" t="s">
        <v>77</v>
      </c>
      <c r="X51" s="7"/>
      <c r="Y51" s="408">
        <v>7.9</v>
      </c>
      <c r="Z51" s="416">
        <v>1.4</v>
      </c>
      <c r="AA51" s="409" t="s">
        <v>77</v>
      </c>
      <c r="AB51" s="7"/>
      <c r="AC51" s="411">
        <v>472.2</v>
      </c>
      <c r="AD51" s="414">
        <v>24.1</v>
      </c>
    </row>
    <row r="52" spans="1:30" ht="16.5" customHeight="1" x14ac:dyDescent="0.25">
      <c r="A52" s="7"/>
      <c r="B52" s="7"/>
      <c r="C52" s="7"/>
      <c r="D52" s="7"/>
      <c r="E52" s="7" t="s">
        <v>1104</v>
      </c>
      <c r="F52" s="7"/>
      <c r="G52" s="7"/>
      <c r="H52" s="7"/>
      <c r="I52" s="7"/>
      <c r="J52" s="7"/>
      <c r="K52" s="7"/>
      <c r="L52" s="9" t="s">
        <v>76</v>
      </c>
      <c r="M52" s="412">
        <v>79.400000000000006</v>
      </c>
      <c r="N52" s="414">
        <v>14</v>
      </c>
      <c r="O52" s="412">
        <v>59</v>
      </c>
      <c r="P52" s="416">
        <v>9.6</v>
      </c>
      <c r="Q52" s="412">
        <v>47.7</v>
      </c>
      <c r="R52" s="414">
        <v>11.5</v>
      </c>
      <c r="S52" s="412">
        <v>17.8</v>
      </c>
      <c r="T52" s="416">
        <v>4.5</v>
      </c>
      <c r="U52" s="412">
        <v>18.7</v>
      </c>
      <c r="V52" s="416">
        <v>3.7</v>
      </c>
      <c r="W52" s="412">
        <v>22.1</v>
      </c>
      <c r="X52" s="416">
        <v>2.9</v>
      </c>
      <c r="Y52" s="409" t="s">
        <v>77</v>
      </c>
      <c r="Z52" s="7"/>
      <c r="AA52" s="408">
        <v>2.2000000000000002</v>
      </c>
      <c r="AB52" s="416">
        <v>0.7</v>
      </c>
      <c r="AC52" s="411">
        <v>245.9</v>
      </c>
      <c r="AD52" s="414">
        <v>20.2</v>
      </c>
    </row>
    <row r="53" spans="1:30" ht="16.5" customHeight="1" x14ac:dyDescent="0.25">
      <c r="A53" s="7"/>
      <c r="B53" s="7"/>
      <c r="C53" s="7"/>
      <c r="D53" s="7"/>
      <c r="E53" s="7" t="s">
        <v>83</v>
      </c>
      <c r="F53" s="7"/>
      <c r="G53" s="7"/>
      <c r="H53" s="7"/>
      <c r="I53" s="7"/>
      <c r="J53" s="7"/>
      <c r="K53" s="7"/>
      <c r="L53" s="9" t="s">
        <v>76</v>
      </c>
      <c r="M53" s="411">
        <v>224.7</v>
      </c>
      <c r="N53" s="414">
        <v>18.899999999999999</v>
      </c>
      <c r="O53" s="411">
        <v>202.9</v>
      </c>
      <c r="P53" s="414">
        <v>14.7</v>
      </c>
      <c r="Q53" s="411">
        <v>131</v>
      </c>
      <c r="R53" s="414">
        <v>13.1</v>
      </c>
      <c r="S53" s="412">
        <v>56.7</v>
      </c>
      <c r="T53" s="416">
        <v>7.8</v>
      </c>
      <c r="U53" s="412">
        <v>68.5</v>
      </c>
      <c r="V53" s="416">
        <v>7.5</v>
      </c>
      <c r="W53" s="412">
        <v>22.1</v>
      </c>
      <c r="X53" s="416">
        <v>2.9</v>
      </c>
      <c r="Y53" s="408">
        <v>7.9</v>
      </c>
      <c r="Z53" s="416">
        <v>1.4</v>
      </c>
      <c r="AA53" s="408">
        <v>2.2000000000000002</v>
      </c>
      <c r="AB53" s="416">
        <v>0.7</v>
      </c>
      <c r="AC53" s="411">
        <v>718.3</v>
      </c>
      <c r="AD53" s="414">
        <v>28.2</v>
      </c>
    </row>
    <row r="54" spans="1:30" ht="16.5" customHeight="1" x14ac:dyDescent="0.25">
      <c r="A54" s="7"/>
      <c r="B54" s="7" t="s">
        <v>1011</v>
      </c>
      <c r="C54" s="7"/>
      <c r="D54" s="7"/>
      <c r="E54" s="7"/>
      <c r="F54" s="7"/>
      <c r="G54" s="7"/>
      <c r="H54" s="7"/>
      <c r="I54" s="7"/>
      <c r="J54" s="7"/>
      <c r="K54" s="7"/>
      <c r="L54" s="9"/>
      <c r="M54" s="10"/>
      <c r="N54" s="7"/>
      <c r="O54" s="10"/>
      <c r="P54" s="7"/>
      <c r="Q54" s="10"/>
      <c r="R54" s="7"/>
      <c r="S54" s="10"/>
      <c r="T54" s="7"/>
      <c r="U54" s="10"/>
      <c r="V54" s="7"/>
      <c r="W54" s="10"/>
      <c r="X54" s="7"/>
      <c r="Y54" s="10"/>
      <c r="Z54" s="7"/>
      <c r="AA54" s="10"/>
      <c r="AB54" s="7"/>
      <c r="AC54" s="10"/>
      <c r="AD54" s="7"/>
    </row>
    <row r="55" spans="1:30" ht="16.5" customHeight="1" x14ac:dyDescent="0.25">
      <c r="A55" s="7"/>
      <c r="B55" s="7"/>
      <c r="C55" s="7" t="s">
        <v>1016</v>
      </c>
      <c r="D55" s="7"/>
      <c r="E55" s="7"/>
      <c r="F55" s="7"/>
      <c r="G55" s="7"/>
      <c r="H55" s="7"/>
      <c r="I55" s="7"/>
      <c r="J55" s="7"/>
      <c r="K55" s="7"/>
      <c r="L55" s="9"/>
      <c r="M55" s="10"/>
      <c r="N55" s="7"/>
      <c r="O55" s="10"/>
      <c r="P55" s="7"/>
      <c r="Q55" s="10"/>
      <c r="R55" s="7"/>
      <c r="S55" s="10"/>
      <c r="T55" s="7"/>
      <c r="U55" s="10"/>
      <c r="V55" s="7"/>
      <c r="W55" s="10"/>
      <c r="X55" s="7"/>
      <c r="Y55" s="10"/>
      <c r="Z55" s="7"/>
      <c r="AA55" s="10"/>
      <c r="AB55" s="7"/>
      <c r="AC55" s="10"/>
      <c r="AD55" s="7"/>
    </row>
    <row r="56" spans="1:30" ht="16.5" customHeight="1" x14ac:dyDescent="0.25">
      <c r="A56" s="7"/>
      <c r="B56" s="7"/>
      <c r="C56" s="7"/>
      <c r="D56" s="7" t="s">
        <v>1036</v>
      </c>
      <c r="E56" s="7"/>
      <c r="F56" s="7"/>
      <c r="G56" s="7"/>
      <c r="H56" s="7"/>
      <c r="I56" s="7"/>
      <c r="J56" s="7"/>
      <c r="K56" s="7"/>
      <c r="L56" s="9"/>
      <c r="M56" s="10"/>
      <c r="N56" s="7"/>
      <c r="O56" s="10"/>
      <c r="P56" s="7"/>
      <c r="Q56" s="10"/>
      <c r="R56" s="7"/>
      <c r="S56" s="10"/>
      <c r="T56" s="7"/>
      <c r="U56" s="10"/>
      <c r="V56" s="7"/>
      <c r="W56" s="10"/>
      <c r="X56" s="7"/>
      <c r="Y56" s="10"/>
      <c r="Z56" s="7"/>
      <c r="AA56" s="10"/>
      <c r="AB56" s="7"/>
      <c r="AC56" s="10"/>
      <c r="AD56" s="7"/>
    </row>
    <row r="57" spans="1:30" ht="16.5" customHeight="1" x14ac:dyDescent="0.25">
      <c r="A57" s="7"/>
      <c r="B57" s="7"/>
      <c r="C57" s="7"/>
      <c r="D57" s="7"/>
      <c r="E57" s="7" t="s">
        <v>1087</v>
      </c>
      <c r="F57" s="7"/>
      <c r="G57" s="7"/>
      <c r="H57" s="7"/>
      <c r="I57" s="7"/>
      <c r="J57" s="7"/>
      <c r="K57" s="7"/>
      <c r="L57" s="9" t="s">
        <v>407</v>
      </c>
      <c r="M57" s="412">
        <v>76.8</v>
      </c>
      <c r="N57" s="416">
        <v>4.5</v>
      </c>
      <c r="O57" s="412">
        <v>69.599999999999994</v>
      </c>
      <c r="P57" s="416">
        <v>5</v>
      </c>
      <c r="Q57" s="412">
        <v>79.2</v>
      </c>
      <c r="R57" s="416">
        <v>1.9</v>
      </c>
      <c r="S57" s="412">
        <v>59</v>
      </c>
      <c r="T57" s="416">
        <v>6</v>
      </c>
      <c r="U57" s="412">
        <v>76.900000000000006</v>
      </c>
      <c r="V57" s="416">
        <v>4.8</v>
      </c>
      <c r="W57" s="409" t="s">
        <v>77</v>
      </c>
      <c r="X57" s="7"/>
      <c r="Y57" s="412">
        <v>67.099999999999994</v>
      </c>
      <c r="Z57" s="416">
        <v>9.6</v>
      </c>
      <c r="AA57" s="409" t="s">
        <v>77</v>
      </c>
      <c r="AB57" s="7"/>
      <c r="AC57" s="412">
        <v>73.7</v>
      </c>
      <c r="AD57" s="416">
        <v>3.2</v>
      </c>
    </row>
    <row r="58" spans="1:30" ht="16.5" customHeight="1" x14ac:dyDescent="0.25">
      <c r="A58" s="7"/>
      <c r="B58" s="7"/>
      <c r="C58" s="7"/>
      <c r="D58" s="7"/>
      <c r="E58" s="7" t="s">
        <v>1104</v>
      </c>
      <c r="F58" s="7"/>
      <c r="G58" s="7"/>
      <c r="H58" s="7"/>
      <c r="I58" s="7"/>
      <c r="J58" s="7"/>
      <c r="K58" s="7"/>
      <c r="L58" s="9" t="s">
        <v>407</v>
      </c>
      <c r="M58" s="412">
        <v>75.900000000000006</v>
      </c>
      <c r="N58" s="416">
        <v>5.4</v>
      </c>
      <c r="O58" s="412">
        <v>71.5</v>
      </c>
      <c r="P58" s="416">
        <v>5.9</v>
      </c>
      <c r="Q58" s="412">
        <v>75.7</v>
      </c>
      <c r="R58" s="416">
        <v>6.7</v>
      </c>
      <c r="S58" s="412">
        <v>72.5</v>
      </c>
      <c r="T58" s="414">
        <v>10.1</v>
      </c>
      <c r="U58" s="412">
        <v>77.5</v>
      </c>
      <c r="V58" s="414">
        <v>11.1</v>
      </c>
      <c r="W58" s="412">
        <v>70.099999999999994</v>
      </c>
      <c r="X58" s="416">
        <v>7.6</v>
      </c>
      <c r="Y58" s="409" t="s">
        <v>77</v>
      </c>
      <c r="Z58" s="7"/>
      <c r="AA58" s="412">
        <v>50</v>
      </c>
      <c r="AB58" s="414">
        <v>23.1</v>
      </c>
      <c r="AC58" s="412">
        <v>74.400000000000006</v>
      </c>
      <c r="AD58" s="416">
        <v>3.4</v>
      </c>
    </row>
    <row r="59" spans="1:30" ht="16.5" customHeight="1" x14ac:dyDescent="0.25">
      <c r="A59" s="14"/>
      <c r="B59" s="14"/>
      <c r="C59" s="14"/>
      <c r="D59" s="14"/>
      <c r="E59" s="14" t="s">
        <v>83</v>
      </c>
      <c r="F59" s="14"/>
      <c r="G59" s="14"/>
      <c r="H59" s="14"/>
      <c r="I59" s="14"/>
      <c r="J59" s="14"/>
      <c r="K59" s="14"/>
      <c r="L59" s="15" t="s">
        <v>407</v>
      </c>
      <c r="M59" s="413">
        <v>76.900000000000006</v>
      </c>
      <c r="N59" s="417">
        <v>3.9</v>
      </c>
      <c r="O59" s="413">
        <v>71.7</v>
      </c>
      <c r="P59" s="417">
        <v>4.0999999999999996</v>
      </c>
      <c r="Q59" s="413">
        <v>76.7</v>
      </c>
      <c r="R59" s="417">
        <v>2.7</v>
      </c>
      <c r="S59" s="413">
        <v>66.099999999999994</v>
      </c>
      <c r="T59" s="417">
        <v>4.0999999999999996</v>
      </c>
      <c r="U59" s="413">
        <v>79.3</v>
      </c>
      <c r="V59" s="417">
        <v>3.7</v>
      </c>
      <c r="W59" s="413">
        <v>70.099999999999994</v>
      </c>
      <c r="X59" s="417">
        <v>7.6</v>
      </c>
      <c r="Y59" s="413">
        <v>67.099999999999994</v>
      </c>
      <c r="Z59" s="417">
        <v>9.6</v>
      </c>
      <c r="AA59" s="413">
        <v>50</v>
      </c>
      <c r="AB59" s="415">
        <v>23.1</v>
      </c>
      <c r="AC59" s="413">
        <v>73.900000000000006</v>
      </c>
      <c r="AD59" s="417">
        <v>2.5</v>
      </c>
    </row>
    <row r="60" spans="1:30" ht="4.5" customHeight="1" x14ac:dyDescent="0.25">
      <c r="A60" s="25"/>
      <c r="B60" s="2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1" spans="1:30" ht="16.5" customHeight="1" x14ac:dyDescent="0.25">
      <c r="A61" s="25"/>
      <c r="B61" s="25"/>
      <c r="C61" s="512" t="s">
        <v>1105</v>
      </c>
      <c r="D61" s="512"/>
      <c r="E61" s="512"/>
      <c r="F61" s="512"/>
      <c r="G61" s="512"/>
      <c r="H61" s="512"/>
      <c r="I61" s="512"/>
      <c r="J61" s="512"/>
      <c r="K61" s="512"/>
      <c r="L61" s="512"/>
      <c r="M61" s="512"/>
      <c r="N61" s="512"/>
      <c r="O61" s="512"/>
      <c r="P61" s="512"/>
      <c r="Q61" s="512"/>
      <c r="R61" s="512"/>
      <c r="S61" s="512"/>
      <c r="T61" s="512"/>
      <c r="U61" s="512"/>
      <c r="V61" s="512"/>
      <c r="W61" s="512"/>
      <c r="X61" s="512"/>
      <c r="Y61" s="512"/>
      <c r="Z61" s="512"/>
      <c r="AA61" s="512"/>
      <c r="AB61" s="512"/>
      <c r="AC61" s="512"/>
      <c r="AD61" s="512"/>
    </row>
    <row r="62" spans="1:30" ht="4.5" customHeight="1" x14ac:dyDescent="0.25">
      <c r="A62" s="25"/>
      <c r="B62" s="2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spans="1:30" ht="16.5" customHeight="1" x14ac:dyDescent="0.25">
      <c r="A63" s="155"/>
      <c r="B63" s="155"/>
      <c r="C63" s="512" t="s">
        <v>571</v>
      </c>
      <c r="D63" s="512"/>
      <c r="E63" s="512"/>
      <c r="F63" s="512"/>
      <c r="G63" s="512"/>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row>
    <row r="64" spans="1:30" ht="16.5" customHeight="1" x14ac:dyDescent="0.25">
      <c r="A64" s="155"/>
      <c r="B64" s="155"/>
      <c r="C64" s="512" t="s">
        <v>572</v>
      </c>
      <c r="D64" s="512"/>
      <c r="E64" s="512"/>
      <c r="F64" s="512"/>
      <c r="G64" s="512"/>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row>
    <row r="65" spans="1:30" ht="4.5" customHeight="1" x14ac:dyDescent="0.25">
      <c r="A65" s="25"/>
      <c r="B65" s="2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1:30" ht="16.5" customHeight="1" x14ac:dyDescent="0.25">
      <c r="A66" s="25" t="s">
        <v>102</v>
      </c>
      <c r="B66" s="25"/>
      <c r="C66" s="512" t="s">
        <v>1018</v>
      </c>
      <c r="D66" s="512"/>
      <c r="E66" s="512"/>
      <c r="F66" s="512"/>
      <c r="G66" s="512"/>
      <c r="H66" s="512"/>
      <c r="I66" s="512"/>
      <c r="J66" s="512"/>
      <c r="K66" s="512"/>
      <c r="L66" s="512"/>
      <c r="M66" s="512"/>
      <c r="N66" s="512"/>
      <c r="O66" s="512"/>
      <c r="P66" s="512"/>
      <c r="Q66" s="512"/>
      <c r="R66" s="512"/>
      <c r="S66" s="512"/>
      <c r="T66" s="512"/>
      <c r="U66" s="512"/>
      <c r="V66" s="512"/>
      <c r="W66" s="512"/>
      <c r="X66" s="512"/>
      <c r="Y66" s="512"/>
      <c r="Z66" s="512"/>
      <c r="AA66" s="512"/>
      <c r="AB66" s="512"/>
      <c r="AC66" s="512"/>
      <c r="AD66" s="512"/>
    </row>
    <row r="67" spans="1:30" ht="16.5" customHeight="1" x14ac:dyDescent="0.25">
      <c r="A67" s="25" t="s">
        <v>103</v>
      </c>
      <c r="B67" s="25"/>
      <c r="C67" s="512" t="s">
        <v>1019</v>
      </c>
      <c r="D67" s="512"/>
      <c r="E67" s="512"/>
      <c r="F67" s="512"/>
      <c r="G67" s="512"/>
      <c r="H67" s="512"/>
      <c r="I67" s="512"/>
      <c r="J67" s="512"/>
      <c r="K67" s="512"/>
      <c r="L67" s="512"/>
      <c r="M67" s="512"/>
      <c r="N67" s="512"/>
      <c r="O67" s="512"/>
      <c r="P67" s="512"/>
      <c r="Q67" s="512"/>
      <c r="R67" s="512"/>
      <c r="S67" s="512"/>
      <c r="T67" s="512"/>
      <c r="U67" s="512"/>
      <c r="V67" s="512"/>
      <c r="W67" s="512"/>
      <c r="X67" s="512"/>
      <c r="Y67" s="512"/>
      <c r="Z67" s="512"/>
      <c r="AA67" s="512"/>
      <c r="AB67" s="512"/>
      <c r="AC67" s="512"/>
      <c r="AD67" s="512"/>
    </row>
    <row r="68" spans="1:30" ht="29.4" customHeight="1" x14ac:dyDescent="0.25">
      <c r="A68" s="25" t="s">
        <v>104</v>
      </c>
      <c r="B68" s="25"/>
      <c r="C68" s="512" t="s">
        <v>1039</v>
      </c>
      <c r="D68" s="512"/>
      <c r="E68" s="512"/>
      <c r="F68" s="512"/>
      <c r="G68" s="512"/>
      <c r="H68" s="512"/>
      <c r="I68" s="512"/>
      <c r="J68" s="512"/>
      <c r="K68" s="512"/>
      <c r="L68" s="512"/>
      <c r="M68" s="512"/>
      <c r="N68" s="512"/>
      <c r="O68" s="512"/>
      <c r="P68" s="512"/>
      <c r="Q68" s="512"/>
      <c r="R68" s="512"/>
      <c r="S68" s="512"/>
      <c r="T68" s="512"/>
      <c r="U68" s="512"/>
      <c r="V68" s="512"/>
      <c r="W68" s="512"/>
      <c r="X68" s="512"/>
      <c r="Y68" s="512"/>
      <c r="Z68" s="512"/>
      <c r="AA68" s="512"/>
      <c r="AB68" s="512"/>
      <c r="AC68" s="512"/>
      <c r="AD68" s="512"/>
    </row>
    <row r="69" spans="1:30" ht="29.4" customHeight="1" x14ac:dyDescent="0.25">
      <c r="A69" s="25" t="s">
        <v>105</v>
      </c>
      <c r="B69" s="25"/>
      <c r="C69" s="512" t="s">
        <v>1040</v>
      </c>
      <c r="D69" s="512"/>
      <c r="E69" s="512"/>
      <c r="F69" s="512"/>
      <c r="G69" s="512"/>
      <c r="H69" s="512"/>
      <c r="I69" s="512"/>
      <c r="J69" s="512"/>
      <c r="K69" s="512"/>
      <c r="L69" s="512"/>
      <c r="M69" s="512"/>
      <c r="N69" s="512"/>
      <c r="O69" s="512"/>
      <c r="P69" s="512"/>
      <c r="Q69" s="512"/>
      <c r="R69" s="512"/>
      <c r="S69" s="512"/>
      <c r="T69" s="512"/>
      <c r="U69" s="512"/>
      <c r="V69" s="512"/>
      <c r="W69" s="512"/>
      <c r="X69" s="512"/>
      <c r="Y69" s="512"/>
      <c r="Z69" s="512"/>
      <c r="AA69" s="512"/>
      <c r="AB69" s="512"/>
      <c r="AC69" s="512"/>
      <c r="AD69" s="512"/>
    </row>
    <row r="70" spans="1:30" ht="29.4" customHeight="1" x14ac:dyDescent="0.25">
      <c r="A70" s="25" t="s">
        <v>106</v>
      </c>
      <c r="B70" s="25"/>
      <c r="C70" s="512" t="s">
        <v>1022</v>
      </c>
      <c r="D70" s="512"/>
      <c r="E70" s="512"/>
      <c r="F70" s="512"/>
      <c r="G70" s="512"/>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row>
    <row r="71" spans="1:30" ht="29.4" customHeight="1" x14ac:dyDescent="0.25">
      <c r="A71" s="25" t="s">
        <v>107</v>
      </c>
      <c r="B71" s="25"/>
      <c r="C71" s="512" t="s">
        <v>848</v>
      </c>
      <c r="D71" s="512"/>
      <c r="E71" s="512"/>
      <c r="F71" s="512"/>
      <c r="G71" s="512"/>
      <c r="H71" s="512"/>
      <c r="I71" s="512"/>
      <c r="J71" s="512"/>
      <c r="K71" s="512"/>
      <c r="L71" s="512"/>
      <c r="M71" s="512"/>
      <c r="N71" s="512"/>
      <c r="O71" s="512"/>
      <c r="P71" s="512"/>
      <c r="Q71" s="512"/>
      <c r="R71" s="512"/>
      <c r="S71" s="512"/>
      <c r="T71" s="512"/>
      <c r="U71" s="512"/>
      <c r="V71" s="512"/>
      <c r="W71" s="512"/>
      <c r="X71" s="512"/>
      <c r="Y71" s="512"/>
      <c r="Z71" s="512"/>
      <c r="AA71" s="512"/>
      <c r="AB71" s="512"/>
      <c r="AC71" s="512"/>
      <c r="AD71" s="512"/>
    </row>
    <row r="72" spans="1:30" ht="29.4" customHeight="1" x14ac:dyDescent="0.25">
      <c r="A72" s="25" t="s">
        <v>205</v>
      </c>
      <c r="B72" s="25"/>
      <c r="C72" s="512" t="s">
        <v>849</v>
      </c>
      <c r="D72" s="512"/>
      <c r="E72" s="512"/>
      <c r="F72" s="512"/>
      <c r="G72" s="512"/>
      <c r="H72" s="512"/>
      <c r="I72" s="512"/>
      <c r="J72" s="512"/>
      <c r="K72" s="512"/>
      <c r="L72" s="512"/>
      <c r="M72" s="512"/>
      <c r="N72" s="512"/>
      <c r="O72" s="512"/>
      <c r="P72" s="512"/>
      <c r="Q72" s="512"/>
      <c r="R72" s="512"/>
      <c r="S72" s="512"/>
      <c r="T72" s="512"/>
      <c r="U72" s="512"/>
      <c r="V72" s="512"/>
      <c r="W72" s="512"/>
      <c r="X72" s="512"/>
      <c r="Y72" s="512"/>
      <c r="Z72" s="512"/>
      <c r="AA72" s="512"/>
      <c r="AB72" s="512"/>
      <c r="AC72" s="512"/>
      <c r="AD72" s="512"/>
    </row>
    <row r="73" spans="1:30" ht="29.4" customHeight="1" x14ac:dyDescent="0.25">
      <c r="A73" s="25" t="s">
        <v>206</v>
      </c>
      <c r="B73" s="25"/>
      <c r="C73" s="512" t="s">
        <v>1091</v>
      </c>
      <c r="D73" s="512"/>
      <c r="E73" s="512"/>
      <c r="F73" s="512"/>
      <c r="G73" s="512"/>
      <c r="H73" s="512"/>
      <c r="I73" s="512"/>
      <c r="J73" s="512"/>
      <c r="K73" s="512"/>
      <c r="L73" s="512"/>
      <c r="M73" s="512"/>
      <c r="N73" s="512"/>
      <c r="O73" s="512"/>
      <c r="P73" s="512"/>
      <c r="Q73" s="512"/>
      <c r="R73" s="512"/>
      <c r="S73" s="512"/>
      <c r="T73" s="512"/>
      <c r="U73" s="512"/>
      <c r="V73" s="512"/>
      <c r="W73" s="512"/>
      <c r="X73" s="512"/>
      <c r="Y73" s="512"/>
      <c r="Z73" s="512"/>
      <c r="AA73" s="512"/>
      <c r="AB73" s="512"/>
      <c r="AC73" s="512"/>
      <c r="AD73" s="512"/>
    </row>
    <row r="74" spans="1:30" ht="16.5" customHeight="1" x14ac:dyDescent="0.25">
      <c r="A74" s="25" t="s">
        <v>842</v>
      </c>
      <c r="B74" s="25"/>
      <c r="C74" s="512" t="s">
        <v>853</v>
      </c>
      <c r="D74" s="512"/>
      <c r="E74" s="512"/>
      <c r="F74" s="512"/>
      <c r="G74" s="512"/>
      <c r="H74" s="512"/>
      <c r="I74" s="512"/>
      <c r="J74" s="512"/>
      <c r="K74" s="512"/>
      <c r="L74" s="512"/>
      <c r="M74" s="512"/>
      <c r="N74" s="512"/>
      <c r="O74" s="512"/>
      <c r="P74" s="512"/>
      <c r="Q74" s="512"/>
      <c r="R74" s="512"/>
      <c r="S74" s="512"/>
      <c r="T74" s="512"/>
      <c r="U74" s="512"/>
      <c r="V74" s="512"/>
      <c r="W74" s="512"/>
      <c r="X74" s="512"/>
      <c r="Y74" s="512"/>
      <c r="Z74" s="512"/>
      <c r="AA74" s="512"/>
      <c r="AB74" s="512"/>
      <c r="AC74" s="512"/>
      <c r="AD74" s="512"/>
    </row>
    <row r="75" spans="1:30" ht="16.5" customHeight="1" x14ac:dyDescent="0.25">
      <c r="A75" s="25" t="s">
        <v>843</v>
      </c>
      <c r="B75" s="25"/>
      <c r="C75" s="512" t="s">
        <v>854</v>
      </c>
      <c r="D75" s="512"/>
      <c r="E75" s="512"/>
      <c r="F75" s="512"/>
      <c r="G75" s="512"/>
      <c r="H75" s="512"/>
      <c r="I75" s="512"/>
      <c r="J75" s="512"/>
      <c r="K75" s="512"/>
      <c r="L75" s="512"/>
      <c r="M75" s="512"/>
      <c r="N75" s="512"/>
      <c r="O75" s="512"/>
      <c r="P75" s="512"/>
      <c r="Q75" s="512"/>
      <c r="R75" s="512"/>
      <c r="S75" s="512"/>
      <c r="T75" s="512"/>
      <c r="U75" s="512"/>
      <c r="V75" s="512"/>
      <c r="W75" s="512"/>
      <c r="X75" s="512"/>
      <c r="Y75" s="512"/>
      <c r="Z75" s="512"/>
      <c r="AA75" s="512"/>
      <c r="AB75" s="512"/>
      <c r="AC75" s="512"/>
      <c r="AD75" s="512"/>
    </row>
    <row r="76" spans="1:30" ht="4.5" customHeight="1" x14ac:dyDescent="0.25"/>
    <row r="77" spans="1:30" ht="16.5" customHeight="1" x14ac:dyDescent="0.25">
      <c r="A77" s="26" t="s">
        <v>115</v>
      </c>
      <c r="B77" s="25"/>
      <c r="C77" s="25"/>
      <c r="D77" s="25"/>
      <c r="E77" s="512" t="s">
        <v>1106</v>
      </c>
      <c r="F77" s="512"/>
      <c r="G77" s="512"/>
      <c r="H77" s="512"/>
      <c r="I77" s="512"/>
      <c r="J77" s="512"/>
      <c r="K77" s="512"/>
      <c r="L77" s="512"/>
      <c r="M77" s="512"/>
      <c r="N77" s="512"/>
      <c r="O77" s="512"/>
      <c r="P77" s="512"/>
      <c r="Q77" s="512"/>
      <c r="R77" s="512"/>
      <c r="S77" s="512"/>
      <c r="T77" s="512"/>
      <c r="U77" s="512"/>
      <c r="V77" s="512"/>
      <c r="W77" s="512"/>
      <c r="X77" s="512"/>
      <c r="Y77" s="512"/>
      <c r="Z77" s="512"/>
      <c r="AA77" s="512"/>
      <c r="AB77" s="512"/>
      <c r="AC77" s="512"/>
      <c r="AD77" s="512"/>
    </row>
  </sheetData>
  <mergeCells count="27">
    <mergeCell ref="B29:AD29"/>
    <mergeCell ref="B48:AD48"/>
    <mergeCell ref="K1:AD1"/>
    <mergeCell ref="C61:AD61"/>
    <mergeCell ref="C63:AD63"/>
    <mergeCell ref="W2:X2"/>
    <mergeCell ref="Y2:Z2"/>
    <mergeCell ref="AA2:AB2"/>
    <mergeCell ref="AC2:AD2"/>
    <mergeCell ref="B10:AD10"/>
    <mergeCell ref="M2:N2"/>
    <mergeCell ref="O2:P2"/>
    <mergeCell ref="Q2:R2"/>
    <mergeCell ref="S2:T2"/>
    <mergeCell ref="U2:V2"/>
    <mergeCell ref="C64:AD64"/>
    <mergeCell ref="C66:AD66"/>
    <mergeCell ref="C67:AD67"/>
    <mergeCell ref="C68:AD68"/>
    <mergeCell ref="C69:AD69"/>
    <mergeCell ref="C75:AD75"/>
    <mergeCell ref="E77:AD77"/>
    <mergeCell ref="C70:AD70"/>
    <mergeCell ref="C71:AD71"/>
    <mergeCell ref="C72:AD72"/>
    <mergeCell ref="C73:AD73"/>
    <mergeCell ref="C74:AD74"/>
  </mergeCells>
  <pageMargins left="0.7" right="0.7" top="0.75" bottom="0.75" header="0.3" footer="0.3"/>
  <pageSetup paperSize="9" fitToHeight="0" orientation="landscape" horizontalDpi="300" verticalDpi="300"/>
  <headerFooter scaleWithDoc="0" alignWithMargins="0">
    <oddHeader>&amp;C&amp;"Arial"&amp;8TABLE 14A.44</oddHeader>
    <oddFooter>&amp;L&amp;"Arial"&amp;8REPORT ON
GOVERNMENT
SERVICES 2022&amp;R&amp;"Arial"&amp;8AGED CARE
SERVICES
PAGE &amp;B&amp;P&amp;B</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AD66"/>
  <sheetViews>
    <sheetView showGridLines="0" workbookViewId="0"/>
  </sheetViews>
  <sheetFormatPr defaultRowHeight="13.2" x14ac:dyDescent="0.25"/>
  <cols>
    <col min="1" max="10" width="1.88671875" customWidth="1"/>
    <col min="11" max="11" width="16.33203125" customWidth="1"/>
    <col min="12" max="12" width="5.44140625" customWidth="1"/>
    <col min="13" max="13" width="7.5546875" customWidth="1"/>
    <col min="14" max="14" width="6" customWidth="1"/>
    <col min="15" max="15" width="7.5546875" customWidth="1"/>
    <col min="16" max="16" width="6" customWidth="1"/>
    <col min="17" max="17" width="7.5546875" customWidth="1"/>
    <col min="18" max="18" width="6" customWidth="1"/>
    <col min="19" max="19" width="7.5546875" customWidth="1"/>
    <col min="20" max="20" width="6" customWidth="1"/>
    <col min="21" max="21" width="7.5546875" customWidth="1"/>
    <col min="22" max="22" width="6" customWidth="1"/>
    <col min="23" max="23" width="7.5546875" customWidth="1"/>
    <col min="24" max="24" width="6" customWidth="1"/>
    <col min="25" max="25" width="7.5546875" customWidth="1"/>
    <col min="26" max="26" width="6" customWidth="1"/>
    <col min="27" max="27" width="7.5546875" customWidth="1"/>
    <col min="28" max="28" width="6" customWidth="1"/>
    <col min="29" max="29" width="7.5546875" customWidth="1"/>
    <col min="30" max="30" width="6" customWidth="1"/>
  </cols>
  <sheetData>
    <row r="1" spans="1:30" ht="33.9" customHeight="1" x14ac:dyDescent="0.25">
      <c r="A1" s="8" t="s">
        <v>1107</v>
      </c>
      <c r="B1" s="8"/>
      <c r="C1" s="8"/>
      <c r="D1" s="8"/>
      <c r="E1" s="8"/>
      <c r="F1" s="8"/>
      <c r="G1" s="8"/>
      <c r="H1" s="8"/>
      <c r="I1" s="8"/>
      <c r="J1" s="8"/>
      <c r="K1" s="517" t="s">
        <v>1108</v>
      </c>
      <c r="L1" s="518"/>
      <c r="M1" s="518"/>
      <c r="N1" s="518"/>
      <c r="O1" s="518"/>
      <c r="P1" s="518"/>
      <c r="Q1" s="518"/>
      <c r="R1" s="518"/>
      <c r="S1" s="518"/>
      <c r="T1" s="518"/>
      <c r="U1" s="518"/>
      <c r="V1" s="518"/>
      <c r="W1" s="518"/>
      <c r="X1" s="518"/>
      <c r="Y1" s="518"/>
      <c r="Z1" s="518"/>
      <c r="AA1" s="518"/>
      <c r="AB1" s="518"/>
      <c r="AC1" s="518"/>
      <c r="AD1" s="518"/>
    </row>
    <row r="2" spans="1:30" ht="16.5" customHeight="1" x14ac:dyDescent="0.25">
      <c r="A2" s="11"/>
      <c r="B2" s="11"/>
      <c r="C2" s="11"/>
      <c r="D2" s="11"/>
      <c r="E2" s="11"/>
      <c r="F2" s="11"/>
      <c r="G2" s="11"/>
      <c r="H2" s="11"/>
      <c r="I2" s="11"/>
      <c r="J2" s="11"/>
      <c r="K2" s="11"/>
      <c r="L2" s="12" t="s">
        <v>62</v>
      </c>
      <c r="M2" s="523" t="s">
        <v>1109</v>
      </c>
      <c r="N2" s="524"/>
      <c r="O2" s="523" t="s">
        <v>1110</v>
      </c>
      <c r="P2" s="524"/>
      <c r="Q2" s="523" t="s">
        <v>1111</v>
      </c>
      <c r="R2" s="524"/>
      <c r="S2" s="523" t="s">
        <v>1112</v>
      </c>
      <c r="T2" s="524"/>
      <c r="U2" s="523" t="s">
        <v>1113</v>
      </c>
      <c r="V2" s="524"/>
      <c r="W2" s="523" t="s">
        <v>1114</v>
      </c>
      <c r="X2" s="524"/>
      <c r="Y2" s="523" t="s">
        <v>1115</v>
      </c>
      <c r="Z2" s="524"/>
      <c r="AA2" s="523" t="s">
        <v>1116</v>
      </c>
      <c r="AB2" s="524"/>
      <c r="AC2" s="523" t="s">
        <v>1117</v>
      </c>
      <c r="AD2" s="524"/>
    </row>
    <row r="3" spans="1:30" ht="16.5" customHeight="1" x14ac:dyDescent="0.25">
      <c r="A3" s="7" t="s">
        <v>1053</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86</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1012</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1013</v>
      </c>
      <c r="E6" s="7"/>
      <c r="F6" s="7"/>
      <c r="G6" s="7"/>
      <c r="H6" s="7"/>
      <c r="I6" s="7"/>
      <c r="J6" s="7"/>
      <c r="K6" s="7"/>
      <c r="L6" s="9"/>
      <c r="M6" s="10"/>
      <c r="N6" s="7"/>
      <c r="O6" s="10"/>
      <c r="P6" s="7"/>
      <c r="Q6" s="10"/>
      <c r="R6" s="7"/>
      <c r="S6" s="10"/>
      <c r="T6" s="7"/>
      <c r="U6" s="10"/>
      <c r="V6" s="7"/>
      <c r="W6" s="10"/>
      <c r="X6" s="7"/>
      <c r="Y6" s="10"/>
      <c r="Z6" s="7"/>
      <c r="AA6" s="10"/>
      <c r="AB6" s="7"/>
      <c r="AC6" s="10"/>
      <c r="AD6" s="7"/>
    </row>
    <row r="7" spans="1:30" ht="16.5" customHeight="1" x14ac:dyDescent="0.25">
      <c r="A7" s="7"/>
      <c r="B7" s="7"/>
      <c r="C7" s="7"/>
      <c r="D7" s="7"/>
      <c r="E7" s="7" t="s">
        <v>1087</v>
      </c>
      <c r="F7" s="7"/>
      <c r="G7" s="7"/>
      <c r="H7" s="7"/>
      <c r="I7" s="7"/>
      <c r="J7" s="7"/>
      <c r="K7" s="7"/>
      <c r="L7" s="9" t="s">
        <v>76</v>
      </c>
      <c r="M7" s="428">
        <v>45.7</v>
      </c>
      <c r="N7" s="430">
        <v>10.9</v>
      </c>
      <c r="O7" s="428">
        <v>46.3</v>
      </c>
      <c r="P7" s="430">
        <v>10.199999999999999</v>
      </c>
      <c r="Q7" s="428">
        <v>31.4</v>
      </c>
      <c r="R7" s="432">
        <v>8.5</v>
      </c>
      <c r="S7" s="428">
        <v>15.9</v>
      </c>
      <c r="T7" s="432">
        <v>4.0999999999999996</v>
      </c>
      <c r="U7" s="423">
        <v>5.9</v>
      </c>
      <c r="V7" s="432">
        <v>5.5</v>
      </c>
      <c r="W7" s="424" t="s">
        <v>77</v>
      </c>
      <c r="X7" s="7"/>
      <c r="Y7" s="422">
        <v>4.9000000000000004</v>
      </c>
      <c r="Z7" s="432">
        <v>2.1</v>
      </c>
      <c r="AA7" s="424" t="s">
        <v>77</v>
      </c>
      <c r="AB7" s="7"/>
      <c r="AC7" s="426">
        <v>152.30000000000001</v>
      </c>
      <c r="AD7" s="430">
        <v>17.3</v>
      </c>
    </row>
    <row r="8" spans="1:30" ht="16.5" customHeight="1" x14ac:dyDescent="0.25">
      <c r="A8" s="7"/>
      <c r="B8" s="7"/>
      <c r="C8" s="7"/>
      <c r="D8" s="7"/>
      <c r="E8" s="7" t="s">
        <v>1104</v>
      </c>
      <c r="F8" s="7"/>
      <c r="G8" s="7"/>
      <c r="H8" s="7"/>
      <c r="I8" s="7"/>
      <c r="J8" s="7"/>
      <c r="K8" s="7"/>
      <c r="L8" s="9" t="s">
        <v>76</v>
      </c>
      <c r="M8" s="428">
        <v>18.600000000000001</v>
      </c>
      <c r="N8" s="432">
        <v>7.7</v>
      </c>
      <c r="O8" s="428">
        <v>12.1</v>
      </c>
      <c r="P8" s="432">
        <v>4.4000000000000004</v>
      </c>
      <c r="Q8" s="428">
        <v>17.8</v>
      </c>
      <c r="R8" s="432">
        <v>6.1</v>
      </c>
      <c r="S8" s="422">
        <v>4.8</v>
      </c>
      <c r="T8" s="432">
        <v>2.2999999999999998</v>
      </c>
      <c r="U8" s="423">
        <v>6.1</v>
      </c>
      <c r="V8" s="432">
        <v>4.0999999999999996</v>
      </c>
      <c r="W8" s="423">
        <v>2.4</v>
      </c>
      <c r="X8" s="432">
        <v>2.2000000000000002</v>
      </c>
      <c r="Y8" s="424" t="s">
        <v>77</v>
      </c>
      <c r="Z8" s="7"/>
      <c r="AA8" s="422" t="s">
        <v>79</v>
      </c>
      <c r="AB8" s="7"/>
      <c r="AC8" s="428">
        <v>63.4</v>
      </c>
      <c r="AD8" s="430">
        <v>11.8</v>
      </c>
    </row>
    <row r="9" spans="1:30" ht="16.5" customHeight="1" x14ac:dyDescent="0.25">
      <c r="A9" s="7"/>
      <c r="B9" s="7"/>
      <c r="C9" s="7"/>
      <c r="D9" s="7"/>
      <c r="E9" s="7" t="s">
        <v>83</v>
      </c>
      <c r="F9" s="7"/>
      <c r="G9" s="7"/>
      <c r="H9" s="7"/>
      <c r="I9" s="7"/>
      <c r="J9" s="7"/>
      <c r="K9" s="7"/>
      <c r="L9" s="9" t="s">
        <v>76</v>
      </c>
      <c r="M9" s="428">
        <v>65.2</v>
      </c>
      <c r="N9" s="430">
        <v>12.8</v>
      </c>
      <c r="O9" s="428">
        <v>57.7</v>
      </c>
      <c r="P9" s="430">
        <v>11.2</v>
      </c>
      <c r="Q9" s="428">
        <v>50.9</v>
      </c>
      <c r="R9" s="430">
        <v>11.1</v>
      </c>
      <c r="S9" s="428">
        <v>19.7</v>
      </c>
      <c r="T9" s="432">
        <v>4.4000000000000004</v>
      </c>
      <c r="U9" s="423">
        <v>8</v>
      </c>
      <c r="V9" s="432">
        <v>6.6</v>
      </c>
      <c r="W9" s="423">
        <v>2.4</v>
      </c>
      <c r="X9" s="432">
        <v>2.2000000000000002</v>
      </c>
      <c r="Y9" s="422">
        <v>4.9000000000000004</v>
      </c>
      <c r="Z9" s="432">
        <v>2.1</v>
      </c>
      <c r="AA9" s="422" t="s">
        <v>79</v>
      </c>
      <c r="AB9" s="7"/>
      <c r="AC9" s="426">
        <v>212.7</v>
      </c>
      <c r="AD9" s="430">
        <v>20.8</v>
      </c>
    </row>
    <row r="10" spans="1:30" ht="16.5" customHeight="1" x14ac:dyDescent="0.25">
      <c r="A10" s="7"/>
      <c r="B10" s="7"/>
      <c r="C10" s="7"/>
      <c r="D10" s="7" t="s">
        <v>1015</v>
      </c>
      <c r="E10" s="7"/>
      <c r="F10" s="7"/>
      <c r="G10" s="7"/>
      <c r="H10" s="7"/>
      <c r="I10" s="7"/>
      <c r="J10" s="7"/>
      <c r="K10" s="7"/>
      <c r="L10" s="9"/>
      <c r="M10" s="10"/>
      <c r="N10" s="7"/>
      <c r="O10" s="10"/>
      <c r="P10" s="7"/>
      <c r="Q10" s="10"/>
      <c r="R10" s="7"/>
      <c r="S10" s="10"/>
      <c r="T10" s="7"/>
      <c r="U10" s="10"/>
      <c r="V10" s="7"/>
      <c r="W10" s="10"/>
      <c r="X10" s="7"/>
      <c r="Y10" s="10"/>
      <c r="Z10" s="7"/>
      <c r="AA10" s="10"/>
      <c r="AB10" s="7"/>
      <c r="AC10" s="10"/>
      <c r="AD10" s="7"/>
    </row>
    <row r="11" spans="1:30" ht="16.5" customHeight="1" x14ac:dyDescent="0.25">
      <c r="A11" s="7"/>
      <c r="B11" s="7"/>
      <c r="C11" s="7"/>
      <c r="D11" s="7"/>
      <c r="E11" s="7" t="s">
        <v>1087</v>
      </c>
      <c r="F11" s="7"/>
      <c r="G11" s="7"/>
      <c r="H11" s="7"/>
      <c r="I11" s="7"/>
      <c r="J11" s="7"/>
      <c r="K11" s="7"/>
      <c r="L11" s="9" t="s">
        <v>76</v>
      </c>
      <c r="M11" s="428">
        <v>67.3</v>
      </c>
      <c r="N11" s="430">
        <v>13.2</v>
      </c>
      <c r="O11" s="428">
        <v>59.7</v>
      </c>
      <c r="P11" s="430">
        <v>11.2</v>
      </c>
      <c r="Q11" s="428">
        <v>43.7</v>
      </c>
      <c r="R11" s="432">
        <v>9.4</v>
      </c>
      <c r="S11" s="428">
        <v>21.1</v>
      </c>
      <c r="T11" s="432">
        <v>5</v>
      </c>
      <c r="U11" s="423">
        <v>8.6</v>
      </c>
      <c r="V11" s="432">
        <v>6.5</v>
      </c>
      <c r="W11" s="424" t="s">
        <v>77</v>
      </c>
      <c r="X11" s="7"/>
      <c r="Y11" s="422">
        <v>7</v>
      </c>
      <c r="Z11" s="432">
        <v>3.1</v>
      </c>
      <c r="AA11" s="424" t="s">
        <v>77</v>
      </c>
      <c r="AB11" s="7"/>
      <c r="AC11" s="426">
        <v>211.7</v>
      </c>
      <c r="AD11" s="430">
        <v>20.399999999999999</v>
      </c>
    </row>
    <row r="12" spans="1:30" ht="16.5" customHeight="1" x14ac:dyDescent="0.25">
      <c r="A12" s="7"/>
      <c r="B12" s="7"/>
      <c r="C12" s="7"/>
      <c r="D12" s="7"/>
      <c r="E12" s="7" t="s">
        <v>1104</v>
      </c>
      <c r="F12" s="7"/>
      <c r="G12" s="7"/>
      <c r="H12" s="7"/>
      <c r="I12" s="7"/>
      <c r="J12" s="7"/>
      <c r="K12" s="7"/>
      <c r="L12" s="9" t="s">
        <v>76</v>
      </c>
      <c r="M12" s="428">
        <v>23.3</v>
      </c>
      <c r="N12" s="432">
        <v>8</v>
      </c>
      <c r="O12" s="428">
        <v>17.7</v>
      </c>
      <c r="P12" s="432">
        <v>5.3</v>
      </c>
      <c r="Q12" s="428">
        <v>27.5</v>
      </c>
      <c r="R12" s="432">
        <v>7.2</v>
      </c>
      <c r="S12" s="422">
        <v>7.7</v>
      </c>
      <c r="T12" s="432">
        <v>3.2</v>
      </c>
      <c r="U12" s="421">
        <v>3.9</v>
      </c>
      <c r="V12" s="425" t="s">
        <v>501</v>
      </c>
      <c r="W12" s="423">
        <v>5.3</v>
      </c>
      <c r="X12" s="432">
        <v>2.9</v>
      </c>
      <c r="Y12" s="424" t="s">
        <v>77</v>
      </c>
      <c r="Z12" s="7"/>
      <c r="AA12" s="421">
        <v>2.2000000000000002</v>
      </c>
      <c r="AB12" s="425" t="s">
        <v>501</v>
      </c>
      <c r="AC12" s="428">
        <v>85.8</v>
      </c>
      <c r="AD12" s="430">
        <v>14</v>
      </c>
    </row>
    <row r="13" spans="1:30" ht="16.5" customHeight="1" x14ac:dyDescent="0.25">
      <c r="A13" s="7"/>
      <c r="B13" s="7"/>
      <c r="C13" s="7"/>
      <c r="D13" s="7"/>
      <c r="E13" s="7" t="s">
        <v>83</v>
      </c>
      <c r="F13" s="7"/>
      <c r="G13" s="7"/>
      <c r="H13" s="7"/>
      <c r="I13" s="7"/>
      <c r="J13" s="7"/>
      <c r="K13" s="7"/>
      <c r="L13" s="9" t="s">
        <v>76</v>
      </c>
      <c r="M13" s="428">
        <v>90.1</v>
      </c>
      <c r="N13" s="430">
        <v>15.4</v>
      </c>
      <c r="O13" s="428">
        <v>76.8</v>
      </c>
      <c r="P13" s="430">
        <v>12</v>
      </c>
      <c r="Q13" s="428">
        <v>70.599999999999994</v>
      </c>
      <c r="R13" s="430">
        <v>12.5</v>
      </c>
      <c r="S13" s="428">
        <v>27.9</v>
      </c>
      <c r="T13" s="432">
        <v>5.4</v>
      </c>
      <c r="U13" s="428">
        <v>17</v>
      </c>
      <c r="V13" s="432">
        <v>7.8</v>
      </c>
      <c r="W13" s="423">
        <v>5.3</v>
      </c>
      <c r="X13" s="432">
        <v>2.9</v>
      </c>
      <c r="Y13" s="422">
        <v>7</v>
      </c>
      <c r="Z13" s="432">
        <v>3.1</v>
      </c>
      <c r="AA13" s="421">
        <v>2.2000000000000002</v>
      </c>
      <c r="AB13" s="425" t="s">
        <v>501</v>
      </c>
      <c r="AC13" s="426">
        <v>298.3</v>
      </c>
      <c r="AD13" s="430">
        <v>25.7</v>
      </c>
    </row>
    <row r="14" spans="1:30" ht="16.5" customHeight="1" x14ac:dyDescent="0.25">
      <c r="A14" s="7"/>
      <c r="B14" s="7"/>
      <c r="C14" s="7" t="s">
        <v>1016</v>
      </c>
      <c r="D14" s="7"/>
      <c r="E14" s="7"/>
      <c r="F14" s="7"/>
      <c r="G14" s="7"/>
      <c r="H14" s="7"/>
      <c r="I14" s="7"/>
      <c r="J14" s="7"/>
      <c r="K14" s="7"/>
      <c r="L14" s="9"/>
      <c r="M14" s="10"/>
      <c r="N14" s="7"/>
      <c r="O14" s="10"/>
      <c r="P14" s="7"/>
      <c r="Q14" s="10"/>
      <c r="R14" s="7"/>
      <c r="S14" s="10"/>
      <c r="T14" s="7"/>
      <c r="U14" s="10"/>
      <c r="V14" s="7"/>
      <c r="W14" s="10"/>
      <c r="X14" s="7"/>
      <c r="Y14" s="10"/>
      <c r="Z14" s="7"/>
      <c r="AA14" s="10"/>
      <c r="AB14" s="7"/>
      <c r="AC14" s="10"/>
      <c r="AD14" s="7"/>
    </row>
    <row r="15" spans="1:30" ht="16.5" customHeight="1" x14ac:dyDescent="0.25">
      <c r="A15" s="7"/>
      <c r="B15" s="7"/>
      <c r="C15" s="7"/>
      <c r="D15" s="7" t="s">
        <v>1013</v>
      </c>
      <c r="E15" s="7"/>
      <c r="F15" s="7"/>
      <c r="G15" s="7"/>
      <c r="H15" s="7"/>
      <c r="I15" s="7"/>
      <c r="J15" s="7"/>
      <c r="K15" s="7"/>
      <c r="L15" s="9"/>
      <c r="M15" s="10"/>
      <c r="N15" s="7"/>
      <c r="O15" s="10"/>
      <c r="P15" s="7"/>
      <c r="Q15" s="10"/>
      <c r="R15" s="7"/>
      <c r="S15" s="10"/>
      <c r="T15" s="7"/>
      <c r="U15" s="10"/>
      <c r="V15" s="7"/>
      <c r="W15" s="10"/>
      <c r="X15" s="7"/>
      <c r="Y15" s="10"/>
      <c r="Z15" s="7"/>
      <c r="AA15" s="10"/>
      <c r="AB15" s="7"/>
      <c r="AC15" s="10"/>
      <c r="AD15" s="7"/>
    </row>
    <row r="16" spans="1:30" ht="16.5" customHeight="1" x14ac:dyDescent="0.25">
      <c r="A16" s="7"/>
      <c r="B16" s="7"/>
      <c r="C16" s="7"/>
      <c r="D16" s="7"/>
      <c r="E16" s="7" t="s">
        <v>1087</v>
      </c>
      <c r="F16" s="7"/>
      <c r="G16" s="7"/>
      <c r="H16" s="7"/>
      <c r="I16" s="7"/>
      <c r="J16" s="7"/>
      <c r="K16" s="7"/>
      <c r="L16" s="9" t="s">
        <v>407</v>
      </c>
      <c r="M16" s="428">
        <v>67.900000000000006</v>
      </c>
      <c r="N16" s="432">
        <v>9.3000000000000007</v>
      </c>
      <c r="O16" s="428">
        <v>77.599999999999994</v>
      </c>
      <c r="P16" s="432">
        <v>8.8000000000000007</v>
      </c>
      <c r="Q16" s="428">
        <v>71.900000000000006</v>
      </c>
      <c r="R16" s="430">
        <v>11.7</v>
      </c>
      <c r="S16" s="428">
        <v>75.400000000000006</v>
      </c>
      <c r="T16" s="432">
        <v>7.4</v>
      </c>
      <c r="U16" s="419">
        <v>68.599999999999994</v>
      </c>
      <c r="V16" s="430">
        <v>36.700000000000003</v>
      </c>
      <c r="W16" s="424" t="s">
        <v>77</v>
      </c>
      <c r="X16" s="7"/>
      <c r="Y16" s="428">
        <v>70</v>
      </c>
      <c r="Z16" s="430">
        <v>22.9</v>
      </c>
      <c r="AA16" s="424" t="s">
        <v>77</v>
      </c>
      <c r="AB16" s="7"/>
      <c r="AC16" s="428">
        <v>71.900000000000006</v>
      </c>
      <c r="AD16" s="432">
        <v>4.4000000000000004</v>
      </c>
    </row>
    <row r="17" spans="1:30" ht="16.5" customHeight="1" x14ac:dyDescent="0.25">
      <c r="A17" s="7"/>
      <c r="B17" s="7"/>
      <c r="C17" s="7"/>
      <c r="D17" s="7"/>
      <c r="E17" s="7" t="s">
        <v>1104</v>
      </c>
      <c r="F17" s="7"/>
      <c r="G17" s="7"/>
      <c r="H17" s="7"/>
      <c r="I17" s="7"/>
      <c r="J17" s="7"/>
      <c r="K17" s="7"/>
      <c r="L17" s="9" t="s">
        <v>407</v>
      </c>
      <c r="M17" s="428">
        <v>79.8</v>
      </c>
      <c r="N17" s="430">
        <v>18</v>
      </c>
      <c r="O17" s="428">
        <v>68.400000000000006</v>
      </c>
      <c r="P17" s="430">
        <v>14.6</v>
      </c>
      <c r="Q17" s="428">
        <v>64.7</v>
      </c>
      <c r="R17" s="430">
        <v>14.3</v>
      </c>
      <c r="S17" s="428">
        <v>62.3</v>
      </c>
      <c r="T17" s="430">
        <v>16.5</v>
      </c>
      <c r="U17" s="418">
        <v>156.4</v>
      </c>
      <c r="V17" s="425" t="s">
        <v>501</v>
      </c>
      <c r="W17" s="419">
        <v>45.3</v>
      </c>
      <c r="X17" s="430">
        <v>34.200000000000003</v>
      </c>
      <c r="Y17" s="424" t="s">
        <v>77</v>
      </c>
      <c r="Z17" s="7"/>
      <c r="AA17" s="422" t="s">
        <v>79</v>
      </c>
      <c r="AB17" s="7"/>
      <c r="AC17" s="428">
        <v>73.900000000000006</v>
      </c>
      <c r="AD17" s="432">
        <v>6.7</v>
      </c>
    </row>
    <row r="18" spans="1:30" ht="16.5" customHeight="1" x14ac:dyDescent="0.25">
      <c r="A18" s="7"/>
      <c r="B18" s="7"/>
      <c r="C18" s="7"/>
      <c r="D18" s="7"/>
      <c r="E18" s="7" t="s">
        <v>83</v>
      </c>
      <c r="F18" s="7"/>
      <c r="G18" s="7"/>
      <c r="H18" s="7"/>
      <c r="I18" s="7"/>
      <c r="J18" s="7"/>
      <c r="K18" s="7"/>
      <c r="L18" s="9" t="s">
        <v>407</v>
      </c>
      <c r="M18" s="428">
        <v>72.400000000000006</v>
      </c>
      <c r="N18" s="432">
        <v>7</v>
      </c>
      <c r="O18" s="428">
        <v>75.099999999999994</v>
      </c>
      <c r="P18" s="432">
        <v>8.5</v>
      </c>
      <c r="Q18" s="428">
        <v>72.099999999999994</v>
      </c>
      <c r="R18" s="432">
        <v>9.1999999999999993</v>
      </c>
      <c r="S18" s="428">
        <v>70.599999999999994</v>
      </c>
      <c r="T18" s="432">
        <v>8</v>
      </c>
      <c r="U18" s="419">
        <v>47.1</v>
      </c>
      <c r="V18" s="430">
        <v>32.700000000000003</v>
      </c>
      <c r="W18" s="419">
        <v>45.3</v>
      </c>
      <c r="X18" s="430">
        <v>34.200000000000003</v>
      </c>
      <c r="Y18" s="428">
        <v>70</v>
      </c>
      <c r="Z18" s="430">
        <v>22.9</v>
      </c>
      <c r="AA18" s="422" t="s">
        <v>79</v>
      </c>
      <c r="AB18" s="7"/>
      <c r="AC18" s="428">
        <v>71.3</v>
      </c>
      <c r="AD18" s="432">
        <v>3.4</v>
      </c>
    </row>
    <row r="19" spans="1:30" ht="16.5" customHeight="1" x14ac:dyDescent="0.25">
      <c r="A19" s="7"/>
      <c r="B19" s="7" t="s">
        <v>89</v>
      </c>
      <c r="C19" s="7"/>
      <c r="D19" s="7"/>
      <c r="E19" s="7"/>
      <c r="F19" s="7"/>
      <c r="G19" s="7"/>
      <c r="H19" s="7"/>
      <c r="I19" s="7"/>
      <c r="J19" s="7"/>
      <c r="K19" s="7"/>
      <c r="L19" s="9"/>
      <c r="M19" s="10"/>
      <c r="N19" s="7"/>
      <c r="O19" s="10"/>
      <c r="P19" s="7"/>
      <c r="Q19" s="10"/>
      <c r="R19" s="7"/>
      <c r="S19" s="10"/>
      <c r="T19" s="7"/>
      <c r="U19" s="10"/>
      <c r="V19" s="7"/>
      <c r="W19" s="10"/>
      <c r="X19" s="7"/>
      <c r="Y19" s="10"/>
      <c r="Z19" s="7"/>
      <c r="AA19" s="10"/>
      <c r="AB19" s="7"/>
      <c r="AC19" s="10"/>
      <c r="AD19" s="7"/>
    </row>
    <row r="20" spans="1:30" ht="16.5" customHeight="1" x14ac:dyDescent="0.25">
      <c r="A20" s="7"/>
      <c r="B20" s="7"/>
      <c r="C20" s="7" t="s">
        <v>1012</v>
      </c>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c r="C21" s="7"/>
      <c r="D21" s="7" t="s">
        <v>1013</v>
      </c>
      <c r="E21" s="7"/>
      <c r="F21" s="7"/>
      <c r="G21" s="7"/>
      <c r="H21" s="7"/>
      <c r="I21" s="7"/>
      <c r="J21" s="7"/>
      <c r="K21" s="7"/>
      <c r="L21" s="9"/>
      <c r="M21" s="10"/>
      <c r="N21" s="7"/>
      <c r="O21" s="10"/>
      <c r="P21" s="7"/>
      <c r="Q21" s="10"/>
      <c r="R21" s="7"/>
      <c r="S21" s="10"/>
      <c r="T21" s="7"/>
      <c r="U21" s="10"/>
      <c r="V21" s="7"/>
      <c r="W21" s="10"/>
      <c r="X21" s="7"/>
      <c r="Y21" s="10"/>
      <c r="Z21" s="7"/>
      <c r="AA21" s="10"/>
      <c r="AB21" s="7"/>
      <c r="AC21" s="10"/>
      <c r="AD21" s="7"/>
    </row>
    <row r="22" spans="1:30" ht="16.5" customHeight="1" x14ac:dyDescent="0.25">
      <c r="A22" s="7"/>
      <c r="B22" s="7"/>
      <c r="C22" s="7"/>
      <c r="D22" s="7"/>
      <c r="E22" s="7" t="s">
        <v>1087</v>
      </c>
      <c r="F22" s="7"/>
      <c r="G22" s="7"/>
      <c r="H22" s="7"/>
      <c r="I22" s="7"/>
      <c r="J22" s="7"/>
      <c r="K22" s="7"/>
      <c r="L22" s="9" t="s">
        <v>76</v>
      </c>
      <c r="M22" s="428">
        <v>21.9</v>
      </c>
      <c r="N22" s="432">
        <v>8.6999999999999993</v>
      </c>
      <c r="O22" s="428">
        <v>23.8</v>
      </c>
      <c r="P22" s="432">
        <v>7</v>
      </c>
      <c r="Q22" s="428">
        <v>14.8</v>
      </c>
      <c r="R22" s="432">
        <v>5.5</v>
      </c>
      <c r="S22" s="422">
        <v>6.1</v>
      </c>
      <c r="T22" s="432">
        <v>2.4</v>
      </c>
      <c r="U22" s="422">
        <v>9.9</v>
      </c>
      <c r="V22" s="432">
        <v>3</v>
      </c>
      <c r="W22" s="424" t="s">
        <v>77</v>
      </c>
      <c r="X22" s="7"/>
      <c r="Y22" s="423">
        <v>1.3</v>
      </c>
      <c r="Z22" s="432">
        <v>0.8</v>
      </c>
      <c r="AA22" s="424" t="s">
        <v>77</v>
      </c>
      <c r="AB22" s="7"/>
      <c r="AC22" s="428">
        <v>75</v>
      </c>
      <c r="AD22" s="430">
        <v>12.2</v>
      </c>
    </row>
    <row r="23" spans="1:30" ht="16.5" customHeight="1" x14ac:dyDescent="0.25">
      <c r="A23" s="7"/>
      <c r="B23" s="7"/>
      <c r="C23" s="7"/>
      <c r="D23" s="7"/>
      <c r="E23" s="7" t="s">
        <v>1104</v>
      </c>
      <c r="F23" s="7"/>
      <c r="G23" s="7"/>
      <c r="H23" s="7"/>
      <c r="I23" s="7"/>
      <c r="J23" s="7"/>
      <c r="K23" s="7"/>
      <c r="L23" s="9" t="s">
        <v>76</v>
      </c>
      <c r="M23" s="419">
        <v>13.9</v>
      </c>
      <c r="N23" s="432">
        <v>7.2</v>
      </c>
      <c r="O23" s="422">
        <v>9.9</v>
      </c>
      <c r="P23" s="432">
        <v>4</v>
      </c>
      <c r="Q23" s="422">
        <v>9.4</v>
      </c>
      <c r="R23" s="432">
        <v>4.2</v>
      </c>
      <c r="S23" s="423">
        <v>1.5</v>
      </c>
      <c r="T23" s="432">
        <v>1.4</v>
      </c>
      <c r="U23" s="423">
        <v>2.9</v>
      </c>
      <c r="V23" s="432">
        <v>1.8</v>
      </c>
      <c r="W23" s="422">
        <v>3.1</v>
      </c>
      <c r="X23" s="432">
        <v>1.3</v>
      </c>
      <c r="Y23" s="424" t="s">
        <v>77</v>
      </c>
      <c r="Z23" s="7"/>
      <c r="AA23" s="423">
        <v>0.6</v>
      </c>
      <c r="AB23" s="432">
        <v>0.4</v>
      </c>
      <c r="AC23" s="428">
        <v>35.799999999999997</v>
      </c>
      <c r="AD23" s="432">
        <v>9.3000000000000007</v>
      </c>
    </row>
    <row r="24" spans="1:30" ht="16.5" customHeight="1" x14ac:dyDescent="0.25">
      <c r="A24" s="7"/>
      <c r="B24" s="7"/>
      <c r="C24" s="7"/>
      <c r="D24" s="7"/>
      <c r="E24" s="7" t="s">
        <v>83</v>
      </c>
      <c r="F24" s="7"/>
      <c r="G24" s="7"/>
      <c r="H24" s="7"/>
      <c r="I24" s="7"/>
      <c r="J24" s="7"/>
      <c r="K24" s="7"/>
      <c r="L24" s="9" t="s">
        <v>76</v>
      </c>
      <c r="M24" s="428">
        <v>34.5</v>
      </c>
      <c r="N24" s="432">
        <v>9.9</v>
      </c>
      <c r="O24" s="428">
        <v>31.4</v>
      </c>
      <c r="P24" s="432">
        <v>8.4</v>
      </c>
      <c r="Q24" s="428">
        <v>22.6</v>
      </c>
      <c r="R24" s="432">
        <v>6.4</v>
      </c>
      <c r="S24" s="422">
        <v>7.8</v>
      </c>
      <c r="T24" s="432">
        <v>2.6</v>
      </c>
      <c r="U24" s="428">
        <v>10.9</v>
      </c>
      <c r="V24" s="432">
        <v>3.7</v>
      </c>
      <c r="W24" s="422">
        <v>3.1</v>
      </c>
      <c r="X24" s="432">
        <v>1.3</v>
      </c>
      <c r="Y24" s="423">
        <v>1.3</v>
      </c>
      <c r="Z24" s="432">
        <v>0.8</v>
      </c>
      <c r="AA24" s="423">
        <v>0.6</v>
      </c>
      <c r="AB24" s="432">
        <v>0.4</v>
      </c>
      <c r="AC24" s="426">
        <v>111.5</v>
      </c>
      <c r="AD24" s="430">
        <v>14.9</v>
      </c>
    </row>
    <row r="25" spans="1:30" ht="16.5" customHeight="1" x14ac:dyDescent="0.25">
      <c r="A25" s="7"/>
      <c r="B25" s="7"/>
      <c r="C25" s="7"/>
      <c r="D25" s="7" t="s">
        <v>1015</v>
      </c>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c r="C26" s="7"/>
      <c r="D26" s="7"/>
      <c r="E26" s="7" t="s">
        <v>1087</v>
      </c>
      <c r="F26" s="7"/>
      <c r="G26" s="7"/>
      <c r="H26" s="7"/>
      <c r="I26" s="7"/>
      <c r="J26" s="7"/>
      <c r="K26" s="7"/>
      <c r="L26" s="9" t="s">
        <v>76</v>
      </c>
      <c r="M26" s="428">
        <v>26.4</v>
      </c>
      <c r="N26" s="432">
        <v>9.1999999999999993</v>
      </c>
      <c r="O26" s="428">
        <v>31.5</v>
      </c>
      <c r="P26" s="432">
        <v>8.1</v>
      </c>
      <c r="Q26" s="428">
        <v>16.7</v>
      </c>
      <c r="R26" s="432">
        <v>6</v>
      </c>
      <c r="S26" s="422">
        <v>9.1</v>
      </c>
      <c r="T26" s="432">
        <v>2.8</v>
      </c>
      <c r="U26" s="428">
        <v>12.7</v>
      </c>
      <c r="V26" s="432">
        <v>3.6</v>
      </c>
      <c r="W26" s="424" t="s">
        <v>77</v>
      </c>
      <c r="X26" s="7"/>
      <c r="Y26" s="423">
        <v>1.7</v>
      </c>
      <c r="Z26" s="432">
        <v>0.9</v>
      </c>
      <c r="AA26" s="424" t="s">
        <v>77</v>
      </c>
      <c r="AB26" s="7"/>
      <c r="AC26" s="428">
        <v>97.6</v>
      </c>
      <c r="AD26" s="430">
        <v>13</v>
      </c>
    </row>
    <row r="27" spans="1:30" ht="16.5" customHeight="1" x14ac:dyDescent="0.25">
      <c r="A27" s="7"/>
      <c r="B27" s="7"/>
      <c r="C27" s="7"/>
      <c r="D27" s="7"/>
      <c r="E27" s="7" t="s">
        <v>1104</v>
      </c>
      <c r="F27" s="7"/>
      <c r="G27" s="7"/>
      <c r="H27" s="7"/>
      <c r="I27" s="7"/>
      <c r="J27" s="7"/>
      <c r="K27" s="7"/>
      <c r="L27" s="9" t="s">
        <v>76</v>
      </c>
      <c r="M27" s="428">
        <v>15.5</v>
      </c>
      <c r="N27" s="432">
        <v>7.2</v>
      </c>
      <c r="O27" s="428">
        <v>11.2</v>
      </c>
      <c r="P27" s="432">
        <v>4.8</v>
      </c>
      <c r="Q27" s="422">
        <v>9.8000000000000007</v>
      </c>
      <c r="R27" s="432">
        <v>4.5</v>
      </c>
      <c r="S27" s="423">
        <v>1.9</v>
      </c>
      <c r="T27" s="432">
        <v>1.7</v>
      </c>
      <c r="U27" s="423">
        <v>3.3</v>
      </c>
      <c r="V27" s="432">
        <v>1.8</v>
      </c>
      <c r="W27" s="422">
        <v>3.5</v>
      </c>
      <c r="X27" s="432">
        <v>1.4</v>
      </c>
      <c r="Y27" s="424" t="s">
        <v>77</v>
      </c>
      <c r="Z27" s="7"/>
      <c r="AA27" s="423">
        <v>0.6</v>
      </c>
      <c r="AB27" s="432">
        <v>0.4</v>
      </c>
      <c r="AC27" s="428">
        <v>46.8</v>
      </c>
      <c r="AD27" s="430">
        <v>10.4</v>
      </c>
    </row>
    <row r="28" spans="1:30" ht="16.5" customHeight="1" x14ac:dyDescent="0.25">
      <c r="A28" s="7"/>
      <c r="B28" s="7"/>
      <c r="C28" s="7"/>
      <c r="D28" s="7"/>
      <c r="E28" s="7" t="s">
        <v>83</v>
      </c>
      <c r="F28" s="7"/>
      <c r="G28" s="7"/>
      <c r="H28" s="7"/>
      <c r="I28" s="7"/>
      <c r="J28" s="7"/>
      <c r="K28" s="7"/>
      <c r="L28" s="9" t="s">
        <v>76</v>
      </c>
      <c r="M28" s="428">
        <v>43.4</v>
      </c>
      <c r="N28" s="430">
        <v>10.199999999999999</v>
      </c>
      <c r="O28" s="428">
        <v>43.1</v>
      </c>
      <c r="P28" s="430">
        <v>10.1</v>
      </c>
      <c r="Q28" s="428">
        <v>26</v>
      </c>
      <c r="R28" s="432">
        <v>7</v>
      </c>
      <c r="S28" s="428">
        <v>11.4</v>
      </c>
      <c r="T28" s="432">
        <v>2.8</v>
      </c>
      <c r="U28" s="428">
        <v>14.8</v>
      </c>
      <c r="V28" s="432">
        <v>4.0999999999999996</v>
      </c>
      <c r="W28" s="422">
        <v>3.5</v>
      </c>
      <c r="X28" s="432">
        <v>1.4</v>
      </c>
      <c r="Y28" s="423">
        <v>1.7</v>
      </c>
      <c r="Z28" s="432">
        <v>0.9</v>
      </c>
      <c r="AA28" s="423">
        <v>0.6</v>
      </c>
      <c r="AB28" s="432">
        <v>0.4</v>
      </c>
      <c r="AC28" s="426">
        <v>144.4</v>
      </c>
      <c r="AD28" s="430">
        <v>15.8</v>
      </c>
    </row>
    <row r="29" spans="1:30" ht="16.5" customHeight="1" x14ac:dyDescent="0.25">
      <c r="A29" s="7"/>
      <c r="B29" s="7"/>
      <c r="C29" s="7" t="s">
        <v>1016</v>
      </c>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c r="C30" s="7"/>
      <c r="D30" s="7" t="s">
        <v>1013</v>
      </c>
      <c r="E30" s="7"/>
      <c r="F30" s="7"/>
      <c r="G30" s="7"/>
      <c r="H30" s="7"/>
      <c r="I30" s="7"/>
      <c r="J30" s="7"/>
      <c r="K30" s="7"/>
      <c r="L30" s="9"/>
      <c r="M30" s="10"/>
      <c r="N30" s="7"/>
      <c r="O30" s="10"/>
      <c r="P30" s="7"/>
      <c r="Q30" s="10"/>
      <c r="R30" s="7"/>
      <c r="S30" s="10"/>
      <c r="T30" s="7"/>
      <c r="U30" s="10"/>
      <c r="V30" s="7"/>
      <c r="W30" s="10"/>
      <c r="X30" s="7"/>
      <c r="Y30" s="10"/>
      <c r="Z30" s="7"/>
      <c r="AA30" s="10"/>
      <c r="AB30" s="7"/>
      <c r="AC30" s="10"/>
      <c r="AD30" s="7"/>
    </row>
    <row r="31" spans="1:30" ht="16.5" customHeight="1" x14ac:dyDescent="0.25">
      <c r="A31" s="7"/>
      <c r="B31" s="7"/>
      <c r="C31" s="7"/>
      <c r="D31" s="7"/>
      <c r="E31" s="7" t="s">
        <v>1087</v>
      </c>
      <c r="F31" s="7"/>
      <c r="G31" s="7"/>
      <c r="H31" s="7"/>
      <c r="I31" s="7"/>
      <c r="J31" s="7"/>
      <c r="K31" s="7"/>
      <c r="L31" s="9" t="s">
        <v>407</v>
      </c>
      <c r="M31" s="428">
        <v>83</v>
      </c>
      <c r="N31" s="430">
        <v>16.100000000000001</v>
      </c>
      <c r="O31" s="428">
        <v>75.599999999999994</v>
      </c>
      <c r="P31" s="430">
        <v>10.5</v>
      </c>
      <c r="Q31" s="428">
        <v>88.6</v>
      </c>
      <c r="R31" s="432">
        <v>8.1999999999999993</v>
      </c>
      <c r="S31" s="428">
        <v>67</v>
      </c>
      <c r="T31" s="430">
        <v>16.5</v>
      </c>
      <c r="U31" s="428">
        <v>78</v>
      </c>
      <c r="V31" s="432">
        <v>7.5</v>
      </c>
      <c r="W31" s="424" t="s">
        <v>77</v>
      </c>
      <c r="X31" s="7"/>
      <c r="Y31" s="428">
        <v>76.5</v>
      </c>
      <c r="Z31" s="430">
        <v>22.8</v>
      </c>
      <c r="AA31" s="424" t="s">
        <v>77</v>
      </c>
      <c r="AB31" s="7"/>
      <c r="AC31" s="428">
        <v>76.8</v>
      </c>
      <c r="AD31" s="432">
        <v>7.2</v>
      </c>
    </row>
    <row r="32" spans="1:30" ht="16.5" customHeight="1" x14ac:dyDescent="0.25">
      <c r="A32" s="7"/>
      <c r="B32" s="7"/>
      <c r="C32" s="7"/>
      <c r="D32" s="7"/>
      <c r="E32" s="7" t="s">
        <v>1104</v>
      </c>
      <c r="F32" s="7"/>
      <c r="G32" s="7"/>
      <c r="H32" s="7"/>
      <c r="I32" s="7"/>
      <c r="J32" s="7"/>
      <c r="K32" s="7"/>
      <c r="L32" s="9" t="s">
        <v>407</v>
      </c>
      <c r="M32" s="428">
        <v>89.7</v>
      </c>
      <c r="N32" s="430">
        <v>20.6</v>
      </c>
      <c r="O32" s="428">
        <v>88.4</v>
      </c>
      <c r="P32" s="430">
        <v>13.5</v>
      </c>
      <c r="Q32" s="428">
        <v>95.9</v>
      </c>
      <c r="R32" s="430">
        <v>10.3</v>
      </c>
      <c r="S32" s="428">
        <v>78.900000000000006</v>
      </c>
      <c r="T32" s="430">
        <v>23.4</v>
      </c>
      <c r="U32" s="428">
        <v>87.9</v>
      </c>
      <c r="V32" s="430">
        <v>24.3</v>
      </c>
      <c r="W32" s="428">
        <v>88.6</v>
      </c>
      <c r="X32" s="430">
        <v>12</v>
      </c>
      <c r="Y32" s="424" t="s">
        <v>77</v>
      </c>
      <c r="Z32" s="7"/>
      <c r="AA32" s="426">
        <v>100</v>
      </c>
      <c r="AB32" s="7"/>
      <c r="AC32" s="428">
        <v>76.5</v>
      </c>
      <c r="AD32" s="430">
        <v>10.5</v>
      </c>
    </row>
    <row r="33" spans="1:30" ht="16.5" customHeight="1" x14ac:dyDescent="0.25">
      <c r="A33" s="7"/>
      <c r="B33" s="7"/>
      <c r="C33" s="7"/>
      <c r="D33" s="7"/>
      <c r="E33" s="7" t="s">
        <v>83</v>
      </c>
      <c r="F33" s="7"/>
      <c r="G33" s="7"/>
      <c r="H33" s="7"/>
      <c r="I33" s="7"/>
      <c r="J33" s="7"/>
      <c r="K33" s="7"/>
      <c r="L33" s="9" t="s">
        <v>407</v>
      </c>
      <c r="M33" s="428">
        <v>79.5</v>
      </c>
      <c r="N33" s="430">
        <v>13.2</v>
      </c>
      <c r="O33" s="428">
        <v>72.900000000000006</v>
      </c>
      <c r="P33" s="432">
        <v>9.4</v>
      </c>
      <c r="Q33" s="428">
        <v>86.9</v>
      </c>
      <c r="R33" s="432">
        <v>8</v>
      </c>
      <c r="S33" s="428">
        <v>68.400000000000006</v>
      </c>
      <c r="T33" s="430">
        <v>15.1</v>
      </c>
      <c r="U33" s="428">
        <v>73.599999999999994</v>
      </c>
      <c r="V33" s="430">
        <v>14</v>
      </c>
      <c r="W33" s="428">
        <v>88.6</v>
      </c>
      <c r="X33" s="430">
        <v>12</v>
      </c>
      <c r="Y33" s="428">
        <v>76.5</v>
      </c>
      <c r="Z33" s="430">
        <v>22.8</v>
      </c>
      <c r="AA33" s="426">
        <v>100</v>
      </c>
      <c r="AB33" s="7"/>
      <c r="AC33" s="428">
        <v>77.2</v>
      </c>
      <c r="AD33" s="432">
        <v>5.9</v>
      </c>
    </row>
    <row r="34" spans="1:30" ht="16.5" customHeight="1" x14ac:dyDescent="0.25">
      <c r="A34" s="7"/>
      <c r="B34" s="7" t="s">
        <v>93</v>
      </c>
      <c r="C34" s="7"/>
      <c r="D34" s="7"/>
      <c r="E34" s="7"/>
      <c r="F34" s="7"/>
      <c r="G34" s="7"/>
      <c r="H34" s="7"/>
      <c r="I34" s="7"/>
      <c r="J34" s="7"/>
      <c r="K34" s="7"/>
      <c r="L34" s="9"/>
      <c r="M34" s="10"/>
      <c r="N34" s="7"/>
      <c r="O34" s="10"/>
      <c r="P34" s="7"/>
      <c r="Q34" s="10"/>
      <c r="R34" s="7"/>
      <c r="S34" s="10"/>
      <c r="T34" s="7"/>
      <c r="U34" s="10"/>
      <c r="V34" s="7"/>
      <c r="W34" s="10"/>
      <c r="X34" s="7"/>
      <c r="Y34" s="10"/>
      <c r="Z34" s="7"/>
      <c r="AA34" s="10"/>
      <c r="AB34" s="7"/>
      <c r="AC34" s="10"/>
      <c r="AD34" s="7"/>
    </row>
    <row r="35" spans="1:30" ht="16.5" customHeight="1" x14ac:dyDescent="0.25">
      <c r="A35" s="7"/>
      <c r="B35" s="7"/>
      <c r="C35" s="7" t="s">
        <v>1012</v>
      </c>
      <c r="D35" s="7"/>
      <c r="E35" s="7"/>
      <c r="F35" s="7"/>
      <c r="G35" s="7"/>
      <c r="H35" s="7"/>
      <c r="I35" s="7"/>
      <c r="J35" s="7"/>
      <c r="K35" s="7"/>
      <c r="L35" s="9"/>
      <c r="M35" s="10"/>
      <c r="N35" s="7"/>
      <c r="O35" s="10"/>
      <c r="P35" s="7"/>
      <c r="Q35" s="10"/>
      <c r="R35" s="7"/>
      <c r="S35" s="10"/>
      <c r="T35" s="7"/>
      <c r="U35" s="10"/>
      <c r="V35" s="7"/>
      <c r="W35" s="10"/>
      <c r="X35" s="7"/>
      <c r="Y35" s="10"/>
      <c r="Z35" s="7"/>
      <c r="AA35" s="10"/>
      <c r="AB35" s="7"/>
      <c r="AC35" s="10"/>
      <c r="AD35" s="7"/>
    </row>
    <row r="36" spans="1:30" ht="16.5" customHeight="1" x14ac:dyDescent="0.25">
      <c r="A36" s="7"/>
      <c r="B36" s="7"/>
      <c r="C36" s="7"/>
      <c r="D36" s="7" t="s">
        <v>1013</v>
      </c>
      <c r="E36" s="7"/>
      <c r="F36" s="7"/>
      <c r="G36" s="7"/>
      <c r="H36" s="7"/>
      <c r="I36" s="7"/>
      <c r="J36" s="7"/>
      <c r="K36" s="7"/>
      <c r="L36" s="9"/>
      <c r="M36" s="10"/>
      <c r="N36" s="7"/>
      <c r="O36" s="10"/>
      <c r="P36" s="7"/>
      <c r="Q36" s="10"/>
      <c r="R36" s="7"/>
      <c r="S36" s="10"/>
      <c r="T36" s="7"/>
      <c r="U36" s="10"/>
      <c r="V36" s="7"/>
      <c r="W36" s="10"/>
      <c r="X36" s="7"/>
      <c r="Y36" s="10"/>
      <c r="Z36" s="7"/>
      <c r="AA36" s="10"/>
      <c r="AB36" s="7"/>
      <c r="AC36" s="10"/>
      <c r="AD36" s="7"/>
    </row>
    <row r="37" spans="1:30" ht="16.5" customHeight="1" x14ac:dyDescent="0.25">
      <c r="A37" s="7"/>
      <c r="B37" s="7"/>
      <c r="C37" s="7"/>
      <c r="D37" s="7"/>
      <c r="E37" s="7" t="s">
        <v>1087</v>
      </c>
      <c r="F37" s="7"/>
      <c r="G37" s="7"/>
      <c r="H37" s="7"/>
      <c r="I37" s="7"/>
      <c r="J37" s="7"/>
      <c r="K37" s="7"/>
      <c r="L37" s="9" t="s">
        <v>76</v>
      </c>
      <c r="M37" s="428">
        <v>18</v>
      </c>
      <c r="N37" s="432">
        <v>5.9</v>
      </c>
      <c r="O37" s="428">
        <v>18.100000000000001</v>
      </c>
      <c r="P37" s="432">
        <v>4.2</v>
      </c>
      <c r="Q37" s="422">
        <v>9</v>
      </c>
      <c r="R37" s="432">
        <v>4.0999999999999996</v>
      </c>
      <c r="S37" s="422">
        <v>5</v>
      </c>
      <c r="T37" s="432">
        <v>2.2999999999999998</v>
      </c>
      <c r="U37" s="422">
        <v>5.0999999999999996</v>
      </c>
      <c r="V37" s="432">
        <v>1.9</v>
      </c>
      <c r="W37" s="424" t="s">
        <v>77</v>
      </c>
      <c r="X37" s="7"/>
      <c r="Y37" s="423">
        <v>0.7</v>
      </c>
      <c r="Z37" s="432">
        <v>0.6</v>
      </c>
      <c r="AA37" s="424" t="s">
        <v>77</v>
      </c>
      <c r="AB37" s="7"/>
      <c r="AC37" s="428">
        <v>56.6</v>
      </c>
      <c r="AD37" s="432">
        <v>8.3000000000000007</v>
      </c>
    </row>
    <row r="38" spans="1:30" ht="16.5" customHeight="1" x14ac:dyDescent="0.25">
      <c r="A38" s="7"/>
      <c r="B38" s="7"/>
      <c r="C38" s="7"/>
      <c r="D38" s="7"/>
      <c r="E38" s="7" t="s">
        <v>1104</v>
      </c>
      <c r="F38" s="7"/>
      <c r="G38" s="7"/>
      <c r="H38" s="7"/>
      <c r="I38" s="7"/>
      <c r="J38" s="7"/>
      <c r="K38" s="7"/>
      <c r="L38" s="9" t="s">
        <v>76</v>
      </c>
      <c r="M38" s="422">
        <v>9.9</v>
      </c>
      <c r="N38" s="432">
        <v>4.5</v>
      </c>
      <c r="O38" s="422">
        <v>8.6999999999999993</v>
      </c>
      <c r="P38" s="432">
        <v>3.3</v>
      </c>
      <c r="Q38" s="424" t="s">
        <v>501</v>
      </c>
      <c r="R38" s="7"/>
      <c r="S38" s="424" t="s">
        <v>501</v>
      </c>
      <c r="T38" s="7"/>
      <c r="U38" s="423">
        <v>1.4</v>
      </c>
      <c r="V38" s="432">
        <v>1.2</v>
      </c>
      <c r="W38" s="423">
        <v>2</v>
      </c>
      <c r="X38" s="432">
        <v>1.2</v>
      </c>
      <c r="Y38" s="424" t="s">
        <v>77</v>
      </c>
      <c r="Z38" s="7"/>
      <c r="AA38" s="424" t="s">
        <v>501</v>
      </c>
      <c r="AB38" s="7"/>
      <c r="AC38" s="428">
        <v>30</v>
      </c>
      <c r="AD38" s="432">
        <v>5.8</v>
      </c>
    </row>
    <row r="39" spans="1:30" ht="16.5" customHeight="1" x14ac:dyDescent="0.25">
      <c r="A39" s="7"/>
      <c r="B39" s="7"/>
      <c r="C39" s="7"/>
      <c r="D39" s="7"/>
      <c r="E39" s="7" t="s">
        <v>83</v>
      </c>
      <c r="F39" s="7"/>
      <c r="G39" s="7"/>
      <c r="H39" s="7"/>
      <c r="I39" s="7"/>
      <c r="J39" s="7"/>
      <c r="K39" s="7"/>
      <c r="L39" s="9" t="s">
        <v>76</v>
      </c>
      <c r="M39" s="428">
        <v>28.7</v>
      </c>
      <c r="N39" s="432">
        <v>6.8</v>
      </c>
      <c r="O39" s="428">
        <v>28.7</v>
      </c>
      <c r="P39" s="432">
        <v>5.2</v>
      </c>
      <c r="Q39" s="428">
        <v>13.8</v>
      </c>
      <c r="R39" s="432">
        <v>4.5</v>
      </c>
      <c r="S39" s="422">
        <v>6.2</v>
      </c>
      <c r="T39" s="432">
        <v>2.6</v>
      </c>
      <c r="U39" s="422">
        <v>5.7</v>
      </c>
      <c r="V39" s="432">
        <v>2.2000000000000002</v>
      </c>
      <c r="W39" s="423">
        <v>2</v>
      </c>
      <c r="X39" s="432">
        <v>1.2</v>
      </c>
      <c r="Y39" s="423">
        <v>0.7</v>
      </c>
      <c r="Z39" s="432">
        <v>0.6</v>
      </c>
      <c r="AA39" s="424" t="s">
        <v>501</v>
      </c>
      <c r="AB39" s="7"/>
      <c r="AC39" s="428">
        <v>84.7</v>
      </c>
      <c r="AD39" s="430">
        <v>10</v>
      </c>
    </row>
    <row r="40" spans="1:30" ht="16.5" customHeight="1" x14ac:dyDescent="0.25">
      <c r="A40" s="7"/>
      <c r="B40" s="7"/>
      <c r="C40" s="7"/>
      <c r="D40" s="7" t="s">
        <v>1015</v>
      </c>
      <c r="E40" s="7"/>
      <c r="F40" s="7"/>
      <c r="G40" s="7"/>
      <c r="H40" s="7"/>
      <c r="I40" s="7"/>
      <c r="J40" s="7"/>
      <c r="K40" s="7"/>
      <c r="L40" s="9"/>
      <c r="M40" s="10"/>
      <c r="N40" s="7"/>
      <c r="O40" s="10"/>
      <c r="P40" s="7"/>
      <c r="Q40" s="10"/>
      <c r="R40" s="7"/>
      <c r="S40" s="10"/>
      <c r="T40" s="7"/>
      <c r="U40" s="10"/>
      <c r="V40" s="7"/>
      <c r="W40" s="10"/>
      <c r="X40" s="7"/>
      <c r="Y40" s="10"/>
      <c r="Z40" s="7"/>
      <c r="AA40" s="10"/>
      <c r="AB40" s="7"/>
      <c r="AC40" s="10"/>
      <c r="AD40" s="7"/>
    </row>
    <row r="41" spans="1:30" ht="16.5" customHeight="1" x14ac:dyDescent="0.25">
      <c r="A41" s="7"/>
      <c r="B41" s="7"/>
      <c r="C41" s="7"/>
      <c r="D41" s="7"/>
      <c r="E41" s="7" t="s">
        <v>1087</v>
      </c>
      <c r="F41" s="7"/>
      <c r="G41" s="7"/>
      <c r="H41" s="7"/>
      <c r="I41" s="7"/>
      <c r="J41" s="7"/>
      <c r="K41" s="7"/>
      <c r="L41" s="9" t="s">
        <v>76</v>
      </c>
      <c r="M41" s="428">
        <v>20.100000000000001</v>
      </c>
      <c r="N41" s="432">
        <v>5.9</v>
      </c>
      <c r="O41" s="428">
        <v>20.399999999999999</v>
      </c>
      <c r="P41" s="432">
        <v>4.5999999999999996</v>
      </c>
      <c r="Q41" s="428">
        <v>11.7</v>
      </c>
      <c r="R41" s="432">
        <v>4.3</v>
      </c>
      <c r="S41" s="422">
        <v>5.6</v>
      </c>
      <c r="T41" s="432">
        <v>2.2999999999999998</v>
      </c>
      <c r="U41" s="422">
        <v>6</v>
      </c>
      <c r="V41" s="432">
        <v>2.1</v>
      </c>
      <c r="W41" s="424" t="s">
        <v>77</v>
      </c>
      <c r="X41" s="7"/>
      <c r="Y41" s="423">
        <v>1.1000000000000001</v>
      </c>
      <c r="Z41" s="432">
        <v>0.7</v>
      </c>
      <c r="AA41" s="424" t="s">
        <v>77</v>
      </c>
      <c r="AB41" s="7"/>
      <c r="AC41" s="428">
        <v>66.5</v>
      </c>
      <c r="AD41" s="432">
        <v>8.6999999999999993</v>
      </c>
    </row>
    <row r="42" spans="1:30" ht="16.5" customHeight="1" x14ac:dyDescent="0.25">
      <c r="A42" s="7"/>
      <c r="B42" s="7"/>
      <c r="C42" s="7"/>
      <c r="D42" s="7"/>
      <c r="E42" s="7" t="s">
        <v>1104</v>
      </c>
      <c r="F42" s="7"/>
      <c r="G42" s="7"/>
      <c r="H42" s="7"/>
      <c r="I42" s="7"/>
      <c r="J42" s="7"/>
      <c r="K42" s="7"/>
      <c r="L42" s="9" t="s">
        <v>76</v>
      </c>
      <c r="M42" s="428">
        <v>13.2</v>
      </c>
      <c r="N42" s="432">
        <v>4.8</v>
      </c>
      <c r="O42" s="428">
        <v>11.8</v>
      </c>
      <c r="P42" s="432">
        <v>4.3</v>
      </c>
      <c r="Q42" s="423">
        <v>4.8</v>
      </c>
      <c r="R42" s="432">
        <v>2.7</v>
      </c>
      <c r="S42" s="424" t="s">
        <v>501</v>
      </c>
      <c r="T42" s="7"/>
      <c r="U42" s="423">
        <v>1.4</v>
      </c>
      <c r="V42" s="432">
        <v>1.2</v>
      </c>
      <c r="W42" s="422">
        <v>2.7</v>
      </c>
      <c r="X42" s="432">
        <v>1.2</v>
      </c>
      <c r="Y42" s="424" t="s">
        <v>77</v>
      </c>
      <c r="Z42" s="7"/>
      <c r="AA42" s="424" t="s">
        <v>501</v>
      </c>
      <c r="AB42" s="7"/>
      <c r="AC42" s="428">
        <v>35.200000000000003</v>
      </c>
      <c r="AD42" s="432">
        <v>6.3</v>
      </c>
    </row>
    <row r="43" spans="1:30" ht="16.5" customHeight="1" x14ac:dyDescent="0.25">
      <c r="A43" s="7"/>
      <c r="B43" s="7"/>
      <c r="C43" s="7"/>
      <c r="D43" s="7"/>
      <c r="E43" s="7" t="s">
        <v>83</v>
      </c>
      <c r="F43" s="7"/>
      <c r="G43" s="7"/>
      <c r="H43" s="7"/>
      <c r="I43" s="7"/>
      <c r="J43" s="7"/>
      <c r="K43" s="7"/>
      <c r="L43" s="9" t="s">
        <v>76</v>
      </c>
      <c r="M43" s="428">
        <v>33.700000000000003</v>
      </c>
      <c r="N43" s="432">
        <v>7</v>
      </c>
      <c r="O43" s="428">
        <v>34.799999999999997</v>
      </c>
      <c r="P43" s="432">
        <v>6.1</v>
      </c>
      <c r="Q43" s="428">
        <v>15.7</v>
      </c>
      <c r="R43" s="432">
        <v>4.9000000000000004</v>
      </c>
      <c r="S43" s="422">
        <v>8.4</v>
      </c>
      <c r="T43" s="432">
        <v>2.7</v>
      </c>
      <c r="U43" s="422">
        <v>7.4</v>
      </c>
      <c r="V43" s="432">
        <v>2.2999999999999998</v>
      </c>
      <c r="W43" s="422">
        <v>2.7</v>
      </c>
      <c r="X43" s="432">
        <v>1.2</v>
      </c>
      <c r="Y43" s="423">
        <v>1.1000000000000001</v>
      </c>
      <c r="Z43" s="432">
        <v>0.7</v>
      </c>
      <c r="AA43" s="424" t="s">
        <v>501</v>
      </c>
      <c r="AB43" s="7"/>
      <c r="AC43" s="426">
        <v>100</v>
      </c>
      <c r="AD43" s="430">
        <v>10.4</v>
      </c>
    </row>
    <row r="44" spans="1:30" ht="16.5" customHeight="1" x14ac:dyDescent="0.25">
      <c r="A44" s="7"/>
      <c r="B44" s="7"/>
      <c r="C44" s="7" t="s">
        <v>1016</v>
      </c>
      <c r="D44" s="7"/>
      <c r="E44" s="7"/>
      <c r="F44" s="7"/>
      <c r="G44" s="7"/>
      <c r="H44" s="7"/>
      <c r="I44" s="7"/>
      <c r="J44" s="7"/>
      <c r="K44" s="7"/>
      <c r="L44" s="9"/>
      <c r="M44" s="10"/>
      <c r="N44" s="7"/>
      <c r="O44" s="10"/>
      <c r="P44" s="7"/>
      <c r="Q44" s="10"/>
      <c r="R44" s="7"/>
      <c r="S44" s="10"/>
      <c r="T44" s="7"/>
      <c r="U44" s="10"/>
      <c r="V44" s="7"/>
      <c r="W44" s="10"/>
      <c r="X44" s="7"/>
      <c r="Y44" s="10"/>
      <c r="Z44" s="7"/>
      <c r="AA44" s="10"/>
      <c r="AB44" s="7"/>
      <c r="AC44" s="10"/>
      <c r="AD44" s="7"/>
    </row>
    <row r="45" spans="1:30" ht="16.5" customHeight="1" x14ac:dyDescent="0.25">
      <c r="A45" s="7"/>
      <c r="B45" s="7"/>
      <c r="C45" s="7"/>
      <c r="D45" s="7" t="s">
        <v>1013</v>
      </c>
      <c r="E45" s="7"/>
      <c r="F45" s="7"/>
      <c r="G45" s="7"/>
      <c r="H45" s="7"/>
      <c r="I45" s="7"/>
      <c r="J45" s="7"/>
      <c r="K45" s="7"/>
      <c r="L45" s="9"/>
      <c r="M45" s="10"/>
      <c r="N45" s="7"/>
      <c r="O45" s="10"/>
      <c r="P45" s="7"/>
      <c r="Q45" s="10"/>
      <c r="R45" s="7"/>
      <c r="S45" s="10"/>
      <c r="T45" s="7"/>
      <c r="U45" s="10"/>
      <c r="V45" s="7"/>
      <c r="W45" s="10"/>
      <c r="X45" s="7"/>
      <c r="Y45" s="10"/>
      <c r="Z45" s="7"/>
      <c r="AA45" s="10"/>
      <c r="AB45" s="7"/>
      <c r="AC45" s="10"/>
      <c r="AD45" s="7"/>
    </row>
    <row r="46" spans="1:30" ht="16.5" customHeight="1" x14ac:dyDescent="0.25">
      <c r="A46" s="7"/>
      <c r="B46" s="7"/>
      <c r="C46" s="7"/>
      <c r="D46" s="7"/>
      <c r="E46" s="7" t="s">
        <v>1087</v>
      </c>
      <c r="F46" s="7"/>
      <c r="G46" s="7"/>
      <c r="H46" s="7"/>
      <c r="I46" s="7"/>
      <c r="J46" s="7"/>
      <c r="K46" s="7"/>
      <c r="L46" s="9" t="s">
        <v>407</v>
      </c>
      <c r="M46" s="428">
        <v>89.6</v>
      </c>
      <c r="N46" s="430">
        <v>12.8</v>
      </c>
      <c r="O46" s="428">
        <v>88.7</v>
      </c>
      <c r="P46" s="432">
        <v>5.9</v>
      </c>
      <c r="Q46" s="428">
        <v>76.900000000000006</v>
      </c>
      <c r="R46" s="430">
        <v>20.2</v>
      </c>
      <c r="S46" s="428">
        <v>89.3</v>
      </c>
      <c r="T46" s="430">
        <v>16.5</v>
      </c>
      <c r="U46" s="428">
        <v>85</v>
      </c>
      <c r="V46" s="430">
        <v>13.2</v>
      </c>
      <c r="W46" s="424" t="s">
        <v>77</v>
      </c>
      <c r="X46" s="7"/>
      <c r="Y46" s="419">
        <v>63.6</v>
      </c>
      <c r="Z46" s="430">
        <v>39.1</v>
      </c>
      <c r="AA46" s="424" t="s">
        <v>77</v>
      </c>
      <c r="AB46" s="7"/>
      <c r="AC46" s="428">
        <v>85.1</v>
      </c>
      <c r="AD46" s="432">
        <v>5.7</v>
      </c>
    </row>
    <row r="47" spans="1:30" ht="16.5" customHeight="1" x14ac:dyDescent="0.25">
      <c r="A47" s="7"/>
      <c r="B47" s="7"/>
      <c r="C47" s="7"/>
      <c r="D47" s="7"/>
      <c r="E47" s="7" t="s">
        <v>1104</v>
      </c>
      <c r="F47" s="7"/>
      <c r="G47" s="7"/>
      <c r="H47" s="7"/>
      <c r="I47" s="7"/>
      <c r="J47" s="7"/>
      <c r="K47" s="7"/>
      <c r="L47" s="9" t="s">
        <v>407</v>
      </c>
      <c r="M47" s="428">
        <v>75</v>
      </c>
      <c r="N47" s="430">
        <v>20.6</v>
      </c>
      <c r="O47" s="428">
        <v>73.7</v>
      </c>
      <c r="P47" s="432">
        <v>6.4</v>
      </c>
      <c r="Q47" s="419">
        <v>47.9</v>
      </c>
      <c r="R47" s="430">
        <v>46.4</v>
      </c>
      <c r="S47" s="426">
        <v>100</v>
      </c>
      <c r="T47" s="7"/>
      <c r="U47" s="426">
        <v>100</v>
      </c>
      <c r="V47" s="7"/>
      <c r="W47" s="428">
        <v>74.099999999999994</v>
      </c>
      <c r="X47" s="430">
        <v>29.5</v>
      </c>
      <c r="Y47" s="424" t="s">
        <v>77</v>
      </c>
      <c r="Z47" s="7"/>
      <c r="AA47" s="426">
        <v>100</v>
      </c>
      <c r="AB47" s="7"/>
      <c r="AC47" s="428">
        <v>85.2</v>
      </c>
      <c r="AD47" s="432">
        <v>6</v>
      </c>
    </row>
    <row r="48" spans="1:30" ht="16.5" customHeight="1" x14ac:dyDescent="0.25">
      <c r="A48" s="14"/>
      <c r="B48" s="14"/>
      <c r="C48" s="14"/>
      <c r="D48" s="14"/>
      <c r="E48" s="14" t="s">
        <v>83</v>
      </c>
      <c r="F48" s="14"/>
      <c r="G48" s="14"/>
      <c r="H48" s="14"/>
      <c r="I48" s="14"/>
      <c r="J48" s="14"/>
      <c r="K48" s="14"/>
      <c r="L48" s="15" t="s">
        <v>407</v>
      </c>
      <c r="M48" s="429">
        <v>85.2</v>
      </c>
      <c r="N48" s="433">
        <v>9.4</v>
      </c>
      <c r="O48" s="429">
        <v>82.5</v>
      </c>
      <c r="P48" s="433">
        <v>4.4000000000000004</v>
      </c>
      <c r="Q48" s="429">
        <v>87.9</v>
      </c>
      <c r="R48" s="433">
        <v>8.3000000000000007</v>
      </c>
      <c r="S48" s="429">
        <v>73.8</v>
      </c>
      <c r="T48" s="431">
        <v>21.1</v>
      </c>
      <c r="U48" s="429">
        <v>77</v>
      </c>
      <c r="V48" s="431">
        <v>16.8</v>
      </c>
      <c r="W48" s="429">
        <v>74.099999999999994</v>
      </c>
      <c r="X48" s="431">
        <v>29.5</v>
      </c>
      <c r="Y48" s="420">
        <v>63.6</v>
      </c>
      <c r="Z48" s="431">
        <v>39.1</v>
      </c>
      <c r="AA48" s="427">
        <v>100</v>
      </c>
      <c r="AB48" s="14"/>
      <c r="AC48" s="429">
        <v>84.7</v>
      </c>
      <c r="AD48" s="433">
        <v>4.5999999999999996</v>
      </c>
    </row>
    <row r="49" spans="1:30" ht="4.5" customHeight="1" x14ac:dyDescent="0.25">
      <c r="A49" s="25"/>
      <c r="B49" s="2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0" ht="16.5" customHeight="1" x14ac:dyDescent="0.25">
      <c r="A50" s="25"/>
      <c r="B50" s="25"/>
      <c r="C50" s="512" t="s">
        <v>1118</v>
      </c>
      <c r="D50" s="512"/>
      <c r="E50" s="512"/>
      <c r="F50" s="512"/>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row>
    <row r="51" spans="1:30" ht="4.5" customHeight="1" x14ac:dyDescent="0.25">
      <c r="A51" s="25"/>
      <c r="B51" s="2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0" ht="16.5" customHeight="1" x14ac:dyDescent="0.25">
      <c r="A52" s="155"/>
      <c r="B52" s="155"/>
      <c r="C52" s="512" t="s">
        <v>571</v>
      </c>
      <c r="D52" s="512"/>
      <c r="E52" s="512"/>
      <c r="F52" s="512"/>
      <c r="G52" s="512"/>
      <c r="H52" s="512"/>
      <c r="I52" s="512"/>
      <c r="J52" s="512"/>
      <c r="K52" s="512"/>
      <c r="L52" s="512"/>
      <c r="M52" s="512"/>
      <c r="N52" s="512"/>
      <c r="O52" s="512"/>
      <c r="P52" s="512"/>
      <c r="Q52" s="512"/>
      <c r="R52" s="512"/>
      <c r="S52" s="512"/>
      <c r="T52" s="512"/>
      <c r="U52" s="512"/>
      <c r="V52" s="512"/>
      <c r="W52" s="512"/>
      <c r="X52" s="512"/>
      <c r="Y52" s="512"/>
      <c r="Z52" s="512"/>
      <c r="AA52" s="512"/>
      <c r="AB52" s="512"/>
      <c r="AC52" s="512"/>
      <c r="AD52" s="512"/>
    </row>
    <row r="53" spans="1:30" ht="16.5" customHeight="1" x14ac:dyDescent="0.25">
      <c r="A53" s="155"/>
      <c r="B53" s="155"/>
      <c r="C53" s="512" t="s">
        <v>572</v>
      </c>
      <c r="D53" s="512"/>
      <c r="E53" s="512"/>
      <c r="F53" s="512"/>
      <c r="G53" s="512"/>
      <c r="H53" s="512"/>
      <c r="I53" s="512"/>
      <c r="J53" s="512"/>
      <c r="K53" s="512"/>
      <c r="L53" s="512"/>
      <c r="M53" s="512"/>
      <c r="N53" s="512"/>
      <c r="O53" s="512"/>
      <c r="P53" s="512"/>
      <c r="Q53" s="512"/>
      <c r="R53" s="512"/>
      <c r="S53" s="512"/>
      <c r="T53" s="512"/>
      <c r="U53" s="512"/>
      <c r="V53" s="512"/>
      <c r="W53" s="512"/>
      <c r="X53" s="512"/>
      <c r="Y53" s="512"/>
      <c r="Z53" s="512"/>
      <c r="AA53" s="512"/>
      <c r="AB53" s="512"/>
      <c r="AC53" s="512"/>
      <c r="AD53" s="512"/>
    </row>
    <row r="54" spans="1:30" ht="4.5" customHeight="1" x14ac:dyDescent="0.25">
      <c r="A54" s="25"/>
      <c r="B54" s="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0" ht="16.5" customHeight="1" x14ac:dyDescent="0.25">
      <c r="A55" s="25" t="s">
        <v>102</v>
      </c>
      <c r="B55" s="25"/>
      <c r="C55" s="512" t="s">
        <v>1055</v>
      </c>
      <c r="D55" s="512"/>
      <c r="E55" s="512"/>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row>
    <row r="56" spans="1:30" ht="29.4" customHeight="1" x14ac:dyDescent="0.25">
      <c r="A56" s="25" t="s">
        <v>103</v>
      </c>
      <c r="B56" s="25"/>
      <c r="C56" s="512" t="s">
        <v>1056</v>
      </c>
      <c r="D56" s="512"/>
      <c r="E56" s="512"/>
      <c r="F56" s="512"/>
      <c r="G56" s="512"/>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row>
    <row r="57" spans="1:30" ht="16.5" customHeight="1" x14ac:dyDescent="0.25">
      <c r="A57" s="25" t="s">
        <v>104</v>
      </c>
      <c r="B57" s="25"/>
      <c r="C57" s="512" t="s">
        <v>1057</v>
      </c>
      <c r="D57" s="512"/>
      <c r="E57" s="512"/>
      <c r="F57" s="512"/>
      <c r="G57" s="512"/>
      <c r="H57" s="512"/>
      <c r="I57" s="512"/>
      <c r="J57" s="512"/>
      <c r="K57" s="512"/>
      <c r="L57" s="512"/>
      <c r="M57" s="512"/>
      <c r="N57" s="512"/>
      <c r="O57" s="512"/>
      <c r="P57" s="512"/>
      <c r="Q57" s="512"/>
      <c r="R57" s="512"/>
      <c r="S57" s="512"/>
      <c r="T57" s="512"/>
      <c r="U57" s="512"/>
      <c r="V57" s="512"/>
      <c r="W57" s="512"/>
      <c r="X57" s="512"/>
      <c r="Y57" s="512"/>
      <c r="Z57" s="512"/>
      <c r="AA57" s="512"/>
      <c r="AB57" s="512"/>
      <c r="AC57" s="512"/>
      <c r="AD57" s="512"/>
    </row>
    <row r="58" spans="1:30" ht="29.4" customHeight="1" x14ac:dyDescent="0.25">
      <c r="A58" s="25" t="s">
        <v>105</v>
      </c>
      <c r="B58" s="25"/>
      <c r="C58" s="512" t="s">
        <v>1022</v>
      </c>
      <c r="D58" s="512"/>
      <c r="E58" s="512"/>
      <c r="F58" s="512"/>
      <c r="G58" s="512"/>
      <c r="H58" s="512"/>
      <c r="I58" s="512"/>
      <c r="J58" s="512"/>
      <c r="K58" s="512"/>
      <c r="L58" s="512"/>
      <c r="M58" s="512"/>
      <c r="N58" s="512"/>
      <c r="O58" s="512"/>
      <c r="P58" s="512"/>
      <c r="Q58" s="512"/>
      <c r="R58" s="512"/>
      <c r="S58" s="512"/>
      <c r="T58" s="512"/>
      <c r="U58" s="512"/>
      <c r="V58" s="512"/>
      <c r="W58" s="512"/>
      <c r="X58" s="512"/>
      <c r="Y58" s="512"/>
      <c r="Z58" s="512"/>
      <c r="AA58" s="512"/>
      <c r="AB58" s="512"/>
      <c r="AC58" s="512"/>
      <c r="AD58" s="512"/>
    </row>
    <row r="59" spans="1:30" ht="55.2" customHeight="1" x14ac:dyDescent="0.25">
      <c r="A59" s="25" t="s">
        <v>106</v>
      </c>
      <c r="B59" s="25"/>
      <c r="C59" s="512" t="s">
        <v>1119</v>
      </c>
      <c r="D59" s="512"/>
      <c r="E59" s="512"/>
      <c r="F59" s="512"/>
      <c r="G59" s="512"/>
      <c r="H59" s="512"/>
      <c r="I59" s="512"/>
      <c r="J59" s="512"/>
      <c r="K59" s="512"/>
      <c r="L59" s="512"/>
      <c r="M59" s="512"/>
      <c r="N59" s="512"/>
      <c r="O59" s="512"/>
      <c r="P59" s="512"/>
      <c r="Q59" s="512"/>
      <c r="R59" s="512"/>
      <c r="S59" s="512"/>
      <c r="T59" s="512"/>
      <c r="U59" s="512"/>
      <c r="V59" s="512"/>
      <c r="W59" s="512"/>
      <c r="X59" s="512"/>
      <c r="Y59" s="512"/>
      <c r="Z59" s="512"/>
      <c r="AA59" s="512"/>
      <c r="AB59" s="512"/>
      <c r="AC59" s="512"/>
      <c r="AD59" s="512"/>
    </row>
    <row r="60" spans="1:30" ht="29.4" customHeight="1" x14ac:dyDescent="0.25">
      <c r="A60" s="25" t="s">
        <v>107</v>
      </c>
      <c r="B60" s="25"/>
      <c r="C60" s="512" t="s">
        <v>848</v>
      </c>
      <c r="D60" s="512"/>
      <c r="E60" s="512"/>
      <c r="F60" s="512"/>
      <c r="G60" s="512"/>
      <c r="H60" s="512"/>
      <c r="I60" s="512"/>
      <c r="J60" s="512"/>
      <c r="K60" s="512"/>
      <c r="L60" s="512"/>
      <c r="M60" s="512"/>
      <c r="N60" s="512"/>
      <c r="O60" s="512"/>
      <c r="P60" s="512"/>
      <c r="Q60" s="512"/>
      <c r="R60" s="512"/>
      <c r="S60" s="512"/>
      <c r="T60" s="512"/>
      <c r="U60" s="512"/>
      <c r="V60" s="512"/>
      <c r="W60" s="512"/>
      <c r="X60" s="512"/>
      <c r="Y60" s="512"/>
      <c r="Z60" s="512"/>
      <c r="AA60" s="512"/>
      <c r="AB60" s="512"/>
      <c r="AC60" s="512"/>
      <c r="AD60" s="512"/>
    </row>
    <row r="61" spans="1:30" ht="29.4" customHeight="1" x14ac:dyDescent="0.25">
      <c r="A61" s="25" t="s">
        <v>205</v>
      </c>
      <c r="B61" s="25"/>
      <c r="C61" s="512" t="s">
        <v>849</v>
      </c>
      <c r="D61" s="512"/>
      <c r="E61" s="512"/>
      <c r="F61" s="512"/>
      <c r="G61" s="512"/>
      <c r="H61" s="512"/>
      <c r="I61" s="512"/>
      <c r="J61" s="512"/>
      <c r="K61" s="512"/>
      <c r="L61" s="512"/>
      <c r="M61" s="512"/>
      <c r="N61" s="512"/>
      <c r="O61" s="512"/>
      <c r="P61" s="512"/>
      <c r="Q61" s="512"/>
      <c r="R61" s="512"/>
      <c r="S61" s="512"/>
      <c r="T61" s="512"/>
      <c r="U61" s="512"/>
      <c r="V61" s="512"/>
      <c r="W61" s="512"/>
      <c r="X61" s="512"/>
      <c r="Y61" s="512"/>
      <c r="Z61" s="512"/>
      <c r="AA61" s="512"/>
      <c r="AB61" s="512"/>
      <c r="AC61" s="512"/>
      <c r="AD61" s="512"/>
    </row>
    <row r="62" spans="1:30" ht="16.5" customHeight="1" x14ac:dyDescent="0.25">
      <c r="A62" s="25" t="s">
        <v>206</v>
      </c>
      <c r="B62" s="25"/>
      <c r="C62" s="512" t="s">
        <v>1091</v>
      </c>
      <c r="D62" s="512"/>
      <c r="E62" s="512"/>
      <c r="F62" s="512"/>
      <c r="G62" s="512"/>
      <c r="H62" s="512"/>
      <c r="I62" s="512"/>
      <c r="J62" s="512"/>
      <c r="K62" s="512"/>
      <c r="L62" s="512"/>
      <c r="M62" s="512"/>
      <c r="N62" s="512"/>
      <c r="O62" s="512"/>
      <c r="P62" s="512"/>
      <c r="Q62" s="512"/>
      <c r="R62" s="512"/>
      <c r="S62" s="512"/>
      <c r="T62" s="512"/>
      <c r="U62" s="512"/>
      <c r="V62" s="512"/>
      <c r="W62" s="512"/>
      <c r="X62" s="512"/>
      <c r="Y62" s="512"/>
      <c r="Z62" s="512"/>
      <c r="AA62" s="512"/>
      <c r="AB62" s="512"/>
      <c r="AC62" s="512"/>
      <c r="AD62" s="512"/>
    </row>
    <row r="63" spans="1:30" ht="16.5" customHeight="1" x14ac:dyDescent="0.25">
      <c r="A63" s="25" t="s">
        <v>842</v>
      </c>
      <c r="B63" s="25"/>
      <c r="C63" s="512" t="s">
        <v>853</v>
      </c>
      <c r="D63" s="512"/>
      <c r="E63" s="512"/>
      <c r="F63" s="512"/>
      <c r="G63" s="512"/>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row>
    <row r="64" spans="1:30" ht="16.5" customHeight="1" x14ac:dyDescent="0.25">
      <c r="A64" s="25" t="s">
        <v>843</v>
      </c>
      <c r="B64" s="25"/>
      <c r="C64" s="512" t="s">
        <v>854</v>
      </c>
      <c r="D64" s="512"/>
      <c r="E64" s="512"/>
      <c r="F64" s="512"/>
      <c r="G64" s="512"/>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row>
    <row r="65" spans="1:30" ht="4.5" customHeight="1" x14ac:dyDescent="0.25"/>
    <row r="66" spans="1:30" ht="16.5" customHeight="1" x14ac:dyDescent="0.25">
      <c r="A66" s="26" t="s">
        <v>115</v>
      </c>
      <c r="B66" s="25"/>
      <c r="C66" s="25"/>
      <c r="D66" s="25"/>
      <c r="E66" s="512" t="s">
        <v>1120</v>
      </c>
      <c r="F66" s="512"/>
      <c r="G66" s="512"/>
      <c r="H66" s="512"/>
      <c r="I66" s="512"/>
      <c r="J66" s="512"/>
      <c r="K66" s="512"/>
      <c r="L66" s="512"/>
      <c r="M66" s="512"/>
      <c r="N66" s="512"/>
      <c r="O66" s="512"/>
      <c r="P66" s="512"/>
      <c r="Q66" s="512"/>
      <c r="R66" s="512"/>
      <c r="S66" s="512"/>
      <c r="T66" s="512"/>
      <c r="U66" s="512"/>
      <c r="V66" s="512"/>
      <c r="W66" s="512"/>
      <c r="X66" s="512"/>
      <c r="Y66" s="512"/>
      <c r="Z66" s="512"/>
      <c r="AA66" s="512"/>
      <c r="AB66" s="512"/>
      <c r="AC66" s="512"/>
      <c r="AD66" s="512"/>
    </row>
  </sheetData>
  <mergeCells count="24">
    <mergeCell ref="W2:X2"/>
    <mergeCell ref="Y2:Z2"/>
    <mergeCell ref="AA2:AB2"/>
    <mergeCell ref="AC2:AD2"/>
    <mergeCell ref="K1:AD1"/>
    <mergeCell ref="M2:N2"/>
    <mergeCell ref="O2:P2"/>
    <mergeCell ref="Q2:R2"/>
    <mergeCell ref="S2:T2"/>
    <mergeCell ref="U2:V2"/>
    <mergeCell ref="C50:AD50"/>
    <mergeCell ref="C52:AD52"/>
    <mergeCell ref="C53:AD53"/>
    <mergeCell ref="C55:AD55"/>
    <mergeCell ref="C56:AD56"/>
    <mergeCell ref="C62:AD62"/>
    <mergeCell ref="C63:AD63"/>
    <mergeCell ref="C64:AD64"/>
    <mergeCell ref="E66:AD66"/>
    <mergeCell ref="C57:AD57"/>
    <mergeCell ref="C58:AD58"/>
    <mergeCell ref="C59:AD59"/>
    <mergeCell ref="C60:AD60"/>
    <mergeCell ref="C61:AD61"/>
  </mergeCells>
  <pageMargins left="0.7" right="0.7" top="0.75" bottom="0.75" header="0.3" footer="0.3"/>
  <pageSetup paperSize="9" fitToHeight="0" orientation="landscape" horizontalDpi="300" verticalDpi="300"/>
  <headerFooter scaleWithDoc="0" alignWithMargins="0">
    <oddHeader>&amp;C&amp;"Arial"&amp;8TABLE 14A.45</oddHeader>
    <oddFooter>&amp;L&amp;"Arial"&amp;8REPORT ON
GOVERNMENT
SERVICES 2022&amp;R&amp;"Arial"&amp;8AGED CARE
SERVICES
PAGE &amp;B&amp;P&amp;B</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AD78"/>
  <sheetViews>
    <sheetView showGridLines="0" workbookViewId="0"/>
  </sheetViews>
  <sheetFormatPr defaultRowHeight="13.2" x14ac:dyDescent="0.25"/>
  <cols>
    <col min="1" max="10" width="1.88671875" customWidth="1"/>
    <col min="11" max="11" width="15.6640625" customWidth="1"/>
    <col min="12" max="12" width="5.44140625" customWidth="1"/>
    <col min="13" max="13" width="6.5546875" customWidth="1"/>
    <col min="14" max="14" width="6" customWidth="1"/>
    <col min="15" max="15" width="6.5546875" customWidth="1"/>
    <col min="16" max="16" width="6" customWidth="1"/>
    <col min="17" max="17" width="6.5546875" customWidth="1"/>
    <col min="18" max="18" width="6" customWidth="1"/>
    <col min="19" max="19" width="6.5546875" customWidth="1"/>
    <col min="20" max="20" width="6" customWidth="1"/>
    <col min="21" max="21" width="6.5546875" customWidth="1"/>
    <col min="22" max="22" width="6" customWidth="1"/>
    <col min="23" max="23" width="6.5546875" customWidth="1"/>
    <col min="24" max="24" width="6" customWidth="1"/>
    <col min="25" max="25" width="6.5546875" customWidth="1"/>
    <col min="26" max="26" width="6" customWidth="1"/>
    <col min="27" max="27" width="6.5546875" customWidth="1"/>
    <col min="28" max="28" width="6" customWidth="1"/>
    <col min="29" max="29" width="6.5546875" customWidth="1"/>
    <col min="30" max="30" width="6" customWidth="1"/>
  </cols>
  <sheetData>
    <row r="1" spans="1:30" ht="33.9" customHeight="1" x14ac:dyDescent="0.25">
      <c r="A1" s="8" t="s">
        <v>1121</v>
      </c>
      <c r="B1" s="8"/>
      <c r="C1" s="8"/>
      <c r="D1" s="8"/>
      <c r="E1" s="8"/>
      <c r="F1" s="8"/>
      <c r="G1" s="8"/>
      <c r="H1" s="8"/>
      <c r="I1" s="8"/>
      <c r="J1" s="8"/>
      <c r="K1" s="517" t="s">
        <v>1122</v>
      </c>
      <c r="L1" s="518"/>
      <c r="M1" s="518"/>
      <c r="N1" s="518"/>
      <c r="O1" s="518"/>
      <c r="P1" s="518"/>
      <c r="Q1" s="518"/>
      <c r="R1" s="518"/>
      <c r="S1" s="518"/>
      <c r="T1" s="518"/>
      <c r="U1" s="518"/>
      <c r="V1" s="518"/>
      <c r="W1" s="518"/>
      <c r="X1" s="518"/>
      <c r="Y1" s="518"/>
      <c r="Z1" s="518"/>
      <c r="AA1" s="518"/>
      <c r="AB1" s="518"/>
      <c r="AC1" s="518"/>
      <c r="AD1" s="518"/>
    </row>
    <row r="2" spans="1:30" ht="16.5" customHeight="1" x14ac:dyDescent="0.25">
      <c r="A2" s="11"/>
      <c r="B2" s="11"/>
      <c r="C2" s="11"/>
      <c r="D2" s="11"/>
      <c r="E2" s="11"/>
      <c r="F2" s="11"/>
      <c r="G2" s="11"/>
      <c r="H2" s="11"/>
      <c r="I2" s="11"/>
      <c r="J2" s="11"/>
      <c r="K2" s="11"/>
      <c r="L2" s="12" t="s">
        <v>62</v>
      </c>
      <c r="M2" s="523" t="s">
        <v>1123</v>
      </c>
      <c r="N2" s="524"/>
      <c r="O2" s="523" t="s">
        <v>1124</v>
      </c>
      <c r="P2" s="524"/>
      <c r="Q2" s="523" t="s">
        <v>1125</v>
      </c>
      <c r="R2" s="524"/>
      <c r="S2" s="523" t="s">
        <v>1126</v>
      </c>
      <c r="T2" s="524"/>
      <c r="U2" s="523" t="s">
        <v>1127</v>
      </c>
      <c r="V2" s="524"/>
      <c r="W2" s="523" t="s">
        <v>1128</v>
      </c>
      <c r="X2" s="524"/>
      <c r="Y2" s="523" t="s">
        <v>1129</v>
      </c>
      <c r="Z2" s="524"/>
      <c r="AA2" s="523" t="s">
        <v>1130</v>
      </c>
      <c r="AB2" s="524"/>
      <c r="AC2" s="523" t="s">
        <v>1131</v>
      </c>
      <c r="AD2" s="524"/>
    </row>
    <row r="3" spans="1:30" ht="16.5" customHeight="1" x14ac:dyDescent="0.25">
      <c r="A3" s="7" t="s">
        <v>86</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1053</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1012</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16.5" customHeight="1" x14ac:dyDescent="0.25">
      <c r="A6" s="7"/>
      <c r="B6" s="7"/>
      <c r="C6" s="7"/>
      <c r="D6" s="7" t="s">
        <v>1036</v>
      </c>
      <c r="E6" s="7"/>
      <c r="F6" s="7"/>
      <c r="G6" s="7"/>
      <c r="H6" s="7"/>
      <c r="I6" s="7"/>
      <c r="J6" s="7"/>
      <c r="K6" s="7"/>
      <c r="L6" s="9"/>
      <c r="M6" s="10"/>
      <c r="N6" s="7"/>
      <c r="O6" s="10"/>
      <c r="P6" s="7"/>
      <c r="Q6" s="10"/>
      <c r="R6" s="7"/>
      <c r="S6" s="10"/>
      <c r="T6" s="7"/>
      <c r="U6" s="10"/>
      <c r="V6" s="7"/>
      <c r="W6" s="10"/>
      <c r="X6" s="7"/>
      <c r="Y6" s="10"/>
      <c r="Z6" s="7"/>
      <c r="AA6" s="10"/>
      <c r="AB6" s="7"/>
      <c r="AC6" s="10"/>
      <c r="AD6" s="7"/>
    </row>
    <row r="7" spans="1:30" ht="16.5" customHeight="1" x14ac:dyDescent="0.25">
      <c r="A7" s="7"/>
      <c r="B7" s="7"/>
      <c r="C7" s="7"/>
      <c r="D7" s="7"/>
      <c r="E7" s="7" t="s">
        <v>1087</v>
      </c>
      <c r="F7" s="7"/>
      <c r="G7" s="7"/>
      <c r="H7" s="7"/>
      <c r="I7" s="7"/>
      <c r="J7" s="7"/>
      <c r="K7" s="7"/>
      <c r="L7" s="9" t="s">
        <v>76</v>
      </c>
      <c r="M7" s="442">
        <v>62.4</v>
      </c>
      <c r="N7" s="444">
        <v>14.2</v>
      </c>
      <c r="O7" s="442">
        <v>52.5</v>
      </c>
      <c r="P7" s="446">
        <v>9.6999999999999993</v>
      </c>
      <c r="Q7" s="442">
        <v>44.2</v>
      </c>
      <c r="R7" s="446">
        <v>9.8000000000000007</v>
      </c>
      <c r="S7" s="442">
        <v>18</v>
      </c>
      <c r="T7" s="446">
        <v>4.9000000000000004</v>
      </c>
      <c r="U7" s="434">
        <v>10.3</v>
      </c>
      <c r="V7" s="446">
        <v>7.1</v>
      </c>
      <c r="W7" s="439" t="s">
        <v>77</v>
      </c>
      <c r="X7" s="7"/>
      <c r="Y7" s="438">
        <v>3.1</v>
      </c>
      <c r="Z7" s="446">
        <v>1.9</v>
      </c>
      <c r="AA7" s="439" t="s">
        <v>77</v>
      </c>
      <c r="AB7" s="7"/>
      <c r="AC7" s="441">
        <v>193.2</v>
      </c>
      <c r="AD7" s="444">
        <v>22</v>
      </c>
    </row>
    <row r="8" spans="1:30" ht="16.5" customHeight="1" x14ac:dyDescent="0.25">
      <c r="A8" s="7"/>
      <c r="B8" s="7"/>
      <c r="C8" s="7"/>
      <c r="D8" s="7"/>
      <c r="E8" s="7" t="s">
        <v>1088</v>
      </c>
      <c r="F8" s="7"/>
      <c r="G8" s="7"/>
      <c r="H8" s="7"/>
      <c r="I8" s="7"/>
      <c r="J8" s="7"/>
      <c r="K8" s="7"/>
      <c r="L8" s="9" t="s">
        <v>76</v>
      </c>
      <c r="M8" s="442">
        <v>22.6</v>
      </c>
      <c r="N8" s="446">
        <v>9</v>
      </c>
      <c r="O8" s="442">
        <v>17.100000000000001</v>
      </c>
      <c r="P8" s="446">
        <v>5</v>
      </c>
      <c r="Q8" s="442">
        <v>24.7</v>
      </c>
      <c r="R8" s="446">
        <v>6.6</v>
      </c>
      <c r="S8" s="438">
        <v>3.9</v>
      </c>
      <c r="T8" s="446">
        <v>2</v>
      </c>
      <c r="U8" s="438">
        <v>6.4</v>
      </c>
      <c r="V8" s="446">
        <v>4.9000000000000004</v>
      </c>
      <c r="W8" s="438">
        <v>4.5999999999999996</v>
      </c>
      <c r="X8" s="446">
        <v>2.9</v>
      </c>
      <c r="Y8" s="439" t="s">
        <v>77</v>
      </c>
      <c r="Z8" s="7"/>
      <c r="AA8" s="437">
        <v>2.1</v>
      </c>
      <c r="AB8" s="440" t="s">
        <v>501</v>
      </c>
      <c r="AC8" s="442">
        <v>79.599999999999994</v>
      </c>
      <c r="AD8" s="444">
        <v>13.7</v>
      </c>
    </row>
    <row r="9" spans="1:30" ht="16.5" customHeight="1" x14ac:dyDescent="0.25">
      <c r="A9" s="7"/>
      <c r="B9" s="7"/>
      <c r="C9" s="7"/>
      <c r="D9" s="7"/>
      <c r="E9" s="7" t="s">
        <v>83</v>
      </c>
      <c r="F9" s="7"/>
      <c r="G9" s="7"/>
      <c r="H9" s="7"/>
      <c r="I9" s="7"/>
      <c r="J9" s="7"/>
      <c r="K9" s="7"/>
      <c r="L9" s="9" t="s">
        <v>76</v>
      </c>
      <c r="M9" s="442">
        <v>86.5</v>
      </c>
      <c r="N9" s="444">
        <v>17.600000000000001</v>
      </c>
      <c r="O9" s="442">
        <v>70.3</v>
      </c>
      <c r="P9" s="444">
        <v>11.2</v>
      </c>
      <c r="Q9" s="442">
        <v>68.400000000000006</v>
      </c>
      <c r="R9" s="444">
        <v>11.8</v>
      </c>
      <c r="S9" s="442">
        <v>21.7</v>
      </c>
      <c r="T9" s="446">
        <v>5</v>
      </c>
      <c r="U9" s="434">
        <v>17</v>
      </c>
      <c r="V9" s="446">
        <v>8.5</v>
      </c>
      <c r="W9" s="438">
        <v>4.5999999999999996</v>
      </c>
      <c r="X9" s="446">
        <v>2.9</v>
      </c>
      <c r="Y9" s="438">
        <v>3.1</v>
      </c>
      <c r="Z9" s="446">
        <v>1.9</v>
      </c>
      <c r="AA9" s="437">
        <v>2.1</v>
      </c>
      <c r="AB9" s="440" t="s">
        <v>501</v>
      </c>
      <c r="AC9" s="441">
        <v>272.8</v>
      </c>
      <c r="AD9" s="444">
        <v>28.9</v>
      </c>
    </row>
    <row r="10" spans="1:30" ht="16.5" customHeight="1" x14ac:dyDescent="0.25">
      <c r="A10" s="7"/>
      <c r="B10" s="7" t="s">
        <v>1071</v>
      </c>
      <c r="C10" s="7"/>
      <c r="D10" s="7"/>
      <c r="E10" s="7"/>
      <c r="F10" s="7"/>
      <c r="G10" s="7"/>
      <c r="H10" s="7"/>
      <c r="I10" s="7"/>
      <c r="J10" s="7"/>
      <c r="K10" s="7"/>
      <c r="L10" s="9"/>
      <c r="M10" s="10"/>
      <c r="N10" s="7"/>
      <c r="O10" s="10"/>
      <c r="P10" s="7"/>
      <c r="Q10" s="10"/>
      <c r="R10" s="7"/>
      <c r="S10" s="10"/>
      <c r="T10" s="7"/>
      <c r="U10" s="10"/>
      <c r="V10" s="7"/>
      <c r="W10" s="10"/>
      <c r="X10" s="7"/>
      <c r="Y10" s="10"/>
      <c r="Z10" s="7"/>
      <c r="AA10" s="10"/>
      <c r="AB10" s="7"/>
      <c r="AC10" s="10"/>
      <c r="AD10" s="7"/>
    </row>
    <row r="11" spans="1:30" ht="16.5" customHeight="1" x14ac:dyDescent="0.25">
      <c r="A11" s="7"/>
      <c r="B11" s="7"/>
      <c r="C11" s="7" t="s">
        <v>1012</v>
      </c>
      <c r="D11" s="7"/>
      <c r="E11" s="7"/>
      <c r="F11" s="7"/>
      <c r="G11" s="7"/>
      <c r="H11" s="7"/>
      <c r="I11" s="7"/>
      <c r="J11" s="7"/>
      <c r="K11" s="7"/>
      <c r="L11" s="9"/>
      <c r="M11" s="10"/>
      <c r="N11" s="7"/>
      <c r="O11" s="10"/>
      <c r="P11" s="7"/>
      <c r="Q11" s="10"/>
      <c r="R11" s="7"/>
      <c r="S11" s="10"/>
      <c r="T11" s="7"/>
      <c r="U11" s="10"/>
      <c r="V11" s="7"/>
      <c r="W11" s="10"/>
      <c r="X11" s="7"/>
      <c r="Y11" s="10"/>
      <c r="Z11" s="7"/>
      <c r="AA11" s="10"/>
      <c r="AB11" s="7"/>
      <c r="AC11" s="10"/>
      <c r="AD11" s="7"/>
    </row>
    <row r="12" spans="1:30" ht="16.5" customHeight="1" x14ac:dyDescent="0.25">
      <c r="A12" s="7"/>
      <c r="B12" s="7"/>
      <c r="C12" s="7"/>
      <c r="D12" s="7" t="s">
        <v>1015</v>
      </c>
      <c r="E12" s="7"/>
      <c r="F12" s="7"/>
      <c r="G12" s="7"/>
      <c r="H12" s="7"/>
      <c r="I12" s="7"/>
      <c r="J12" s="7"/>
      <c r="K12" s="7"/>
      <c r="L12" s="9"/>
      <c r="M12" s="10"/>
      <c r="N12" s="7"/>
      <c r="O12" s="10"/>
      <c r="P12" s="7"/>
      <c r="Q12" s="10"/>
      <c r="R12" s="7"/>
      <c r="S12" s="10"/>
      <c r="T12" s="7"/>
      <c r="U12" s="10"/>
      <c r="V12" s="7"/>
      <c r="W12" s="10"/>
      <c r="X12" s="7"/>
      <c r="Y12" s="10"/>
      <c r="Z12" s="7"/>
      <c r="AA12" s="10"/>
      <c r="AB12" s="7"/>
      <c r="AC12" s="10"/>
      <c r="AD12" s="7"/>
    </row>
    <row r="13" spans="1:30" ht="16.5" customHeight="1" x14ac:dyDescent="0.25">
      <c r="A13" s="7"/>
      <c r="B13" s="7"/>
      <c r="C13" s="7"/>
      <c r="D13" s="7"/>
      <c r="E13" s="7" t="s">
        <v>1087</v>
      </c>
      <c r="F13" s="7"/>
      <c r="G13" s="7"/>
      <c r="H13" s="7"/>
      <c r="I13" s="7"/>
      <c r="J13" s="7"/>
      <c r="K13" s="7"/>
      <c r="L13" s="9" t="s">
        <v>76</v>
      </c>
      <c r="M13" s="441">
        <v>166</v>
      </c>
      <c r="N13" s="444">
        <v>24.1</v>
      </c>
      <c r="O13" s="441">
        <v>147.80000000000001</v>
      </c>
      <c r="P13" s="444">
        <v>16.2</v>
      </c>
      <c r="Q13" s="442">
        <v>99</v>
      </c>
      <c r="R13" s="444">
        <v>15.1</v>
      </c>
      <c r="S13" s="442">
        <v>50.2</v>
      </c>
      <c r="T13" s="446">
        <v>7.5</v>
      </c>
      <c r="U13" s="442">
        <v>36.4</v>
      </c>
      <c r="V13" s="444">
        <v>12.7</v>
      </c>
      <c r="W13" s="439" t="s">
        <v>77</v>
      </c>
      <c r="X13" s="7"/>
      <c r="Y13" s="442">
        <v>13.5</v>
      </c>
      <c r="Z13" s="446">
        <v>3.8</v>
      </c>
      <c r="AA13" s="439" t="s">
        <v>77</v>
      </c>
      <c r="AB13" s="7"/>
      <c r="AC13" s="441">
        <v>515.79999999999995</v>
      </c>
      <c r="AD13" s="444">
        <v>35.4</v>
      </c>
    </row>
    <row r="14" spans="1:30" ht="16.5" customHeight="1" x14ac:dyDescent="0.25">
      <c r="A14" s="7"/>
      <c r="B14" s="7"/>
      <c r="C14" s="7"/>
      <c r="D14" s="7"/>
      <c r="E14" s="7" t="s">
        <v>1088</v>
      </c>
      <c r="F14" s="7"/>
      <c r="G14" s="7"/>
      <c r="H14" s="7"/>
      <c r="I14" s="7"/>
      <c r="J14" s="7"/>
      <c r="K14" s="7"/>
      <c r="L14" s="9" t="s">
        <v>76</v>
      </c>
      <c r="M14" s="442">
        <v>71.099999999999994</v>
      </c>
      <c r="N14" s="444">
        <v>14.9</v>
      </c>
      <c r="O14" s="442">
        <v>46.4</v>
      </c>
      <c r="P14" s="444">
        <v>10</v>
      </c>
      <c r="Q14" s="442">
        <v>71.8</v>
      </c>
      <c r="R14" s="444">
        <v>13.7</v>
      </c>
      <c r="S14" s="442">
        <v>10.4</v>
      </c>
      <c r="T14" s="446">
        <v>3.4</v>
      </c>
      <c r="U14" s="442">
        <v>17.2</v>
      </c>
      <c r="V14" s="446">
        <v>8.1999999999999993</v>
      </c>
      <c r="W14" s="442">
        <v>22.3</v>
      </c>
      <c r="X14" s="446">
        <v>5.9</v>
      </c>
      <c r="Y14" s="439" t="s">
        <v>77</v>
      </c>
      <c r="Z14" s="7"/>
      <c r="AA14" s="438">
        <v>4.9000000000000004</v>
      </c>
      <c r="AB14" s="446">
        <v>4.2</v>
      </c>
      <c r="AC14" s="441">
        <v>239</v>
      </c>
      <c r="AD14" s="444">
        <v>23.4</v>
      </c>
    </row>
    <row r="15" spans="1:30" ht="16.5" customHeight="1" x14ac:dyDescent="0.25">
      <c r="A15" s="7"/>
      <c r="B15" s="7"/>
      <c r="C15" s="7"/>
      <c r="D15" s="7"/>
      <c r="E15" s="7" t="s">
        <v>83</v>
      </c>
      <c r="F15" s="7"/>
      <c r="G15" s="7"/>
      <c r="H15" s="7"/>
      <c r="I15" s="7"/>
      <c r="J15" s="7"/>
      <c r="K15" s="7"/>
      <c r="L15" s="9" t="s">
        <v>76</v>
      </c>
      <c r="M15" s="441">
        <v>236.6</v>
      </c>
      <c r="N15" s="444">
        <v>26</v>
      </c>
      <c r="O15" s="441">
        <v>193.9</v>
      </c>
      <c r="P15" s="444">
        <v>17.5</v>
      </c>
      <c r="Q15" s="441">
        <v>169.3</v>
      </c>
      <c r="R15" s="444">
        <v>20.2</v>
      </c>
      <c r="S15" s="442">
        <v>59.8</v>
      </c>
      <c r="T15" s="446">
        <v>8.3000000000000007</v>
      </c>
      <c r="U15" s="442">
        <v>55.2</v>
      </c>
      <c r="V15" s="444">
        <v>14.5</v>
      </c>
      <c r="W15" s="442">
        <v>22.3</v>
      </c>
      <c r="X15" s="446">
        <v>5.9</v>
      </c>
      <c r="Y15" s="442">
        <v>13.5</v>
      </c>
      <c r="Z15" s="446">
        <v>3.8</v>
      </c>
      <c r="AA15" s="438">
        <v>4.9000000000000004</v>
      </c>
      <c r="AB15" s="446">
        <v>4.2</v>
      </c>
      <c r="AC15" s="441">
        <v>756.1</v>
      </c>
      <c r="AD15" s="444">
        <v>40</v>
      </c>
    </row>
    <row r="16" spans="1:30" ht="16.5" customHeight="1" x14ac:dyDescent="0.25">
      <c r="A16" s="7"/>
      <c r="B16" s="7" t="s">
        <v>1053</v>
      </c>
      <c r="C16" s="7"/>
      <c r="D16" s="7"/>
      <c r="E16" s="7"/>
      <c r="F16" s="7"/>
      <c r="G16" s="7"/>
      <c r="H16" s="7"/>
      <c r="I16" s="7"/>
      <c r="J16" s="7"/>
      <c r="K16" s="7"/>
      <c r="L16" s="9"/>
      <c r="M16" s="10"/>
      <c r="N16" s="7"/>
      <c r="O16" s="10"/>
      <c r="P16" s="7"/>
      <c r="Q16" s="10"/>
      <c r="R16" s="7"/>
      <c r="S16" s="10"/>
      <c r="T16" s="7"/>
      <c r="U16" s="10"/>
      <c r="V16" s="7"/>
      <c r="W16" s="10"/>
      <c r="X16" s="7"/>
      <c r="Y16" s="10"/>
      <c r="Z16" s="7"/>
      <c r="AA16" s="10"/>
      <c r="AB16" s="7"/>
      <c r="AC16" s="10"/>
      <c r="AD16" s="7"/>
    </row>
    <row r="17" spans="1:30" ht="16.5" customHeight="1" x14ac:dyDescent="0.25">
      <c r="A17" s="7"/>
      <c r="B17" s="7"/>
      <c r="C17" s="7" t="s">
        <v>1016</v>
      </c>
      <c r="D17" s="7"/>
      <c r="E17" s="7"/>
      <c r="F17" s="7"/>
      <c r="G17" s="7"/>
      <c r="H17" s="7"/>
      <c r="I17" s="7"/>
      <c r="J17" s="7"/>
      <c r="K17" s="7"/>
      <c r="L17" s="9"/>
      <c r="M17" s="10"/>
      <c r="N17" s="7"/>
      <c r="O17" s="10"/>
      <c r="P17" s="7"/>
      <c r="Q17" s="10"/>
      <c r="R17" s="7"/>
      <c r="S17" s="10"/>
      <c r="T17" s="7"/>
      <c r="U17" s="10"/>
      <c r="V17" s="7"/>
      <c r="W17" s="10"/>
      <c r="X17" s="7"/>
      <c r="Y17" s="10"/>
      <c r="Z17" s="7"/>
      <c r="AA17" s="10"/>
      <c r="AB17" s="7"/>
      <c r="AC17" s="10"/>
      <c r="AD17" s="7"/>
    </row>
    <row r="18" spans="1:30" ht="16.5" customHeight="1" x14ac:dyDescent="0.25">
      <c r="A18" s="7"/>
      <c r="B18" s="7"/>
      <c r="C18" s="7"/>
      <c r="D18" s="7" t="s">
        <v>1036</v>
      </c>
      <c r="E18" s="7"/>
      <c r="F18" s="7"/>
      <c r="G18" s="7"/>
      <c r="H18" s="7"/>
      <c r="I18" s="7"/>
      <c r="J18" s="7"/>
      <c r="K18" s="7"/>
      <c r="L18" s="9"/>
      <c r="M18" s="10"/>
      <c r="N18" s="7"/>
      <c r="O18" s="10"/>
      <c r="P18" s="7"/>
      <c r="Q18" s="10"/>
      <c r="R18" s="7"/>
      <c r="S18" s="10"/>
      <c r="T18" s="7"/>
      <c r="U18" s="10"/>
      <c r="V18" s="7"/>
      <c r="W18" s="10"/>
      <c r="X18" s="7"/>
      <c r="Y18" s="10"/>
      <c r="Z18" s="7"/>
      <c r="AA18" s="10"/>
      <c r="AB18" s="7"/>
      <c r="AC18" s="10"/>
      <c r="AD18" s="7"/>
    </row>
    <row r="19" spans="1:30" ht="16.5" customHeight="1" x14ac:dyDescent="0.25">
      <c r="A19" s="7"/>
      <c r="B19" s="7"/>
      <c r="C19" s="7"/>
      <c r="D19" s="7"/>
      <c r="E19" s="7" t="s">
        <v>1087</v>
      </c>
      <c r="F19" s="7"/>
      <c r="G19" s="7"/>
      <c r="H19" s="7"/>
      <c r="I19" s="7"/>
      <c r="J19" s="7"/>
      <c r="K19" s="7"/>
      <c r="L19" s="9" t="s">
        <v>407</v>
      </c>
      <c r="M19" s="442">
        <v>37.6</v>
      </c>
      <c r="N19" s="446">
        <v>6.6</v>
      </c>
      <c r="O19" s="442">
        <v>35.5</v>
      </c>
      <c r="P19" s="446">
        <v>5.2</v>
      </c>
      <c r="Q19" s="442">
        <v>44.6</v>
      </c>
      <c r="R19" s="446">
        <v>7.2</v>
      </c>
      <c r="S19" s="442">
        <v>35.9</v>
      </c>
      <c r="T19" s="446">
        <v>8.1999999999999993</v>
      </c>
      <c r="U19" s="434">
        <v>28.3</v>
      </c>
      <c r="V19" s="444">
        <v>16.8</v>
      </c>
      <c r="W19" s="439" t="s">
        <v>77</v>
      </c>
      <c r="X19" s="7"/>
      <c r="Y19" s="434">
        <v>23</v>
      </c>
      <c r="Z19" s="444">
        <v>12.6</v>
      </c>
      <c r="AA19" s="439" t="s">
        <v>77</v>
      </c>
      <c r="AB19" s="7"/>
      <c r="AC19" s="442">
        <v>37.5</v>
      </c>
      <c r="AD19" s="446">
        <v>3.4</v>
      </c>
    </row>
    <row r="20" spans="1:30" ht="16.5" customHeight="1" x14ac:dyDescent="0.25">
      <c r="A20" s="7"/>
      <c r="B20" s="7"/>
      <c r="C20" s="7"/>
      <c r="D20" s="7"/>
      <c r="E20" s="7" t="s">
        <v>1088</v>
      </c>
      <c r="F20" s="7"/>
      <c r="G20" s="7"/>
      <c r="H20" s="7"/>
      <c r="I20" s="7"/>
      <c r="J20" s="7"/>
      <c r="K20" s="7"/>
      <c r="L20" s="9" t="s">
        <v>407</v>
      </c>
      <c r="M20" s="442">
        <v>31.8</v>
      </c>
      <c r="N20" s="444">
        <v>10.8</v>
      </c>
      <c r="O20" s="442">
        <v>36.9</v>
      </c>
      <c r="P20" s="446">
        <v>7.2</v>
      </c>
      <c r="Q20" s="442">
        <v>34.4</v>
      </c>
      <c r="R20" s="446">
        <v>6.5</v>
      </c>
      <c r="S20" s="442">
        <v>37.5</v>
      </c>
      <c r="T20" s="444">
        <v>14.8</v>
      </c>
      <c r="U20" s="434">
        <v>37.200000000000003</v>
      </c>
      <c r="V20" s="444">
        <v>22.5</v>
      </c>
      <c r="W20" s="434">
        <v>20.6</v>
      </c>
      <c r="X20" s="444">
        <v>11.7</v>
      </c>
      <c r="Y20" s="439" t="s">
        <v>77</v>
      </c>
      <c r="Z20" s="7"/>
      <c r="AA20" s="436">
        <v>42.9</v>
      </c>
      <c r="AB20" s="440" t="s">
        <v>501</v>
      </c>
      <c r="AC20" s="442">
        <v>33.299999999999997</v>
      </c>
      <c r="AD20" s="446">
        <v>4.7</v>
      </c>
    </row>
    <row r="21" spans="1:30" ht="16.5" customHeight="1" x14ac:dyDescent="0.25">
      <c r="A21" s="7"/>
      <c r="B21" s="7"/>
      <c r="C21" s="7"/>
      <c r="D21" s="7"/>
      <c r="E21" s="7" t="s">
        <v>83</v>
      </c>
      <c r="F21" s="7"/>
      <c r="G21" s="7"/>
      <c r="H21" s="7"/>
      <c r="I21" s="7"/>
      <c r="J21" s="7"/>
      <c r="K21" s="7"/>
      <c r="L21" s="9" t="s">
        <v>407</v>
      </c>
      <c r="M21" s="442">
        <v>36.6</v>
      </c>
      <c r="N21" s="446">
        <v>6.3</v>
      </c>
      <c r="O21" s="442">
        <v>36.299999999999997</v>
      </c>
      <c r="P21" s="446">
        <v>4.8</v>
      </c>
      <c r="Q21" s="442">
        <v>40.4</v>
      </c>
      <c r="R21" s="446">
        <v>5</v>
      </c>
      <c r="S21" s="442">
        <v>36.299999999999997</v>
      </c>
      <c r="T21" s="446">
        <v>6.6</v>
      </c>
      <c r="U21" s="442">
        <v>30.8</v>
      </c>
      <c r="V21" s="444">
        <v>13.2</v>
      </c>
      <c r="W21" s="434">
        <v>20.6</v>
      </c>
      <c r="X21" s="444">
        <v>11.7</v>
      </c>
      <c r="Y21" s="434">
        <v>23</v>
      </c>
      <c r="Z21" s="444">
        <v>12.6</v>
      </c>
      <c r="AA21" s="436">
        <v>42.9</v>
      </c>
      <c r="AB21" s="440" t="s">
        <v>501</v>
      </c>
      <c r="AC21" s="442">
        <v>36.1</v>
      </c>
      <c r="AD21" s="446">
        <v>3.3</v>
      </c>
    </row>
    <row r="22" spans="1:30" ht="16.5" customHeight="1" x14ac:dyDescent="0.25">
      <c r="A22" s="7" t="s">
        <v>89</v>
      </c>
      <c r="B22" s="7"/>
      <c r="C22" s="7"/>
      <c r="D22" s="7"/>
      <c r="E22" s="7"/>
      <c r="F22" s="7"/>
      <c r="G22" s="7"/>
      <c r="H22" s="7"/>
      <c r="I22" s="7"/>
      <c r="J22" s="7"/>
      <c r="K22" s="7"/>
      <c r="L22" s="9"/>
      <c r="M22" s="10"/>
      <c r="N22" s="7"/>
      <c r="O22" s="10"/>
      <c r="P22" s="7"/>
      <c r="Q22" s="10"/>
      <c r="R22" s="7"/>
      <c r="S22" s="10"/>
      <c r="T22" s="7"/>
      <c r="U22" s="10"/>
      <c r="V22" s="7"/>
      <c r="W22" s="10"/>
      <c r="X22" s="7"/>
      <c r="Y22" s="10"/>
      <c r="Z22" s="7"/>
      <c r="AA22" s="10"/>
      <c r="AB22" s="7"/>
      <c r="AC22" s="10"/>
      <c r="AD22" s="7"/>
    </row>
    <row r="23" spans="1:30" ht="16.5" customHeight="1" x14ac:dyDescent="0.25">
      <c r="A23" s="7"/>
      <c r="B23" s="7" t="s">
        <v>1053</v>
      </c>
      <c r="C23" s="7"/>
      <c r="D23" s="7"/>
      <c r="E23" s="7"/>
      <c r="F23" s="7"/>
      <c r="G23" s="7"/>
      <c r="H23" s="7"/>
      <c r="I23" s="7"/>
      <c r="J23" s="7"/>
      <c r="K23" s="7"/>
      <c r="L23" s="9"/>
      <c r="M23" s="10"/>
      <c r="N23" s="7"/>
      <c r="O23" s="10"/>
      <c r="P23" s="7"/>
      <c r="Q23" s="10"/>
      <c r="R23" s="7"/>
      <c r="S23" s="10"/>
      <c r="T23" s="7"/>
      <c r="U23" s="10"/>
      <c r="V23" s="7"/>
      <c r="W23" s="10"/>
      <c r="X23" s="7"/>
      <c r="Y23" s="10"/>
      <c r="Z23" s="7"/>
      <c r="AA23" s="10"/>
      <c r="AB23" s="7"/>
      <c r="AC23" s="10"/>
      <c r="AD23" s="7"/>
    </row>
    <row r="24" spans="1:30" ht="16.5" customHeight="1" x14ac:dyDescent="0.25">
      <c r="A24" s="7"/>
      <c r="B24" s="7"/>
      <c r="C24" s="7" t="s">
        <v>1012</v>
      </c>
      <c r="D24" s="7"/>
      <c r="E24" s="7"/>
      <c r="F24" s="7"/>
      <c r="G24" s="7"/>
      <c r="H24" s="7"/>
      <c r="I24" s="7"/>
      <c r="J24" s="7"/>
      <c r="K24" s="7"/>
      <c r="L24" s="9"/>
      <c r="M24" s="10"/>
      <c r="N24" s="7"/>
      <c r="O24" s="10"/>
      <c r="P24" s="7"/>
      <c r="Q24" s="10"/>
      <c r="R24" s="7"/>
      <c r="S24" s="10"/>
      <c r="T24" s="7"/>
      <c r="U24" s="10"/>
      <c r="V24" s="7"/>
      <c r="W24" s="10"/>
      <c r="X24" s="7"/>
      <c r="Y24" s="10"/>
      <c r="Z24" s="7"/>
      <c r="AA24" s="10"/>
      <c r="AB24" s="7"/>
      <c r="AC24" s="10"/>
      <c r="AD24" s="7"/>
    </row>
    <row r="25" spans="1:30" ht="16.5" customHeight="1" x14ac:dyDescent="0.25">
      <c r="A25" s="7"/>
      <c r="B25" s="7"/>
      <c r="C25" s="7"/>
      <c r="D25" s="7" t="s">
        <v>1036</v>
      </c>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c r="C26" s="7"/>
      <c r="D26" s="7"/>
      <c r="E26" s="7" t="s">
        <v>1087</v>
      </c>
      <c r="F26" s="7"/>
      <c r="G26" s="7"/>
      <c r="H26" s="7"/>
      <c r="I26" s="7"/>
      <c r="J26" s="7"/>
      <c r="K26" s="7"/>
      <c r="L26" s="9" t="s">
        <v>76</v>
      </c>
      <c r="M26" s="442">
        <v>41.5</v>
      </c>
      <c r="N26" s="444">
        <v>10.1</v>
      </c>
      <c r="O26" s="442">
        <v>29.6</v>
      </c>
      <c r="P26" s="446">
        <v>7.5</v>
      </c>
      <c r="Q26" s="442">
        <v>19.2</v>
      </c>
      <c r="R26" s="446">
        <v>6.7</v>
      </c>
      <c r="S26" s="435">
        <v>7</v>
      </c>
      <c r="T26" s="446">
        <v>2.6</v>
      </c>
      <c r="U26" s="435">
        <v>9.6999999999999993</v>
      </c>
      <c r="V26" s="446">
        <v>3.5</v>
      </c>
      <c r="W26" s="439" t="s">
        <v>77</v>
      </c>
      <c r="X26" s="7"/>
      <c r="Y26" s="435">
        <v>2.5</v>
      </c>
      <c r="Z26" s="446">
        <v>0.9</v>
      </c>
      <c r="AA26" s="439" t="s">
        <v>77</v>
      </c>
      <c r="AB26" s="7"/>
      <c r="AC26" s="441">
        <v>107.7</v>
      </c>
      <c r="AD26" s="444">
        <v>15.2</v>
      </c>
    </row>
    <row r="27" spans="1:30" ht="16.5" customHeight="1" x14ac:dyDescent="0.25">
      <c r="A27" s="7"/>
      <c r="B27" s="7"/>
      <c r="C27" s="7"/>
      <c r="D27" s="7"/>
      <c r="E27" s="7" t="s">
        <v>1088</v>
      </c>
      <c r="F27" s="7"/>
      <c r="G27" s="7"/>
      <c r="H27" s="7"/>
      <c r="I27" s="7"/>
      <c r="J27" s="7"/>
      <c r="K27" s="7"/>
      <c r="L27" s="9" t="s">
        <v>76</v>
      </c>
      <c r="M27" s="442">
        <v>18.8</v>
      </c>
      <c r="N27" s="446">
        <v>8.3000000000000007</v>
      </c>
      <c r="O27" s="442">
        <v>14.2</v>
      </c>
      <c r="P27" s="446">
        <v>4.5999999999999996</v>
      </c>
      <c r="Q27" s="442">
        <v>12.8</v>
      </c>
      <c r="R27" s="446">
        <v>5.5</v>
      </c>
      <c r="S27" s="438">
        <v>3.1</v>
      </c>
      <c r="T27" s="446">
        <v>2.2999999999999998</v>
      </c>
      <c r="U27" s="438">
        <v>5.2</v>
      </c>
      <c r="V27" s="446">
        <v>2.7</v>
      </c>
      <c r="W27" s="435">
        <v>4.7</v>
      </c>
      <c r="X27" s="446">
        <v>1.7</v>
      </c>
      <c r="Y27" s="439" t="s">
        <v>77</v>
      </c>
      <c r="Z27" s="7"/>
      <c r="AA27" s="438">
        <v>0.8</v>
      </c>
      <c r="AB27" s="446">
        <v>0.6</v>
      </c>
      <c r="AC27" s="442">
        <v>57.9</v>
      </c>
      <c r="AD27" s="444">
        <v>10.1</v>
      </c>
    </row>
    <row r="28" spans="1:30" ht="16.5" customHeight="1" x14ac:dyDescent="0.25">
      <c r="A28" s="7"/>
      <c r="B28" s="7"/>
      <c r="C28" s="7"/>
      <c r="D28" s="7"/>
      <c r="E28" s="7" t="s">
        <v>83</v>
      </c>
      <c r="F28" s="7"/>
      <c r="G28" s="7"/>
      <c r="H28" s="7"/>
      <c r="I28" s="7"/>
      <c r="J28" s="7"/>
      <c r="K28" s="7"/>
      <c r="L28" s="9" t="s">
        <v>76</v>
      </c>
      <c r="M28" s="442">
        <v>58.3</v>
      </c>
      <c r="N28" s="444">
        <v>11.7</v>
      </c>
      <c r="O28" s="442">
        <v>40.6</v>
      </c>
      <c r="P28" s="446">
        <v>9</v>
      </c>
      <c r="Q28" s="442">
        <v>30.8</v>
      </c>
      <c r="R28" s="446">
        <v>8.3000000000000007</v>
      </c>
      <c r="S28" s="442">
        <v>11.5</v>
      </c>
      <c r="T28" s="446">
        <v>3.8</v>
      </c>
      <c r="U28" s="442">
        <v>15.4</v>
      </c>
      <c r="V28" s="446">
        <v>4.5999999999999996</v>
      </c>
      <c r="W28" s="435">
        <v>4.7</v>
      </c>
      <c r="X28" s="446">
        <v>1.7</v>
      </c>
      <c r="Y28" s="435">
        <v>2.5</v>
      </c>
      <c r="Z28" s="446">
        <v>0.9</v>
      </c>
      <c r="AA28" s="438">
        <v>0.8</v>
      </c>
      <c r="AB28" s="446">
        <v>0.6</v>
      </c>
      <c r="AC28" s="441">
        <v>166.8</v>
      </c>
      <c r="AD28" s="444">
        <v>16.3</v>
      </c>
    </row>
    <row r="29" spans="1:30" ht="16.5" customHeight="1" x14ac:dyDescent="0.25">
      <c r="A29" s="7"/>
      <c r="B29" s="7" t="s">
        <v>1071</v>
      </c>
      <c r="C29" s="7"/>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c r="C30" s="7" t="s">
        <v>1012</v>
      </c>
      <c r="D30" s="7"/>
      <c r="E30" s="7"/>
      <c r="F30" s="7"/>
      <c r="G30" s="7"/>
      <c r="H30" s="7"/>
      <c r="I30" s="7"/>
      <c r="J30" s="7"/>
      <c r="K30" s="7"/>
      <c r="L30" s="9"/>
      <c r="M30" s="10"/>
      <c r="N30" s="7"/>
      <c r="O30" s="10"/>
      <c r="P30" s="7"/>
      <c r="Q30" s="10"/>
      <c r="R30" s="7"/>
      <c r="S30" s="10"/>
      <c r="T30" s="7"/>
      <c r="U30" s="10"/>
      <c r="V30" s="7"/>
      <c r="W30" s="10"/>
      <c r="X30" s="7"/>
      <c r="Y30" s="10"/>
      <c r="Z30" s="7"/>
      <c r="AA30" s="10"/>
      <c r="AB30" s="7"/>
      <c r="AC30" s="10"/>
      <c r="AD30" s="7"/>
    </row>
    <row r="31" spans="1:30" ht="16.5" customHeight="1" x14ac:dyDescent="0.25">
      <c r="A31" s="7"/>
      <c r="B31" s="7"/>
      <c r="C31" s="7"/>
      <c r="D31" s="7" t="s">
        <v>1015</v>
      </c>
      <c r="E31" s="7"/>
      <c r="F31" s="7"/>
      <c r="G31" s="7"/>
      <c r="H31" s="7"/>
      <c r="I31" s="7"/>
      <c r="J31" s="7"/>
      <c r="K31" s="7"/>
      <c r="L31" s="9"/>
      <c r="M31" s="10"/>
      <c r="N31" s="7"/>
      <c r="O31" s="10"/>
      <c r="P31" s="7"/>
      <c r="Q31" s="10"/>
      <c r="R31" s="7"/>
      <c r="S31" s="10"/>
      <c r="T31" s="7"/>
      <c r="U31" s="10"/>
      <c r="V31" s="7"/>
      <c r="W31" s="10"/>
      <c r="X31" s="7"/>
      <c r="Y31" s="10"/>
      <c r="Z31" s="7"/>
      <c r="AA31" s="10"/>
      <c r="AB31" s="7"/>
      <c r="AC31" s="10"/>
      <c r="AD31" s="7"/>
    </row>
    <row r="32" spans="1:30" ht="16.5" customHeight="1" x14ac:dyDescent="0.25">
      <c r="A32" s="7"/>
      <c r="B32" s="7"/>
      <c r="C32" s="7"/>
      <c r="D32" s="7"/>
      <c r="E32" s="7" t="s">
        <v>1087</v>
      </c>
      <c r="F32" s="7"/>
      <c r="G32" s="7"/>
      <c r="H32" s="7"/>
      <c r="I32" s="7"/>
      <c r="J32" s="7"/>
      <c r="K32" s="7"/>
      <c r="L32" s="9" t="s">
        <v>76</v>
      </c>
      <c r="M32" s="442">
        <v>86.5</v>
      </c>
      <c r="N32" s="444">
        <v>15.4</v>
      </c>
      <c r="O32" s="442">
        <v>77.099999999999994</v>
      </c>
      <c r="P32" s="444">
        <v>11.3</v>
      </c>
      <c r="Q32" s="442">
        <v>35.1</v>
      </c>
      <c r="R32" s="446">
        <v>7.3</v>
      </c>
      <c r="S32" s="442">
        <v>18.600000000000001</v>
      </c>
      <c r="T32" s="446">
        <v>4.3</v>
      </c>
      <c r="U32" s="442">
        <v>26.6</v>
      </c>
      <c r="V32" s="446">
        <v>4.8</v>
      </c>
      <c r="W32" s="439" t="s">
        <v>77</v>
      </c>
      <c r="X32" s="7"/>
      <c r="Y32" s="435">
        <v>4.8</v>
      </c>
      <c r="Z32" s="446">
        <v>1.3</v>
      </c>
      <c r="AA32" s="439" t="s">
        <v>77</v>
      </c>
      <c r="AB32" s="7"/>
      <c r="AC32" s="441">
        <v>248.4</v>
      </c>
      <c r="AD32" s="444">
        <v>23.4</v>
      </c>
    </row>
    <row r="33" spans="1:30" ht="16.5" customHeight="1" x14ac:dyDescent="0.25">
      <c r="A33" s="7"/>
      <c r="B33" s="7"/>
      <c r="C33" s="7"/>
      <c r="D33" s="7"/>
      <c r="E33" s="7" t="s">
        <v>1088</v>
      </c>
      <c r="F33" s="7"/>
      <c r="G33" s="7"/>
      <c r="H33" s="7"/>
      <c r="I33" s="7"/>
      <c r="J33" s="7"/>
      <c r="K33" s="7"/>
      <c r="L33" s="9" t="s">
        <v>76</v>
      </c>
      <c r="M33" s="442">
        <v>36.700000000000003</v>
      </c>
      <c r="N33" s="444">
        <v>10</v>
      </c>
      <c r="O33" s="442">
        <v>22.4</v>
      </c>
      <c r="P33" s="446">
        <v>6.7</v>
      </c>
      <c r="Q33" s="442">
        <v>26.8</v>
      </c>
      <c r="R33" s="446">
        <v>7.2</v>
      </c>
      <c r="S33" s="435">
        <v>5.5</v>
      </c>
      <c r="T33" s="446">
        <v>2.5</v>
      </c>
      <c r="U33" s="435">
        <v>7.2</v>
      </c>
      <c r="V33" s="446">
        <v>3</v>
      </c>
      <c r="W33" s="435">
        <v>9</v>
      </c>
      <c r="X33" s="446">
        <v>2.6</v>
      </c>
      <c r="Y33" s="439" t="s">
        <v>77</v>
      </c>
      <c r="Z33" s="7"/>
      <c r="AA33" s="438">
        <v>0.9</v>
      </c>
      <c r="AB33" s="446">
        <v>0.7</v>
      </c>
      <c r="AC33" s="441">
        <v>106.5</v>
      </c>
      <c r="AD33" s="444">
        <v>13.6</v>
      </c>
    </row>
    <row r="34" spans="1:30" ht="16.5" customHeight="1" x14ac:dyDescent="0.25">
      <c r="A34" s="7"/>
      <c r="B34" s="7"/>
      <c r="C34" s="7"/>
      <c r="D34" s="7"/>
      <c r="E34" s="7" t="s">
        <v>83</v>
      </c>
      <c r="F34" s="7"/>
      <c r="G34" s="7"/>
      <c r="H34" s="7"/>
      <c r="I34" s="7"/>
      <c r="J34" s="7"/>
      <c r="K34" s="7"/>
      <c r="L34" s="9" t="s">
        <v>76</v>
      </c>
      <c r="M34" s="441">
        <v>123.7</v>
      </c>
      <c r="N34" s="444">
        <v>15.5</v>
      </c>
      <c r="O34" s="442">
        <v>99.5</v>
      </c>
      <c r="P34" s="444">
        <v>13.5</v>
      </c>
      <c r="Q34" s="442">
        <v>61</v>
      </c>
      <c r="R34" s="444">
        <v>10</v>
      </c>
      <c r="S34" s="442">
        <v>24.6</v>
      </c>
      <c r="T34" s="446">
        <v>4.5999999999999996</v>
      </c>
      <c r="U34" s="442">
        <v>34</v>
      </c>
      <c r="V34" s="446">
        <v>6.1</v>
      </c>
      <c r="W34" s="435">
        <v>9</v>
      </c>
      <c r="X34" s="446">
        <v>2.6</v>
      </c>
      <c r="Y34" s="435">
        <v>4.8</v>
      </c>
      <c r="Z34" s="446">
        <v>1.3</v>
      </c>
      <c r="AA34" s="438">
        <v>0.9</v>
      </c>
      <c r="AB34" s="446">
        <v>0.7</v>
      </c>
      <c r="AC34" s="441">
        <v>353.5</v>
      </c>
      <c r="AD34" s="444">
        <v>23.6</v>
      </c>
    </row>
    <row r="35" spans="1:30" ht="16.5" customHeight="1" x14ac:dyDescent="0.25">
      <c r="A35" s="7"/>
      <c r="B35" s="7" t="s">
        <v>1053</v>
      </c>
      <c r="C35" s="7"/>
      <c r="D35" s="7"/>
      <c r="E35" s="7"/>
      <c r="F35" s="7"/>
      <c r="G35" s="7"/>
      <c r="H35" s="7"/>
      <c r="I35" s="7"/>
      <c r="J35" s="7"/>
      <c r="K35" s="7"/>
      <c r="L35" s="9"/>
      <c r="M35" s="10"/>
      <c r="N35" s="7"/>
      <c r="O35" s="10"/>
      <c r="P35" s="7"/>
      <c r="Q35" s="10"/>
      <c r="R35" s="7"/>
      <c r="S35" s="10"/>
      <c r="T35" s="7"/>
      <c r="U35" s="10"/>
      <c r="V35" s="7"/>
      <c r="W35" s="10"/>
      <c r="X35" s="7"/>
      <c r="Y35" s="10"/>
      <c r="Z35" s="7"/>
      <c r="AA35" s="10"/>
      <c r="AB35" s="7"/>
      <c r="AC35" s="10"/>
      <c r="AD35" s="7"/>
    </row>
    <row r="36" spans="1:30" ht="16.5" customHeight="1" x14ac:dyDescent="0.25">
      <c r="A36" s="7"/>
      <c r="B36" s="7"/>
      <c r="C36" s="7" t="s">
        <v>1016</v>
      </c>
      <c r="D36" s="7"/>
      <c r="E36" s="7"/>
      <c r="F36" s="7"/>
      <c r="G36" s="7"/>
      <c r="H36" s="7"/>
      <c r="I36" s="7"/>
      <c r="J36" s="7"/>
      <c r="K36" s="7"/>
      <c r="L36" s="9"/>
      <c r="M36" s="10"/>
      <c r="N36" s="7"/>
      <c r="O36" s="10"/>
      <c r="P36" s="7"/>
      <c r="Q36" s="10"/>
      <c r="R36" s="7"/>
      <c r="S36" s="10"/>
      <c r="T36" s="7"/>
      <c r="U36" s="10"/>
      <c r="V36" s="7"/>
      <c r="W36" s="10"/>
      <c r="X36" s="7"/>
      <c r="Y36" s="10"/>
      <c r="Z36" s="7"/>
      <c r="AA36" s="10"/>
      <c r="AB36" s="7"/>
      <c r="AC36" s="10"/>
      <c r="AD36" s="7"/>
    </row>
    <row r="37" spans="1:30" ht="16.5" customHeight="1" x14ac:dyDescent="0.25">
      <c r="A37" s="7"/>
      <c r="B37" s="7"/>
      <c r="C37" s="7"/>
      <c r="D37" s="7" t="s">
        <v>1036</v>
      </c>
      <c r="E37" s="7"/>
      <c r="F37" s="7"/>
      <c r="G37" s="7"/>
      <c r="H37" s="7"/>
      <c r="I37" s="7"/>
      <c r="J37" s="7"/>
      <c r="K37" s="7"/>
      <c r="L37" s="9"/>
      <c r="M37" s="10"/>
      <c r="N37" s="7"/>
      <c r="O37" s="10"/>
      <c r="P37" s="7"/>
      <c r="Q37" s="10"/>
      <c r="R37" s="7"/>
      <c r="S37" s="10"/>
      <c r="T37" s="7"/>
      <c r="U37" s="10"/>
      <c r="V37" s="7"/>
      <c r="W37" s="10"/>
      <c r="X37" s="7"/>
      <c r="Y37" s="10"/>
      <c r="Z37" s="7"/>
      <c r="AA37" s="10"/>
      <c r="AB37" s="7"/>
      <c r="AC37" s="10"/>
      <c r="AD37" s="7"/>
    </row>
    <row r="38" spans="1:30" ht="16.5" customHeight="1" x14ac:dyDescent="0.25">
      <c r="A38" s="7"/>
      <c r="B38" s="7"/>
      <c r="C38" s="7"/>
      <c r="D38" s="7"/>
      <c r="E38" s="7" t="s">
        <v>1087</v>
      </c>
      <c r="F38" s="7"/>
      <c r="G38" s="7"/>
      <c r="H38" s="7"/>
      <c r="I38" s="7"/>
      <c r="J38" s="7"/>
      <c r="K38" s="7"/>
      <c r="L38" s="9" t="s">
        <v>407</v>
      </c>
      <c r="M38" s="442">
        <v>48</v>
      </c>
      <c r="N38" s="446">
        <v>7.9</v>
      </c>
      <c r="O38" s="442">
        <v>38.4</v>
      </c>
      <c r="P38" s="446">
        <v>7.9</v>
      </c>
      <c r="Q38" s="442">
        <v>54.7</v>
      </c>
      <c r="R38" s="444">
        <v>15.2</v>
      </c>
      <c r="S38" s="442">
        <v>37.6</v>
      </c>
      <c r="T38" s="444">
        <v>10.8</v>
      </c>
      <c r="U38" s="442">
        <v>36.5</v>
      </c>
      <c r="V38" s="444">
        <v>11.4</v>
      </c>
      <c r="W38" s="439" t="s">
        <v>77</v>
      </c>
      <c r="X38" s="7"/>
      <c r="Y38" s="442">
        <v>52.1</v>
      </c>
      <c r="Z38" s="444">
        <v>13.5</v>
      </c>
      <c r="AA38" s="439" t="s">
        <v>77</v>
      </c>
      <c r="AB38" s="7"/>
      <c r="AC38" s="442">
        <v>43.4</v>
      </c>
      <c r="AD38" s="446">
        <v>4.5999999999999996</v>
      </c>
    </row>
    <row r="39" spans="1:30" ht="16.5" customHeight="1" x14ac:dyDescent="0.25">
      <c r="A39" s="7"/>
      <c r="B39" s="7"/>
      <c r="C39" s="7"/>
      <c r="D39" s="7"/>
      <c r="E39" s="7" t="s">
        <v>1088</v>
      </c>
      <c r="F39" s="7"/>
      <c r="G39" s="7"/>
      <c r="H39" s="7"/>
      <c r="I39" s="7"/>
      <c r="J39" s="7"/>
      <c r="K39" s="7"/>
      <c r="L39" s="9" t="s">
        <v>407</v>
      </c>
      <c r="M39" s="442">
        <v>51.2</v>
      </c>
      <c r="N39" s="444">
        <v>17.8</v>
      </c>
      <c r="O39" s="442">
        <v>63.4</v>
      </c>
      <c r="P39" s="446">
        <v>8</v>
      </c>
      <c r="Q39" s="442">
        <v>47.8</v>
      </c>
      <c r="R39" s="444">
        <v>15.8</v>
      </c>
      <c r="S39" s="434">
        <v>56.4</v>
      </c>
      <c r="T39" s="444">
        <v>32.5</v>
      </c>
      <c r="U39" s="442">
        <v>72.2</v>
      </c>
      <c r="V39" s="444">
        <v>20.9</v>
      </c>
      <c r="W39" s="442">
        <v>52.2</v>
      </c>
      <c r="X39" s="444">
        <v>11.7</v>
      </c>
      <c r="Y39" s="439" t="s">
        <v>77</v>
      </c>
      <c r="Z39" s="7"/>
      <c r="AA39" s="442">
        <v>88.9</v>
      </c>
      <c r="AB39" s="444">
        <v>25.4</v>
      </c>
      <c r="AC39" s="442">
        <v>54.4</v>
      </c>
      <c r="AD39" s="446">
        <v>6.5</v>
      </c>
    </row>
    <row r="40" spans="1:30" ht="16.5" customHeight="1" x14ac:dyDescent="0.25">
      <c r="A40" s="7"/>
      <c r="B40" s="7"/>
      <c r="C40" s="7"/>
      <c r="D40" s="7"/>
      <c r="E40" s="7" t="s">
        <v>83</v>
      </c>
      <c r="F40" s="7"/>
      <c r="G40" s="7"/>
      <c r="H40" s="7"/>
      <c r="I40" s="7"/>
      <c r="J40" s="7"/>
      <c r="K40" s="7"/>
      <c r="L40" s="9" t="s">
        <v>407</v>
      </c>
      <c r="M40" s="442">
        <v>47.1</v>
      </c>
      <c r="N40" s="446">
        <v>7.3</v>
      </c>
      <c r="O40" s="442">
        <v>40.799999999999997</v>
      </c>
      <c r="P40" s="446">
        <v>7.1</v>
      </c>
      <c r="Q40" s="442">
        <v>50.5</v>
      </c>
      <c r="R40" s="444">
        <v>10.8</v>
      </c>
      <c r="S40" s="442">
        <v>46.7</v>
      </c>
      <c r="T40" s="444">
        <v>12.5</v>
      </c>
      <c r="U40" s="442">
        <v>45.3</v>
      </c>
      <c r="V40" s="444">
        <v>10.9</v>
      </c>
      <c r="W40" s="442">
        <v>52.2</v>
      </c>
      <c r="X40" s="444">
        <v>11.7</v>
      </c>
      <c r="Y40" s="442">
        <v>52.1</v>
      </c>
      <c r="Z40" s="444">
        <v>13.5</v>
      </c>
      <c r="AA40" s="442">
        <v>88.9</v>
      </c>
      <c r="AB40" s="444">
        <v>25.4</v>
      </c>
      <c r="AC40" s="442">
        <v>47.2</v>
      </c>
      <c r="AD40" s="446">
        <v>3.4</v>
      </c>
    </row>
    <row r="41" spans="1:30" ht="16.5" customHeight="1" x14ac:dyDescent="0.25">
      <c r="A41" s="7" t="s">
        <v>93</v>
      </c>
      <c r="B41" s="7"/>
      <c r="C41" s="7"/>
      <c r="D41" s="7"/>
      <c r="E41" s="7"/>
      <c r="F41" s="7"/>
      <c r="G41" s="7"/>
      <c r="H41" s="7"/>
      <c r="I41" s="7"/>
      <c r="J41" s="7"/>
      <c r="K41" s="7"/>
      <c r="L41" s="9"/>
      <c r="M41" s="10"/>
      <c r="N41" s="7"/>
      <c r="O41" s="10"/>
      <c r="P41" s="7"/>
      <c r="Q41" s="10"/>
      <c r="R41" s="7"/>
      <c r="S41" s="10"/>
      <c r="T41" s="7"/>
      <c r="U41" s="10"/>
      <c r="V41" s="7"/>
      <c r="W41" s="10"/>
      <c r="X41" s="7"/>
      <c r="Y41" s="10"/>
      <c r="Z41" s="7"/>
      <c r="AA41" s="10"/>
      <c r="AB41" s="7"/>
      <c r="AC41" s="10"/>
      <c r="AD41" s="7"/>
    </row>
    <row r="42" spans="1:30" ht="16.5" customHeight="1" x14ac:dyDescent="0.25">
      <c r="A42" s="7"/>
      <c r="B42" s="7" t="s">
        <v>1053</v>
      </c>
      <c r="C42" s="7"/>
      <c r="D42" s="7"/>
      <c r="E42" s="7"/>
      <c r="F42" s="7"/>
      <c r="G42" s="7"/>
      <c r="H42" s="7"/>
      <c r="I42" s="7"/>
      <c r="J42" s="7"/>
      <c r="K42" s="7"/>
      <c r="L42" s="9"/>
      <c r="M42" s="10"/>
      <c r="N42" s="7"/>
      <c r="O42" s="10"/>
      <c r="P42" s="7"/>
      <c r="Q42" s="10"/>
      <c r="R42" s="7"/>
      <c r="S42" s="10"/>
      <c r="T42" s="7"/>
      <c r="U42" s="10"/>
      <c r="V42" s="7"/>
      <c r="W42" s="10"/>
      <c r="X42" s="7"/>
      <c r="Y42" s="10"/>
      <c r="Z42" s="7"/>
      <c r="AA42" s="10"/>
      <c r="AB42" s="7"/>
      <c r="AC42" s="10"/>
      <c r="AD42" s="7"/>
    </row>
    <row r="43" spans="1:30" ht="16.5" customHeight="1" x14ac:dyDescent="0.25">
      <c r="A43" s="7"/>
      <c r="B43" s="7"/>
      <c r="C43" s="7" t="s">
        <v>1012</v>
      </c>
      <c r="D43" s="7"/>
      <c r="E43" s="7"/>
      <c r="F43" s="7"/>
      <c r="G43" s="7"/>
      <c r="H43" s="7"/>
      <c r="I43" s="7"/>
      <c r="J43" s="7"/>
      <c r="K43" s="7"/>
      <c r="L43" s="9"/>
      <c r="M43" s="10"/>
      <c r="N43" s="7"/>
      <c r="O43" s="10"/>
      <c r="P43" s="7"/>
      <c r="Q43" s="10"/>
      <c r="R43" s="7"/>
      <c r="S43" s="10"/>
      <c r="T43" s="7"/>
      <c r="U43" s="10"/>
      <c r="V43" s="7"/>
      <c r="W43" s="10"/>
      <c r="X43" s="7"/>
      <c r="Y43" s="10"/>
      <c r="Z43" s="7"/>
      <c r="AA43" s="10"/>
      <c r="AB43" s="7"/>
      <c r="AC43" s="10"/>
      <c r="AD43" s="7"/>
    </row>
    <row r="44" spans="1:30" ht="16.5" customHeight="1" x14ac:dyDescent="0.25">
      <c r="A44" s="7"/>
      <c r="B44" s="7"/>
      <c r="C44" s="7"/>
      <c r="D44" s="7" t="s">
        <v>1036</v>
      </c>
      <c r="E44" s="7"/>
      <c r="F44" s="7"/>
      <c r="G44" s="7"/>
      <c r="H44" s="7"/>
      <c r="I44" s="7"/>
      <c r="J44" s="7"/>
      <c r="K44" s="7"/>
      <c r="L44" s="9"/>
      <c r="M44" s="10"/>
      <c r="N44" s="7"/>
      <c r="O44" s="10"/>
      <c r="P44" s="7"/>
      <c r="Q44" s="10"/>
      <c r="R44" s="7"/>
      <c r="S44" s="10"/>
      <c r="T44" s="7"/>
      <c r="U44" s="10"/>
      <c r="V44" s="7"/>
      <c r="W44" s="10"/>
      <c r="X44" s="7"/>
      <c r="Y44" s="10"/>
      <c r="Z44" s="7"/>
      <c r="AA44" s="10"/>
      <c r="AB44" s="7"/>
      <c r="AC44" s="10"/>
      <c r="AD44" s="7"/>
    </row>
    <row r="45" spans="1:30" ht="16.5" customHeight="1" x14ac:dyDescent="0.25">
      <c r="A45" s="7"/>
      <c r="B45" s="7"/>
      <c r="C45" s="7"/>
      <c r="D45" s="7"/>
      <c r="E45" s="7" t="s">
        <v>1087</v>
      </c>
      <c r="F45" s="7"/>
      <c r="G45" s="7"/>
      <c r="H45" s="7"/>
      <c r="I45" s="7"/>
      <c r="J45" s="7"/>
      <c r="K45" s="7"/>
      <c r="L45" s="9" t="s">
        <v>76</v>
      </c>
      <c r="M45" s="442">
        <v>26.9</v>
      </c>
      <c r="N45" s="446">
        <v>6.5</v>
      </c>
      <c r="O45" s="442">
        <v>24.3</v>
      </c>
      <c r="P45" s="446">
        <v>6.1</v>
      </c>
      <c r="Q45" s="442">
        <v>15.5</v>
      </c>
      <c r="R45" s="446">
        <v>5</v>
      </c>
      <c r="S45" s="435">
        <v>6.2</v>
      </c>
      <c r="T45" s="446">
        <v>2.8</v>
      </c>
      <c r="U45" s="435">
        <v>6.2</v>
      </c>
      <c r="V45" s="446">
        <v>2.2000000000000002</v>
      </c>
      <c r="W45" s="439" t="s">
        <v>77</v>
      </c>
      <c r="X45" s="7"/>
      <c r="Y45" s="438">
        <v>1.4</v>
      </c>
      <c r="Z45" s="446">
        <v>0.7</v>
      </c>
      <c r="AA45" s="439" t="s">
        <v>77</v>
      </c>
      <c r="AB45" s="7"/>
      <c r="AC45" s="442">
        <v>77.400000000000006</v>
      </c>
      <c r="AD45" s="444">
        <v>11.1</v>
      </c>
    </row>
    <row r="46" spans="1:30" ht="16.5" customHeight="1" x14ac:dyDescent="0.25">
      <c r="A46" s="7"/>
      <c r="B46" s="7"/>
      <c r="C46" s="7"/>
      <c r="D46" s="7"/>
      <c r="E46" s="7" t="s">
        <v>1088</v>
      </c>
      <c r="F46" s="7"/>
      <c r="G46" s="7"/>
      <c r="H46" s="7"/>
      <c r="I46" s="7"/>
      <c r="J46" s="7"/>
      <c r="K46" s="7"/>
      <c r="L46" s="9" t="s">
        <v>76</v>
      </c>
      <c r="M46" s="442">
        <v>13.5</v>
      </c>
      <c r="N46" s="446">
        <v>5.3</v>
      </c>
      <c r="O46" s="442">
        <v>13.7</v>
      </c>
      <c r="P46" s="446">
        <v>4.0999999999999996</v>
      </c>
      <c r="Q46" s="438">
        <v>6.5</v>
      </c>
      <c r="R46" s="446">
        <v>3.2</v>
      </c>
      <c r="S46" s="438">
        <v>4</v>
      </c>
      <c r="T46" s="446">
        <v>2.2000000000000002</v>
      </c>
      <c r="U46" s="438">
        <v>3</v>
      </c>
      <c r="V46" s="446">
        <v>1.8</v>
      </c>
      <c r="W46" s="435">
        <v>3.9</v>
      </c>
      <c r="X46" s="446">
        <v>1.3</v>
      </c>
      <c r="Y46" s="439" t="s">
        <v>77</v>
      </c>
      <c r="Z46" s="7"/>
      <c r="AA46" s="437">
        <v>0.3</v>
      </c>
      <c r="AB46" s="446">
        <v>0.3</v>
      </c>
      <c r="AC46" s="442">
        <v>43.4</v>
      </c>
      <c r="AD46" s="446">
        <v>7.1</v>
      </c>
    </row>
    <row r="47" spans="1:30" ht="16.5" customHeight="1" x14ac:dyDescent="0.25">
      <c r="A47" s="7"/>
      <c r="B47" s="7"/>
      <c r="C47" s="7"/>
      <c r="D47" s="7"/>
      <c r="E47" s="7" t="s">
        <v>83</v>
      </c>
      <c r="F47" s="7"/>
      <c r="G47" s="7"/>
      <c r="H47" s="7"/>
      <c r="I47" s="7"/>
      <c r="J47" s="7"/>
      <c r="K47" s="7"/>
      <c r="L47" s="9" t="s">
        <v>76</v>
      </c>
      <c r="M47" s="442">
        <v>38.6</v>
      </c>
      <c r="N47" s="446">
        <v>7.7</v>
      </c>
      <c r="O47" s="442">
        <v>36.799999999999997</v>
      </c>
      <c r="P47" s="446">
        <v>7.2</v>
      </c>
      <c r="Q47" s="442">
        <v>20.5</v>
      </c>
      <c r="R47" s="446">
        <v>5.4</v>
      </c>
      <c r="S47" s="435">
        <v>9.9</v>
      </c>
      <c r="T47" s="446">
        <v>3.6</v>
      </c>
      <c r="U47" s="435">
        <v>9.4</v>
      </c>
      <c r="V47" s="446">
        <v>2.8</v>
      </c>
      <c r="W47" s="435">
        <v>3.9</v>
      </c>
      <c r="X47" s="446">
        <v>1.3</v>
      </c>
      <c r="Y47" s="438">
        <v>1.4</v>
      </c>
      <c r="Z47" s="446">
        <v>0.7</v>
      </c>
      <c r="AA47" s="437">
        <v>0.3</v>
      </c>
      <c r="AB47" s="446">
        <v>0.3</v>
      </c>
      <c r="AC47" s="441">
        <v>122.7</v>
      </c>
      <c r="AD47" s="444">
        <v>13</v>
      </c>
    </row>
    <row r="48" spans="1:30" ht="16.5" customHeight="1" x14ac:dyDescent="0.25">
      <c r="A48" s="7"/>
      <c r="B48" s="7" t="s">
        <v>1071</v>
      </c>
      <c r="C48" s="7"/>
      <c r="D48" s="7"/>
      <c r="E48" s="7"/>
      <c r="F48" s="7"/>
      <c r="G48" s="7"/>
      <c r="H48" s="7"/>
      <c r="I48" s="7"/>
      <c r="J48" s="7"/>
      <c r="K48" s="7"/>
      <c r="L48" s="9"/>
      <c r="M48" s="10"/>
      <c r="N48" s="7"/>
      <c r="O48" s="10"/>
      <c r="P48" s="7"/>
      <c r="Q48" s="10"/>
      <c r="R48" s="7"/>
      <c r="S48" s="10"/>
      <c r="T48" s="7"/>
      <c r="U48" s="10"/>
      <c r="V48" s="7"/>
      <c r="W48" s="10"/>
      <c r="X48" s="7"/>
      <c r="Y48" s="10"/>
      <c r="Z48" s="7"/>
      <c r="AA48" s="10"/>
      <c r="AB48" s="7"/>
      <c r="AC48" s="10"/>
      <c r="AD48" s="7"/>
    </row>
    <row r="49" spans="1:30" ht="16.5" customHeight="1" x14ac:dyDescent="0.25">
      <c r="A49" s="7"/>
      <c r="B49" s="7"/>
      <c r="C49" s="7" t="s">
        <v>1012</v>
      </c>
      <c r="D49" s="7"/>
      <c r="E49" s="7"/>
      <c r="F49" s="7"/>
      <c r="G49" s="7"/>
      <c r="H49" s="7"/>
      <c r="I49" s="7"/>
      <c r="J49" s="7"/>
      <c r="K49" s="7"/>
      <c r="L49" s="9"/>
      <c r="M49" s="10"/>
      <c r="N49" s="7"/>
      <c r="O49" s="10"/>
      <c r="P49" s="7"/>
      <c r="Q49" s="10"/>
      <c r="R49" s="7"/>
      <c r="S49" s="10"/>
      <c r="T49" s="7"/>
      <c r="U49" s="10"/>
      <c r="V49" s="7"/>
      <c r="W49" s="10"/>
      <c r="X49" s="7"/>
      <c r="Y49" s="10"/>
      <c r="Z49" s="7"/>
      <c r="AA49" s="10"/>
      <c r="AB49" s="7"/>
      <c r="AC49" s="10"/>
      <c r="AD49" s="7"/>
    </row>
    <row r="50" spans="1:30" ht="16.5" customHeight="1" x14ac:dyDescent="0.25">
      <c r="A50" s="7"/>
      <c r="B50" s="7"/>
      <c r="C50" s="7"/>
      <c r="D50" s="7" t="s">
        <v>1015</v>
      </c>
      <c r="E50" s="7"/>
      <c r="F50" s="7"/>
      <c r="G50" s="7"/>
      <c r="H50" s="7"/>
      <c r="I50" s="7"/>
      <c r="J50" s="7"/>
      <c r="K50" s="7"/>
      <c r="L50" s="9"/>
      <c r="M50" s="10"/>
      <c r="N50" s="7"/>
      <c r="O50" s="10"/>
      <c r="P50" s="7"/>
      <c r="Q50" s="10"/>
      <c r="R50" s="7"/>
      <c r="S50" s="10"/>
      <c r="T50" s="7"/>
      <c r="U50" s="10"/>
      <c r="V50" s="7"/>
      <c r="W50" s="10"/>
      <c r="X50" s="7"/>
      <c r="Y50" s="10"/>
      <c r="Z50" s="7"/>
      <c r="AA50" s="10"/>
      <c r="AB50" s="7"/>
      <c r="AC50" s="10"/>
      <c r="AD50" s="7"/>
    </row>
    <row r="51" spans="1:30" ht="16.5" customHeight="1" x14ac:dyDescent="0.25">
      <c r="A51" s="7"/>
      <c r="B51" s="7"/>
      <c r="C51" s="7"/>
      <c r="D51" s="7"/>
      <c r="E51" s="7" t="s">
        <v>1087</v>
      </c>
      <c r="F51" s="7"/>
      <c r="G51" s="7"/>
      <c r="H51" s="7"/>
      <c r="I51" s="7"/>
      <c r="J51" s="7"/>
      <c r="K51" s="7"/>
      <c r="L51" s="9" t="s">
        <v>76</v>
      </c>
      <c r="M51" s="442">
        <v>59</v>
      </c>
      <c r="N51" s="444">
        <v>10.3</v>
      </c>
      <c r="O51" s="442">
        <v>57.4</v>
      </c>
      <c r="P51" s="446">
        <v>8.1</v>
      </c>
      <c r="Q51" s="442">
        <v>30.3</v>
      </c>
      <c r="R51" s="446">
        <v>6.8</v>
      </c>
      <c r="S51" s="442">
        <v>13.9</v>
      </c>
      <c r="T51" s="446">
        <v>4</v>
      </c>
      <c r="U51" s="442">
        <v>12.5</v>
      </c>
      <c r="V51" s="446">
        <v>3.4</v>
      </c>
      <c r="W51" s="439" t="s">
        <v>77</v>
      </c>
      <c r="X51" s="7"/>
      <c r="Y51" s="435">
        <v>2.8</v>
      </c>
      <c r="Z51" s="446">
        <v>1</v>
      </c>
      <c r="AA51" s="439" t="s">
        <v>77</v>
      </c>
      <c r="AB51" s="7"/>
      <c r="AC51" s="441">
        <v>174.1</v>
      </c>
      <c r="AD51" s="444">
        <v>17.100000000000001</v>
      </c>
    </row>
    <row r="52" spans="1:30" ht="16.5" customHeight="1" x14ac:dyDescent="0.25">
      <c r="A52" s="7"/>
      <c r="B52" s="7"/>
      <c r="C52" s="7"/>
      <c r="D52" s="7"/>
      <c r="E52" s="7" t="s">
        <v>1088</v>
      </c>
      <c r="F52" s="7"/>
      <c r="G52" s="7"/>
      <c r="H52" s="7"/>
      <c r="I52" s="7"/>
      <c r="J52" s="7"/>
      <c r="K52" s="7"/>
      <c r="L52" s="9" t="s">
        <v>76</v>
      </c>
      <c r="M52" s="442">
        <v>26.5</v>
      </c>
      <c r="N52" s="446">
        <v>7.6</v>
      </c>
      <c r="O52" s="442">
        <v>29.5</v>
      </c>
      <c r="P52" s="446">
        <v>7.1</v>
      </c>
      <c r="Q52" s="442">
        <v>13.1</v>
      </c>
      <c r="R52" s="446">
        <v>5</v>
      </c>
      <c r="S52" s="438">
        <v>5.6</v>
      </c>
      <c r="T52" s="446">
        <v>3.3</v>
      </c>
      <c r="U52" s="435">
        <v>6.8</v>
      </c>
      <c r="V52" s="446">
        <v>2.7</v>
      </c>
      <c r="W52" s="435">
        <v>7</v>
      </c>
      <c r="X52" s="446">
        <v>1.9</v>
      </c>
      <c r="Y52" s="439" t="s">
        <v>77</v>
      </c>
      <c r="Z52" s="7"/>
      <c r="AA52" s="438">
        <v>0.4</v>
      </c>
      <c r="AB52" s="446">
        <v>0.3</v>
      </c>
      <c r="AC52" s="442">
        <v>90.2</v>
      </c>
      <c r="AD52" s="444">
        <v>12</v>
      </c>
    </row>
    <row r="53" spans="1:30" ht="16.5" customHeight="1" x14ac:dyDescent="0.25">
      <c r="A53" s="7"/>
      <c r="B53" s="7"/>
      <c r="C53" s="7"/>
      <c r="D53" s="7"/>
      <c r="E53" s="7" t="s">
        <v>83</v>
      </c>
      <c r="F53" s="7"/>
      <c r="G53" s="7"/>
      <c r="H53" s="7"/>
      <c r="I53" s="7"/>
      <c r="J53" s="7"/>
      <c r="K53" s="7"/>
      <c r="L53" s="9" t="s">
        <v>76</v>
      </c>
      <c r="M53" s="442">
        <v>87.7</v>
      </c>
      <c r="N53" s="444">
        <v>12.5</v>
      </c>
      <c r="O53" s="442">
        <v>84.2</v>
      </c>
      <c r="P53" s="444">
        <v>11.4</v>
      </c>
      <c r="Q53" s="442">
        <v>44.1</v>
      </c>
      <c r="R53" s="446">
        <v>8.1</v>
      </c>
      <c r="S53" s="442">
        <v>19.5</v>
      </c>
      <c r="T53" s="446">
        <v>4.8</v>
      </c>
      <c r="U53" s="442">
        <v>18.7</v>
      </c>
      <c r="V53" s="446">
        <v>4.5</v>
      </c>
      <c r="W53" s="435">
        <v>7</v>
      </c>
      <c r="X53" s="446">
        <v>1.9</v>
      </c>
      <c r="Y53" s="435">
        <v>2.8</v>
      </c>
      <c r="Z53" s="446">
        <v>1</v>
      </c>
      <c r="AA53" s="438">
        <v>0.4</v>
      </c>
      <c r="AB53" s="446">
        <v>0.3</v>
      </c>
      <c r="AC53" s="441">
        <v>264.8</v>
      </c>
      <c r="AD53" s="444">
        <v>21.8</v>
      </c>
    </row>
    <row r="54" spans="1:30" ht="16.5" customHeight="1" x14ac:dyDescent="0.25">
      <c r="A54" s="7"/>
      <c r="B54" s="7" t="s">
        <v>1053</v>
      </c>
      <c r="C54" s="7"/>
      <c r="D54" s="7"/>
      <c r="E54" s="7"/>
      <c r="F54" s="7"/>
      <c r="G54" s="7"/>
      <c r="H54" s="7"/>
      <c r="I54" s="7"/>
      <c r="J54" s="7"/>
      <c r="K54" s="7"/>
      <c r="L54" s="9"/>
      <c r="M54" s="10"/>
      <c r="N54" s="7"/>
      <c r="O54" s="10"/>
      <c r="P54" s="7"/>
      <c r="Q54" s="10"/>
      <c r="R54" s="7"/>
      <c r="S54" s="10"/>
      <c r="T54" s="7"/>
      <c r="U54" s="10"/>
      <c r="V54" s="7"/>
      <c r="W54" s="10"/>
      <c r="X54" s="7"/>
      <c r="Y54" s="10"/>
      <c r="Z54" s="7"/>
      <c r="AA54" s="10"/>
      <c r="AB54" s="7"/>
      <c r="AC54" s="10"/>
      <c r="AD54" s="7"/>
    </row>
    <row r="55" spans="1:30" ht="16.5" customHeight="1" x14ac:dyDescent="0.25">
      <c r="A55" s="7"/>
      <c r="B55" s="7"/>
      <c r="C55" s="7" t="s">
        <v>1016</v>
      </c>
      <c r="D55" s="7"/>
      <c r="E55" s="7"/>
      <c r="F55" s="7"/>
      <c r="G55" s="7"/>
      <c r="H55" s="7"/>
      <c r="I55" s="7"/>
      <c r="J55" s="7"/>
      <c r="K55" s="7"/>
      <c r="L55" s="9"/>
      <c r="M55" s="10"/>
      <c r="N55" s="7"/>
      <c r="O55" s="10"/>
      <c r="P55" s="7"/>
      <c r="Q55" s="10"/>
      <c r="R55" s="7"/>
      <c r="S55" s="10"/>
      <c r="T55" s="7"/>
      <c r="U55" s="10"/>
      <c r="V55" s="7"/>
      <c r="W55" s="10"/>
      <c r="X55" s="7"/>
      <c r="Y55" s="10"/>
      <c r="Z55" s="7"/>
      <c r="AA55" s="10"/>
      <c r="AB55" s="7"/>
      <c r="AC55" s="10"/>
      <c r="AD55" s="7"/>
    </row>
    <row r="56" spans="1:30" ht="16.5" customHeight="1" x14ac:dyDescent="0.25">
      <c r="A56" s="7"/>
      <c r="B56" s="7"/>
      <c r="C56" s="7"/>
      <c r="D56" s="7" t="s">
        <v>1036</v>
      </c>
      <c r="E56" s="7"/>
      <c r="F56" s="7"/>
      <c r="G56" s="7"/>
      <c r="H56" s="7"/>
      <c r="I56" s="7"/>
      <c r="J56" s="7"/>
      <c r="K56" s="7"/>
      <c r="L56" s="9"/>
      <c r="M56" s="10"/>
      <c r="N56" s="7"/>
      <c r="O56" s="10"/>
      <c r="P56" s="7"/>
      <c r="Q56" s="10"/>
      <c r="R56" s="7"/>
      <c r="S56" s="10"/>
      <c r="T56" s="7"/>
      <c r="U56" s="10"/>
      <c r="V56" s="7"/>
      <c r="W56" s="10"/>
      <c r="X56" s="7"/>
      <c r="Y56" s="10"/>
      <c r="Z56" s="7"/>
      <c r="AA56" s="10"/>
      <c r="AB56" s="7"/>
      <c r="AC56" s="10"/>
      <c r="AD56" s="7"/>
    </row>
    <row r="57" spans="1:30" ht="16.5" customHeight="1" x14ac:dyDescent="0.25">
      <c r="A57" s="7"/>
      <c r="B57" s="7"/>
      <c r="C57" s="7"/>
      <c r="D57" s="7"/>
      <c r="E57" s="7" t="s">
        <v>1087</v>
      </c>
      <c r="F57" s="7"/>
      <c r="G57" s="7"/>
      <c r="H57" s="7"/>
      <c r="I57" s="7"/>
      <c r="J57" s="7"/>
      <c r="K57" s="7"/>
      <c r="L57" s="9" t="s">
        <v>407</v>
      </c>
      <c r="M57" s="442">
        <v>45.6</v>
      </c>
      <c r="N57" s="446">
        <v>7.7</v>
      </c>
      <c r="O57" s="442">
        <v>42.3</v>
      </c>
      <c r="P57" s="446">
        <v>8.8000000000000007</v>
      </c>
      <c r="Q57" s="442">
        <v>51.2</v>
      </c>
      <c r="R57" s="444">
        <v>11.8</v>
      </c>
      <c r="S57" s="442">
        <v>44.6</v>
      </c>
      <c r="T57" s="444">
        <v>15.4</v>
      </c>
      <c r="U57" s="442">
        <v>49.6</v>
      </c>
      <c r="V57" s="444">
        <v>12.1</v>
      </c>
      <c r="W57" s="439" t="s">
        <v>77</v>
      </c>
      <c r="X57" s="7"/>
      <c r="Y57" s="442">
        <v>50</v>
      </c>
      <c r="Z57" s="444">
        <v>19.3</v>
      </c>
      <c r="AA57" s="439" t="s">
        <v>77</v>
      </c>
      <c r="AB57" s="7"/>
      <c r="AC57" s="442">
        <v>44.5</v>
      </c>
      <c r="AD57" s="446">
        <v>4.5999999999999996</v>
      </c>
    </row>
    <row r="58" spans="1:30" ht="16.5" customHeight="1" x14ac:dyDescent="0.25">
      <c r="A58" s="7"/>
      <c r="B58" s="7"/>
      <c r="C58" s="7"/>
      <c r="D58" s="7"/>
      <c r="E58" s="7" t="s">
        <v>1088</v>
      </c>
      <c r="F58" s="7"/>
      <c r="G58" s="7"/>
      <c r="H58" s="7"/>
      <c r="I58" s="7"/>
      <c r="J58" s="7"/>
      <c r="K58" s="7"/>
      <c r="L58" s="9" t="s">
        <v>407</v>
      </c>
      <c r="M58" s="442">
        <v>50.9</v>
      </c>
      <c r="N58" s="444">
        <v>13.6</v>
      </c>
      <c r="O58" s="442">
        <v>46.4</v>
      </c>
      <c r="P58" s="446">
        <v>8.1</v>
      </c>
      <c r="Q58" s="442">
        <v>49.6</v>
      </c>
      <c r="R58" s="444">
        <v>15.5</v>
      </c>
      <c r="S58" s="442">
        <v>71.400000000000006</v>
      </c>
      <c r="T58" s="444">
        <v>28.8</v>
      </c>
      <c r="U58" s="442">
        <v>44.1</v>
      </c>
      <c r="V58" s="444">
        <v>18.8</v>
      </c>
      <c r="W58" s="442">
        <v>55.7</v>
      </c>
      <c r="X58" s="444">
        <v>11.4</v>
      </c>
      <c r="Y58" s="439" t="s">
        <v>77</v>
      </c>
      <c r="Z58" s="7"/>
      <c r="AA58" s="442">
        <v>75</v>
      </c>
      <c r="AB58" s="444">
        <v>16.3</v>
      </c>
      <c r="AC58" s="442">
        <v>48.1</v>
      </c>
      <c r="AD58" s="446">
        <v>4.5999999999999996</v>
      </c>
    </row>
    <row r="59" spans="1:30" ht="16.5" customHeight="1" x14ac:dyDescent="0.25">
      <c r="A59" s="14"/>
      <c r="B59" s="14"/>
      <c r="C59" s="14"/>
      <c r="D59" s="14"/>
      <c r="E59" s="14" t="s">
        <v>83</v>
      </c>
      <c r="F59" s="14"/>
      <c r="G59" s="14"/>
      <c r="H59" s="14"/>
      <c r="I59" s="14"/>
      <c r="J59" s="14"/>
      <c r="K59" s="14"/>
      <c r="L59" s="15" t="s">
        <v>407</v>
      </c>
      <c r="M59" s="443">
        <v>44</v>
      </c>
      <c r="N59" s="447">
        <v>6.1</v>
      </c>
      <c r="O59" s="443">
        <v>43.7</v>
      </c>
      <c r="P59" s="447">
        <v>6.2</v>
      </c>
      <c r="Q59" s="443">
        <v>46.5</v>
      </c>
      <c r="R59" s="447">
        <v>8.6999999999999993</v>
      </c>
      <c r="S59" s="443">
        <v>50.8</v>
      </c>
      <c r="T59" s="445">
        <v>13.6</v>
      </c>
      <c r="U59" s="443">
        <v>50.3</v>
      </c>
      <c r="V59" s="447">
        <v>9</v>
      </c>
      <c r="W59" s="443">
        <v>55.7</v>
      </c>
      <c r="X59" s="445">
        <v>11.4</v>
      </c>
      <c r="Y59" s="443">
        <v>50</v>
      </c>
      <c r="Z59" s="445">
        <v>19.3</v>
      </c>
      <c r="AA59" s="443">
        <v>75</v>
      </c>
      <c r="AB59" s="445">
        <v>16.3</v>
      </c>
      <c r="AC59" s="443">
        <v>46.3</v>
      </c>
      <c r="AD59" s="447">
        <v>3.1</v>
      </c>
    </row>
    <row r="60" spans="1:30" ht="4.5" customHeight="1" x14ac:dyDescent="0.25">
      <c r="A60" s="25"/>
      <c r="B60" s="2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1" spans="1:30" ht="16.5" customHeight="1" x14ac:dyDescent="0.25">
      <c r="A61" s="25"/>
      <c r="B61" s="25"/>
      <c r="C61" s="512" t="s">
        <v>1132</v>
      </c>
      <c r="D61" s="512"/>
      <c r="E61" s="512"/>
      <c r="F61" s="512"/>
      <c r="G61" s="512"/>
      <c r="H61" s="512"/>
      <c r="I61" s="512"/>
      <c r="J61" s="512"/>
      <c r="K61" s="512"/>
      <c r="L61" s="512"/>
      <c r="M61" s="512"/>
      <c r="N61" s="512"/>
      <c r="O61" s="512"/>
      <c r="P61" s="512"/>
      <c r="Q61" s="512"/>
      <c r="R61" s="512"/>
      <c r="S61" s="512"/>
      <c r="T61" s="512"/>
      <c r="U61" s="512"/>
      <c r="V61" s="512"/>
      <c r="W61" s="512"/>
      <c r="X61" s="512"/>
      <c r="Y61" s="512"/>
      <c r="Z61" s="512"/>
      <c r="AA61" s="512"/>
      <c r="AB61" s="512"/>
      <c r="AC61" s="512"/>
      <c r="AD61" s="512"/>
    </row>
    <row r="62" spans="1:30" ht="4.5" customHeight="1" x14ac:dyDescent="0.25">
      <c r="A62" s="25"/>
      <c r="B62" s="2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spans="1:30" ht="16.5" customHeight="1" x14ac:dyDescent="0.25">
      <c r="A63" s="155"/>
      <c r="B63" s="155"/>
      <c r="C63" s="512" t="s">
        <v>571</v>
      </c>
      <c r="D63" s="512"/>
      <c r="E63" s="512"/>
      <c r="F63" s="512"/>
      <c r="G63" s="512"/>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row>
    <row r="64" spans="1:30" ht="16.5" customHeight="1" x14ac:dyDescent="0.25">
      <c r="A64" s="155"/>
      <c r="B64" s="155"/>
      <c r="C64" s="512" t="s">
        <v>572</v>
      </c>
      <c r="D64" s="512"/>
      <c r="E64" s="512"/>
      <c r="F64" s="512"/>
      <c r="G64" s="512"/>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row>
    <row r="65" spans="1:30" ht="4.5" customHeight="1" x14ac:dyDescent="0.25">
      <c r="A65" s="25"/>
      <c r="B65" s="2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1:30" ht="16.5" customHeight="1" x14ac:dyDescent="0.25">
      <c r="A66" s="25" t="s">
        <v>102</v>
      </c>
      <c r="B66" s="25"/>
      <c r="C66" s="512" t="s">
        <v>1055</v>
      </c>
      <c r="D66" s="512"/>
      <c r="E66" s="512"/>
      <c r="F66" s="512"/>
      <c r="G66" s="512"/>
      <c r="H66" s="512"/>
      <c r="I66" s="512"/>
      <c r="J66" s="512"/>
      <c r="K66" s="512"/>
      <c r="L66" s="512"/>
      <c r="M66" s="512"/>
      <c r="N66" s="512"/>
      <c r="O66" s="512"/>
      <c r="P66" s="512"/>
      <c r="Q66" s="512"/>
      <c r="R66" s="512"/>
      <c r="S66" s="512"/>
      <c r="T66" s="512"/>
      <c r="U66" s="512"/>
      <c r="V66" s="512"/>
      <c r="W66" s="512"/>
      <c r="X66" s="512"/>
      <c r="Y66" s="512"/>
      <c r="Z66" s="512"/>
      <c r="AA66" s="512"/>
      <c r="AB66" s="512"/>
      <c r="AC66" s="512"/>
      <c r="AD66" s="512"/>
    </row>
    <row r="67" spans="1:30" ht="16.5" customHeight="1" x14ac:dyDescent="0.25">
      <c r="A67" s="25" t="s">
        <v>103</v>
      </c>
      <c r="B67" s="25"/>
      <c r="C67" s="512" t="s">
        <v>1074</v>
      </c>
      <c r="D67" s="512"/>
      <c r="E67" s="512"/>
      <c r="F67" s="512"/>
      <c r="G67" s="512"/>
      <c r="H67" s="512"/>
      <c r="I67" s="512"/>
      <c r="J67" s="512"/>
      <c r="K67" s="512"/>
      <c r="L67" s="512"/>
      <c r="M67" s="512"/>
      <c r="N67" s="512"/>
      <c r="O67" s="512"/>
      <c r="P67" s="512"/>
      <c r="Q67" s="512"/>
      <c r="R67" s="512"/>
      <c r="S67" s="512"/>
      <c r="T67" s="512"/>
      <c r="U67" s="512"/>
      <c r="V67" s="512"/>
      <c r="W67" s="512"/>
      <c r="X67" s="512"/>
      <c r="Y67" s="512"/>
      <c r="Z67" s="512"/>
      <c r="AA67" s="512"/>
      <c r="AB67" s="512"/>
      <c r="AC67" s="512"/>
      <c r="AD67" s="512"/>
    </row>
    <row r="68" spans="1:30" ht="29.4" customHeight="1" x14ac:dyDescent="0.25">
      <c r="A68" s="25" t="s">
        <v>104</v>
      </c>
      <c r="B68" s="25"/>
      <c r="C68" s="512" t="s">
        <v>1056</v>
      </c>
      <c r="D68" s="512"/>
      <c r="E68" s="512"/>
      <c r="F68" s="512"/>
      <c r="G68" s="512"/>
      <c r="H68" s="512"/>
      <c r="I68" s="512"/>
      <c r="J68" s="512"/>
      <c r="K68" s="512"/>
      <c r="L68" s="512"/>
      <c r="M68" s="512"/>
      <c r="N68" s="512"/>
      <c r="O68" s="512"/>
      <c r="P68" s="512"/>
      <c r="Q68" s="512"/>
      <c r="R68" s="512"/>
      <c r="S68" s="512"/>
      <c r="T68" s="512"/>
      <c r="U68" s="512"/>
      <c r="V68" s="512"/>
      <c r="W68" s="512"/>
      <c r="X68" s="512"/>
      <c r="Y68" s="512"/>
      <c r="Z68" s="512"/>
      <c r="AA68" s="512"/>
      <c r="AB68" s="512"/>
      <c r="AC68" s="512"/>
      <c r="AD68" s="512"/>
    </row>
    <row r="69" spans="1:30" ht="29.4" customHeight="1" x14ac:dyDescent="0.25">
      <c r="A69" s="25" t="s">
        <v>105</v>
      </c>
      <c r="B69" s="25"/>
      <c r="C69" s="512" t="s">
        <v>1057</v>
      </c>
      <c r="D69" s="512"/>
      <c r="E69" s="512"/>
      <c r="F69" s="512"/>
      <c r="G69" s="512"/>
      <c r="H69" s="512"/>
      <c r="I69" s="512"/>
      <c r="J69" s="512"/>
      <c r="K69" s="512"/>
      <c r="L69" s="512"/>
      <c r="M69" s="512"/>
      <c r="N69" s="512"/>
      <c r="O69" s="512"/>
      <c r="P69" s="512"/>
      <c r="Q69" s="512"/>
      <c r="R69" s="512"/>
      <c r="S69" s="512"/>
      <c r="T69" s="512"/>
      <c r="U69" s="512"/>
      <c r="V69" s="512"/>
      <c r="W69" s="512"/>
      <c r="X69" s="512"/>
      <c r="Y69" s="512"/>
      <c r="Z69" s="512"/>
      <c r="AA69" s="512"/>
      <c r="AB69" s="512"/>
      <c r="AC69" s="512"/>
      <c r="AD69" s="512"/>
    </row>
    <row r="70" spans="1:30" ht="29.4" customHeight="1" x14ac:dyDescent="0.25">
      <c r="A70" s="25" t="s">
        <v>106</v>
      </c>
      <c r="B70" s="25"/>
      <c r="C70" s="512" t="s">
        <v>1022</v>
      </c>
      <c r="D70" s="512"/>
      <c r="E70" s="512"/>
      <c r="F70" s="512"/>
      <c r="G70" s="512"/>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row>
    <row r="71" spans="1:30" ht="55.2" customHeight="1" x14ac:dyDescent="0.25">
      <c r="A71" s="25" t="s">
        <v>107</v>
      </c>
      <c r="B71" s="25"/>
      <c r="C71" s="512" t="s">
        <v>1133</v>
      </c>
      <c r="D71" s="512"/>
      <c r="E71" s="512"/>
      <c r="F71" s="512"/>
      <c r="G71" s="512"/>
      <c r="H71" s="512"/>
      <c r="I71" s="512"/>
      <c r="J71" s="512"/>
      <c r="K71" s="512"/>
      <c r="L71" s="512"/>
      <c r="M71" s="512"/>
      <c r="N71" s="512"/>
      <c r="O71" s="512"/>
      <c r="P71" s="512"/>
      <c r="Q71" s="512"/>
      <c r="R71" s="512"/>
      <c r="S71" s="512"/>
      <c r="T71" s="512"/>
      <c r="U71" s="512"/>
      <c r="V71" s="512"/>
      <c r="W71" s="512"/>
      <c r="X71" s="512"/>
      <c r="Y71" s="512"/>
      <c r="Z71" s="512"/>
      <c r="AA71" s="512"/>
      <c r="AB71" s="512"/>
      <c r="AC71" s="512"/>
      <c r="AD71" s="512"/>
    </row>
    <row r="72" spans="1:30" ht="29.4" customHeight="1" x14ac:dyDescent="0.25">
      <c r="A72" s="25" t="s">
        <v>205</v>
      </c>
      <c r="B72" s="25"/>
      <c r="C72" s="512" t="s">
        <v>848</v>
      </c>
      <c r="D72" s="512"/>
      <c r="E72" s="512"/>
      <c r="F72" s="512"/>
      <c r="G72" s="512"/>
      <c r="H72" s="512"/>
      <c r="I72" s="512"/>
      <c r="J72" s="512"/>
      <c r="K72" s="512"/>
      <c r="L72" s="512"/>
      <c r="M72" s="512"/>
      <c r="N72" s="512"/>
      <c r="O72" s="512"/>
      <c r="P72" s="512"/>
      <c r="Q72" s="512"/>
      <c r="R72" s="512"/>
      <c r="S72" s="512"/>
      <c r="T72" s="512"/>
      <c r="U72" s="512"/>
      <c r="V72" s="512"/>
      <c r="W72" s="512"/>
      <c r="X72" s="512"/>
      <c r="Y72" s="512"/>
      <c r="Z72" s="512"/>
      <c r="AA72" s="512"/>
      <c r="AB72" s="512"/>
      <c r="AC72" s="512"/>
      <c r="AD72" s="512"/>
    </row>
    <row r="73" spans="1:30" ht="29.4" customHeight="1" x14ac:dyDescent="0.25">
      <c r="A73" s="25" t="s">
        <v>206</v>
      </c>
      <c r="B73" s="25"/>
      <c r="C73" s="512" t="s">
        <v>849</v>
      </c>
      <c r="D73" s="512"/>
      <c r="E73" s="512"/>
      <c r="F73" s="512"/>
      <c r="G73" s="512"/>
      <c r="H73" s="512"/>
      <c r="I73" s="512"/>
      <c r="J73" s="512"/>
      <c r="K73" s="512"/>
      <c r="L73" s="512"/>
      <c r="M73" s="512"/>
      <c r="N73" s="512"/>
      <c r="O73" s="512"/>
      <c r="P73" s="512"/>
      <c r="Q73" s="512"/>
      <c r="R73" s="512"/>
      <c r="S73" s="512"/>
      <c r="T73" s="512"/>
      <c r="U73" s="512"/>
      <c r="V73" s="512"/>
      <c r="W73" s="512"/>
      <c r="X73" s="512"/>
      <c r="Y73" s="512"/>
      <c r="Z73" s="512"/>
      <c r="AA73" s="512"/>
      <c r="AB73" s="512"/>
      <c r="AC73" s="512"/>
      <c r="AD73" s="512"/>
    </row>
    <row r="74" spans="1:30" ht="29.4" customHeight="1" x14ac:dyDescent="0.25">
      <c r="A74" s="25" t="s">
        <v>207</v>
      </c>
      <c r="B74" s="25"/>
      <c r="C74" s="512" t="s">
        <v>1091</v>
      </c>
      <c r="D74" s="512"/>
      <c r="E74" s="512"/>
      <c r="F74" s="512"/>
      <c r="G74" s="512"/>
      <c r="H74" s="512"/>
      <c r="I74" s="512"/>
      <c r="J74" s="512"/>
      <c r="K74" s="512"/>
      <c r="L74" s="512"/>
      <c r="M74" s="512"/>
      <c r="N74" s="512"/>
      <c r="O74" s="512"/>
      <c r="P74" s="512"/>
      <c r="Q74" s="512"/>
      <c r="R74" s="512"/>
      <c r="S74" s="512"/>
      <c r="T74" s="512"/>
      <c r="U74" s="512"/>
      <c r="V74" s="512"/>
      <c r="W74" s="512"/>
      <c r="X74" s="512"/>
      <c r="Y74" s="512"/>
      <c r="Z74" s="512"/>
      <c r="AA74" s="512"/>
      <c r="AB74" s="512"/>
      <c r="AC74" s="512"/>
      <c r="AD74" s="512"/>
    </row>
    <row r="75" spans="1:30" ht="16.5" customHeight="1" x14ac:dyDescent="0.25">
      <c r="A75" s="25" t="s">
        <v>842</v>
      </c>
      <c r="B75" s="25"/>
      <c r="C75" s="512" t="s">
        <v>853</v>
      </c>
      <c r="D75" s="512"/>
      <c r="E75" s="512"/>
      <c r="F75" s="512"/>
      <c r="G75" s="512"/>
      <c r="H75" s="512"/>
      <c r="I75" s="512"/>
      <c r="J75" s="512"/>
      <c r="K75" s="512"/>
      <c r="L75" s="512"/>
      <c r="M75" s="512"/>
      <c r="N75" s="512"/>
      <c r="O75" s="512"/>
      <c r="P75" s="512"/>
      <c r="Q75" s="512"/>
      <c r="R75" s="512"/>
      <c r="S75" s="512"/>
      <c r="T75" s="512"/>
      <c r="U75" s="512"/>
      <c r="V75" s="512"/>
      <c r="W75" s="512"/>
      <c r="X75" s="512"/>
      <c r="Y75" s="512"/>
      <c r="Z75" s="512"/>
      <c r="AA75" s="512"/>
      <c r="AB75" s="512"/>
      <c r="AC75" s="512"/>
      <c r="AD75" s="512"/>
    </row>
    <row r="76" spans="1:30" ht="16.5" customHeight="1" x14ac:dyDescent="0.25">
      <c r="A76" s="25" t="s">
        <v>843</v>
      </c>
      <c r="B76" s="25"/>
      <c r="C76" s="512" t="s">
        <v>854</v>
      </c>
      <c r="D76" s="512"/>
      <c r="E76" s="512"/>
      <c r="F76" s="512"/>
      <c r="G76" s="512"/>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row>
    <row r="77" spans="1:30" ht="4.5" customHeight="1" x14ac:dyDescent="0.25"/>
    <row r="78" spans="1:30" ht="16.5" customHeight="1" x14ac:dyDescent="0.25">
      <c r="A78" s="26" t="s">
        <v>115</v>
      </c>
      <c r="B78" s="25"/>
      <c r="C78" s="25"/>
      <c r="D78" s="25"/>
      <c r="E78" s="512" t="s">
        <v>1134</v>
      </c>
      <c r="F78" s="512"/>
      <c r="G78" s="512"/>
      <c r="H78" s="512"/>
      <c r="I78" s="512"/>
      <c r="J78" s="512"/>
      <c r="K78" s="512"/>
      <c r="L78" s="512"/>
      <c r="M78" s="512"/>
      <c r="N78" s="512"/>
      <c r="O78" s="512"/>
      <c r="P78" s="512"/>
      <c r="Q78" s="512"/>
      <c r="R78" s="512"/>
      <c r="S78" s="512"/>
      <c r="T78" s="512"/>
      <c r="U78" s="512"/>
      <c r="V78" s="512"/>
      <c r="W78" s="512"/>
      <c r="X78" s="512"/>
      <c r="Y78" s="512"/>
      <c r="Z78" s="512"/>
      <c r="AA78" s="512"/>
      <c r="AB78" s="512"/>
      <c r="AC78" s="512"/>
      <c r="AD78" s="512"/>
    </row>
  </sheetData>
  <mergeCells count="25">
    <mergeCell ref="W2:X2"/>
    <mergeCell ref="Y2:Z2"/>
    <mergeCell ref="AA2:AB2"/>
    <mergeCell ref="AC2:AD2"/>
    <mergeCell ref="K1:AD1"/>
    <mergeCell ref="M2:N2"/>
    <mergeCell ref="O2:P2"/>
    <mergeCell ref="Q2:R2"/>
    <mergeCell ref="S2:T2"/>
    <mergeCell ref="U2:V2"/>
    <mergeCell ref="C61:AD61"/>
    <mergeCell ref="C63:AD63"/>
    <mergeCell ref="C64:AD64"/>
    <mergeCell ref="C66:AD66"/>
    <mergeCell ref="C67:AD67"/>
    <mergeCell ref="C68:AD68"/>
    <mergeCell ref="C69:AD69"/>
    <mergeCell ref="C70:AD70"/>
    <mergeCell ref="C71:AD71"/>
    <mergeCell ref="C72:AD72"/>
    <mergeCell ref="C73:AD73"/>
    <mergeCell ref="C74:AD74"/>
    <mergeCell ref="C75:AD75"/>
    <mergeCell ref="C76:AD76"/>
    <mergeCell ref="E78:AD78"/>
  </mergeCells>
  <pageMargins left="0.7" right="0.7" top="0.75" bottom="0.75" header="0.3" footer="0.3"/>
  <pageSetup paperSize="9" fitToHeight="0" orientation="landscape" horizontalDpi="300" verticalDpi="300"/>
  <headerFooter scaleWithDoc="0" alignWithMargins="0">
    <oddHeader>&amp;C&amp;"Arial"&amp;8TABLE 14A.46</oddHeader>
    <oddFooter>&amp;L&amp;"Arial"&amp;8REPORT ON
GOVERNMENT
SERVICES 2022&amp;R&amp;"Arial"&amp;8AGED CARE
SERVICES
PAGE &amp;B&amp;P&amp;B</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U50"/>
  <sheetViews>
    <sheetView showGridLines="0" workbookViewId="0"/>
  </sheetViews>
  <sheetFormatPr defaultRowHeight="13.2" x14ac:dyDescent="0.25"/>
  <cols>
    <col min="1" max="11" width="1.88671875" customWidth="1"/>
    <col min="12" max="12" width="5.44140625" customWidth="1"/>
    <col min="13" max="21" width="9.109375" customWidth="1"/>
  </cols>
  <sheetData>
    <row r="1" spans="1:21" ht="17.399999999999999" customHeight="1" x14ac:dyDescent="0.25">
      <c r="A1" s="8" t="s">
        <v>1135</v>
      </c>
      <c r="B1" s="8"/>
      <c r="C1" s="8"/>
      <c r="D1" s="8"/>
      <c r="E1" s="8"/>
      <c r="F1" s="8"/>
      <c r="G1" s="8"/>
      <c r="H1" s="8"/>
      <c r="I1" s="8"/>
      <c r="J1" s="8"/>
      <c r="K1" s="517" t="s">
        <v>1136</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1137</v>
      </c>
      <c r="N2" s="13" t="s">
        <v>1138</v>
      </c>
      <c r="O2" s="13" t="s">
        <v>1139</v>
      </c>
      <c r="P2" s="13" t="s">
        <v>1140</v>
      </c>
      <c r="Q2" s="13" t="s">
        <v>1141</v>
      </c>
      <c r="R2" s="13" t="s">
        <v>1142</v>
      </c>
      <c r="S2" s="13" t="s">
        <v>1143</v>
      </c>
      <c r="T2" s="13" t="s">
        <v>1144</v>
      </c>
      <c r="U2" s="13" t="s">
        <v>1145</v>
      </c>
    </row>
    <row r="3" spans="1:21" ht="16.5" customHeight="1" x14ac:dyDescent="0.25">
      <c r="A3" s="7" t="s">
        <v>1146</v>
      </c>
      <c r="B3" s="7"/>
      <c r="C3" s="7"/>
      <c r="D3" s="7"/>
      <c r="E3" s="7"/>
      <c r="F3" s="7"/>
      <c r="G3" s="7"/>
      <c r="H3" s="7"/>
      <c r="I3" s="7"/>
      <c r="J3" s="7"/>
      <c r="K3" s="7"/>
      <c r="L3" s="9"/>
      <c r="M3" s="10"/>
      <c r="N3" s="10"/>
      <c r="O3" s="10"/>
      <c r="P3" s="10"/>
      <c r="Q3" s="10"/>
      <c r="R3" s="10"/>
      <c r="S3" s="10"/>
      <c r="T3" s="10"/>
      <c r="U3" s="10"/>
    </row>
    <row r="4" spans="1:21" ht="16.5" customHeight="1" x14ac:dyDescent="0.25">
      <c r="A4" s="7"/>
      <c r="B4" s="7" t="s">
        <v>128</v>
      </c>
      <c r="C4" s="7"/>
      <c r="D4" s="7"/>
      <c r="E4" s="7"/>
      <c r="F4" s="7"/>
      <c r="G4" s="7"/>
      <c r="H4" s="7"/>
      <c r="I4" s="7"/>
      <c r="J4" s="7"/>
      <c r="K4" s="7"/>
      <c r="L4" s="9" t="s">
        <v>131</v>
      </c>
      <c r="M4" s="448">
        <v>63853</v>
      </c>
      <c r="N4" s="448">
        <v>47443</v>
      </c>
      <c r="O4" s="448">
        <v>33942</v>
      </c>
      <c r="P4" s="448">
        <v>17117</v>
      </c>
      <c r="Q4" s="448">
        <v>16989</v>
      </c>
      <c r="R4" s="451">
        <v>4663</v>
      </c>
      <c r="S4" s="451">
        <v>2174</v>
      </c>
      <c r="T4" s="451">
        <v>1212</v>
      </c>
      <c r="U4" s="455">
        <v>187393</v>
      </c>
    </row>
    <row r="5" spans="1:21" ht="16.5" customHeight="1" x14ac:dyDescent="0.25">
      <c r="A5" s="7"/>
      <c r="B5" s="7" t="s">
        <v>250</v>
      </c>
      <c r="C5" s="7"/>
      <c r="D5" s="7"/>
      <c r="E5" s="7"/>
      <c r="F5" s="7"/>
      <c r="G5" s="7"/>
      <c r="H5" s="7"/>
      <c r="I5" s="7"/>
      <c r="J5" s="7"/>
      <c r="K5" s="7"/>
      <c r="L5" s="9" t="s">
        <v>131</v>
      </c>
      <c r="M5" s="448">
        <v>63993</v>
      </c>
      <c r="N5" s="448">
        <v>50097</v>
      </c>
      <c r="O5" s="448">
        <v>32457</v>
      </c>
      <c r="P5" s="448">
        <v>17126</v>
      </c>
      <c r="Q5" s="448">
        <v>16899</v>
      </c>
      <c r="R5" s="451">
        <v>4682</v>
      </c>
      <c r="S5" s="451">
        <v>1775</v>
      </c>
      <c r="T5" s="451">
        <v>1071</v>
      </c>
      <c r="U5" s="455">
        <v>188100</v>
      </c>
    </row>
    <row r="6" spans="1:21" ht="16.5" customHeight="1" x14ac:dyDescent="0.25">
      <c r="A6" s="7"/>
      <c r="B6" s="7" t="s">
        <v>245</v>
      </c>
      <c r="C6" s="7"/>
      <c r="D6" s="7"/>
      <c r="E6" s="7"/>
      <c r="F6" s="7"/>
      <c r="G6" s="7"/>
      <c r="H6" s="7"/>
      <c r="I6" s="7"/>
      <c r="J6" s="7"/>
      <c r="K6" s="7"/>
      <c r="L6" s="9" t="s">
        <v>131</v>
      </c>
      <c r="M6" s="448">
        <v>60057</v>
      </c>
      <c r="N6" s="448">
        <v>49749</v>
      </c>
      <c r="O6" s="448">
        <v>31628</v>
      </c>
      <c r="P6" s="448">
        <v>15243</v>
      </c>
      <c r="Q6" s="448">
        <v>15535</v>
      </c>
      <c r="R6" s="451">
        <v>4667</v>
      </c>
      <c r="S6" s="451">
        <v>1766</v>
      </c>
      <c r="T6" s="450">
        <v>933</v>
      </c>
      <c r="U6" s="455">
        <v>179578</v>
      </c>
    </row>
    <row r="7" spans="1:21" ht="16.5" customHeight="1" x14ac:dyDescent="0.25">
      <c r="A7" s="7"/>
      <c r="B7" s="7" t="s">
        <v>246</v>
      </c>
      <c r="C7" s="7"/>
      <c r="D7" s="7"/>
      <c r="E7" s="7"/>
      <c r="F7" s="7"/>
      <c r="G7" s="7"/>
      <c r="H7" s="7"/>
      <c r="I7" s="7"/>
      <c r="J7" s="7"/>
      <c r="K7" s="7"/>
      <c r="L7" s="9" t="s">
        <v>131</v>
      </c>
      <c r="M7" s="448">
        <v>60943</v>
      </c>
      <c r="N7" s="448">
        <v>52104</v>
      </c>
      <c r="O7" s="448">
        <v>34657</v>
      </c>
      <c r="P7" s="448">
        <v>15932</v>
      </c>
      <c r="Q7" s="448">
        <v>14709</v>
      </c>
      <c r="R7" s="451">
        <v>4724</v>
      </c>
      <c r="S7" s="451">
        <v>1830</v>
      </c>
      <c r="T7" s="450">
        <v>950</v>
      </c>
      <c r="U7" s="455">
        <v>185849</v>
      </c>
    </row>
    <row r="8" spans="1:21" ht="16.5" customHeight="1" x14ac:dyDescent="0.25">
      <c r="A8" s="7"/>
      <c r="B8" s="7" t="s">
        <v>247</v>
      </c>
      <c r="C8" s="7"/>
      <c r="D8" s="7"/>
      <c r="E8" s="7"/>
      <c r="F8" s="7"/>
      <c r="G8" s="7"/>
      <c r="H8" s="7"/>
      <c r="I8" s="7"/>
      <c r="J8" s="7"/>
      <c r="K8" s="7"/>
      <c r="L8" s="9" t="s">
        <v>131</v>
      </c>
      <c r="M8" s="448">
        <v>53866</v>
      </c>
      <c r="N8" s="448">
        <v>46584</v>
      </c>
      <c r="O8" s="448">
        <v>28392</v>
      </c>
      <c r="P8" s="448">
        <v>14890</v>
      </c>
      <c r="Q8" s="448">
        <v>12987</v>
      </c>
      <c r="R8" s="451">
        <v>4008</v>
      </c>
      <c r="S8" s="451">
        <v>1974</v>
      </c>
      <c r="T8" s="450">
        <v>891</v>
      </c>
      <c r="U8" s="455">
        <v>163592</v>
      </c>
    </row>
    <row r="9" spans="1:21" ht="16.5" customHeight="1" x14ac:dyDescent="0.25">
      <c r="A9" s="7"/>
      <c r="B9" s="7" t="s">
        <v>248</v>
      </c>
      <c r="C9" s="7"/>
      <c r="D9" s="7"/>
      <c r="E9" s="7"/>
      <c r="F9" s="7"/>
      <c r="G9" s="7"/>
      <c r="H9" s="7"/>
      <c r="I9" s="7"/>
      <c r="J9" s="7"/>
      <c r="K9" s="7"/>
      <c r="L9" s="9" t="s">
        <v>131</v>
      </c>
      <c r="M9" s="448">
        <v>52734</v>
      </c>
      <c r="N9" s="448">
        <v>46280</v>
      </c>
      <c r="O9" s="448">
        <v>28293</v>
      </c>
      <c r="P9" s="448">
        <v>15118</v>
      </c>
      <c r="Q9" s="448">
        <v>12907</v>
      </c>
      <c r="R9" s="451">
        <v>4046</v>
      </c>
      <c r="S9" s="451">
        <v>1890</v>
      </c>
      <c r="T9" s="450">
        <v>800</v>
      </c>
      <c r="U9" s="455">
        <v>162068</v>
      </c>
    </row>
    <row r="10" spans="1:21" ht="16.5" customHeight="1" x14ac:dyDescent="0.25">
      <c r="A10" s="7"/>
      <c r="B10" s="7" t="s">
        <v>249</v>
      </c>
      <c r="C10" s="7"/>
      <c r="D10" s="7"/>
      <c r="E10" s="7"/>
      <c r="F10" s="7"/>
      <c r="G10" s="7"/>
      <c r="H10" s="7"/>
      <c r="I10" s="7"/>
      <c r="J10" s="7"/>
      <c r="K10" s="7"/>
      <c r="L10" s="9" t="s">
        <v>131</v>
      </c>
      <c r="M10" s="448">
        <v>58179</v>
      </c>
      <c r="N10" s="448">
        <v>53484</v>
      </c>
      <c r="O10" s="448">
        <v>32685</v>
      </c>
      <c r="P10" s="448">
        <v>16714</v>
      </c>
      <c r="Q10" s="448">
        <v>12624</v>
      </c>
      <c r="R10" s="451">
        <v>4950</v>
      </c>
      <c r="S10" s="451">
        <v>2026</v>
      </c>
      <c r="T10" s="450">
        <v>941</v>
      </c>
      <c r="U10" s="455">
        <v>181603</v>
      </c>
    </row>
    <row r="11" spans="1:21" ht="16.5" customHeight="1" x14ac:dyDescent="0.25">
      <c r="A11" s="7"/>
      <c r="B11" s="7" t="s">
        <v>315</v>
      </c>
      <c r="C11" s="7"/>
      <c r="D11" s="7"/>
      <c r="E11" s="7"/>
      <c r="F11" s="7"/>
      <c r="G11" s="7"/>
      <c r="H11" s="7"/>
      <c r="I11" s="7"/>
      <c r="J11" s="7"/>
      <c r="K11" s="7"/>
      <c r="L11" s="9" t="s">
        <v>131</v>
      </c>
      <c r="M11" s="448">
        <v>62269</v>
      </c>
      <c r="N11" s="448">
        <v>54513</v>
      </c>
      <c r="O11" s="448">
        <v>29609</v>
      </c>
      <c r="P11" s="448">
        <v>16883</v>
      </c>
      <c r="Q11" s="448">
        <v>13651</v>
      </c>
      <c r="R11" s="451">
        <v>5155</v>
      </c>
      <c r="S11" s="451">
        <v>2285</v>
      </c>
      <c r="T11" s="451">
        <v>1071</v>
      </c>
      <c r="U11" s="455">
        <v>185436</v>
      </c>
    </row>
    <row r="12" spans="1:21" ht="16.5" customHeight="1" x14ac:dyDescent="0.25">
      <c r="A12" s="7"/>
      <c r="B12" s="7" t="s">
        <v>316</v>
      </c>
      <c r="C12" s="7"/>
      <c r="D12" s="7"/>
      <c r="E12" s="7"/>
      <c r="F12" s="7"/>
      <c r="G12" s="7"/>
      <c r="H12" s="7"/>
      <c r="I12" s="7"/>
      <c r="J12" s="7"/>
      <c r="K12" s="7"/>
      <c r="L12" s="9" t="s">
        <v>131</v>
      </c>
      <c r="M12" s="448">
        <v>60996</v>
      </c>
      <c r="N12" s="448">
        <v>53374</v>
      </c>
      <c r="O12" s="448">
        <v>30640</v>
      </c>
      <c r="P12" s="448">
        <v>18097</v>
      </c>
      <c r="Q12" s="448">
        <v>13338</v>
      </c>
      <c r="R12" s="451">
        <v>4854</v>
      </c>
      <c r="S12" s="451">
        <v>2089</v>
      </c>
      <c r="T12" s="450">
        <v>892</v>
      </c>
      <c r="U12" s="455">
        <v>184280</v>
      </c>
    </row>
    <row r="13" spans="1:21" ht="16.5" customHeight="1" x14ac:dyDescent="0.25">
      <c r="A13" s="7"/>
      <c r="B13" s="7" t="s">
        <v>318</v>
      </c>
      <c r="C13" s="7"/>
      <c r="D13" s="7"/>
      <c r="E13" s="7"/>
      <c r="F13" s="7"/>
      <c r="G13" s="7"/>
      <c r="H13" s="7"/>
      <c r="I13" s="7"/>
      <c r="J13" s="7"/>
      <c r="K13" s="7"/>
      <c r="L13" s="9" t="s">
        <v>131</v>
      </c>
      <c r="M13" s="448">
        <v>60171</v>
      </c>
      <c r="N13" s="448">
        <v>51382</v>
      </c>
      <c r="O13" s="448">
        <v>30045</v>
      </c>
      <c r="P13" s="448">
        <v>18382</v>
      </c>
      <c r="Q13" s="448">
        <v>13641</v>
      </c>
      <c r="R13" s="451">
        <v>5170</v>
      </c>
      <c r="S13" s="451">
        <v>2294</v>
      </c>
      <c r="T13" s="451">
        <v>1044</v>
      </c>
      <c r="U13" s="455">
        <v>182129</v>
      </c>
    </row>
    <row r="14" spans="1:21" ht="16.5" customHeight="1" x14ac:dyDescent="0.25">
      <c r="A14" s="7" t="s">
        <v>242</v>
      </c>
      <c r="B14" s="7"/>
      <c r="C14" s="7"/>
      <c r="D14" s="7"/>
      <c r="E14" s="7"/>
      <c r="F14" s="7"/>
      <c r="G14" s="7"/>
      <c r="H14" s="7"/>
      <c r="I14" s="7"/>
      <c r="J14" s="7"/>
      <c r="K14" s="7"/>
      <c r="L14" s="9"/>
      <c r="M14" s="10"/>
      <c r="N14" s="10"/>
      <c r="O14" s="10"/>
      <c r="P14" s="10"/>
      <c r="Q14" s="10"/>
      <c r="R14" s="10"/>
      <c r="S14" s="10"/>
      <c r="T14" s="10"/>
      <c r="U14" s="10"/>
    </row>
    <row r="15" spans="1:21" ht="16.5" customHeight="1" x14ac:dyDescent="0.25">
      <c r="A15" s="7"/>
      <c r="B15" s="7" t="s">
        <v>128</v>
      </c>
      <c r="C15" s="7"/>
      <c r="D15" s="7"/>
      <c r="E15" s="7"/>
      <c r="F15" s="7"/>
      <c r="G15" s="7"/>
      <c r="H15" s="7"/>
      <c r="I15" s="7"/>
      <c r="J15" s="7"/>
      <c r="K15" s="7"/>
      <c r="L15" s="9" t="s">
        <v>178</v>
      </c>
      <c r="M15" s="449">
        <v>44.4</v>
      </c>
      <c r="N15" s="449">
        <v>31.9</v>
      </c>
      <c r="O15" s="449">
        <v>23.1</v>
      </c>
      <c r="P15" s="449">
        <v>13.3</v>
      </c>
      <c r="Q15" s="449">
        <v>11.9</v>
      </c>
      <c r="R15" s="452">
        <v>3.6</v>
      </c>
      <c r="S15" s="452">
        <v>1.5</v>
      </c>
      <c r="T15" s="452">
        <v>1.9</v>
      </c>
      <c r="U15" s="456">
        <v>131.69999999999999</v>
      </c>
    </row>
    <row r="16" spans="1:21" ht="16.5" customHeight="1" x14ac:dyDescent="0.25">
      <c r="A16" s="7"/>
      <c r="B16" s="7" t="s">
        <v>250</v>
      </c>
      <c r="C16" s="7"/>
      <c r="D16" s="7"/>
      <c r="E16" s="7"/>
      <c r="F16" s="7"/>
      <c r="G16" s="7"/>
      <c r="H16" s="7"/>
      <c r="I16" s="7"/>
      <c r="J16" s="7"/>
      <c r="K16" s="7"/>
      <c r="L16" s="9" t="s">
        <v>178</v>
      </c>
      <c r="M16" s="449">
        <v>44.4</v>
      </c>
      <c r="N16" s="449">
        <v>31.9</v>
      </c>
      <c r="O16" s="449">
        <v>23</v>
      </c>
      <c r="P16" s="449">
        <v>13.3</v>
      </c>
      <c r="Q16" s="449">
        <v>11.9</v>
      </c>
      <c r="R16" s="452">
        <v>3.6</v>
      </c>
      <c r="S16" s="452">
        <v>1.5</v>
      </c>
      <c r="T16" s="452">
        <v>1.9</v>
      </c>
      <c r="U16" s="456">
        <v>131.69999999999999</v>
      </c>
    </row>
    <row r="17" spans="1:21" ht="16.5" customHeight="1" x14ac:dyDescent="0.25">
      <c r="A17" s="7"/>
      <c r="B17" s="7" t="s">
        <v>245</v>
      </c>
      <c r="C17" s="7"/>
      <c r="D17" s="7"/>
      <c r="E17" s="7"/>
      <c r="F17" s="7"/>
      <c r="G17" s="7"/>
      <c r="H17" s="7"/>
      <c r="I17" s="7"/>
      <c r="J17" s="7"/>
      <c r="K17" s="7"/>
      <c r="L17" s="9" t="s">
        <v>178</v>
      </c>
      <c r="M17" s="449">
        <v>44.6</v>
      </c>
      <c r="N17" s="449">
        <v>31.9</v>
      </c>
      <c r="O17" s="449">
        <v>23.1</v>
      </c>
      <c r="P17" s="449">
        <v>13.2</v>
      </c>
      <c r="Q17" s="449">
        <v>12</v>
      </c>
      <c r="R17" s="452">
        <v>3.6</v>
      </c>
      <c r="S17" s="452">
        <v>1.5</v>
      </c>
      <c r="T17" s="452">
        <v>1.9</v>
      </c>
      <c r="U17" s="456">
        <v>131.9</v>
      </c>
    </row>
    <row r="18" spans="1:21" ht="16.5" customHeight="1" x14ac:dyDescent="0.25">
      <c r="A18" s="7"/>
      <c r="B18" s="7" t="s">
        <v>246</v>
      </c>
      <c r="C18" s="7"/>
      <c r="D18" s="7"/>
      <c r="E18" s="7"/>
      <c r="F18" s="7"/>
      <c r="G18" s="7"/>
      <c r="H18" s="7"/>
      <c r="I18" s="7"/>
      <c r="J18" s="7"/>
      <c r="K18" s="7"/>
      <c r="L18" s="9" t="s">
        <v>178</v>
      </c>
      <c r="M18" s="449">
        <v>45.3</v>
      </c>
      <c r="N18" s="449">
        <v>32.5</v>
      </c>
      <c r="O18" s="449">
        <v>23.5</v>
      </c>
      <c r="P18" s="449">
        <v>13.5</v>
      </c>
      <c r="Q18" s="449">
        <v>12</v>
      </c>
      <c r="R18" s="452">
        <v>3.5</v>
      </c>
      <c r="S18" s="452">
        <v>1.5</v>
      </c>
      <c r="T18" s="452">
        <v>1.8</v>
      </c>
      <c r="U18" s="456">
        <v>133.6</v>
      </c>
    </row>
    <row r="19" spans="1:21" ht="16.5" customHeight="1" x14ac:dyDescent="0.25">
      <c r="A19" s="7"/>
      <c r="B19" s="7" t="s">
        <v>247</v>
      </c>
      <c r="C19" s="7"/>
      <c r="D19" s="7"/>
      <c r="E19" s="7"/>
      <c r="F19" s="7"/>
      <c r="G19" s="7"/>
      <c r="H19" s="7"/>
      <c r="I19" s="7"/>
      <c r="J19" s="7"/>
      <c r="K19" s="7"/>
      <c r="L19" s="9" t="s">
        <v>178</v>
      </c>
      <c r="M19" s="449">
        <v>44.2</v>
      </c>
      <c r="N19" s="449">
        <v>31.8</v>
      </c>
      <c r="O19" s="449">
        <v>22.9</v>
      </c>
      <c r="P19" s="449">
        <v>13.2</v>
      </c>
      <c r="Q19" s="449">
        <v>11.7</v>
      </c>
      <c r="R19" s="452">
        <v>3.5</v>
      </c>
      <c r="S19" s="452">
        <v>1.4</v>
      </c>
      <c r="T19" s="452">
        <v>1.7</v>
      </c>
      <c r="U19" s="456">
        <v>130.4</v>
      </c>
    </row>
    <row r="20" spans="1:21" ht="16.5" customHeight="1" x14ac:dyDescent="0.25">
      <c r="A20" s="7"/>
      <c r="B20" s="7" t="s">
        <v>248</v>
      </c>
      <c r="C20" s="7"/>
      <c r="D20" s="7"/>
      <c r="E20" s="7"/>
      <c r="F20" s="7"/>
      <c r="G20" s="7"/>
      <c r="H20" s="7"/>
      <c r="I20" s="7"/>
      <c r="J20" s="7"/>
      <c r="K20" s="7"/>
      <c r="L20" s="9" t="s">
        <v>178</v>
      </c>
      <c r="M20" s="449">
        <v>41.6</v>
      </c>
      <c r="N20" s="449">
        <v>30.2</v>
      </c>
      <c r="O20" s="449">
        <v>21.8</v>
      </c>
      <c r="P20" s="449">
        <v>12.5</v>
      </c>
      <c r="Q20" s="449">
        <v>11.2</v>
      </c>
      <c r="R20" s="452">
        <v>3.3</v>
      </c>
      <c r="S20" s="452">
        <v>1.4</v>
      </c>
      <c r="T20" s="452">
        <v>1.7</v>
      </c>
      <c r="U20" s="456">
        <v>123.6</v>
      </c>
    </row>
    <row r="21" spans="1:21" ht="16.5" customHeight="1" x14ac:dyDescent="0.25">
      <c r="A21" s="7"/>
      <c r="B21" s="7" t="s">
        <v>249</v>
      </c>
      <c r="C21" s="7"/>
      <c r="D21" s="7"/>
      <c r="E21" s="7"/>
      <c r="F21" s="7"/>
      <c r="G21" s="7"/>
      <c r="H21" s="7"/>
      <c r="I21" s="7"/>
      <c r="J21" s="7"/>
      <c r="K21" s="7"/>
      <c r="L21" s="9" t="s">
        <v>178</v>
      </c>
      <c r="M21" s="449">
        <v>39.5</v>
      </c>
      <c r="N21" s="449">
        <v>28.4</v>
      </c>
      <c r="O21" s="449">
        <v>20.2</v>
      </c>
      <c r="P21" s="449">
        <v>11.8</v>
      </c>
      <c r="Q21" s="449">
        <v>10.5</v>
      </c>
      <c r="R21" s="452">
        <v>3.1</v>
      </c>
      <c r="S21" s="452">
        <v>1.3</v>
      </c>
      <c r="T21" s="452">
        <v>1.6</v>
      </c>
      <c r="U21" s="456">
        <v>116.4</v>
      </c>
    </row>
    <row r="22" spans="1:21" ht="16.5" customHeight="1" x14ac:dyDescent="0.25">
      <c r="A22" s="7"/>
      <c r="B22" s="7" t="s">
        <v>315</v>
      </c>
      <c r="C22" s="7"/>
      <c r="D22" s="7"/>
      <c r="E22" s="7"/>
      <c r="F22" s="7"/>
      <c r="G22" s="7"/>
      <c r="H22" s="7"/>
      <c r="I22" s="7"/>
      <c r="J22" s="7"/>
      <c r="K22" s="7"/>
      <c r="L22" s="9" t="s">
        <v>178</v>
      </c>
      <c r="M22" s="449">
        <v>37.4</v>
      </c>
      <c r="N22" s="449">
        <v>26.9</v>
      </c>
      <c r="O22" s="449">
        <v>19.399999999999999</v>
      </c>
      <c r="P22" s="449">
        <v>11.1</v>
      </c>
      <c r="Q22" s="452">
        <v>9.9</v>
      </c>
      <c r="R22" s="452">
        <v>2.9</v>
      </c>
      <c r="S22" s="452">
        <v>1.2</v>
      </c>
      <c r="T22" s="452">
        <v>1.5</v>
      </c>
      <c r="U22" s="456">
        <v>110.5</v>
      </c>
    </row>
    <row r="23" spans="1:21" ht="16.5" customHeight="1" x14ac:dyDescent="0.25">
      <c r="A23" s="7"/>
      <c r="B23" s="7" t="s">
        <v>316</v>
      </c>
      <c r="C23" s="7"/>
      <c r="D23" s="7"/>
      <c r="E23" s="7"/>
      <c r="F23" s="7"/>
      <c r="G23" s="7"/>
      <c r="H23" s="7"/>
      <c r="I23" s="7"/>
      <c r="J23" s="7"/>
      <c r="K23" s="7"/>
      <c r="L23" s="9" t="s">
        <v>178</v>
      </c>
      <c r="M23" s="449">
        <v>39.4</v>
      </c>
      <c r="N23" s="449">
        <v>28.3</v>
      </c>
      <c r="O23" s="449">
        <v>20.399999999999999</v>
      </c>
      <c r="P23" s="449">
        <v>11.7</v>
      </c>
      <c r="Q23" s="449">
        <v>10.5</v>
      </c>
      <c r="R23" s="452">
        <v>3.1</v>
      </c>
      <c r="S23" s="452">
        <v>1.3</v>
      </c>
      <c r="T23" s="452">
        <v>1.6</v>
      </c>
      <c r="U23" s="456">
        <v>116.3</v>
      </c>
    </row>
    <row r="24" spans="1:21" ht="16.5" customHeight="1" x14ac:dyDescent="0.25">
      <c r="A24" s="7"/>
      <c r="B24" s="7" t="s">
        <v>318</v>
      </c>
      <c r="C24" s="7"/>
      <c r="D24" s="7"/>
      <c r="E24" s="7"/>
      <c r="F24" s="7"/>
      <c r="G24" s="7"/>
      <c r="H24" s="7"/>
      <c r="I24" s="7"/>
      <c r="J24" s="7"/>
      <c r="K24" s="7"/>
      <c r="L24" s="9" t="s">
        <v>178</v>
      </c>
      <c r="M24" s="449">
        <v>35</v>
      </c>
      <c r="N24" s="449">
        <v>26.3</v>
      </c>
      <c r="O24" s="449">
        <v>17.399999999999999</v>
      </c>
      <c r="P24" s="449">
        <v>10</v>
      </c>
      <c r="Q24" s="449">
        <v>10.6</v>
      </c>
      <c r="R24" s="452">
        <v>2.6</v>
      </c>
      <c r="S24" s="452">
        <v>1.2</v>
      </c>
      <c r="T24" s="452">
        <v>1.4</v>
      </c>
      <c r="U24" s="456">
        <v>104.5</v>
      </c>
    </row>
    <row r="25" spans="1:21" ht="16.5" customHeight="1" x14ac:dyDescent="0.25">
      <c r="A25" s="7" t="s">
        <v>1147</v>
      </c>
      <c r="B25" s="7"/>
      <c r="C25" s="7"/>
      <c r="D25" s="7"/>
      <c r="E25" s="7"/>
      <c r="F25" s="7"/>
      <c r="G25" s="7"/>
      <c r="H25" s="7"/>
      <c r="I25" s="7"/>
      <c r="J25" s="7"/>
      <c r="K25" s="7"/>
      <c r="L25" s="9"/>
      <c r="M25" s="10"/>
      <c r="N25" s="10"/>
      <c r="O25" s="10"/>
      <c r="P25" s="10"/>
      <c r="Q25" s="10"/>
      <c r="R25" s="10"/>
      <c r="S25" s="10"/>
      <c r="T25" s="10"/>
      <c r="U25" s="10"/>
    </row>
    <row r="26" spans="1:21" ht="16.5" customHeight="1" x14ac:dyDescent="0.25">
      <c r="A26" s="7"/>
      <c r="B26" s="7" t="s">
        <v>128</v>
      </c>
      <c r="C26" s="7"/>
      <c r="D26" s="7"/>
      <c r="E26" s="7"/>
      <c r="F26" s="7"/>
      <c r="G26" s="7"/>
      <c r="H26" s="7"/>
      <c r="I26" s="7"/>
      <c r="J26" s="7"/>
      <c r="K26" s="7"/>
      <c r="L26" s="9" t="s">
        <v>254</v>
      </c>
      <c r="M26" s="457">
        <v>696.01</v>
      </c>
      <c r="N26" s="457">
        <v>673.04</v>
      </c>
      <c r="O26" s="457">
        <v>679.29</v>
      </c>
      <c r="P26" s="457">
        <v>776.62</v>
      </c>
      <c r="Q26" s="457">
        <v>701.81</v>
      </c>
      <c r="R26" s="457">
        <v>776.97</v>
      </c>
      <c r="S26" s="457">
        <v>704.33</v>
      </c>
      <c r="T26" s="453">
        <v>1577.17</v>
      </c>
      <c r="U26" s="457">
        <v>702.86</v>
      </c>
    </row>
    <row r="27" spans="1:21" ht="16.5" customHeight="1" x14ac:dyDescent="0.25">
      <c r="A27" s="7"/>
      <c r="B27" s="7" t="s">
        <v>250</v>
      </c>
      <c r="C27" s="7"/>
      <c r="D27" s="7"/>
      <c r="E27" s="7"/>
      <c r="F27" s="7"/>
      <c r="G27" s="7"/>
      <c r="H27" s="7"/>
      <c r="I27" s="7"/>
      <c r="J27" s="7"/>
      <c r="K27" s="7"/>
      <c r="L27" s="9" t="s">
        <v>254</v>
      </c>
      <c r="M27" s="457">
        <v>693.96</v>
      </c>
      <c r="N27" s="457">
        <v>636.9</v>
      </c>
      <c r="O27" s="457">
        <v>709.83</v>
      </c>
      <c r="P27" s="457">
        <v>775.62</v>
      </c>
      <c r="Q27" s="457">
        <v>705.01</v>
      </c>
      <c r="R27" s="457">
        <v>773.23</v>
      </c>
      <c r="S27" s="457">
        <v>862</v>
      </c>
      <c r="T27" s="453">
        <v>1783.45</v>
      </c>
      <c r="U27" s="457">
        <v>700.16</v>
      </c>
    </row>
    <row r="28" spans="1:21" ht="16.5" customHeight="1" x14ac:dyDescent="0.25">
      <c r="A28" s="7"/>
      <c r="B28" s="7" t="s">
        <v>245</v>
      </c>
      <c r="C28" s="7"/>
      <c r="D28" s="7"/>
      <c r="E28" s="7"/>
      <c r="F28" s="7"/>
      <c r="G28" s="7"/>
      <c r="H28" s="7"/>
      <c r="I28" s="7"/>
      <c r="J28" s="7"/>
      <c r="K28" s="7"/>
      <c r="L28" s="9" t="s">
        <v>254</v>
      </c>
      <c r="M28" s="457">
        <v>742.9</v>
      </c>
      <c r="N28" s="457">
        <v>641.23</v>
      </c>
      <c r="O28" s="457">
        <v>729.27</v>
      </c>
      <c r="P28" s="457">
        <v>866.46</v>
      </c>
      <c r="Q28" s="457">
        <v>775.46</v>
      </c>
      <c r="R28" s="457">
        <v>777.33</v>
      </c>
      <c r="S28" s="457">
        <v>868.1</v>
      </c>
      <c r="T28" s="453">
        <v>2051.13</v>
      </c>
      <c r="U28" s="457">
        <v>734.56</v>
      </c>
    </row>
    <row r="29" spans="1:21" ht="16.5" customHeight="1" x14ac:dyDescent="0.25">
      <c r="A29" s="7"/>
      <c r="B29" s="7" t="s">
        <v>246</v>
      </c>
      <c r="C29" s="7"/>
      <c r="D29" s="7"/>
      <c r="E29" s="7"/>
      <c r="F29" s="7"/>
      <c r="G29" s="7"/>
      <c r="H29" s="7"/>
      <c r="I29" s="7"/>
      <c r="J29" s="7"/>
      <c r="K29" s="7"/>
      <c r="L29" s="9" t="s">
        <v>254</v>
      </c>
      <c r="M29" s="457">
        <v>742.55</v>
      </c>
      <c r="N29" s="457">
        <v>624.70000000000005</v>
      </c>
      <c r="O29" s="457">
        <v>677.53</v>
      </c>
      <c r="P29" s="457">
        <v>845.94</v>
      </c>
      <c r="Q29" s="457">
        <v>817.28</v>
      </c>
      <c r="R29" s="457">
        <v>749.19</v>
      </c>
      <c r="S29" s="457">
        <v>795.11</v>
      </c>
      <c r="T29" s="453">
        <v>1883.57</v>
      </c>
      <c r="U29" s="457">
        <v>718.68</v>
      </c>
    </row>
    <row r="30" spans="1:21" ht="16.5" customHeight="1" x14ac:dyDescent="0.25">
      <c r="A30" s="7"/>
      <c r="B30" s="7" t="s">
        <v>247</v>
      </c>
      <c r="C30" s="7"/>
      <c r="D30" s="7"/>
      <c r="E30" s="7"/>
      <c r="F30" s="7"/>
      <c r="G30" s="7"/>
      <c r="H30" s="7"/>
      <c r="I30" s="7"/>
      <c r="J30" s="7"/>
      <c r="K30" s="7"/>
      <c r="L30" s="9" t="s">
        <v>254</v>
      </c>
      <c r="M30" s="457">
        <v>820.5</v>
      </c>
      <c r="N30" s="457">
        <v>682.42</v>
      </c>
      <c r="O30" s="457">
        <v>807.7</v>
      </c>
      <c r="P30" s="457">
        <v>883.92</v>
      </c>
      <c r="Q30" s="457">
        <v>904.03</v>
      </c>
      <c r="R30" s="457">
        <v>862.44</v>
      </c>
      <c r="S30" s="457">
        <v>720.38</v>
      </c>
      <c r="T30" s="453">
        <v>1962.41</v>
      </c>
      <c r="U30" s="457">
        <v>797.4</v>
      </c>
    </row>
    <row r="31" spans="1:21" ht="16.5" customHeight="1" x14ac:dyDescent="0.25">
      <c r="A31" s="7"/>
      <c r="B31" s="7" t="s">
        <v>1148</v>
      </c>
      <c r="C31" s="7"/>
      <c r="D31" s="7"/>
      <c r="E31" s="7"/>
      <c r="F31" s="7"/>
      <c r="G31" s="7"/>
      <c r="H31" s="7"/>
      <c r="I31" s="7"/>
      <c r="J31" s="7"/>
      <c r="K31" s="7"/>
      <c r="L31" s="9" t="s">
        <v>254</v>
      </c>
      <c r="M31" s="457">
        <v>789.4</v>
      </c>
      <c r="N31" s="457">
        <v>652.66999999999996</v>
      </c>
      <c r="O31" s="457">
        <v>770.16</v>
      </c>
      <c r="P31" s="457">
        <v>827.29</v>
      </c>
      <c r="Q31" s="457">
        <v>864.31</v>
      </c>
      <c r="R31" s="457">
        <v>811.75</v>
      </c>
      <c r="S31" s="457">
        <v>714.43</v>
      </c>
      <c r="T31" s="453">
        <v>2075.6799999999998</v>
      </c>
      <c r="U31" s="457">
        <v>762.53</v>
      </c>
    </row>
    <row r="32" spans="1:21" ht="16.5" customHeight="1" x14ac:dyDescent="0.25">
      <c r="A32" s="7"/>
      <c r="B32" s="7" t="s">
        <v>249</v>
      </c>
      <c r="C32" s="7"/>
      <c r="D32" s="7"/>
      <c r="E32" s="7"/>
      <c r="F32" s="7"/>
      <c r="G32" s="7"/>
      <c r="H32" s="7"/>
      <c r="I32" s="7"/>
      <c r="J32" s="7"/>
      <c r="K32" s="7"/>
      <c r="L32" s="9" t="s">
        <v>254</v>
      </c>
      <c r="M32" s="457">
        <v>679.75</v>
      </c>
      <c r="N32" s="457">
        <v>531.85</v>
      </c>
      <c r="O32" s="457">
        <v>617.69000000000005</v>
      </c>
      <c r="P32" s="457">
        <v>704.61</v>
      </c>
      <c r="Q32" s="457">
        <v>832.18</v>
      </c>
      <c r="R32" s="457">
        <v>624.85</v>
      </c>
      <c r="S32" s="457">
        <v>628.04999999999995</v>
      </c>
      <c r="T32" s="453">
        <v>1662.65</v>
      </c>
      <c r="U32" s="457">
        <v>640.91999999999996</v>
      </c>
    </row>
    <row r="33" spans="1:21" ht="16.5" customHeight="1" x14ac:dyDescent="0.25">
      <c r="A33" s="7"/>
      <c r="B33" s="7" t="s">
        <v>315</v>
      </c>
      <c r="C33" s="7"/>
      <c r="D33" s="7"/>
      <c r="E33" s="7"/>
      <c r="F33" s="7"/>
      <c r="G33" s="7"/>
      <c r="H33" s="7"/>
      <c r="I33" s="7"/>
      <c r="J33" s="7"/>
      <c r="K33" s="7"/>
      <c r="L33" s="9" t="s">
        <v>254</v>
      </c>
      <c r="M33" s="457">
        <v>601.17999999999995</v>
      </c>
      <c r="N33" s="457">
        <v>493.99</v>
      </c>
      <c r="O33" s="457">
        <v>655.99</v>
      </c>
      <c r="P33" s="457">
        <v>660.14</v>
      </c>
      <c r="Q33" s="457">
        <v>728.25</v>
      </c>
      <c r="R33" s="457">
        <v>567.69000000000005</v>
      </c>
      <c r="S33" s="457">
        <v>526.69000000000005</v>
      </c>
      <c r="T33" s="453">
        <v>1379.51</v>
      </c>
      <c r="U33" s="457">
        <v>595.79</v>
      </c>
    </row>
    <row r="34" spans="1:21" ht="16.5" customHeight="1" x14ac:dyDescent="0.25">
      <c r="A34" s="7"/>
      <c r="B34" s="7" t="s">
        <v>316</v>
      </c>
      <c r="C34" s="7"/>
      <c r="D34" s="7"/>
      <c r="E34" s="7"/>
      <c r="F34" s="7"/>
      <c r="G34" s="7"/>
      <c r="H34" s="7"/>
      <c r="I34" s="7"/>
      <c r="J34" s="7"/>
      <c r="K34" s="7"/>
      <c r="L34" s="9" t="s">
        <v>254</v>
      </c>
      <c r="M34" s="457">
        <v>645.85</v>
      </c>
      <c r="N34" s="457">
        <v>530.99</v>
      </c>
      <c r="O34" s="457">
        <v>667.15</v>
      </c>
      <c r="P34" s="457">
        <v>648.1</v>
      </c>
      <c r="Q34" s="457">
        <v>784.9</v>
      </c>
      <c r="R34" s="457">
        <v>634.26</v>
      </c>
      <c r="S34" s="457">
        <v>606.77</v>
      </c>
      <c r="T34" s="453">
        <v>1742.07</v>
      </c>
      <c r="U34" s="457">
        <v>630.97</v>
      </c>
    </row>
    <row r="35" spans="1:21" ht="16.5" customHeight="1" x14ac:dyDescent="0.25">
      <c r="A35" s="14"/>
      <c r="B35" s="14" t="s">
        <v>318</v>
      </c>
      <c r="C35" s="14"/>
      <c r="D35" s="14"/>
      <c r="E35" s="14"/>
      <c r="F35" s="14"/>
      <c r="G35" s="14"/>
      <c r="H35" s="14"/>
      <c r="I35" s="14"/>
      <c r="J35" s="14"/>
      <c r="K35" s="14"/>
      <c r="L35" s="15" t="s">
        <v>254</v>
      </c>
      <c r="M35" s="458">
        <v>582.16999999999996</v>
      </c>
      <c r="N35" s="458">
        <v>512.23</v>
      </c>
      <c r="O35" s="458">
        <v>578.07000000000005</v>
      </c>
      <c r="P35" s="458">
        <v>542.30999999999995</v>
      </c>
      <c r="Q35" s="458">
        <v>774.28</v>
      </c>
      <c r="R35" s="458">
        <v>502.57</v>
      </c>
      <c r="S35" s="458">
        <v>513.66999999999996</v>
      </c>
      <c r="T35" s="454">
        <v>1367.96</v>
      </c>
      <c r="U35" s="458">
        <v>573.51</v>
      </c>
    </row>
    <row r="36" spans="1:21" ht="4.5" customHeight="1" x14ac:dyDescent="0.25">
      <c r="A36" s="25"/>
      <c r="B36" s="25"/>
      <c r="C36" s="2"/>
      <c r="D36" s="2"/>
      <c r="E36" s="2"/>
      <c r="F36" s="2"/>
      <c r="G36" s="2"/>
      <c r="H36" s="2"/>
      <c r="I36" s="2"/>
      <c r="J36" s="2"/>
      <c r="K36" s="2"/>
      <c r="L36" s="2"/>
      <c r="M36" s="2"/>
      <c r="N36" s="2"/>
      <c r="O36" s="2"/>
      <c r="P36" s="2"/>
      <c r="Q36" s="2"/>
      <c r="R36" s="2"/>
      <c r="S36" s="2"/>
      <c r="T36" s="2"/>
      <c r="U36" s="2"/>
    </row>
    <row r="37" spans="1:21" ht="16.5" customHeight="1" x14ac:dyDescent="0.25">
      <c r="A37" s="25"/>
      <c r="B37" s="25"/>
      <c r="C37" s="512" t="s">
        <v>1149</v>
      </c>
      <c r="D37" s="512"/>
      <c r="E37" s="512"/>
      <c r="F37" s="512"/>
      <c r="G37" s="512"/>
      <c r="H37" s="512"/>
      <c r="I37" s="512"/>
      <c r="J37" s="512"/>
      <c r="K37" s="512"/>
      <c r="L37" s="512"/>
      <c r="M37" s="512"/>
      <c r="N37" s="512"/>
      <c r="O37" s="512"/>
      <c r="P37" s="512"/>
      <c r="Q37" s="512"/>
      <c r="R37" s="512"/>
      <c r="S37" s="512"/>
      <c r="T37" s="512"/>
      <c r="U37" s="512"/>
    </row>
    <row r="38" spans="1:21" ht="4.5" customHeight="1" x14ac:dyDescent="0.25">
      <c r="A38" s="25"/>
      <c r="B38" s="25"/>
      <c r="C38" s="2"/>
      <c r="D38" s="2"/>
      <c r="E38" s="2"/>
      <c r="F38" s="2"/>
      <c r="G38" s="2"/>
      <c r="H38" s="2"/>
      <c r="I38" s="2"/>
      <c r="J38" s="2"/>
      <c r="K38" s="2"/>
      <c r="L38" s="2"/>
      <c r="M38" s="2"/>
      <c r="N38" s="2"/>
      <c r="O38" s="2"/>
      <c r="P38" s="2"/>
      <c r="Q38" s="2"/>
      <c r="R38" s="2"/>
      <c r="S38" s="2"/>
      <c r="T38" s="2"/>
      <c r="U38" s="2"/>
    </row>
    <row r="39" spans="1:21" ht="16.5" customHeight="1" x14ac:dyDescent="0.25">
      <c r="A39" s="155"/>
      <c r="B39" s="155"/>
      <c r="C39" s="512" t="s">
        <v>571</v>
      </c>
      <c r="D39" s="512"/>
      <c r="E39" s="512"/>
      <c r="F39" s="512"/>
      <c r="G39" s="512"/>
      <c r="H39" s="512"/>
      <c r="I39" s="512"/>
      <c r="J39" s="512"/>
      <c r="K39" s="512"/>
      <c r="L39" s="512"/>
      <c r="M39" s="512"/>
      <c r="N39" s="512"/>
      <c r="O39" s="512"/>
      <c r="P39" s="512"/>
      <c r="Q39" s="512"/>
      <c r="R39" s="512"/>
      <c r="S39" s="512"/>
      <c r="T39" s="512"/>
      <c r="U39" s="512"/>
    </row>
    <row r="40" spans="1:21" ht="16.5" customHeight="1" x14ac:dyDescent="0.25">
      <c r="A40" s="155"/>
      <c r="B40" s="155"/>
      <c r="C40" s="512" t="s">
        <v>572</v>
      </c>
      <c r="D40" s="512"/>
      <c r="E40" s="512"/>
      <c r="F40" s="512"/>
      <c r="G40" s="512"/>
      <c r="H40" s="512"/>
      <c r="I40" s="512"/>
      <c r="J40" s="512"/>
      <c r="K40" s="512"/>
      <c r="L40" s="512"/>
      <c r="M40" s="512"/>
      <c r="N40" s="512"/>
      <c r="O40" s="512"/>
      <c r="P40" s="512"/>
      <c r="Q40" s="512"/>
      <c r="R40" s="512"/>
      <c r="S40" s="512"/>
      <c r="T40" s="512"/>
      <c r="U40" s="512"/>
    </row>
    <row r="41" spans="1:21" ht="4.5" customHeight="1" x14ac:dyDescent="0.25">
      <c r="A41" s="25"/>
      <c r="B41" s="25"/>
      <c r="C41" s="2"/>
      <c r="D41" s="2"/>
      <c r="E41" s="2"/>
      <c r="F41" s="2"/>
      <c r="G41" s="2"/>
      <c r="H41" s="2"/>
      <c r="I41" s="2"/>
      <c r="J41" s="2"/>
      <c r="K41" s="2"/>
      <c r="L41" s="2"/>
      <c r="M41" s="2"/>
      <c r="N41" s="2"/>
      <c r="O41" s="2"/>
      <c r="P41" s="2"/>
      <c r="Q41" s="2"/>
      <c r="R41" s="2"/>
      <c r="S41" s="2"/>
      <c r="T41" s="2"/>
      <c r="U41" s="2"/>
    </row>
    <row r="42" spans="1:21" ht="29.4" customHeight="1" x14ac:dyDescent="0.25">
      <c r="A42" s="25" t="s">
        <v>102</v>
      </c>
      <c r="B42" s="25"/>
      <c r="C42" s="512" t="s">
        <v>257</v>
      </c>
      <c r="D42" s="512"/>
      <c r="E42" s="512"/>
      <c r="F42" s="512"/>
      <c r="G42" s="512"/>
      <c r="H42" s="512"/>
      <c r="I42" s="512"/>
      <c r="J42" s="512"/>
      <c r="K42" s="512"/>
      <c r="L42" s="512"/>
      <c r="M42" s="512"/>
      <c r="N42" s="512"/>
      <c r="O42" s="512"/>
      <c r="P42" s="512"/>
      <c r="Q42" s="512"/>
      <c r="R42" s="512"/>
      <c r="S42" s="512"/>
      <c r="T42" s="512"/>
      <c r="U42" s="512"/>
    </row>
    <row r="43" spans="1:21" ht="29.4" customHeight="1" x14ac:dyDescent="0.25">
      <c r="A43" s="25" t="s">
        <v>103</v>
      </c>
      <c r="B43" s="25"/>
      <c r="C43" s="512" t="s">
        <v>296</v>
      </c>
      <c r="D43" s="512"/>
      <c r="E43" s="512"/>
      <c r="F43" s="512"/>
      <c r="G43" s="512"/>
      <c r="H43" s="512"/>
      <c r="I43" s="512"/>
      <c r="J43" s="512"/>
      <c r="K43" s="512"/>
      <c r="L43" s="512"/>
      <c r="M43" s="512"/>
      <c r="N43" s="512"/>
      <c r="O43" s="512"/>
      <c r="P43" s="512"/>
      <c r="Q43" s="512"/>
      <c r="R43" s="512"/>
      <c r="S43" s="512"/>
      <c r="T43" s="512"/>
      <c r="U43" s="512"/>
    </row>
    <row r="44" spans="1:21" ht="16.5" customHeight="1" x14ac:dyDescent="0.25">
      <c r="A44" s="25" t="s">
        <v>104</v>
      </c>
      <c r="B44" s="25"/>
      <c r="C44" s="512" t="s">
        <v>218</v>
      </c>
      <c r="D44" s="512"/>
      <c r="E44" s="512"/>
      <c r="F44" s="512"/>
      <c r="G44" s="512"/>
      <c r="H44" s="512"/>
      <c r="I44" s="512"/>
      <c r="J44" s="512"/>
      <c r="K44" s="512"/>
      <c r="L44" s="512"/>
      <c r="M44" s="512"/>
      <c r="N44" s="512"/>
      <c r="O44" s="512"/>
      <c r="P44" s="512"/>
      <c r="Q44" s="512"/>
      <c r="R44" s="512"/>
      <c r="S44" s="512"/>
      <c r="T44" s="512"/>
      <c r="U44" s="512"/>
    </row>
    <row r="45" spans="1:21" ht="29.4" customHeight="1" x14ac:dyDescent="0.25">
      <c r="A45" s="25" t="s">
        <v>105</v>
      </c>
      <c r="B45" s="25"/>
      <c r="C45" s="512" t="s">
        <v>216</v>
      </c>
      <c r="D45" s="512"/>
      <c r="E45" s="512"/>
      <c r="F45" s="512"/>
      <c r="G45" s="512"/>
      <c r="H45" s="512"/>
      <c r="I45" s="512"/>
      <c r="J45" s="512"/>
      <c r="K45" s="512"/>
      <c r="L45" s="512"/>
      <c r="M45" s="512"/>
      <c r="N45" s="512"/>
      <c r="O45" s="512"/>
      <c r="P45" s="512"/>
      <c r="Q45" s="512"/>
      <c r="R45" s="512"/>
      <c r="S45" s="512"/>
      <c r="T45" s="512"/>
      <c r="U45" s="512"/>
    </row>
    <row r="46" spans="1:21" ht="16.5" customHeight="1" x14ac:dyDescent="0.25">
      <c r="A46" s="25" t="s">
        <v>106</v>
      </c>
      <c r="B46" s="25"/>
      <c r="C46" s="512" t="s">
        <v>217</v>
      </c>
      <c r="D46" s="512"/>
      <c r="E46" s="512"/>
      <c r="F46" s="512"/>
      <c r="G46" s="512"/>
      <c r="H46" s="512"/>
      <c r="I46" s="512"/>
      <c r="J46" s="512"/>
      <c r="K46" s="512"/>
      <c r="L46" s="512"/>
      <c r="M46" s="512"/>
      <c r="N46" s="512"/>
      <c r="O46" s="512"/>
      <c r="P46" s="512"/>
      <c r="Q46" s="512"/>
      <c r="R46" s="512"/>
      <c r="S46" s="512"/>
      <c r="T46" s="512"/>
      <c r="U46" s="512"/>
    </row>
    <row r="47" spans="1:21" ht="16.5" customHeight="1" x14ac:dyDescent="0.25">
      <c r="A47" s="25" t="s">
        <v>107</v>
      </c>
      <c r="B47" s="25"/>
      <c r="C47" s="512" t="s">
        <v>1150</v>
      </c>
      <c r="D47" s="512"/>
      <c r="E47" s="512"/>
      <c r="F47" s="512"/>
      <c r="G47" s="512"/>
      <c r="H47" s="512"/>
      <c r="I47" s="512"/>
      <c r="J47" s="512"/>
      <c r="K47" s="512"/>
      <c r="L47" s="512"/>
      <c r="M47" s="512"/>
      <c r="N47" s="512"/>
      <c r="O47" s="512"/>
      <c r="P47" s="512"/>
      <c r="Q47" s="512"/>
      <c r="R47" s="512"/>
      <c r="S47" s="512"/>
      <c r="T47" s="512"/>
      <c r="U47" s="512"/>
    </row>
    <row r="48" spans="1:21" ht="42.45" customHeight="1" x14ac:dyDescent="0.25">
      <c r="A48" s="25" t="s">
        <v>205</v>
      </c>
      <c r="B48" s="25"/>
      <c r="C48" s="512" t="s">
        <v>699</v>
      </c>
      <c r="D48" s="512"/>
      <c r="E48" s="512"/>
      <c r="F48" s="512"/>
      <c r="G48" s="512"/>
      <c r="H48" s="512"/>
      <c r="I48" s="512"/>
      <c r="J48" s="512"/>
      <c r="K48" s="512"/>
      <c r="L48" s="512"/>
      <c r="M48" s="512"/>
      <c r="N48" s="512"/>
      <c r="O48" s="512"/>
      <c r="P48" s="512"/>
      <c r="Q48" s="512"/>
      <c r="R48" s="512"/>
      <c r="S48" s="512"/>
      <c r="T48" s="512"/>
      <c r="U48" s="512"/>
    </row>
    <row r="49" spans="1:21" ht="4.5" customHeight="1" x14ac:dyDescent="0.25"/>
    <row r="50" spans="1:21" ht="81" customHeight="1" x14ac:dyDescent="0.25">
      <c r="A50" s="26" t="s">
        <v>115</v>
      </c>
      <c r="B50" s="25"/>
      <c r="C50" s="25"/>
      <c r="D50" s="25"/>
      <c r="E50" s="512" t="s">
        <v>1151</v>
      </c>
      <c r="F50" s="512"/>
      <c r="G50" s="512"/>
      <c r="H50" s="512"/>
      <c r="I50" s="512"/>
      <c r="J50" s="512"/>
      <c r="K50" s="512"/>
      <c r="L50" s="512"/>
      <c r="M50" s="512"/>
      <c r="N50" s="512"/>
      <c r="O50" s="512"/>
      <c r="P50" s="512"/>
      <c r="Q50" s="512"/>
      <c r="R50" s="512"/>
      <c r="S50" s="512"/>
      <c r="T50" s="512"/>
      <c r="U50" s="512"/>
    </row>
  </sheetData>
  <mergeCells count="12">
    <mergeCell ref="K1:U1"/>
    <mergeCell ref="C37:U37"/>
    <mergeCell ref="C39:U39"/>
    <mergeCell ref="C40:U40"/>
    <mergeCell ref="C42:U42"/>
    <mergeCell ref="C48:U48"/>
    <mergeCell ref="E50:U50"/>
    <mergeCell ref="C43:U43"/>
    <mergeCell ref="C44:U44"/>
    <mergeCell ref="C45:U45"/>
    <mergeCell ref="C46:U46"/>
    <mergeCell ref="C47:U47"/>
  </mergeCells>
  <pageMargins left="0.7" right="0.7" top="0.75" bottom="0.75" header="0.3" footer="0.3"/>
  <pageSetup paperSize="9" fitToHeight="0" orientation="landscape" horizontalDpi="300" verticalDpi="300"/>
  <headerFooter scaleWithDoc="0" alignWithMargins="0">
    <oddHeader>&amp;C&amp;"Arial"&amp;8TABLE 14A.47</oddHeader>
    <oddFooter>&amp;L&amp;"Arial"&amp;8REPORT ON
GOVERNMENT
SERVICES 2022&amp;R&amp;"Arial"&amp;8AGED CARE
SERVICES
PAGE &amp;B&amp;P&amp;B</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U29"/>
  <sheetViews>
    <sheetView showGridLines="0" workbookViewId="0"/>
  </sheetViews>
  <sheetFormatPr defaultRowHeight="13.2" x14ac:dyDescent="0.25"/>
  <cols>
    <col min="1" max="10" width="1.88671875" customWidth="1"/>
    <col min="11" max="11" width="6.109375" customWidth="1"/>
    <col min="12" max="12" width="5.44140625" customWidth="1"/>
    <col min="13" max="21" width="9.109375" customWidth="1"/>
  </cols>
  <sheetData>
    <row r="1" spans="1:21" ht="33.9" customHeight="1" x14ac:dyDescent="0.25">
      <c r="A1" s="8" t="s">
        <v>1152</v>
      </c>
      <c r="B1" s="8"/>
      <c r="C1" s="8"/>
      <c r="D1" s="8"/>
      <c r="E1" s="8"/>
      <c r="F1" s="8"/>
      <c r="G1" s="8"/>
      <c r="H1" s="8"/>
      <c r="I1" s="8"/>
      <c r="J1" s="8"/>
      <c r="K1" s="517" t="s">
        <v>1153</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1154</v>
      </c>
      <c r="N2" s="13" t="s">
        <v>1155</v>
      </c>
      <c r="O2" s="13" t="s">
        <v>1156</v>
      </c>
      <c r="P2" s="13" t="s">
        <v>1157</v>
      </c>
      <c r="Q2" s="13" t="s">
        <v>1158</v>
      </c>
      <c r="R2" s="13" t="s">
        <v>1159</v>
      </c>
      <c r="S2" s="13" t="s">
        <v>1160</v>
      </c>
      <c r="T2" s="13" t="s">
        <v>1161</v>
      </c>
      <c r="U2" s="13" t="s">
        <v>1162</v>
      </c>
    </row>
    <row r="3" spans="1:21" ht="16.5" customHeight="1" x14ac:dyDescent="0.25">
      <c r="A3" s="7" t="s">
        <v>567</v>
      </c>
      <c r="B3" s="7"/>
      <c r="C3" s="7"/>
      <c r="D3" s="7"/>
      <c r="E3" s="7"/>
      <c r="F3" s="7"/>
      <c r="G3" s="7"/>
      <c r="H3" s="7"/>
      <c r="I3" s="7"/>
      <c r="J3" s="7"/>
      <c r="K3" s="7"/>
      <c r="L3" s="9"/>
      <c r="M3" s="10"/>
      <c r="N3" s="10"/>
      <c r="O3" s="10"/>
      <c r="P3" s="10"/>
      <c r="Q3" s="10"/>
      <c r="R3" s="10"/>
      <c r="S3" s="10"/>
      <c r="T3" s="10"/>
      <c r="U3" s="10"/>
    </row>
    <row r="4" spans="1:21" ht="16.5" customHeight="1" x14ac:dyDescent="0.25">
      <c r="A4" s="7"/>
      <c r="B4" s="7" t="s">
        <v>1163</v>
      </c>
      <c r="C4" s="7"/>
      <c r="D4" s="7"/>
      <c r="E4" s="7"/>
      <c r="F4" s="7"/>
      <c r="G4" s="7"/>
      <c r="H4" s="7"/>
      <c r="I4" s="7"/>
      <c r="J4" s="7"/>
      <c r="K4" s="7"/>
      <c r="L4" s="9"/>
      <c r="M4" s="10"/>
      <c r="N4" s="10"/>
      <c r="O4" s="10"/>
      <c r="P4" s="10"/>
      <c r="Q4" s="10"/>
      <c r="R4" s="10"/>
      <c r="S4" s="10"/>
      <c r="T4" s="10"/>
      <c r="U4" s="10"/>
    </row>
    <row r="5" spans="1:21" ht="16.5" customHeight="1" x14ac:dyDescent="0.25">
      <c r="A5" s="7"/>
      <c r="B5" s="7"/>
      <c r="C5" s="7" t="s">
        <v>128</v>
      </c>
      <c r="D5" s="7"/>
      <c r="E5" s="7"/>
      <c r="F5" s="7"/>
      <c r="G5" s="7"/>
      <c r="H5" s="7"/>
      <c r="I5" s="7"/>
      <c r="J5" s="7"/>
      <c r="K5" s="7"/>
      <c r="L5" s="9"/>
      <c r="M5" s="10"/>
      <c r="N5" s="10"/>
      <c r="O5" s="10"/>
      <c r="P5" s="10"/>
      <c r="Q5" s="10"/>
      <c r="R5" s="10"/>
      <c r="S5" s="10"/>
      <c r="T5" s="10"/>
      <c r="U5" s="10"/>
    </row>
    <row r="6" spans="1:21" ht="16.5" customHeight="1" x14ac:dyDescent="0.25">
      <c r="A6" s="7"/>
      <c r="B6" s="7"/>
      <c r="C6" s="7"/>
      <c r="D6" s="7" t="s">
        <v>340</v>
      </c>
      <c r="E6" s="7"/>
      <c r="F6" s="7"/>
      <c r="G6" s="7"/>
      <c r="H6" s="7"/>
      <c r="I6" s="7"/>
      <c r="J6" s="7"/>
      <c r="K6" s="7"/>
      <c r="L6" s="9" t="s">
        <v>1164</v>
      </c>
      <c r="M6" s="460">
        <v>52.85</v>
      </c>
      <c r="N6" s="460">
        <v>58.06</v>
      </c>
      <c r="O6" s="460">
        <v>54.13</v>
      </c>
      <c r="P6" s="460">
        <v>54.14</v>
      </c>
      <c r="Q6" s="460">
        <v>53.81</v>
      </c>
      <c r="R6" s="460">
        <v>61.86</v>
      </c>
      <c r="S6" s="460">
        <v>70.5</v>
      </c>
      <c r="T6" s="460">
        <v>54.98</v>
      </c>
      <c r="U6" s="460">
        <v>54.93</v>
      </c>
    </row>
    <row r="7" spans="1:21" ht="16.5" customHeight="1" x14ac:dyDescent="0.25">
      <c r="A7" s="7"/>
      <c r="B7" s="7"/>
      <c r="C7" s="7"/>
      <c r="D7" s="7" t="s">
        <v>357</v>
      </c>
      <c r="E7" s="7"/>
      <c r="F7" s="7"/>
      <c r="G7" s="7"/>
      <c r="H7" s="7"/>
      <c r="I7" s="7"/>
      <c r="J7" s="7"/>
      <c r="K7" s="7"/>
      <c r="L7" s="9" t="s">
        <v>1164</v>
      </c>
      <c r="M7" s="462">
        <v>102.73</v>
      </c>
      <c r="N7" s="460">
        <v>79.900000000000006</v>
      </c>
      <c r="O7" s="460">
        <v>65.87</v>
      </c>
      <c r="P7" s="460">
        <v>90.59</v>
      </c>
      <c r="Q7" s="460">
        <v>81.98</v>
      </c>
      <c r="R7" s="460">
        <v>80.900000000000006</v>
      </c>
      <c r="S7" s="462">
        <v>116.77</v>
      </c>
      <c r="T7" s="460">
        <v>40.880000000000003</v>
      </c>
      <c r="U7" s="460">
        <v>84.64</v>
      </c>
    </row>
    <row r="8" spans="1:21" ht="16.5" customHeight="1" x14ac:dyDescent="0.25">
      <c r="A8" s="7"/>
      <c r="B8" s="7"/>
      <c r="C8" s="7"/>
      <c r="D8" s="7" t="s">
        <v>1165</v>
      </c>
      <c r="E8" s="7"/>
      <c r="F8" s="7"/>
      <c r="G8" s="7"/>
      <c r="H8" s="7"/>
      <c r="I8" s="7"/>
      <c r="J8" s="7"/>
      <c r="K8" s="7"/>
      <c r="L8" s="9" t="s">
        <v>1164</v>
      </c>
      <c r="M8" s="462">
        <v>121.25</v>
      </c>
      <c r="N8" s="462">
        <v>140.44</v>
      </c>
      <c r="O8" s="462">
        <v>115.56</v>
      </c>
      <c r="P8" s="462">
        <v>156.13999999999999</v>
      </c>
      <c r="Q8" s="462">
        <v>110.62</v>
      </c>
      <c r="R8" s="462">
        <v>126.53</v>
      </c>
      <c r="S8" s="462">
        <v>250.35</v>
      </c>
      <c r="T8" s="462">
        <v>199.19</v>
      </c>
      <c r="U8" s="462">
        <v>127.99</v>
      </c>
    </row>
    <row r="9" spans="1:21" ht="16.5" customHeight="1" x14ac:dyDescent="0.25">
      <c r="A9" s="7"/>
      <c r="B9" s="7"/>
      <c r="C9" s="7"/>
      <c r="D9" s="7" t="s">
        <v>1166</v>
      </c>
      <c r="E9" s="7"/>
      <c r="F9" s="7"/>
      <c r="G9" s="7"/>
      <c r="H9" s="7"/>
      <c r="I9" s="7"/>
      <c r="J9" s="7"/>
      <c r="K9" s="7"/>
      <c r="L9" s="9" t="s">
        <v>1164</v>
      </c>
      <c r="M9" s="462">
        <v>141.72999999999999</v>
      </c>
      <c r="N9" s="462">
        <v>121.65</v>
      </c>
      <c r="O9" s="462">
        <v>131.65</v>
      </c>
      <c r="P9" s="462">
        <v>246.21</v>
      </c>
      <c r="Q9" s="462">
        <v>144.81</v>
      </c>
      <c r="R9" s="462">
        <v>114.91</v>
      </c>
      <c r="S9" s="462">
        <v>300.10000000000002</v>
      </c>
      <c r="T9" s="462">
        <v>673.7</v>
      </c>
      <c r="U9" s="462">
        <v>131.79</v>
      </c>
    </row>
    <row r="10" spans="1:21" ht="16.5" customHeight="1" x14ac:dyDescent="0.25">
      <c r="A10" s="7"/>
      <c r="B10" s="7"/>
      <c r="C10" s="7" t="s">
        <v>250</v>
      </c>
      <c r="D10" s="7"/>
      <c r="E10" s="7"/>
      <c r="F10" s="7"/>
      <c r="G10" s="7"/>
      <c r="H10" s="7"/>
      <c r="I10" s="7"/>
      <c r="J10" s="7"/>
      <c r="K10" s="7"/>
      <c r="L10" s="9"/>
      <c r="M10" s="10"/>
      <c r="N10" s="10"/>
      <c r="O10" s="10"/>
      <c r="P10" s="10"/>
      <c r="Q10" s="10"/>
      <c r="R10" s="10"/>
      <c r="S10" s="10"/>
      <c r="T10" s="10"/>
      <c r="U10" s="10"/>
    </row>
    <row r="11" spans="1:21" ht="16.5" customHeight="1" x14ac:dyDescent="0.25">
      <c r="A11" s="7"/>
      <c r="B11" s="7"/>
      <c r="C11" s="7"/>
      <c r="D11" s="7" t="s">
        <v>340</v>
      </c>
      <c r="E11" s="7"/>
      <c r="F11" s="7"/>
      <c r="G11" s="7"/>
      <c r="H11" s="7"/>
      <c r="I11" s="7"/>
      <c r="J11" s="7"/>
      <c r="K11" s="7"/>
      <c r="L11" s="9" t="s">
        <v>1164</v>
      </c>
      <c r="M11" s="460">
        <v>74.42</v>
      </c>
      <c r="N11" s="460">
        <v>52.2</v>
      </c>
      <c r="O11" s="460">
        <v>51.94</v>
      </c>
      <c r="P11" s="460">
        <v>53.06</v>
      </c>
      <c r="Q11" s="460">
        <v>52.18</v>
      </c>
      <c r="R11" s="460">
        <v>62.53</v>
      </c>
      <c r="S11" s="460">
        <v>56.31</v>
      </c>
      <c r="T11" s="460">
        <v>70.400000000000006</v>
      </c>
      <c r="U11" s="460">
        <v>57.65</v>
      </c>
    </row>
    <row r="12" spans="1:21" ht="16.5" customHeight="1" x14ac:dyDescent="0.25">
      <c r="A12" s="7"/>
      <c r="B12" s="7"/>
      <c r="C12" s="7"/>
      <c r="D12" s="7" t="s">
        <v>357</v>
      </c>
      <c r="E12" s="7"/>
      <c r="F12" s="7"/>
      <c r="G12" s="7"/>
      <c r="H12" s="7"/>
      <c r="I12" s="7"/>
      <c r="J12" s="7"/>
      <c r="K12" s="7"/>
      <c r="L12" s="9" t="s">
        <v>1164</v>
      </c>
      <c r="M12" s="462">
        <v>102.31</v>
      </c>
      <c r="N12" s="460">
        <v>72.599999999999994</v>
      </c>
      <c r="O12" s="460">
        <v>62.92</v>
      </c>
      <c r="P12" s="460">
        <v>82.86</v>
      </c>
      <c r="Q12" s="460">
        <v>78.08</v>
      </c>
      <c r="R12" s="460">
        <v>75.17</v>
      </c>
      <c r="S12" s="460">
        <v>97.97</v>
      </c>
      <c r="T12" s="460">
        <v>45.81</v>
      </c>
      <c r="U12" s="460">
        <v>80.150000000000006</v>
      </c>
    </row>
    <row r="13" spans="1:21" ht="16.5" customHeight="1" x14ac:dyDescent="0.25">
      <c r="A13" s="7"/>
      <c r="B13" s="7"/>
      <c r="C13" s="7"/>
      <c r="D13" s="7" t="s">
        <v>1165</v>
      </c>
      <c r="E13" s="7"/>
      <c r="F13" s="7"/>
      <c r="G13" s="7"/>
      <c r="H13" s="7"/>
      <c r="I13" s="7"/>
      <c r="J13" s="7"/>
      <c r="K13" s="7"/>
      <c r="L13" s="9" t="s">
        <v>1164</v>
      </c>
      <c r="M13" s="462">
        <v>134.52000000000001</v>
      </c>
      <c r="N13" s="462">
        <v>123.61</v>
      </c>
      <c r="O13" s="462">
        <v>117.62</v>
      </c>
      <c r="P13" s="462">
        <v>142.31</v>
      </c>
      <c r="Q13" s="462">
        <v>140.6</v>
      </c>
      <c r="R13" s="462">
        <v>209.51</v>
      </c>
      <c r="S13" s="462">
        <v>151.68</v>
      </c>
      <c r="T13" s="462">
        <v>173.31</v>
      </c>
      <c r="U13" s="462">
        <v>128.15</v>
      </c>
    </row>
    <row r="14" spans="1:21" ht="16.5" customHeight="1" x14ac:dyDescent="0.25">
      <c r="A14" s="7"/>
      <c r="B14" s="7"/>
      <c r="C14" s="7"/>
      <c r="D14" s="7" t="s">
        <v>1166</v>
      </c>
      <c r="E14" s="7"/>
      <c r="F14" s="7"/>
      <c r="G14" s="7"/>
      <c r="H14" s="7"/>
      <c r="I14" s="7"/>
      <c r="J14" s="7"/>
      <c r="K14" s="7"/>
      <c r="L14" s="9" t="s">
        <v>1164</v>
      </c>
      <c r="M14" s="462">
        <v>153.29</v>
      </c>
      <c r="N14" s="462">
        <v>123.57</v>
      </c>
      <c r="O14" s="462">
        <v>115.73</v>
      </c>
      <c r="P14" s="462">
        <v>238.67</v>
      </c>
      <c r="Q14" s="462">
        <v>137.72999999999999</v>
      </c>
      <c r="R14" s="462">
        <v>112.34</v>
      </c>
      <c r="S14" s="462">
        <v>172.91</v>
      </c>
      <c r="T14" s="459">
        <v>1026.78</v>
      </c>
      <c r="U14" s="462">
        <v>130.37</v>
      </c>
    </row>
    <row r="15" spans="1:21" ht="16.5" customHeight="1" x14ac:dyDescent="0.25">
      <c r="A15" s="7"/>
      <c r="B15" s="7"/>
      <c r="C15" s="7" t="s">
        <v>245</v>
      </c>
      <c r="D15" s="7"/>
      <c r="E15" s="7"/>
      <c r="F15" s="7"/>
      <c r="G15" s="7"/>
      <c r="H15" s="7"/>
      <c r="I15" s="7"/>
      <c r="J15" s="7"/>
      <c r="K15" s="7"/>
      <c r="L15" s="9"/>
      <c r="M15" s="10"/>
      <c r="N15" s="10"/>
      <c r="O15" s="10"/>
      <c r="P15" s="10"/>
      <c r="Q15" s="10"/>
      <c r="R15" s="10"/>
      <c r="S15" s="10"/>
      <c r="T15" s="10"/>
      <c r="U15" s="10"/>
    </row>
    <row r="16" spans="1:21" ht="16.5" customHeight="1" x14ac:dyDescent="0.25">
      <c r="A16" s="7"/>
      <c r="B16" s="7"/>
      <c r="C16" s="7"/>
      <c r="D16" s="7" t="s">
        <v>340</v>
      </c>
      <c r="E16" s="7"/>
      <c r="F16" s="7"/>
      <c r="G16" s="7"/>
      <c r="H16" s="7"/>
      <c r="I16" s="7"/>
      <c r="J16" s="7"/>
      <c r="K16" s="7"/>
      <c r="L16" s="9" t="s">
        <v>1164</v>
      </c>
      <c r="M16" s="460">
        <v>60.09</v>
      </c>
      <c r="N16" s="460">
        <v>49.78</v>
      </c>
      <c r="O16" s="460">
        <v>52.39</v>
      </c>
      <c r="P16" s="460">
        <v>60.09</v>
      </c>
      <c r="Q16" s="460">
        <v>50.24</v>
      </c>
      <c r="R16" s="460">
        <v>54.1</v>
      </c>
      <c r="S16" s="460">
        <v>57.49</v>
      </c>
      <c r="T16" s="460">
        <v>72.97</v>
      </c>
      <c r="U16" s="460">
        <v>55.56</v>
      </c>
    </row>
    <row r="17" spans="1:21" ht="16.5" customHeight="1" x14ac:dyDescent="0.25">
      <c r="A17" s="7"/>
      <c r="B17" s="7"/>
      <c r="C17" s="7"/>
      <c r="D17" s="7" t="s">
        <v>357</v>
      </c>
      <c r="E17" s="7"/>
      <c r="F17" s="7"/>
      <c r="G17" s="7"/>
      <c r="H17" s="7"/>
      <c r="I17" s="7"/>
      <c r="J17" s="7"/>
      <c r="K17" s="7"/>
      <c r="L17" s="9" t="s">
        <v>1164</v>
      </c>
      <c r="M17" s="460">
        <v>74.06</v>
      </c>
      <c r="N17" s="460">
        <v>66.58</v>
      </c>
      <c r="O17" s="460">
        <v>58.69</v>
      </c>
      <c r="P17" s="460">
        <v>86.84</v>
      </c>
      <c r="Q17" s="460">
        <v>85.6</v>
      </c>
      <c r="R17" s="460">
        <v>61.27</v>
      </c>
      <c r="S17" s="460">
        <v>71.55</v>
      </c>
      <c r="T17" s="460">
        <v>42.84</v>
      </c>
      <c r="U17" s="460">
        <v>69.69</v>
      </c>
    </row>
    <row r="18" spans="1:21" ht="16.5" customHeight="1" x14ac:dyDescent="0.25">
      <c r="A18" s="7"/>
      <c r="B18" s="7"/>
      <c r="C18" s="7"/>
      <c r="D18" s="7" t="s">
        <v>1165</v>
      </c>
      <c r="E18" s="7"/>
      <c r="F18" s="7"/>
      <c r="G18" s="7"/>
      <c r="H18" s="7"/>
      <c r="I18" s="7"/>
      <c r="J18" s="7"/>
      <c r="K18" s="7"/>
      <c r="L18" s="9" t="s">
        <v>1164</v>
      </c>
      <c r="M18" s="462">
        <v>110.72</v>
      </c>
      <c r="N18" s="462">
        <v>111.26</v>
      </c>
      <c r="O18" s="462">
        <v>117.52</v>
      </c>
      <c r="P18" s="462">
        <v>112.69</v>
      </c>
      <c r="Q18" s="462">
        <v>123.15</v>
      </c>
      <c r="R18" s="462">
        <v>153.51</v>
      </c>
      <c r="S18" s="460">
        <v>92.14</v>
      </c>
      <c r="T18" s="462">
        <v>136.82</v>
      </c>
      <c r="U18" s="462">
        <v>114.59</v>
      </c>
    </row>
    <row r="19" spans="1:21" ht="16.5" customHeight="1" x14ac:dyDescent="0.25">
      <c r="A19" s="14"/>
      <c r="B19" s="14"/>
      <c r="C19" s="14"/>
      <c r="D19" s="14" t="s">
        <v>1166</v>
      </c>
      <c r="E19" s="14"/>
      <c r="F19" s="14"/>
      <c r="G19" s="14"/>
      <c r="H19" s="14"/>
      <c r="I19" s="14"/>
      <c r="J19" s="14"/>
      <c r="K19" s="14"/>
      <c r="L19" s="15" t="s">
        <v>1164</v>
      </c>
      <c r="M19" s="463">
        <v>145.66</v>
      </c>
      <c r="N19" s="463">
        <v>114.07</v>
      </c>
      <c r="O19" s="463">
        <v>118.61</v>
      </c>
      <c r="P19" s="463">
        <v>198.06</v>
      </c>
      <c r="Q19" s="463">
        <v>120.41</v>
      </c>
      <c r="R19" s="463">
        <v>108.64</v>
      </c>
      <c r="S19" s="461">
        <v>82.66</v>
      </c>
      <c r="T19" s="463">
        <v>376.57</v>
      </c>
      <c r="U19" s="463">
        <v>121.88</v>
      </c>
    </row>
    <row r="20" spans="1:21" ht="4.5" customHeight="1" x14ac:dyDescent="0.25">
      <c r="A20" s="25"/>
      <c r="B20" s="25"/>
      <c r="C20" s="2"/>
      <c r="D20" s="2"/>
      <c r="E20" s="2"/>
      <c r="F20" s="2"/>
      <c r="G20" s="2"/>
      <c r="H20" s="2"/>
      <c r="I20" s="2"/>
      <c r="J20" s="2"/>
      <c r="K20" s="2"/>
      <c r="L20" s="2"/>
      <c r="M20" s="2"/>
      <c r="N20" s="2"/>
      <c r="O20" s="2"/>
      <c r="P20" s="2"/>
      <c r="Q20" s="2"/>
      <c r="R20" s="2"/>
      <c r="S20" s="2"/>
      <c r="T20" s="2"/>
      <c r="U20" s="2"/>
    </row>
    <row r="21" spans="1:21" ht="16.5" customHeight="1" x14ac:dyDescent="0.25">
      <c r="A21" s="464"/>
      <c r="B21" s="464"/>
      <c r="C21" s="512" t="s">
        <v>1167</v>
      </c>
      <c r="D21" s="512"/>
      <c r="E21" s="512"/>
      <c r="F21" s="512"/>
      <c r="G21" s="512"/>
      <c r="H21" s="512"/>
      <c r="I21" s="512"/>
      <c r="J21" s="512"/>
      <c r="K21" s="512"/>
      <c r="L21" s="512"/>
      <c r="M21" s="512"/>
      <c r="N21" s="512"/>
      <c r="O21" s="512"/>
      <c r="P21" s="512"/>
      <c r="Q21" s="512"/>
      <c r="R21" s="512"/>
      <c r="S21" s="512"/>
      <c r="T21" s="512"/>
      <c r="U21" s="512"/>
    </row>
    <row r="22" spans="1:21" ht="16.5" customHeight="1" x14ac:dyDescent="0.25">
      <c r="A22" s="155"/>
      <c r="B22" s="155"/>
      <c r="C22" s="512" t="s">
        <v>572</v>
      </c>
      <c r="D22" s="512"/>
      <c r="E22" s="512"/>
      <c r="F22" s="512"/>
      <c r="G22" s="512"/>
      <c r="H22" s="512"/>
      <c r="I22" s="512"/>
      <c r="J22" s="512"/>
      <c r="K22" s="512"/>
      <c r="L22" s="512"/>
      <c r="M22" s="512"/>
      <c r="N22" s="512"/>
      <c r="O22" s="512"/>
      <c r="P22" s="512"/>
      <c r="Q22" s="512"/>
      <c r="R22" s="512"/>
      <c r="S22" s="512"/>
      <c r="T22" s="512"/>
      <c r="U22" s="512"/>
    </row>
    <row r="23" spans="1:21" ht="4.5" customHeight="1" x14ac:dyDescent="0.25">
      <c r="A23" s="25"/>
      <c r="B23" s="25"/>
      <c r="C23" s="2"/>
      <c r="D23" s="2"/>
      <c r="E23" s="2"/>
      <c r="F23" s="2"/>
      <c r="G23" s="2"/>
      <c r="H23" s="2"/>
      <c r="I23" s="2"/>
      <c r="J23" s="2"/>
      <c r="K23" s="2"/>
      <c r="L23" s="2"/>
      <c r="M23" s="2"/>
      <c r="N23" s="2"/>
      <c r="O23" s="2"/>
      <c r="P23" s="2"/>
      <c r="Q23" s="2"/>
      <c r="R23" s="2"/>
      <c r="S23" s="2"/>
      <c r="T23" s="2"/>
      <c r="U23" s="2"/>
    </row>
    <row r="24" spans="1:21" ht="29.4" customHeight="1" x14ac:dyDescent="0.25">
      <c r="A24" s="25" t="s">
        <v>102</v>
      </c>
      <c r="B24" s="25"/>
      <c r="C24" s="512" t="s">
        <v>257</v>
      </c>
      <c r="D24" s="512"/>
      <c r="E24" s="512"/>
      <c r="F24" s="512"/>
      <c r="G24" s="512"/>
      <c r="H24" s="512"/>
      <c r="I24" s="512"/>
      <c r="J24" s="512"/>
      <c r="K24" s="512"/>
      <c r="L24" s="512"/>
      <c r="M24" s="512"/>
      <c r="N24" s="512"/>
      <c r="O24" s="512"/>
      <c r="P24" s="512"/>
      <c r="Q24" s="512"/>
      <c r="R24" s="512"/>
      <c r="S24" s="512"/>
      <c r="T24" s="512"/>
      <c r="U24" s="512"/>
    </row>
    <row r="25" spans="1:21" ht="29.4" customHeight="1" x14ac:dyDescent="0.25">
      <c r="A25" s="25" t="s">
        <v>103</v>
      </c>
      <c r="B25" s="25"/>
      <c r="C25" s="512" t="s">
        <v>1168</v>
      </c>
      <c r="D25" s="512"/>
      <c r="E25" s="512"/>
      <c r="F25" s="512"/>
      <c r="G25" s="512"/>
      <c r="H25" s="512"/>
      <c r="I25" s="512"/>
      <c r="J25" s="512"/>
      <c r="K25" s="512"/>
      <c r="L25" s="512"/>
      <c r="M25" s="512"/>
      <c r="N25" s="512"/>
      <c r="O25" s="512"/>
      <c r="P25" s="512"/>
      <c r="Q25" s="512"/>
      <c r="R25" s="512"/>
      <c r="S25" s="512"/>
      <c r="T25" s="512"/>
      <c r="U25" s="512"/>
    </row>
    <row r="26" spans="1:21" ht="16.5" customHeight="1" x14ac:dyDescent="0.25">
      <c r="A26" s="25" t="s">
        <v>104</v>
      </c>
      <c r="B26" s="25"/>
      <c r="C26" s="512" t="s">
        <v>1169</v>
      </c>
      <c r="D26" s="512"/>
      <c r="E26" s="512"/>
      <c r="F26" s="512"/>
      <c r="G26" s="512"/>
      <c r="H26" s="512"/>
      <c r="I26" s="512"/>
      <c r="J26" s="512"/>
      <c r="K26" s="512"/>
      <c r="L26" s="512"/>
      <c r="M26" s="512"/>
      <c r="N26" s="512"/>
      <c r="O26" s="512"/>
      <c r="P26" s="512"/>
      <c r="Q26" s="512"/>
      <c r="R26" s="512"/>
      <c r="S26" s="512"/>
      <c r="T26" s="512"/>
      <c r="U26" s="512"/>
    </row>
    <row r="27" spans="1:21" ht="29.4" customHeight="1" x14ac:dyDescent="0.25">
      <c r="A27" s="25" t="s">
        <v>105</v>
      </c>
      <c r="B27" s="25"/>
      <c r="C27" s="512" t="s">
        <v>1170</v>
      </c>
      <c r="D27" s="512"/>
      <c r="E27" s="512"/>
      <c r="F27" s="512"/>
      <c r="G27" s="512"/>
      <c r="H27" s="512"/>
      <c r="I27" s="512"/>
      <c r="J27" s="512"/>
      <c r="K27" s="512"/>
      <c r="L27" s="512"/>
      <c r="M27" s="512"/>
      <c r="N27" s="512"/>
      <c r="O27" s="512"/>
      <c r="P27" s="512"/>
      <c r="Q27" s="512"/>
      <c r="R27" s="512"/>
      <c r="S27" s="512"/>
      <c r="T27" s="512"/>
      <c r="U27" s="512"/>
    </row>
    <row r="28" spans="1:21" ht="4.5" customHeight="1" x14ac:dyDescent="0.25"/>
    <row r="29" spans="1:21" ht="68.099999999999994" customHeight="1" x14ac:dyDescent="0.25">
      <c r="A29" s="26" t="s">
        <v>115</v>
      </c>
      <c r="B29" s="25"/>
      <c r="C29" s="25"/>
      <c r="D29" s="25"/>
      <c r="E29" s="512" t="s">
        <v>1171</v>
      </c>
      <c r="F29" s="512"/>
      <c r="G29" s="512"/>
      <c r="H29" s="512"/>
      <c r="I29" s="512"/>
      <c r="J29" s="512"/>
      <c r="K29" s="512"/>
      <c r="L29" s="512"/>
      <c r="M29" s="512"/>
      <c r="N29" s="512"/>
      <c r="O29" s="512"/>
      <c r="P29" s="512"/>
      <c r="Q29" s="512"/>
      <c r="R29" s="512"/>
      <c r="S29" s="512"/>
      <c r="T29" s="512"/>
      <c r="U29" s="512"/>
    </row>
  </sheetData>
  <mergeCells count="8">
    <mergeCell ref="C26:U26"/>
    <mergeCell ref="C27:U27"/>
    <mergeCell ref="E29:U29"/>
    <mergeCell ref="K1:U1"/>
    <mergeCell ref="C21:U21"/>
    <mergeCell ref="C22:U22"/>
    <mergeCell ref="C24:U24"/>
    <mergeCell ref="C25:U25"/>
  </mergeCells>
  <pageMargins left="0.7" right="0.7" top="0.75" bottom="0.75" header="0.3" footer="0.3"/>
  <pageSetup paperSize="9" fitToHeight="0" orientation="landscape" horizontalDpi="300" verticalDpi="300"/>
  <headerFooter scaleWithDoc="0" alignWithMargins="0">
    <oddHeader>&amp;C&amp;"Arial"&amp;8TABLE 14A.48</oddHeader>
    <oddFooter>&amp;L&amp;"Arial"&amp;8REPORT ON
GOVERNMENT
SERVICES 2022&amp;R&amp;"Arial"&amp;8AGED CARE
SERVICES
PAGE &amp;B&amp;P&amp;B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95"/>
  <sheetViews>
    <sheetView showGridLines="0" workbookViewId="0"/>
  </sheetViews>
  <sheetFormatPr defaultRowHeight="13.2" x14ac:dyDescent="0.25"/>
  <cols>
    <col min="1" max="11" width="1.88671875" customWidth="1"/>
    <col min="12" max="12" width="5.44140625" customWidth="1"/>
    <col min="13" max="21" width="9.109375" customWidth="1"/>
  </cols>
  <sheetData>
    <row r="1" spans="1:21" ht="33.9" customHeight="1" x14ac:dyDescent="0.25">
      <c r="A1" s="8" t="s">
        <v>231</v>
      </c>
      <c r="B1" s="8"/>
      <c r="C1" s="8"/>
      <c r="D1" s="8"/>
      <c r="E1" s="8"/>
      <c r="F1" s="8"/>
      <c r="G1" s="8"/>
      <c r="H1" s="8"/>
      <c r="I1" s="8"/>
      <c r="J1" s="8"/>
      <c r="K1" s="517" t="s">
        <v>232</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233</v>
      </c>
      <c r="N2" s="13" t="s">
        <v>234</v>
      </c>
      <c r="O2" s="13" t="s">
        <v>235</v>
      </c>
      <c r="P2" s="13" t="s">
        <v>236</v>
      </c>
      <c r="Q2" s="13" t="s">
        <v>237</v>
      </c>
      <c r="R2" s="13" t="s">
        <v>238</v>
      </c>
      <c r="S2" s="13" t="s">
        <v>239</v>
      </c>
      <c r="T2" s="13" t="s">
        <v>240</v>
      </c>
      <c r="U2" s="13" t="s">
        <v>241</v>
      </c>
    </row>
    <row r="3" spans="1:21" ht="16.5" customHeight="1" x14ac:dyDescent="0.25">
      <c r="A3" s="7" t="s">
        <v>242</v>
      </c>
      <c r="B3" s="7"/>
      <c r="C3" s="7"/>
      <c r="D3" s="7"/>
      <c r="E3" s="7"/>
      <c r="F3" s="7"/>
      <c r="G3" s="7"/>
      <c r="H3" s="7"/>
      <c r="I3" s="7"/>
      <c r="J3" s="7"/>
      <c r="K3" s="7"/>
      <c r="L3" s="9"/>
      <c r="M3" s="10"/>
      <c r="N3" s="10"/>
      <c r="O3" s="10"/>
      <c r="P3" s="10"/>
      <c r="Q3" s="10"/>
      <c r="R3" s="10"/>
      <c r="S3" s="10"/>
      <c r="T3" s="10"/>
      <c r="U3" s="10"/>
    </row>
    <row r="4" spans="1:21" ht="16.5" customHeight="1" x14ac:dyDescent="0.25">
      <c r="A4" s="7"/>
      <c r="B4" s="7" t="s">
        <v>175</v>
      </c>
      <c r="C4" s="7"/>
      <c r="D4" s="7"/>
      <c r="E4" s="7"/>
      <c r="F4" s="7"/>
      <c r="G4" s="7"/>
      <c r="H4" s="7"/>
      <c r="I4" s="7"/>
      <c r="J4" s="7"/>
      <c r="K4" s="7"/>
      <c r="L4" s="9"/>
      <c r="M4" s="10"/>
      <c r="N4" s="10"/>
      <c r="O4" s="10"/>
      <c r="P4" s="10"/>
      <c r="Q4" s="10"/>
      <c r="R4" s="10"/>
      <c r="S4" s="10"/>
      <c r="T4" s="10"/>
      <c r="U4" s="10"/>
    </row>
    <row r="5" spans="1:21" ht="16.5" customHeight="1" x14ac:dyDescent="0.25">
      <c r="A5" s="7"/>
      <c r="B5" s="7"/>
      <c r="C5" s="7" t="s">
        <v>243</v>
      </c>
      <c r="D5" s="7"/>
      <c r="E5" s="7"/>
      <c r="F5" s="7"/>
      <c r="G5" s="7"/>
      <c r="H5" s="7"/>
      <c r="I5" s="7"/>
      <c r="J5" s="7"/>
      <c r="K5" s="7"/>
      <c r="L5" s="9" t="s">
        <v>178</v>
      </c>
      <c r="M5" s="50">
        <v>104.9</v>
      </c>
      <c r="N5" s="48">
        <v>40.4</v>
      </c>
      <c r="O5" s="48">
        <v>28.6</v>
      </c>
      <c r="P5" s="48">
        <v>13.5</v>
      </c>
      <c r="Q5" s="48">
        <v>12.2</v>
      </c>
      <c r="R5" s="47">
        <v>3.7</v>
      </c>
      <c r="S5" s="48">
        <v>19.399999999999999</v>
      </c>
      <c r="T5" s="47">
        <v>2.1</v>
      </c>
      <c r="U5" s="50">
        <v>240.2</v>
      </c>
    </row>
    <row r="6" spans="1:21" ht="16.5" customHeight="1" x14ac:dyDescent="0.25">
      <c r="A6" s="7"/>
      <c r="B6" s="7"/>
      <c r="C6" s="7" t="s">
        <v>244</v>
      </c>
      <c r="D6" s="7"/>
      <c r="E6" s="7"/>
      <c r="F6" s="7"/>
      <c r="G6" s="7"/>
      <c r="H6" s="7"/>
      <c r="I6" s="7"/>
      <c r="J6" s="7"/>
      <c r="K6" s="7"/>
      <c r="L6" s="9" t="s">
        <v>178</v>
      </c>
      <c r="M6" s="50">
        <v>114.4</v>
      </c>
      <c r="N6" s="48">
        <v>41.3</v>
      </c>
      <c r="O6" s="48">
        <v>31.5</v>
      </c>
      <c r="P6" s="48">
        <v>14</v>
      </c>
      <c r="Q6" s="48">
        <v>12.6</v>
      </c>
      <c r="R6" s="47">
        <v>3.9</v>
      </c>
      <c r="S6" s="48">
        <v>17.7</v>
      </c>
      <c r="T6" s="47">
        <v>2.1</v>
      </c>
      <c r="U6" s="50">
        <v>238.8</v>
      </c>
    </row>
    <row r="7" spans="1:21" ht="16.5" customHeight="1" x14ac:dyDescent="0.25">
      <c r="A7" s="7"/>
      <c r="B7" s="7"/>
      <c r="C7" s="7" t="s">
        <v>245</v>
      </c>
      <c r="D7" s="7"/>
      <c r="E7" s="7"/>
      <c r="F7" s="7"/>
      <c r="G7" s="7"/>
      <c r="H7" s="7"/>
      <c r="I7" s="7"/>
      <c r="J7" s="7"/>
      <c r="K7" s="7"/>
      <c r="L7" s="9" t="s">
        <v>178</v>
      </c>
      <c r="M7" s="48">
        <v>52.9</v>
      </c>
      <c r="N7" s="48">
        <v>39</v>
      </c>
      <c r="O7" s="48">
        <v>24.5</v>
      </c>
      <c r="P7" s="48">
        <v>14</v>
      </c>
      <c r="Q7" s="48">
        <v>12.8</v>
      </c>
      <c r="R7" s="47">
        <v>3.7</v>
      </c>
      <c r="S7" s="47">
        <v>9.6</v>
      </c>
      <c r="T7" s="47">
        <v>2.1</v>
      </c>
      <c r="U7" s="50">
        <v>237</v>
      </c>
    </row>
    <row r="8" spans="1:21" ht="16.5" customHeight="1" x14ac:dyDescent="0.25">
      <c r="A8" s="7"/>
      <c r="B8" s="7"/>
      <c r="C8" s="7" t="s">
        <v>246</v>
      </c>
      <c r="D8" s="7"/>
      <c r="E8" s="7"/>
      <c r="F8" s="7"/>
      <c r="G8" s="7"/>
      <c r="H8" s="7"/>
      <c r="I8" s="7"/>
      <c r="J8" s="7"/>
      <c r="K8" s="7"/>
      <c r="L8" s="9" t="s">
        <v>178</v>
      </c>
      <c r="M8" s="48">
        <v>50.2</v>
      </c>
      <c r="N8" s="48">
        <v>39.200000000000003</v>
      </c>
      <c r="O8" s="48">
        <v>26.7</v>
      </c>
      <c r="P8" s="48">
        <v>15</v>
      </c>
      <c r="Q8" s="48">
        <v>13.7</v>
      </c>
      <c r="R8" s="47">
        <v>3.7</v>
      </c>
      <c r="S8" s="47">
        <v>6.4</v>
      </c>
      <c r="T8" s="47">
        <v>2</v>
      </c>
      <c r="U8" s="50">
        <v>217.8</v>
      </c>
    </row>
    <row r="9" spans="1:21" ht="16.5" customHeight="1" x14ac:dyDescent="0.25">
      <c r="A9" s="7"/>
      <c r="B9" s="7"/>
      <c r="C9" s="7" t="s">
        <v>247</v>
      </c>
      <c r="D9" s="7"/>
      <c r="E9" s="7"/>
      <c r="F9" s="7"/>
      <c r="G9" s="7"/>
      <c r="H9" s="7"/>
      <c r="I9" s="7"/>
      <c r="J9" s="7"/>
      <c r="K9" s="7"/>
      <c r="L9" s="9" t="s">
        <v>178</v>
      </c>
      <c r="M9" s="48">
        <v>84.3</v>
      </c>
      <c r="N9" s="48">
        <v>33.4</v>
      </c>
      <c r="O9" s="48">
        <v>24</v>
      </c>
      <c r="P9" s="48">
        <v>13.5</v>
      </c>
      <c r="Q9" s="48">
        <v>12.8</v>
      </c>
      <c r="R9" s="47">
        <v>3.7</v>
      </c>
      <c r="S9" s="47">
        <v>1.6</v>
      </c>
      <c r="T9" s="47">
        <v>2.2000000000000002</v>
      </c>
      <c r="U9" s="50">
        <v>207.9</v>
      </c>
    </row>
    <row r="10" spans="1:21" ht="16.5" customHeight="1" x14ac:dyDescent="0.25">
      <c r="A10" s="7"/>
      <c r="B10" s="7"/>
      <c r="C10" s="7" t="s">
        <v>248</v>
      </c>
      <c r="D10" s="7"/>
      <c r="E10" s="7"/>
      <c r="F10" s="7"/>
      <c r="G10" s="7"/>
      <c r="H10" s="7"/>
      <c r="I10" s="7"/>
      <c r="J10" s="7"/>
      <c r="K10" s="7"/>
      <c r="L10" s="9" t="s">
        <v>178</v>
      </c>
      <c r="M10" s="48">
        <v>41.6</v>
      </c>
      <c r="N10" s="48">
        <v>30.2</v>
      </c>
      <c r="O10" s="48">
        <v>21.8</v>
      </c>
      <c r="P10" s="48">
        <v>12.5</v>
      </c>
      <c r="Q10" s="48">
        <v>11.2</v>
      </c>
      <c r="R10" s="47">
        <v>3.3</v>
      </c>
      <c r="S10" s="47">
        <v>1.4</v>
      </c>
      <c r="T10" s="47">
        <v>1.7</v>
      </c>
      <c r="U10" s="50">
        <v>140.30000000000001</v>
      </c>
    </row>
    <row r="11" spans="1:21" ht="16.5" customHeight="1" x14ac:dyDescent="0.25">
      <c r="A11" s="7"/>
      <c r="B11" s="7"/>
      <c r="C11" s="7" t="s">
        <v>249</v>
      </c>
      <c r="D11" s="7"/>
      <c r="E11" s="7"/>
      <c r="F11" s="7"/>
      <c r="G11" s="7"/>
      <c r="H11" s="7"/>
      <c r="I11" s="7"/>
      <c r="J11" s="7"/>
      <c r="K11" s="7"/>
      <c r="L11" s="9" t="s">
        <v>178</v>
      </c>
      <c r="M11" s="48">
        <v>39.5</v>
      </c>
      <c r="N11" s="48">
        <v>28.4</v>
      </c>
      <c r="O11" s="48">
        <v>20.2</v>
      </c>
      <c r="P11" s="48">
        <v>11.8</v>
      </c>
      <c r="Q11" s="48">
        <v>10.5</v>
      </c>
      <c r="R11" s="47">
        <v>3.1</v>
      </c>
      <c r="S11" s="47">
        <v>1.3</v>
      </c>
      <c r="T11" s="47">
        <v>1.6</v>
      </c>
      <c r="U11" s="50">
        <v>146.30000000000001</v>
      </c>
    </row>
    <row r="12" spans="1:21" ht="16.5" customHeight="1" x14ac:dyDescent="0.25">
      <c r="A12" s="7"/>
      <c r="B12" s="7" t="s">
        <v>181</v>
      </c>
      <c r="C12" s="7"/>
      <c r="D12" s="7"/>
      <c r="E12" s="7"/>
      <c r="F12" s="7"/>
      <c r="G12" s="7"/>
      <c r="H12" s="7"/>
      <c r="I12" s="7"/>
      <c r="J12" s="7"/>
      <c r="K12" s="7"/>
      <c r="L12" s="9"/>
      <c r="M12" s="10"/>
      <c r="N12" s="10"/>
      <c r="O12" s="10"/>
      <c r="P12" s="10"/>
      <c r="Q12" s="10"/>
      <c r="R12" s="10"/>
      <c r="S12" s="10"/>
      <c r="T12" s="10"/>
      <c r="U12" s="10"/>
    </row>
    <row r="13" spans="1:21" ht="16.5" customHeight="1" x14ac:dyDescent="0.25">
      <c r="A13" s="7"/>
      <c r="B13" s="7"/>
      <c r="C13" s="7" t="s">
        <v>128</v>
      </c>
      <c r="D13" s="7"/>
      <c r="E13" s="7"/>
      <c r="F13" s="7"/>
      <c r="G13" s="7"/>
      <c r="H13" s="7"/>
      <c r="I13" s="7"/>
      <c r="J13" s="7"/>
      <c r="K13" s="7"/>
      <c r="L13" s="9" t="s">
        <v>178</v>
      </c>
      <c r="M13" s="49">
        <v>2236.8000000000002</v>
      </c>
      <c r="N13" s="49">
        <v>1956.4</v>
      </c>
      <c r="O13" s="49">
        <v>1583.3</v>
      </c>
      <c r="P13" s="50">
        <v>882.9</v>
      </c>
      <c r="Q13" s="50">
        <v>579.5</v>
      </c>
      <c r="R13" s="50">
        <v>205.6</v>
      </c>
      <c r="S13" s="50">
        <v>195.4</v>
      </c>
      <c r="T13" s="48">
        <v>81.900000000000006</v>
      </c>
      <c r="U13" s="49">
        <v>7812</v>
      </c>
    </row>
    <row r="14" spans="1:21" ht="16.5" customHeight="1" x14ac:dyDescent="0.25">
      <c r="A14" s="7"/>
      <c r="B14" s="7"/>
      <c r="C14" s="7" t="s">
        <v>250</v>
      </c>
      <c r="D14" s="7"/>
      <c r="E14" s="7"/>
      <c r="F14" s="7"/>
      <c r="G14" s="7"/>
      <c r="H14" s="7"/>
      <c r="I14" s="7"/>
      <c r="J14" s="7"/>
      <c r="K14" s="7"/>
      <c r="L14" s="9" t="s">
        <v>178</v>
      </c>
      <c r="M14" s="49">
        <v>1921.8</v>
      </c>
      <c r="N14" s="49">
        <v>1696.8</v>
      </c>
      <c r="O14" s="49">
        <v>1426.4</v>
      </c>
      <c r="P14" s="50">
        <v>764.4</v>
      </c>
      <c r="Q14" s="50">
        <v>529.29999999999995</v>
      </c>
      <c r="R14" s="50">
        <v>184.1</v>
      </c>
      <c r="S14" s="50">
        <v>145.5</v>
      </c>
      <c r="T14" s="48">
        <v>74.900000000000006</v>
      </c>
      <c r="U14" s="49">
        <v>6832.1</v>
      </c>
    </row>
    <row r="15" spans="1:21" ht="16.5" customHeight="1" x14ac:dyDescent="0.25">
      <c r="A15" s="7"/>
      <c r="B15" s="7"/>
      <c r="C15" s="7" t="s">
        <v>245</v>
      </c>
      <c r="D15" s="7"/>
      <c r="E15" s="7"/>
      <c r="F15" s="7"/>
      <c r="G15" s="7"/>
      <c r="H15" s="7"/>
      <c r="I15" s="7"/>
      <c r="J15" s="7"/>
      <c r="K15" s="7"/>
      <c r="L15" s="9" t="s">
        <v>178</v>
      </c>
      <c r="M15" s="49">
        <v>1739.7</v>
      </c>
      <c r="N15" s="49">
        <v>1546.6</v>
      </c>
      <c r="O15" s="49">
        <v>1255.2</v>
      </c>
      <c r="P15" s="50">
        <v>617.4</v>
      </c>
      <c r="Q15" s="50">
        <v>508.2</v>
      </c>
      <c r="R15" s="50">
        <v>147.80000000000001</v>
      </c>
      <c r="S15" s="50">
        <v>113.9</v>
      </c>
      <c r="T15" s="48">
        <v>56.8</v>
      </c>
      <c r="U15" s="49">
        <v>6081.2</v>
      </c>
    </row>
    <row r="16" spans="1:21" ht="16.5" customHeight="1" x14ac:dyDescent="0.25">
      <c r="A16" s="7"/>
      <c r="B16" s="7"/>
      <c r="C16" s="7" t="s">
        <v>246</v>
      </c>
      <c r="D16" s="7"/>
      <c r="E16" s="7"/>
      <c r="F16" s="7"/>
      <c r="G16" s="7"/>
      <c r="H16" s="7"/>
      <c r="I16" s="7"/>
      <c r="J16" s="7"/>
      <c r="K16" s="7"/>
      <c r="L16" s="9" t="s">
        <v>178</v>
      </c>
      <c r="M16" s="49">
        <v>1426.1</v>
      </c>
      <c r="N16" s="49">
        <v>1318.5</v>
      </c>
      <c r="O16" s="49">
        <v>1122.3</v>
      </c>
      <c r="P16" s="50">
        <v>666.3</v>
      </c>
      <c r="Q16" s="50">
        <v>404.9</v>
      </c>
      <c r="R16" s="50">
        <v>160.80000000000001</v>
      </c>
      <c r="S16" s="48">
        <v>87.8</v>
      </c>
      <c r="T16" s="48">
        <v>49.4</v>
      </c>
      <c r="U16" s="49">
        <v>5351.7</v>
      </c>
    </row>
    <row r="17" spans="1:21" ht="16.5" customHeight="1" x14ac:dyDescent="0.25">
      <c r="A17" s="7"/>
      <c r="B17" s="7"/>
      <c r="C17" s="7" t="s">
        <v>247</v>
      </c>
      <c r="D17" s="7"/>
      <c r="E17" s="7"/>
      <c r="F17" s="7"/>
      <c r="G17" s="7"/>
      <c r="H17" s="7"/>
      <c r="I17" s="7"/>
      <c r="J17" s="7"/>
      <c r="K17" s="7"/>
      <c r="L17" s="9" t="s">
        <v>178</v>
      </c>
      <c r="M17" s="49">
        <v>1435.6</v>
      </c>
      <c r="N17" s="49">
        <v>1164.5999999999999</v>
      </c>
      <c r="O17" s="50">
        <v>933.4</v>
      </c>
      <c r="P17" s="50">
        <v>606.79999999999995</v>
      </c>
      <c r="Q17" s="50">
        <v>370.3</v>
      </c>
      <c r="R17" s="50">
        <v>113.8</v>
      </c>
      <c r="S17" s="48">
        <v>69.3</v>
      </c>
      <c r="T17" s="48">
        <v>44.2</v>
      </c>
      <c r="U17" s="49">
        <v>4761.5</v>
      </c>
    </row>
    <row r="18" spans="1:21" ht="16.5" customHeight="1" x14ac:dyDescent="0.25">
      <c r="A18" s="7"/>
      <c r="B18" s="7"/>
      <c r="C18" s="7" t="s">
        <v>248</v>
      </c>
      <c r="D18" s="7"/>
      <c r="E18" s="7"/>
      <c r="F18" s="7"/>
      <c r="G18" s="7"/>
      <c r="H18" s="7"/>
      <c r="I18" s="7"/>
      <c r="J18" s="7"/>
      <c r="K18" s="7"/>
      <c r="L18" s="9" t="s">
        <v>178</v>
      </c>
      <c r="M18" s="49">
        <v>1310.4000000000001</v>
      </c>
      <c r="N18" s="49">
        <v>1278.5999999999999</v>
      </c>
      <c r="O18" s="50">
        <v>891.5</v>
      </c>
      <c r="P18" s="50">
        <v>584.20000000000005</v>
      </c>
      <c r="Q18" s="50">
        <v>346.5</v>
      </c>
      <c r="R18" s="50">
        <v>112.1</v>
      </c>
      <c r="S18" s="48">
        <v>99.1</v>
      </c>
      <c r="T18" s="48">
        <v>44.5</v>
      </c>
      <c r="U18" s="49">
        <v>4667.5</v>
      </c>
    </row>
    <row r="19" spans="1:21" ht="16.5" customHeight="1" x14ac:dyDescent="0.25">
      <c r="A19" s="7"/>
      <c r="B19" s="7"/>
      <c r="C19" s="7" t="s">
        <v>249</v>
      </c>
      <c r="D19" s="7"/>
      <c r="E19" s="7"/>
      <c r="F19" s="7"/>
      <c r="G19" s="7"/>
      <c r="H19" s="7"/>
      <c r="I19" s="7"/>
      <c r="J19" s="7"/>
      <c r="K19" s="7"/>
      <c r="L19" s="9" t="s">
        <v>178</v>
      </c>
      <c r="M19" s="49">
        <v>1260.2</v>
      </c>
      <c r="N19" s="49">
        <v>1200.5</v>
      </c>
      <c r="O19" s="50">
        <v>880.7</v>
      </c>
      <c r="P19" s="50">
        <v>535.6</v>
      </c>
      <c r="Q19" s="50">
        <v>346.8</v>
      </c>
      <c r="R19" s="50">
        <v>120</v>
      </c>
      <c r="S19" s="48">
        <v>82.7</v>
      </c>
      <c r="T19" s="48">
        <v>42.8</v>
      </c>
      <c r="U19" s="49">
        <v>4475.2</v>
      </c>
    </row>
    <row r="20" spans="1:21" ht="16.5" customHeight="1" x14ac:dyDescent="0.25">
      <c r="A20" s="7"/>
      <c r="B20" s="7" t="s">
        <v>192</v>
      </c>
      <c r="C20" s="7"/>
      <c r="D20" s="7"/>
      <c r="E20" s="7"/>
      <c r="F20" s="7"/>
      <c r="G20" s="7"/>
      <c r="H20" s="7"/>
      <c r="I20" s="7"/>
      <c r="J20" s="7"/>
      <c r="K20" s="7"/>
      <c r="L20" s="9"/>
      <c r="M20" s="10"/>
      <c r="N20" s="10"/>
      <c r="O20" s="10"/>
      <c r="P20" s="10"/>
      <c r="Q20" s="10"/>
      <c r="R20" s="10"/>
      <c r="S20" s="10"/>
      <c r="T20" s="10"/>
      <c r="U20" s="10"/>
    </row>
    <row r="21" spans="1:21" ht="16.5" customHeight="1" x14ac:dyDescent="0.25">
      <c r="A21" s="7"/>
      <c r="B21" s="7"/>
      <c r="C21" s="7" t="s">
        <v>128</v>
      </c>
      <c r="D21" s="7"/>
      <c r="E21" s="7"/>
      <c r="F21" s="7"/>
      <c r="G21" s="7"/>
      <c r="H21" s="7"/>
      <c r="I21" s="7"/>
      <c r="J21" s="7"/>
      <c r="K21" s="7"/>
      <c r="L21" s="9" t="s">
        <v>178</v>
      </c>
      <c r="M21" s="49">
        <v>4811.7</v>
      </c>
      <c r="N21" s="49">
        <v>3886.7</v>
      </c>
      <c r="O21" s="49">
        <v>3036.7</v>
      </c>
      <c r="P21" s="49">
        <v>1402.8</v>
      </c>
      <c r="Q21" s="49">
        <v>1366.6</v>
      </c>
      <c r="R21" s="50">
        <v>373.8</v>
      </c>
      <c r="S21" s="50">
        <v>169.4</v>
      </c>
      <c r="T21" s="48">
        <v>83.3</v>
      </c>
      <c r="U21" s="51">
        <v>15124.7</v>
      </c>
    </row>
    <row r="22" spans="1:21" ht="16.5" customHeight="1" x14ac:dyDescent="0.25">
      <c r="A22" s="7"/>
      <c r="B22" s="7"/>
      <c r="C22" s="7" t="s">
        <v>250</v>
      </c>
      <c r="D22" s="7"/>
      <c r="E22" s="7"/>
      <c r="F22" s="7"/>
      <c r="G22" s="7"/>
      <c r="H22" s="7"/>
      <c r="I22" s="7"/>
      <c r="J22" s="7"/>
      <c r="K22" s="7"/>
      <c r="L22" s="9" t="s">
        <v>178</v>
      </c>
      <c r="M22" s="49">
        <v>4670.3999999999996</v>
      </c>
      <c r="N22" s="49">
        <v>3888.4</v>
      </c>
      <c r="O22" s="49">
        <v>2841.4</v>
      </c>
      <c r="P22" s="49">
        <v>1315.2</v>
      </c>
      <c r="Q22" s="49">
        <v>1316.1</v>
      </c>
      <c r="R22" s="50">
        <v>351.6</v>
      </c>
      <c r="S22" s="50">
        <v>154</v>
      </c>
      <c r="T22" s="48">
        <v>73.7</v>
      </c>
      <c r="U22" s="51">
        <v>14618.8</v>
      </c>
    </row>
    <row r="23" spans="1:21" ht="16.5" customHeight="1" x14ac:dyDescent="0.25">
      <c r="A23" s="7"/>
      <c r="B23" s="7"/>
      <c r="C23" s="7" t="s">
        <v>245</v>
      </c>
      <c r="D23" s="7"/>
      <c r="E23" s="7"/>
      <c r="F23" s="7"/>
      <c r="G23" s="7"/>
      <c r="H23" s="7"/>
      <c r="I23" s="7"/>
      <c r="J23" s="7"/>
      <c r="K23" s="7"/>
      <c r="L23" s="9" t="s">
        <v>178</v>
      </c>
      <c r="M23" s="49">
        <v>4610.1000000000004</v>
      </c>
      <c r="N23" s="49">
        <v>3826.5</v>
      </c>
      <c r="O23" s="49">
        <v>2729</v>
      </c>
      <c r="P23" s="49">
        <v>1230.5999999999999</v>
      </c>
      <c r="Q23" s="49">
        <v>1312</v>
      </c>
      <c r="R23" s="50">
        <v>347.9</v>
      </c>
      <c r="S23" s="50">
        <v>155.4</v>
      </c>
      <c r="T23" s="48">
        <v>57</v>
      </c>
      <c r="U23" s="51">
        <v>14274.4</v>
      </c>
    </row>
    <row r="24" spans="1:21" ht="16.5" customHeight="1" x14ac:dyDescent="0.25">
      <c r="A24" s="7"/>
      <c r="B24" s="7"/>
      <c r="C24" s="7" t="s">
        <v>246</v>
      </c>
      <c r="D24" s="7"/>
      <c r="E24" s="7"/>
      <c r="F24" s="7"/>
      <c r="G24" s="7"/>
      <c r="H24" s="7"/>
      <c r="I24" s="7"/>
      <c r="J24" s="7"/>
      <c r="K24" s="7"/>
      <c r="L24" s="9" t="s">
        <v>178</v>
      </c>
      <c r="M24" s="49">
        <v>4478.8</v>
      </c>
      <c r="N24" s="49">
        <v>3681.2</v>
      </c>
      <c r="O24" s="49">
        <v>2574.1</v>
      </c>
      <c r="P24" s="49">
        <v>1164.3</v>
      </c>
      <c r="Q24" s="49">
        <v>1266.5</v>
      </c>
      <c r="R24" s="50">
        <v>338.3</v>
      </c>
      <c r="S24" s="50">
        <v>152.5</v>
      </c>
      <c r="T24" s="48">
        <v>53</v>
      </c>
      <c r="U24" s="51">
        <v>13712.8</v>
      </c>
    </row>
    <row r="25" spans="1:21" ht="16.5" customHeight="1" x14ac:dyDescent="0.25">
      <c r="A25" s="7"/>
      <c r="B25" s="7"/>
      <c r="C25" s="7" t="s">
        <v>247</v>
      </c>
      <c r="D25" s="7"/>
      <c r="E25" s="7"/>
      <c r="F25" s="7"/>
      <c r="G25" s="7"/>
      <c r="H25" s="7"/>
      <c r="I25" s="7"/>
      <c r="J25" s="7"/>
      <c r="K25" s="7"/>
      <c r="L25" s="9" t="s">
        <v>178</v>
      </c>
      <c r="M25" s="49">
        <v>4475.5</v>
      </c>
      <c r="N25" s="49">
        <v>3621</v>
      </c>
      <c r="O25" s="49">
        <v>2496.3000000000002</v>
      </c>
      <c r="P25" s="49">
        <v>1138</v>
      </c>
      <c r="Q25" s="49">
        <v>1271.5</v>
      </c>
      <c r="R25" s="50">
        <v>341.3</v>
      </c>
      <c r="S25" s="50">
        <v>150.30000000000001</v>
      </c>
      <c r="T25" s="48">
        <v>62.7</v>
      </c>
      <c r="U25" s="51">
        <v>13583.6</v>
      </c>
    </row>
    <row r="26" spans="1:21" ht="16.5" customHeight="1" x14ac:dyDescent="0.25">
      <c r="A26" s="7"/>
      <c r="B26" s="7"/>
      <c r="C26" s="7" t="s">
        <v>248</v>
      </c>
      <c r="D26" s="7"/>
      <c r="E26" s="7"/>
      <c r="F26" s="7"/>
      <c r="G26" s="7"/>
      <c r="H26" s="7"/>
      <c r="I26" s="7"/>
      <c r="J26" s="7"/>
      <c r="K26" s="7"/>
      <c r="L26" s="9" t="s">
        <v>178</v>
      </c>
      <c r="M26" s="49">
        <v>4330.3</v>
      </c>
      <c r="N26" s="49">
        <v>3460.2</v>
      </c>
      <c r="O26" s="49">
        <v>2395.4</v>
      </c>
      <c r="P26" s="49">
        <v>1123.3</v>
      </c>
      <c r="Q26" s="49">
        <v>1242.7</v>
      </c>
      <c r="R26" s="50">
        <v>329.6</v>
      </c>
      <c r="S26" s="50">
        <v>140.30000000000001</v>
      </c>
      <c r="T26" s="48">
        <v>54</v>
      </c>
      <c r="U26" s="51">
        <v>13085.1</v>
      </c>
    </row>
    <row r="27" spans="1:21" ht="16.5" customHeight="1" x14ac:dyDescent="0.25">
      <c r="A27" s="7"/>
      <c r="B27" s="7"/>
      <c r="C27" s="7" t="s">
        <v>249</v>
      </c>
      <c r="D27" s="7"/>
      <c r="E27" s="7"/>
      <c r="F27" s="7"/>
      <c r="G27" s="7"/>
      <c r="H27" s="7"/>
      <c r="I27" s="7"/>
      <c r="J27" s="7"/>
      <c r="K27" s="7"/>
      <c r="L27" s="9" t="s">
        <v>178</v>
      </c>
      <c r="M27" s="49">
        <v>4086.9</v>
      </c>
      <c r="N27" s="49">
        <v>3274.4</v>
      </c>
      <c r="O27" s="49">
        <v>2281.3000000000002</v>
      </c>
      <c r="P27" s="49">
        <v>1070.2</v>
      </c>
      <c r="Q27" s="49">
        <v>1187.7</v>
      </c>
      <c r="R27" s="50">
        <v>315.3</v>
      </c>
      <c r="S27" s="50">
        <v>125.8</v>
      </c>
      <c r="T27" s="48">
        <v>49.2</v>
      </c>
      <c r="U27" s="51">
        <v>12397.5</v>
      </c>
    </row>
    <row r="28" spans="1:21" ht="16.5" customHeight="1" x14ac:dyDescent="0.25">
      <c r="A28" s="7"/>
      <c r="B28" s="7" t="s">
        <v>251</v>
      </c>
      <c r="C28" s="7"/>
      <c r="D28" s="7"/>
      <c r="E28" s="7"/>
      <c r="F28" s="7"/>
      <c r="G28" s="7"/>
      <c r="H28" s="7"/>
      <c r="I28" s="7"/>
      <c r="J28" s="7"/>
      <c r="K28" s="7"/>
      <c r="L28" s="9"/>
      <c r="M28" s="10"/>
      <c r="N28" s="10"/>
      <c r="O28" s="10"/>
      <c r="P28" s="10"/>
      <c r="Q28" s="10"/>
      <c r="R28" s="10"/>
      <c r="S28" s="10"/>
      <c r="T28" s="10"/>
      <c r="U28" s="10"/>
    </row>
    <row r="29" spans="1:21" ht="16.5" customHeight="1" x14ac:dyDescent="0.25">
      <c r="A29" s="7"/>
      <c r="B29" s="7"/>
      <c r="C29" s="7" t="s">
        <v>128</v>
      </c>
      <c r="D29" s="7"/>
      <c r="E29" s="7"/>
      <c r="F29" s="7"/>
      <c r="G29" s="7"/>
      <c r="H29" s="7"/>
      <c r="I29" s="7"/>
      <c r="J29" s="7"/>
      <c r="K29" s="7"/>
      <c r="L29" s="9" t="s">
        <v>178</v>
      </c>
      <c r="M29" s="50">
        <v>256.60000000000002</v>
      </c>
      <c r="N29" s="50">
        <v>251.2</v>
      </c>
      <c r="O29" s="48">
        <v>86.9</v>
      </c>
      <c r="P29" s="48">
        <v>41.5</v>
      </c>
      <c r="Q29" s="48">
        <v>39.299999999999997</v>
      </c>
      <c r="R29" s="48">
        <v>23.8</v>
      </c>
      <c r="S29" s="48">
        <v>61.1</v>
      </c>
      <c r="T29" s="47">
        <v>1.8</v>
      </c>
      <c r="U29" s="50">
        <v>789.9</v>
      </c>
    </row>
    <row r="30" spans="1:21" ht="16.5" customHeight="1" x14ac:dyDescent="0.25">
      <c r="A30" s="7"/>
      <c r="B30" s="7"/>
      <c r="C30" s="7" t="s">
        <v>250</v>
      </c>
      <c r="D30" s="7"/>
      <c r="E30" s="7"/>
      <c r="F30" s="7"/>
      <c r="G30" s="7"/>
      <c r="H30" s="7"/>
      <c r="I30" s="7"/>
      <c r="J30" s="7"/>
      <c r="K30" s="7"/>
      <c r="L30" s="9" t="s">
        <v>178</v>
      </c>
      <c r="M30" s="48">
        <v>73.5</v>
      </c>
      <c r="N30" s="48">
        <v>10.199999999999999</v>
      </c>
      <c r="O30" s="47">
        <v>8.4</v>
      </c>
      <c r="P30" s="47">
        <v>4.4000000000000004</v>
      </c>
      <c r="Q30" s="47">
        <v>3.1</v>
      </c>
      <c r="R30" s="47">
        <v>0.5</v>
      </c>
      <c r="S30" s="48">
        <v>43.7</v>
      </c>
      <c r="T30" s="47">
        <v>3.3</v>
      </c>
      <c r="U30" s="50">
        <v>148.9</v>
      </c>
    </row>
    <row r="31" spans="1:21" ht="16.5" customHeight="1" x14ac:dyDescent="0.25">
      <c r="A31" s="7"/>
      <c r="B31" s="7"/>
      <c r="C31" s="7" t="s">
        <v>245</v>
      </c>
      <c r="D31" s="7"/>
      <c r="E31" s="7"/>
      <c r="F31" s="7"/>
      <c r="G31" s="7"/>
      <c r="H31" s="7"/>
      <c r="I31" s="7"/>
      <c r="J31" s="7"/>
      <c r="K31" s="7"/>
      <c r="L31" s="9" t="s">
        <v>178</v>
      </c>
      <c r="M31" s="48">
        <v>47.2</v>
      </c>
      <c r="N31" s="48">
        <v>18.7</v>
      </c>
      <c r="O31" s="48">
        <v>13.3</v>
      </c>
      <c r="P31" s="47">
        <v>4.2</v>
      </c>
      <c r="Q31" s="47">
        <v>8.5</v>
      </c>
      <c r="R31" s="47">
        <v>1.5</v>
      </c>
      <c r="S31" s="48">
        <v>24.4</v>
      </c>
      <c r="T31" s="47">
        <v>5.2</v>
      </c>
      <c r="U31" s="50">
        <v>151.6</v>
      </c>
    </row>
    <row r="32" spans="1:21" ht="16.5" customHeight="1" x14ac:dyDescent="0.25">
      <c r="A32" s="7"/>
      <c r="B32" s="7"/>
      <c r="C32" s="7" t="s">
        <v>246</v>
      </c>
      <c r="D32" s="7"/>
      <c r="E32" s="7"/>
      <c r="F32" s="7"/>
      <c r="G32" s="7"/>
      <c r="H32" s="7"/>
      <c r="I32" s="7"/>
      <c r="J32" s="7"/>
      <c r="K32" s="7"/>
      <c r="L32" s="9" t="s">
        <v>178</v>
      </c>
      <c r="M32" s="48">
        <v>44.9</v>
      </c>
      <c r="N32" s="47">
        <v>9.8000000000000007</v>
      </c>
      <c r="O32" s="47">
        <v>4.8</v>
      </c>
      <c r="P32" s="47">
        <v>1.3</v>
      </c>
      <c r="Q32" s="47">
        <v>2.6</v>
      </c>
      <c r="R32" s="47">
        <v>0.7</v>
      </c>
      <c r="S32" s="48">
        <v>16.8</v>
      </c>
      <c r="T32" s="47">
        <v>5.2</v>
      </c>
      <c r="U32" s="50">
        <v>124.5</v>
      </c>
    </row>
    <row r="33" spans="1:21" ht="16.5" customHeight="1" x14ac:dyDescent="0.25">
      <c r="A33" s="7"/>
      <c r="B33" s="7"/>
      <c r="C33" s="7" t="s">
        <v>247</v>
      </c>
      <c r="D33" s="7"/>
      <c r="E33" s="7"/>
      <c r="F33" s="7"/>
      <c r="G33" s="7"/>
      <c r="H33" s="7"/>
      <c r="I33" s="7"/>
      <c r="J33" s="7"/>
      <c r="K33" s="7"/>
      <c r="L33" s="9" t="s">
        <v>178</v>
      </c>
      <c r="M33" s="48">
        <v>47.1</v>
      </c>
      <c r="N33" s="48">
        <v>10.1</v>
      </c>
      <c r="O33" s="48">
        <v>13.8</v>
      </c>
      <c r="P33" s="47">
        <v>3.2</v>
      </c>
      <c r="Q33" s="47">
        <v>7.1</v>
      </c>
      <c r="R33" s="47">
        <v>1.1000000000000001</v>
      </c>
      <c r="S33" s="48">
        <v>17</v>
      </c>
      <c r="T33" s="47">
        <v>3.2</v>
      </c>
      <c r="U33" s="50">
        <v>130.9</v>
      </c>
    </row>
    <row r="34" spans="1:21" ht="16.5" customHeight="1" x14ac:dyDescent="0.25">
      <c r="A34" s="7"/>
      <c r="B34" s="7"/>
      <c r="C34" s="7" t="s">
        <v>248</v>
      </c>
      <c r="D34" s="7"/>
      <c r="E34" s="7"/>
      <c r="F34" s="7"/>
      <c r="G34" s="7"/>
      <c r="H34" s="7"/>
      <c r="I34" s="7"/>
      <c r="J34" s="7"/>
      <c r="K34" s="7"/>
      <c r="L34" s="9" t="s">
        <v>178</v>
      </c>
      <c r="M34" s="48">
        <v>47</v>
      </c>
      <c r="N34" s="48">
        <v>28.1</v>
      </c>
      <c r="O34" s="48">
        <v>24.6</v>
      </c>
      <c r="P34" s="48">
        <v>12.3</v>
      </c>
      <c r="Q34" s="48">
        <v>15.5</v>
      </c>
      <c r="R34" s="47">
        <v>2.8</v>
      </c>
      <c r="S34" s="48">
        <v>15.7</v>
      </c>
      <c r="T34" s="47">
        <v>6.3</v>
      </c>
      <c r="U34" s="50">
        <v>254</v>
      </c>
    </row>
    <row r="35" spans="1:21" ht="16.5" customHeight="1" x14ac:dyDescent="0.25">
      <c r="A35" s="7"/>
      <c r="B35" s="7"/>
      <c r="C35" s="7" t="s">
        <v>249</v>
      </c>
      <c r="D35" s="7"/>
      <c r="E35" s="7"/>
      <c r="F35" s="7"/>
      <c r="G35" s="7"/>
      <c r="H35" s="7"/>
      <c r="I35" s="7"/>
      <c r="J35" s="7"/>
      <c r="K35" s="7"/>
      <c r="L35" s="9" t="s">
        <v>178</v>
      </c>
      <c r="M35" s="48">
        <v>30.2</v>
      </c>
      <c r="N35" s="48">
        <v>27</v>
      </c>
      <c r="O35" s="48">
        <v>28.1</v>
      </c>
      <c r="P35" s="48">
        <v>10.5</v>
      </c>
      <c r="Q35" s="48">
        <v>11.9</v>
      </c>
      <c r="R35" s="47">
        <v>2.2999999999999998</v>
      </c>
      <c r="S35" s="48">
        <v>20.399999999999999</v>
      </c>
      <c r="T35" s="48">
        <v>20.399999999999999</v>
      </c>
      <c r="U35" s="50">
        <v>289.2</v>
      </c>
    </row>
    <row r="36" spans="1:21" ht="16.5" customHeight="1" x14ac:dyDescent="0.25">
      <c r="A36" s="7"/>
      <c r="B36" s="7" t="s">
        <v>252</v>
      </c>
      <c r="C36" s="7"/>
      <c r="D36" s="7"/>
      <c r="E36" s="7"/>
      <c r="F36" s="7"/>
      <c r="G36" s="7"/>
      <c r="H36" s="7"/>
      <c r="I36" s="7"/>
      <c r="J36" s="7"/>
      <c r="K36" s="7"/>
      <c r="L36" s="9"/>
      <c r="M36" s="10"/>
      <c r="N36" s="10"/>
      <c r="O36" s="10"/>
      <c r="P36" s="10"/>
      <c r="Q36" s="10"/>
      <c r="R36" s="10"/>
      <c r="S36" s="10"/>
      <c r="T36" s="10"/>
      <c r="U36" s="10"/>
    </row>
    <row r="37" spans="1:21" ht="16.5" customHeight="1" x14ac:dyDescent="0.25">
      <c r="A37" s="7"/>
      <c r="B37" s="7"/>
      <c r="C37" s="7" t="s">
        <v>128</v>
      </c>
      <c r="D37" s="7"/>
      <c r="E37" s="7"/>
      <c r="F37" s="7"/>
      <c r="G37" s="7"/>
      <c r="H37" s="7"/>
      <c r="I37" s="7"/>
      <c r="J37" s="7"/>
      <c r="K37" s="7"/>
      <c r="L37" s="9" t="s">
        <v>178</v>
      </c>
      <c r="M37" s="49">
        <v>7266.6</v>
      </c>
      <c r="N37" s="49">
        <v>6021.8</v>
      </c>
      <c r="O37" s="49">
        <v>4670</v>
      </c>
      <c r="P37" s="49">
        <v>2307.9</v>
      </c>
      <c r="Q37" s="49">
        <v>1969.2</v>
      </c>
      <c r="R37" s="50">
        <v>599.5</v>
      </c>
      <c r="S37" s="50">
        <v>443.5</v>
      </c>
      <c r="T37" s="50">
        <v>167.9</v>
      </c>
      <c r="U37" s="51">
        <v>23573.5</v>
      </c>
    </row>
    <row r="38" spans="1:21" ht="16.5" customHeight="1" x14ac:dyDescent="0.25">
      <c r="A38" s="7"/>
      <c r="B38" s="7"/>
      <c r="C38" s="7" t="s">
        <v>250</v>
      </c>
      <c r="D38" s="7"/>
      <c r="E38" s="7"/>
      <c r="F38" s="7"/>
      <c r="G38" s="7"/>
      <c r="H38" s="7"/>
      <c r="I38" s="7"/>
      <c r="J38" s="7"/>
      <c r="K38" s="7"/>
      <c r="L38" s="9" t="s">
        <v>178</v>
      </c>
      <c r="M38" s="49">
        <v>6780</v>
      </c>
      <c r="N38" s="49">
        <v>5636.7</v>
      </c>
      <c r="O38" s="49">
        <v>4307.6000000000004</v>
      </c>
      <c r="P38" s="49">
        <v>2098</v>
      </c>
      <c r="Q38" s="49">
        <v>1861.2</v>
      </c>
      <c r="R38" s="50">
        <v>540.1</v>
      </c>
      <c r="S38" s="50">
        <v>360.9</v>
      </c>
      <c r="T38" s="50">
        <v>153.9</v>
      </c>
      <c r="U38" s="51">
        <v>21838.7</v>
      </c>
    </row>
    <row r="39" spans="1:21" ht="16.5" customHeight="1" x14ac:dyDescent="0.25">
      <c r="A39" s="7"/>
      <c r="B39" s="7"/>
      <c r="C39" s="7" t="s">
        <v>245</v>
      </c>
      <c r="D39" s="7"/>
      <c r="E39" s="7"/>
      <c r="F39" s="7"/>
      <c r="G39" s="7"/>
      <c r="H39" s="7"/>
      <c r="I39" s="7"/>
      <c r="J39" s="7"/>
      <c r="K39" s="7"/>
      <c r="L39" s="9" t="s">
        <v>178</v>
      </c>
      <c r="M39" s="49">
        <v>6449.9</v>
      </c>
      <c r="N39" s="49">
        <v>5430.9</v>
      </c>
      <c r="O39" s="49">
        <v>4021.9</v>
      </c>
      <c r="P39" s="49">
        <v>1866.2</v>
      </c>
      <c r="Q39" s="49">
        <v>1841.5</v>
      </c>
      <c r="R39" s="50">
        <v>500.9</v>
      </c>
      <c r="S39" s="50">
        <v>303.2</v>
      </c>
      <c r="T39" s="50">
        <v>121.2</v>
      </c>
      <c r="U39" s="51">
        <v>20744.2</v>
      </c>
    </row>
    <row r="40" spans="1:21" ht="16.5" customHeight="1" x14ac:dyDescent="0.25">
      <c r="A40" s="7"/>
      <c r="B40" s="7"/>
      <c r="C40" s="7" t="s">
        <v>246</v>
      </c>
      <c r="D40" s="7"/>
      <c r="E40" s="7"/>
      <c r="F40" s="7"/>
      <c r="G40" s="7"/>
      <c r="H40" s="7"/>
      <c r="I40" s="7"/>
      <c r="J40" s="7"/>
      <c r="K40" s="7"/>
      <c r="L40" s="9" t="s">
        <v>178</v>
      </c>
      <c r="M40" s="49">
        <v>6000.1</v>
      </c>
      <c r="N40" s="49">
        <v>5048.7</v>
      </c>
      <c r="O40" s="49">
        <v>3727.8</v>
      </c>
      <c r="P40" s="49">
        <v>1846.9</v>
      </c>
      <c r="Q40" s="49">
        <v>1687.7</v>
      </c>
      <c r="R40" s="50">
        <v>503.6</v>
      </c>
      <c r="S40" s="50">
        <v>263.5</v>
      </c>
      <c r="T40" s="50">
        <v>109.7</v>
      </c>
      <c r="U40" s="51">
        <v>19406.900000000001</v>
      </c>
    </row>
    <row r="41" spans="1:21" ht="16.5" customHeight="1" x14ac:dyDescent="0.25">
      <c r="A41" s="7"/>
      <c r="B41" s="7"/>
      <c r="C41" s="7" t="s">
        <v>247</v>
      </c>
      <c r="D41" s="7"/>
      <c r="E41" s="7"/>
      <c r="F41" s="7"/>
      <c r="G41" s="7"/>
      <c r="H41" s="7"/>
      <c r="I41" s="7"/>
      <c r="J41" s="7"/>
      <c r="K41" s="7"/>
      <c r="L41" s="9" t="s">
        <v>178</v>
      </c>
      <c r="M41" s="49">
        <v>6042.5</v>
      </c>
      <c r="N41" s="49">
        <v>4829.1000000000004</v>
      </c>
      <c r="O41" s="49">
        <v>3467.5</v>
      </c>
      <c r="P41" s="49">
        <v>1761.5</v>
      </c>
      <c r="Q41" s="49">
        <v>1661.7</v>
      </c>
      <c r="R41" s="50">
        <v>459.9</v>
      </c>
      <c r="S41" s="50">
        <v>238.2</v>
      </c>
      <c r="T41" s="50">
        <v>112.2</v>
      </c>
      <c r="U41" s="51">
        <v>18684</v>
      </c>
    </row>
    <row r="42" spans="1:21" ht="16.5" customHeight="1" x14ac:dyDescent="0.25">
      <c r="A42" s="7"/>
      <c r="B42" s="7"/>
      <c r="C42" s="7" t="s">
        <v>248</v>
      </c>
      <c r="D42" s="7"/>
      <c r="E42" s="7"/>
      <c r="F42" s="7"/>
      <c r="G42" s="7"/>
      <c r="H42" s="7"/>
      <c r="I42" s="7"/>
      <c r="J42" s="7"/>
      <c r="K42" s="7"/>
      <c r="L42" s="9" t="s">
        <v>178</v>
      </c>
      <c r="M42" s="49">
        <v>5729.3</v>
      </c>
      <c r="N42" s="49">
        <v>4797.1000000000004</v>
      </c>
      <c r="O42" s="49">
        <v>3333.2</v>
      </c>
      <c r="P42" s="49">
        <v>1732.2</v>
      </c>
      <c r="Q42" s="49">
        <v>1615.8</v>
      </c>
      <c r="R42" s="50">
        <v>447.8</v>
      </c>
      <c r="S42" s="50">
        <v>256.39999999999998</v>
      </c>
      <c r="T42" s="50">
        <v>106.4</v>
      </c>
      <c r="U42" s="51">
        <v>18146.900000000001</v>
      </c>
    </row>
    <row r="43" spans="1:21" ht="16.5" customHeight="1" x14ac:dyDescent="0.25">
      <c r="A43" s="7"/>
      <c r="B43" s="7"/>
      <c r="C43" s="7" t="s">
        <v>249</v>
      </c>
      <c r="D43" s="7"/>
      <c r="E43" s="7"/>
      <c r="F43" s="7"/>
      <c r="G43" s="7"/>
      <c r="H43" s="7"/>
      <c r="I43" s="7"/>
      <c r="J43" s="7"/>
      <c r="K43" s="7"/>
      <c r="L43" s="9" t="s">
        <v>178</v>
      </c>
      <c r="M43" s="49">
        <v>5416.9</v>
      </c>
      <c r="N43" s="49">
        <v>4530.3</v>
      </c>
      <c r="O43" s="49">
        <v>3210.3</v>
      </c>
      <c r="P43" s="49">
        <v>1628.1</v>
      </c>
      <c r="Q43" s="49">
        <v>1557</v>
      </c>
      <c r="R43" s="50">
        <v>440.7</v>
      </c>
      <c r="S43" s="50">
        <v>230.2</v>
      </c>
      <c r="T43" s="50">
        <v>114</v>
      </c>
      <c r="U43" s="51">
        <v>17308.3</v>
      </c>
    </row>
    <row r="44" spans="1:21" ht="16.5" customHeight="1" x14ac:dyDescent="0.25">
      <c r="A44" s="7" t="s">
        <v>253</v>
      </c>
      <c r="B44" s="7"/>
      <c r="C44" s="7"/>
      <c r="D44" s="7"/>
      <c r="E44" s="7"/>
      <c r="F44" s="7"/>
      <c r="G44" s="7"/>
      <c r="H44" s="7"/>
      <c r="I44" s="7"/>
      <c r="J44" s="7"/>
      <c r="K44" s="7"/>
      <c r="L44" s="9"/>
      <c r="M44" s="10"/>
      <c r="N44" s="10"/>
      <c r="O44" s="10"/>
      <c r="P44" s="10"/>
      <c r="Q44" s="10"/>
      <c r="R44" s="10"/>
      <c r="S44" s="10"/>
      <c r="T44" s="10"/>
      <c r="U44" s="10"/>
    </row>
    <row r="45" spans="1:21" ht="16.5" customHeight="1" x14ac:dyDescent="0.25">
      <c r="A45" s="7"/>
      <c r="B45" s="7" t="s">
        <v>175</v>
      </c>
      <c r="C45" s="7"/>
      <c r="D45" s="7"/>
      <c r="E45" s="7"/>
      <c r="F45" s="7"/>
      <c r="G45" s="7"/>
      <c r="H45" s="7"/>
      <c r="I45" s="7"/>
      <c r="J45" s="7"/>
      <c r="K45" s="7"/>
      <c r="L45" s="9"/>
      <c r="M45" s="10"/>
      <c r="N45" s="10"/>
      <c r="O45" s="10"/>
      <c r="P45" s="10"/>
      <c r="Q45" s="10"/>
      <c r="R45" s="10"/>
      <c r="S45" s="10"/>
      <c r="T45" s="10"/>
      <c r="U45" s="10"/>
    </row>
    <row r="46" spans="1:21" ht="16.5" customHeight="1" x14ac:dyDescent="0.25">
      <c r="A46" s="7"/>
      <c r="B46" s="7"/>
      <c r="C46" s="7" t="s">
        <v>128</v>
      </c>
      <c r="D46" s="7"/>
      <c r="E46" s="7"/>
      <c r="F46" s="7"/>
      <c r="G46" s="7"/>
      <c r="H46" s="7"/>
      <c r="I46" s="7"/>
      <c r="J46" s="7"/>
      <c r="K46" s="7"/>
      <c r="L46" s="9" t="s">
        <v>254</v>
      </c>
      <c r="M46" s="53">
        <v>73.33</v>
      </c>
      <c r="N46" s="53">
        <v>37.159999999999997</v>
      </c>
      <c r="O46" s="53">
        <v>32.56</v>
      </c>
      <c r="P46" s="53">
        <v>31.68</v>
      </c>
      <c r="Q46" s="53">
        <v>35.08</v>
      </c>
      <c r="R46" s="53">
        <v>31.27</v>
      </c>
      <c r="S46" s="52">
        <v>323.14</v>
      </c>
      <c r="T46" s="53">
        <v>69.25</v>
      </c>
      <c r="U46" s="53">
        <v>54.87</v>
      </c>
    </row>
    <row r="47" spans="1:21" ht="16.5" customHeight="1" x14ac:dyDescent="0.25">
      <c r="A47" s="7"/>
      <c r="B47" s="7"/>
      <c r="C47" s="7" t="s">
        <v>250</v>
      </c>
      <c r="D47" s="7"/>
      <c r="E47" s="7"/>
      <c r="F47" s="7"/>
      <c r="G47" s="7"/>
      <c r="H47" s="7"/>
      <c r="I47" s="7"/>
      <c r="J47" s="7"/>
      <c r="K47" s="7"/>
      <c r="L47" s="9" t="s">
        <v>254</v>
      </c>
      <c r="M47" s="53">
        <v>82.19</v>
      </c>
      <c r="N47" s="53">
        <v>39.18</v>
      </c>
      <c r="O47" s="53">
        <v>37.15</v>
      </c>
      <c r="P47" s="53">
        <v>34.049999999999997</v>
      </c>
      <c r="Q47" s="53">
        <v>37.14</v>
      </c>
      <c r="R47" s="53">
        <v>33.880000000000003</v>
      </c>
      <c r="S47" s="52">
        <v>304.92</v>
      </c>
      <c r="T47" s="53">
        <v>68.05</v>
      </c>
      <c r="U47" s="53">
        <v>56.22</v>
      </c>
    </row>
    <row r="48" spans="1:21" ht="16.5" customHeight="1" x14ac:dyDescent="0.25">
      <c r="A48" s="7"/>
      <c r="B48" s="7"/>
      <c r="C48" s="7" t="s">
        <v>245</v>
      </c>
      <c r="D48" s="7"/>
      <c r="E48" s="7"/>
      <c r="F48" s="7"/>
      <c r="G48" s="7"/>
      <c r="H48" s="7"/>
      <c r="I48" s="7"/>
      <c r="J48" s="7"/>
      <c r="K48" s="7"/>
      <c r="L48" s="9" t="s">
        <v>254</v>
      </c>
      <c r="M48" s="53">
        <v>39.090000000000003</v>
      </c>
      <c r="N48" s="53">
        <v>38.130000000000003</v>
      </c>
      <c r="O48" s="53">
        <v>29.88</v>
      </c>
      <c r="P48" s="53">
        <v>35.08</v>
      </c>
      <c r="Q48" s="53">
        <v>38.36</v>
      </c>
      <c r="R48" s="53">
        <v>33.54</v>
      </c>
      <c r="S48" s="52">
        <v>169.73</v>
      </c>
      <c r="T48" s="53">
        <v>70.52</v>
      </c>
      <c r="U48" s="53">
        <v>57.45</v>
      </c>
    </row>
    <row r="49" spans="1:21" ht="16.5" customHeight="1" x14ac:dyDescent="0.25">
      <c r="A49" s="7"/>
      <c r="B49" s="7"/>
      <c r="C49" s="7" t="s">
        <v>246</v>
      </c>
      <c r="D49" s="7"/>
      <c r="E49" s="7"/>
      <c r="F49" s="7"/>
      <c r="G49" s="7"/>
      <c r="H49" s="7"/>
      <c r="I49" s="7"/>
      <c r="J49" s="7"/>
      <c r="K49" s="7"/>
      <c r="L49" s="9" t="s">
        <v>254</v>
      </c>
      <c r="M49" s="53">
        <v>37.85</v>
      </c>
      <c r="N49" s="53">
        <v>39.54</v>
      </c>
      <c r="O49" s="53">
        <v>33.83</v>
      </c>
      <c r="P49" s="53">
        <v>37.380000000000003</v>
      </c>
      <c r="Q49" s="53">
        <v>42</v>
      </c>
      <c r="R49" s="53">
        <v>34.75</v>
      </c>
      <c r="S49" s="52">
        <v>118.59</v>
      </c>
      <c r="T49" s="53">
        <v>67.67</v>
      </c>
      <c r="U49" s="53">
        <v>54.14</v>
      </c>
    </row>
    <row r="50" spans="1:21" ht="16.5" customHeight="1" x14ac:dyDescent="0.25">
      <c r="A50" s="7"/>
      <c r="B50" s="7"/>
      <c r="C50" s="7" t="s">
        <v>247</v>
      </c>
      <c r="D50" s="7"/>
      <c r="E50" s="7"/>
      <c r="F50" s="7"/>
      <c r="G50" s="7"/>
      <c r="H50" s="7"/>
      <c r="I50" s="7"/>
      <c r="J50" s="7"/>
      <c r="K50" s="7"/>
      <c r="L50" s="9" t="s">
        <v>254</v>
      </c>
      <c r="M50" s="53">
        <v>65.36</v>
      </c>
      <c r="N50" s="53">
        <v>34.81</v>
      </c>
      <c r="O50" s="53">
        <v>31.55</v>
      </c>
      <c r="P50" s="53">
        <v>35.200000000000003</v>
      </c>
      <c r="Q50" s="53">
        <v>40.53</v>
      </c>
      <c r="R50" s="53">
        <v>35.74</v>
      </c>
      <c r="S50" s="53">
        <v>31.01</v>
      </c>
      <c r="T50" s="53">
        <v>78.260000000000005</v>
      </c>
      <c r="U50" s="53">
        <v>53.4</v>
      </c>
    </row>
    <row r="51" spans="1:21" ht="16.5" customHeight="1" x14ac:dyDescent="0.25">
      <c r="A51" s="7"/>
      <c r="B51" s="7"/>
      <c r="C51" s="7" t="s">
        <v>248</v>
      </c>
      <c r="D51" s="7"/>
      <c r="E51" s="7"/>
      <c r="F51" s="7"/>
      <c r="G51" s="7"/>
      <c r="H51" s="7"/>
      <c r="I51" s="7"/>
      <c r="J51" s="7"/>
      <c r="K51" s="7"/>
      <c r="L51" s="9" t="s">
        <v>254</v>
      </c>
      <c r="M51" s="53">
        <v>33.21</v>
      </c>
      <c r="N51" s="53">
        <v>32.46</v>
      </c>
      <c r="O51" s="53">
        <v>29.72</v>
      </c>
      <c r="P51" s="53">
        <v>33.9</v>
      </c>
      <c r="Q51" s="53">
        <v>36.18</v>
      </c>
      <c r="R51" s="53">
        <v>32.700000000000003</v>
      </c>
      <c r="S51" s="53">
        <v>26.98</v>
      </c>
      <c r="T51" s="53">
        <v>63.33</v>
      </c>
      <c r="U51" s="53">
        <v>37.21</v>
      </c>
    </row>
    <row r="52" spans="1:21" ht="16.5" customHeight="1" x14ac:dyDescent="0.25">
      <c r="A52" s="7"/>
      <c r="B52" s="7"/>
      <c r="C52" s="7" t="s">
        <v>249</v>
      </c>
      <c r="D52" s="7"/>
      <c r="E52" s="7"/>
      <c r="F52" s="7"/>
      <c r="G52" s="7"/>
      <c r="H52" s="7"/>
      <c r="I52" s="7"/>
      <c r="J52" s="7"/>
      <c r="K52" s="7"/>
      <c r="L52" s="9" t="s">
        <v>254</v>
      </c>
      <c r="M52" s="53">
        <v>32.479999999999997</v>
      </c>
      <c r="N52" s="53">
        <v>31.57</v>
      </c>
      <c r="O52" s="53">
        <v>28.58</v>
      </c>
      <c r="P52" s="53">
        <v>33.31</v>
      </c>
      <c r="Q52" s="53">
        <v>35.03</v>
      </c>
      <c r="R52" s="53">
        <v>31.77</v>
      </c>
      <c r="S52" s="53">
        <v>26.51</v>
      </c>
      <c r="T52" s="53">
        <v>63.23</v>
      </c>
      <c r="U52" s="53">
        <v>40.1</v>
      </c>
    </row>
    <row r="53" spans="1:21" ht="16.5" customHeight="1" x14ac:dyDescent="0.25">
      <c r="A53" s="7"/>
      <c r="B53" s="7" t="s">
        <v>181</v>
      </c>
      <c r="C53" s="7"/>
      <c r="D53" s="7"/>
      <c r="E53" s="7"/>
      <c r="F53" s="7"/>
      <c r="G53" s="7"/>
      <c r="H53" s="7"/>
      <c r="I53" s="7"/>
      <c r="J53" s="7"/>
      <c r="K53" s="7"/>
      <c r="L53" s="9"/>
      <c r="M53" s="10"/>
      <c r="N53" s="10"/>
      <c r="O53" s="10"/>
      <c r="P53" s="10"/>
      <c r="Q53" s="10"/>
      <c r="R53" s="10"/>
      <c r="S53" s="10"/>
      <c r="T53" s="10"/>
      <c r="U53" s="10"/>
    </row>
    <row r="54" spans="1:21" ht="16.5" customHeight="1" x14ac:dyDescent="0.25">
      <c r="A54" s="7"/>
      <c r="B54" s="7"/>
      <c r="C54" s="7" t="s">
        <v>128</v>
      </c>
      <c r="D54" s="7"/>
      <c r="E54" s="7"/>
      <c r="F54" s="7"/>
      <c r="G54" s="7"/>
      <c r="H54" s="7"/>
      <c r="I54" s="7"/>
      <c r="J54" s="7"/>
      <c r="K54" s="7"/>
      <c r="L54" s="9" t="s">
        <v>254</v>
      </c>
      <c r="M54" s="54">
        <v>1563.62</v>
      </c>
      <c r="N54" s="54">
        <v>1799.93</v>
      </c>
      <c r="O54" s="54">
        <v>1805.77</v>
      </c>
      <c r="P54" s="54">
        <v>2070.2399999999998</v>
      </c>
      <c r="Q54" s="54">
        <v>1661.21</v>
      </c>
      <c r="R54" s="54">
        <v>1757.48</v>
      </c>
      <c r="S54" s="54">
        <v>3249.88</v>
      </c>
      <c r="T54" s="54">
        <v>2637.32</v>
      </c>
      <c r="U54" s="54">
        <v>1784.45</v>
      </c>
    </row>
    <row r="55" spans="1:21" ht="16.5" customHeight="1" x14ac:dyDescent="0.25">
      <c r="A55" s="7"/>
      <c r="B55" s="7"/>
      <c r="C55" s="7" t="s">
        <v>250</v>
      </c>
      <c r="D55" s="7"/>
      <c r="E55" s="7"/>
      <c r="F55" s="7"/>
      <c r="G55" s="7"/>
      <c r="H55" s="7"/>
      <c r="I55" s="7"/>
      <c r="J55" s="7"/>
      <c r="K55" s="7"/>
      <c r="L55" s="9" t="s">
        <v>254</v>
      </c>
      <c r="M55" s="54">
        <v>1380.85</v>
      </c>
      <c r="N55" s="54">
        <v>1609.68</v>
      </c>
      <c r="O55" s="54">
        <v>1681.9</v>
      </c>
      <c r="P55" s="54">
        <v>1854.99</v>
      </c>
      <c r="Q55" s="54">
        <v>1554.82</v>
      </c>
      <c r="R55" s="54">
        <v>1618.55</v>
      </c>
      <c r="S55" s="54">
        <v>2501.69</v>
      </c>
      <c r="T55" s="54">
        <v>2468.39</v>
      </c>
      <c r="U55" s="54">
        <v>1608.02</v>
      </c>
    </row>
    <row r="56" spans="1:21" ht="16.5" customHeight="1" x14ac:dyDescent="0.25">
      <c r="A56" s="7"/>
      <c r="B56" s="7"/>
      <c r="C56" s="7" t="s">
        <v>245</v>
      </c>
      <c r="D56" s="7"/>
      <c r="E56" s="7"/>
      <c r="F56" s="7"/>
      <c r="G56" s="7"/>
      <c r="H56" s="7"/>
      <c r="I56" s="7"/>
      <c r="J56" s="7"/>
      <c r="K56" s="7"/>
      <c r="L56" s="9" t="s">
        <v>254</v>
      </c>
      <c r="M56" s="54">
        <v>1284.3399999999999</v>
      </c>
      <c r="N56" s="54">
        <v>1510.78</v>
      </c>
      <c r="O56" s="54">
        <v>1529.23</v>
      </c>
      <c r="P56" s="54">
        <v>1549.19</v>
      </c>
      <c r="Q56" s="54">
        <v>1528.95</v>
      </c>
      <c r="R56" s="54">
        <v>1334.28</v>
      </c>
      <c r="S56" s="54">
        <v>2022.32</v>
      </c>
      <c r="T56" s="54">
        <v>1947.27</v>
      </c>
      <c r="U56" s="54">
        <v>1473.75</v>
      </c>
    </row>
    <row r="57" spans="1:21" ht="16.5" customHeight="1" x14ac:dyDescent="0.25">
      <c r="A57" s="7"/>
      <c r="B57" s="7"/>
      <c r="C57" s="7" t="s">
        <v>246</v>
      </c>
      <c r="D57" s="7"/>
      <c r="E57" s="7"/>
      <c r="F57" s="7"/>
      <c r="G57" s="7"/>
      <c r="H57" s="7"/>
      <c r="I57" s="7"/>
      <c r="J57" s="7"/>
      <c r="K57" s="7"/>
      <c r="L57" s="9" t="s">
        <v>254</v>
      </c>
      <c r="M57" s="54">
        <v>1074.74</v>
      </c>
      <c r="N57" s="54">
        <v>1329.67</v>
      </c>
      <c r="O57" s="54">
        <v>1424.25</v>
      </c>
      <c r="P57" s="54">
        <v>1662.76</v>
      </c>
      <c r="Q57" s="54">
        <v>1244.79</v>
      </c>
      <c r="R57" s="54">
        <v>1505.29</v>
      </c>
      <c r="S57" s="54">
        <v>1620.34</v>
      </c>
      <c r="T57" s="54">
        <v>1705.32</v>
      </c>
      <c r="U57" s="54">
        <v>1330.4</v>
      </c>
    </row>
    <row r="58" spans="1:21" ht="16.5" customHeight="1" x14ac:dyDescent="0.25">
      <c r="A58" s="7"/>
      <c r="B58" s="7"/>
      <c r="C58" s="7" t="s">
        <v>247</v>
      </c>
      <c r="D58" s="7"/>
      <c r="E58" s="7"/>
      <c r="F58" s="7"/>
      <c r="G58" s="7"/>
      <c r="H58" s="7"/>
      <c r="I58" s="7"/>
      <c r="J58" s="7"/>
      <c r="K58" s="7"/>
      <c r="L58" s="9" t="s">
        <v>254</v>
      </c>
      <c r="M58" s="54">
        <v>1113.68</v>
      </c>
      <c r="N58" s="54">
        <v>1212.69</v>
      </c>
      <c r="O58" s="54">
        <v>1228.07</v>
      </c>
      <c r="P58" s="54">
        <v>1577.73</v>
      </c>
      <c r="Q58" s="54">
        <v>1169.5999999999999</v>
      </c>
      <c r="R58" s="54">
        <v>1098.6300000000001</v>
      </c>
      <c r="S58" s="54">
        <v>1328.78</v>
      </c>
      <c r="T58" s="54">
        <v>1601.68</v>
      </c>
      <c r="U58" s="54">
        <v>1222.79</v>
      </c>
    </row>
    <row r="59" spans="1:21" ht="16.5" customHeight="1" x14ac:dyDescent="0.25">
      <c r="A59" s="7"/>
      <c r="B59" s="7"/>
      <c r="C59" s="7" t="s">
        <v>248</v>
      </c>
      <c r="D59" s="7"/>
      <c r="E59" s="7"/>
      <c r="F59" s="7"/>
      <c r="G59" s="7"/>
      <c r="H59" s="7"/>
      <c r="I59" s="7"/>
      <c r="J59" s="7"/>
      <c r="K59" s="7"/>
      <c r="L59" s="9" t="s">
        <v>254</v>
      </c>
      <c r="M59" s="54">
        <v>1045.42</v>
      </c>
      <c r="N59" s="54">
        <v>1374</v>
      </c>
      <c r="O59" s="54">
        <v>1216</v>
      </c>
      <c r="P59" s="54">
        <v>1583.37</v>
      </c>
      <c r="Q59" s="54">
        <v>1123.93</v>
      </c>
      <c r="R59" s="54">
        <v>1116.72</v>
      </c>
      <c r="S59" s="54">
        <v>1979.18</v>
      </c>
      <c r="T59" s="54">
        <v>1695.31</v>
      </c>
      <c r="U59" s="54">
        <v>1237.6600000000001</v>
      </c>
    </row>
    <row r="60" spans="1:21" ht="16.5" customHeight="1" x14ac:dyDescent="0.25">
      <c r="A60" s="7"/>
      <c r="B60" s="7"/>
      <c r="C60" s="7" t="s">
        <v>249</v>
      </c>
      <c r="D60" s="7"/>
      <c r="E60" s="7"/>
      <c r="F60" s="7"/>
      <c r="G60" s="7"/>
      <c r="H60" s="7"/>
      <c r="I60" s="7"/>
      <c r="J60" s="7"/>
      <c r="K60" s="7"/>
      <c r="L60" s="9" t="s">
        <v>254</v>
      </c>
      <c r="M60" s="54">
        <v>1034.8599999999999</v>
      </c>
      <c r="N60" s="54">
        <v>1332.27</v>
      </c>
      <c r="O60" s="54">
        <v>1246.68</v>
      </c>
      <c r="P60" s="54">
        <v>1514.62</v>
      </c>
      <c r="Q60" s="54">
        <v>1156.54</v>
      </c>
      <c r="R60" s="54">
        <v>1232.27</v>
      </c>
      <c r="S60" s="54">
        <v>1723.59</v>
      </c>
      <c r="T60" s="54">
        <v>1730.85</v>
      </c>
      <c r="U60" s="54">
        <v>1226.49</v>
      </c>
    </row>
    <row r="61" spans="1:21" ht="16.5" customHeight="1" x14ac:dyDescent="0.25">
      <c r="A61" s="7"/>
      <c r="B61" s="7" t="s">
        <v>192</v>
      </c>
      <c r="C61" s="7"/>
      <c r="D61" s="7"/>
      <c r="E61" s="7"/>
      <c r="F61" s="7"/>
      <c r="G61" s="7"/>
      <c r="H61" s="7"/>
      <c r="I61" s="7"/>
      <c r="J61" s="7"/>
      <c r="K61" s="7"/>
      <c r="L61" s="9"/>
      <c r="M61" s="10"/>
      <c r="N61" s="10"/>
      <c r="O61" s="10"/>
      <c r="P61" s="10"/>
      <c r="Q61" s="10"/>
      <c r="R61" s="10"/>
      <c r="S61" s="10"/>
      <c r="T61" s="10"/>
      <c r="U61" s="10"/>
    </row>
    <row r="62" spans="1:21" ht="16.5" customHeight="1" x14ac:dyDescent="0.25">
      <c r="A62" s="7"/>
      <c r="B62" s="7"/>
      <c r="C62" s="7" t="s">
        <v>128</v>
      </c>
      <c r="D62" s="7"/>
      <c r="E62" s="7"/>
      <c r="F62" s="7"/>
      <c r="G62" s="7"/>
      <c r="H62" s="7"/>
      <c r="I62" s="7"/>
      <c r="J62" s="7"/>
      <c r="K62" s="7"/>
      <c r="L62" s="9" t="s">
        <v>254</v>
      </c>
      <c r="M62" s="54">
        <v>3363.53</v>
      </c>
      <c r="N62" s="54">
        <v>3575.77</v>
      </c>
      <c r="O62" s="54">
        <v>3463.37</v>
      </c>
      <c r="P62" s="54">
        <v>3289.25</v>
      </c>
      <c r="Q62" s="54">
        <v>3917.62</v>
      </c>
      <c r="R62" s="54">
        <v>3195.81</v>
      </c>
      <c r="S62" s="54">
        <v>2817.51</v>
      </c>
      <c r="T62" s="54">
        <v>2682.68</v>
      </c>
      <c r="U62" s="54">
        <v>3454.87</v>
      </c>
    </row>
    <row r="63" spans="1:21" ht="16.5" customHeight="1" x14ac:dyDescent="0.25">
      <c r="A63" s="7"/>
      <c r="B63" s="7"/>
      <c r="C63" s="7" t="s">
        <v>250</v>
      </c>
      <c r="D63" s="7"/>
      <c r="E63" s="7"/>
      <c r="F63" s="7"/>
      <c r="G63" s="7"/>
      <c r="H63" s="7"/>
      <c r="I63" s="7"/>
      <c r="J63" s="7"/>
      <c r="K63" s="7"/>
      <c r="L63" s="9" t="s">
        <v>254</v>
      </c>
      <c r="M63" s="54">
        <v>3355.79</v>
      </c>
      <c r="N63" s="54">
        <v>3688.65</v>
      </c>
      <c r="O63" s="54">
        <v>3350.44</v>
      </c>
      <c r="P63" s="54">
        <v>3191.78</v>
      </c>
      <c r="Q63" s="54">
        <v>3865.82</v>
      </c>
      <c r="R63" s="54">
        <v>3091.52</v>
      </c>
      <c r="S63" s="54">
        <v>2646.84</v>
      </c>
      <c r="T63" s="54">
        <v>2428.91</v>
      </c>
      <c r="U63" s="54">
        <v>3440.72</v>
      </c>
    </row>
    <row r="64" spans="1:21" ht="16.5" customHeight="1" x14ac:dyDescent="0.25">
      <c r="A64" s="7"/>
      <c r="B64" s="7"/>
      <c r="C64" s="7" t="s">
        <v>245</v>
      </c>
      <c r="D64" s="7"/>
      <c r="E64" s="7"/>
      <c r="F64" s="7"/>
      <c r="G64" s="7"/>
      <c r="H64" s="7"/>
      <c r="I64" s="7"/>
      <c r="J64" s="7"/>
      <c r="K64" s="7"/>
      <c r="L64" s="9" t="s">
        <v>254</v>
      </c>
      <c r="M64" s="54">
        <v>3403.35</v>
      </c>
      <c r="N64" s="54">
        <v>3737.79</v>
      </c>
      <c r="O64" s="54">
        <v>3324.79</v>
      </c>
      <c r="P64" s="54">
        <v>3087.96</v>
      </c>
      <c r="Q64" s="54">
        <v>3947.59</v>
      </c>
      <c r="R64" s="54">
        <v>3141.13</v>
      </c>
      <c r="S64" s="54">
        <v>2757.93</v>
      </c>
      <c r="T64" s="54">
        <v>1954.17</v>
      </c>
      <c r="U64" s="54">
        <v>3459.37</v>
      </c>
    </row>
    <row r="65" spans="1:21" ht="16.5" customHeight="1" x14ac:dyDescent="0.25">
      <c r="A65" s="7"/>
      <c r="B65" s="7"/>
      <c r="C65" s="7" t="s">
        <v>246</v>
      </c>
      <c r="D65" s="7"/>
      <c r="E65" s="7"/>
      <c r="F65" s="7"/>
      <c r="G65" s="7"/>
      <c r="H65" s="7"/>
      <c r="I65" s="7"/>
      <c r="J65" s="7"/>
      <c r="K65" s="7"/>
      <c r="L65" s="9" t="s">
        <v>254</v>
      </c>
      <c r="M65" s="54">
        <v>3375.2</v>
      </c>
      <c r="N65" s="54">
        <v>3712.33</v>
      </c>
      <c r="O65" s="54">
        <v>3266.79</v>
      </c>
      <c r="P65" s="54">
        <v>2905.46</v>
      </c>
      <c r="Q65" s="54">
        <v>3893.28</v>
      </c>
      <c r="R65" s="54">
        <v>3166.22</v>
      </c>
      <c r="S65" s="54">
        <v>2812.6</v>
      </c>
      <c r="T65" s="54">
        <v>1828.45</v>
      </c>
      <c r="U65" s="54">
        <v>3408.91</v>
      </c>
    </row>
    <row r="66" spans="1:21" ht="16.5" customHeight="1" x14ac:dyDescent="0.25">
      <c r="A66" s="7"/>
      <c r="B66" s="7"/>
      <c r="C66" s="7" t="s">
        <v>247</v>
      </c>
      <c r="D66" s="7"/>
      <c r="E66" s="7"/>
      <c r="F66" s="7"/>
      <c r="G66" s="7"/>
      <c r="H66" s="7"/>
      <c r="I66" s="7"/>
      <c r="J66" s="7"/>
      <c r="K66" s="7"/>
      <c r="L66" s="9" t="s">
        <v>254</v>
      </c>
      <c r="M66" s="54">
        <v>3471.84</v>
      </c>
      <c r="N66" s="54">
        <v>3770.48</v>
      </c>
      <c r="O66" s="54">
        <v>3284.21</v>
      </c>
      <c r="P66" s="54">
        <v>2959.03</v>
      </c>
      <c r="Q66" s="54">
        <v>4015.9</v>
      </c>
      <c r="R66" s="54">
        <v>3294.69</v>
      </c>
      <c r="S66" s="54">
        <v>2884.19</v>
      </c>
      <c r="T66" s="54">
        <v>2275.54</v>
      </c>
      <c r="U66" s="54">
        <v>3488.35</v>
      </c>
    </row>
    <row r="67" spans="1:21" ht="16.5" customHeight="1" x14ac:dyDescent="0.25">
      <c r="A67" s="7"/>
      <c r="B67" s="7"/>
      <c r="C67" s="7" t="s">
        <v>248</v>
      </c>
      <c r="D67" s="7"/>
      <c r="E67" s="7"/>
      <c r="F67" s="7"/>
      <c r="G67" s="7"/>
      <c r="H67" s="7"/>
      <c r="I67" s="7"/>
      <c r="J67" s="7"/>
      <c r="K67" s="7"/>
      <c r="L67" s="9" t="s">
        <v>254</v>
      </c>
      <c r="M67" s="54">
        <v>3454.55</v>
      </c>
      <c r="N67" s="54">
        <v>3718.22</v>
      </c>
      <c r="O67" s="54">
        <v>3267.21</v>
      </c>
      <c r="P67" s="54">
        <v>3044.51</v>
      </c>
      <c r="Q67" s="54">
        <v>4030.51</v>
      </c>
      <c r="R67" s="54">
        <v>3281.57</v>
      </c>
      <c r="S67" s="54">
        <v>2804.05</v>
      </c>
      <c r="T67" s="54">
        <v>2057.85</v>
      </c>
      <c r="U67" s="54">
        <v>3469.74</v>
      </c>
    </row>
    <row r="68" spans="1:21" ht="16.5" customHeight="1" x14ac:dyDescent="0.25">
      <c r="A68" s="7"/>
      <c r="B68" s="7"/>
      <c r="C68" s="7" t="s">
        <v>249</v>
      </c>
      <c r="D68" s="7"/>
      <c r="E68" s="7"/>
      <c r="F68" s="7"/>
      <c r="G68" s="7"/>
      <c r="H68" s="7"/>
      <c r="I68" s="7"/>
      <c r="J68" s="7"/>
      <c r="K68" s="7"/>
      <c r="L68" s="9" t="s">
        <v>254</v>
      </c>
      <c r="M68" s="54">
        <v>3356.21</v>
      </c>
      <c r="N68" s="54">
        <v>3633.93</v>
      </c>
      <c r="O68" s="54">
        <v>3229.21</v>
      </c>
      <c r="P68" s="54">
        <v>3026.82</v>
      </c>
      <c r="Q68" s="54">
        <v>3960.43</v>
      </c>
      <c r="R68" s="54">
        <v>3239.1</v>
      </c>
      <c r="S68" s="54">
        <v>2620.9299999999998</v>
      </c>
      <c r="T68" s="54">
        <v>1989.96</v>
      </c>
      <c r="U68" s="54">
        <v>3397.68</v>
      </c>
    </row>
    <row r="69" spans="1:21" ht="16.5" customHeight="1" x14ac:dyDescent="0.25">
      <c r="A69" s="7"/>
      <c r="B69" s="7" t="s">
        <v>255</v>
      </c>
      <c r="C69" s="7"/>
      <c r="D69" s="7"/>
      <c r="E69" s="7"/>
      <c r="F69" s="7"/>
      <c r="G69" s="7"/>
      <c r="H69" s="7"/>
      <c r="I69" s="7"/>
      <c r="J69" s="7"/>
      <c r="K69" s="7"/>
      <c r="L69" s="9"/>
      <c r="M69" s="10"/>
      <c r="N69" s="10"/>
      <c r="O69" s="10"/>
      <c r="P69" s="10"/>
      <c r="Q69" s="10"/>
      <c r="R69" s="10"/>
      <c r="S69" s="10"/>
      <c r="T69" s="10"/>
      <c r="U69" s="10"/>
    </row>
    <row r="70" spans="1:21" ht="16.5" customHeight="1" x14ac:dyDescent="0.25">
      <c r="A70" s="7"/>
      <c r="B70" s="7"/>
      <c r="C70" s="7" t="s">
        <v>128</v>
      </c>
      <c r="D70" s="7"/>
      <c r="E70" s="7"/>
      <c r="F70" s="7"/>
      <c r="G70" s="7"/>
      <c r="H70" s="7"/>
      <c r="I70" s="7"/>
      <c r="J70" s="7"/>
      <c r="K70" s="7"/>
      <c r="L70" s="9" t="s">
        <v>254</v>
      </c>
      <c r="M70" s="52">
        <v>179.35</v>
      </c>
      <c r="N70" s="52">
        <v>231.12</v>
      </c>
      <c r="O70" s="53">
        <v>99.14</v>
      </c>
      <c r="P70" s="53">
        <v>97.24</v>
      </c>
      <c r="Q70" s="52">
        <v>112.52</v>
      </c>
      <c r="R70" s="52">
        <v>203.13</v>
      </c>
      <c r="S70" s="54">
        <v>1015.32</v>
      </c>
      <c r="T70" s="53">
        <v>57.33</v>
      </c>
      <c r="U70" s="52">
        <v>180.44</v>
      </c>
    </row>
    <row r="71" spans="1:21" ht="16.5" customHeight="1" x14ac:dyDescent="0.25">
      <c r="A71" s="7"/>
      <c r="B71" s="7"/>
      <c r="C71" s="7" t="s">
        <v>250</v>
      </c>
      <c r="D71" s="7"/>
      <c r="E71" s="7"/>
      <c r="F71" s="7"/>
      <c r="G71" s="7"/>
      <c r="H71" s="7"/>
      <c r="I71" s="7"/>
      <c r="J71" s="7"/>
      <c r="K71" s="7"/>
      <c r="L71" s="9" t="s">
        <v>254</v>
      </c>
      <c r="M71" s="53">
        <v>52.8</v>
      </c>
      <c r="N71" s="46">
        <v>9.66</v>
      </c>
      <c r="O71" s="46">
        <v>9.86</v>
      </c>
      <c r="P71" s="53">
        <v>10.6</v>
      </c>
      <c r="Q71" s="46">
        <v>9.19</v>
      </c>
      <c r="R71" s="46">
        <v>4.72</v>
      </c>
      <c r="S71" s="52">
        <v>750.93</v>
      </c>
      <c r="T71" s="52">
        <v>109.64</v>
      </c>
      <c r="U71" s="53">
        <v>35.06</v>
      </c>
    </row>
    <row r="72" spans="1:21" ht="16.5" customHeight="1" x14ac:dyDescent="0.25">
      <c r="A72" s="7"/>
      <c r="B72" s="7"/>
      <c r="C72" s="7" t="s">
        <v>245</v>
      </c>
      <c r="D72" s="7"/>
      <c r="E72" s="7"/>
      <c r="F72" s="7"/>
      <c r="G72" s="7"/>
      <c r="H72" s="7"/>
      <c r="I72" s="7"/>
      <c r="J72" s="7"/>
      <c r="K72" s="7"/>
      <c r="L72" s="9" t="s">
        <v>254</v>
      </c>
      <c r="M72" s="53">
        <v>34.85</v>
      </c>
      <c r="N72" s="53">
        <v>18.27</v>
      </c>
      <c r="O72" s="53">
        <v>16.2</v>
      </c>
      <c r="P72" s="53">
        <v>10.59</v>
      </c>
      <c r="Q72" s="53">
        <v>25.66</v>
      </c>
      <c r="R72" s="53">
        <v>13.45</v>
      </c>
      <c r="S72" s="52">
        <v>432.42</v>
      </c>
      <c r="T72" s="52">
        <v>179.25</v>
      </c>
      <c r="U72" s="53">
        <v>36.75</v>
      </c>
    </row>
    <row r="73" spans="1:21" ht="16.5" customHeight="1" x14ac:dyDescent="0.25">
      <c r="A73" s="7"/>
      <c r="B73" s="7"/>
      <c r="C73" s="7" t="s">
        <v>246</v>
      </c>
      <c r="D73" s="7"/>
      <c r="E73" s="7"/>
      <c r="F73" s="7"/>
      <c r="G73" s="7"/>
      <c r="H73" s="7"/>
      <c r="I73" s="7"/>
      <c r="J73" s="7"/>
      <c r="K73" s="7"/>
      <c r="L73" s="9" t="s">
        <v>254</v>
      </c>
      <c r="M73" s="53">
        <v>33.83</v>
      </c>
      <c r="N73" s="46">
        <v>9.91</v>
      </c>
      <c r="O73" s="46">
        <v>6.04</v>
      </c>
      <c r="P73" s="46">
        <v>3.12</v>
      </c>
      <c r="Q73" s="46">
        <v>7.87</v>
      </c>
      <c r="R73" s="46">
        <v>6.79</v>
      </c>
      <c r="S73" s="52">
        <v>310.33</v>
      </c>
      <c r="T73" s="52">
        <v>180.97</v>
      </c>
      <c r="U73" s="53">
        <v>30.96</v>
      </c>
    </row>
    <row r="74" spans="1:21" ht="16.5" customHeight="1" x14ac:dyDescent="0.25">
      <c r="A74" s="7"/>
      <c r="B74" s="7"/>
      <c r="C74" s="7" t="s">
        <v>247</v>
      </c>
      <c r="D74" s="7"/>
      <c r="E74" s="7"/>
      <c r="F74" s="7"/>
      <c r="G74" s="7"/>
      <c r="H74" s="7"/>
      <c r="I74" s="7"/>
      <c r="J74" s="7"/>
      <c r="K74" s="7"/>
      <c r="L74" s="9" t="s">
        <v>254</v>
      </c>
      <c r="M74" s="53">
        <v>36.54</v>
      </c>
      <c r="N74" s="53">
        <v>10.54</v>
      </c>
      <c r="O74" s="53">
        <v>18.170000000000002</v>
      </c>
      <c r="P74" s="46">
        <v>8.44</v>
      </c>
      <c r="Q74" s="53">
        <v>22.47</v>
      </c>
      <c r="R74" s="53">
        <v>10.17</v>
      </c>
      <c r="S74" s="52">
        <v>325.97000000000003</v>
      </c>
      <c r="T74" s="52">
        <v>114.64</v>
      </c>
      <c r="U74" s="53">
        <v>33.61</v>
      </c>
    </row>
    <row r="75" spans="1:21" ht="16.5" customHeight="1" x14ac:dyDescent="0.25">
      <c r="A75" s="7"/>
      <c r="B75" s="7"/>
      <c r="C75" s="7" t="s">
        <v>248</v>
      </c>
      <c r="D75" s="7"/>
      <c r="E75" s="7"/>
      <c r="F75" s="7"/>
      <c r="G75" s="7"/>
      <c r="H75" s="7"/>
      <c r="I75" s="7"/>
      <c r="J75" s="7"/>
      <c r="K75" s="7"/>
      <c r="L75" s="9" t="s">
        <v>254</v>
      </c>
      <c r="M75" s="53">
        <v>37.49</v>
      </c>
      <c r="N75" s="53">
        <v>30.19</v>
      </c>
      <c r="O75" s="53">
        <v>33.53</v>
      </c>
      <c r="P75" s="53">
        <v>33.229999999999997</v>
      </c>
      <c r="Q75" s="53">
        <v>50.15</v>
      </c>
      <c r="R75" s="53">
        <v>28.3</v>
      </c>
      <c r="S75" s="52">
        <v>313.76</v>
      </c>
      <c r="T75" s="52">
        <v>240.21</v>
      </c>
      <c r="U75" s="53">
        <v>67.36</v>
      </c>
    </row>
    <row r="76" spans="1:21" ht="16.5" customHeight="1" x14ac:dyDescent="0.25">
      <c r="A76" s="7"/>
      <c r="B76" s="7"/>
      <c r="C76" s="7" t="s">
        <v>249</v>
      </c>
      <c r="D76" s="7"/>
      <c r="E76" s="7"/>
      <c r="F76" s="7"/>
      <c r="G76" s="7"/>
      <c r="H76" s="7"/>
      <c r="I76" s="7"/>
      <c r="J76" s="7"/>
      <c r="K76" s="7"/>
      <c r="L76" s="9" t="s">
        <v>254</v>
      </c>
      <c r="M76" s="53">
        <v>24.84</v>
      </c>
      <c r="N76" s="53">
        <v>29.94</v>
      </c>
      <c r="O76" s="53">
        <v>39.770000000000003</v>
      </c>
      <c r="P76" s="53">
        <v>29.66</v>
      </c>
      <c r="Q76" s="53">
        <v>39.799999999999997</v>
      </c>
      <c r="R76" s="53">
        <v>23.19</v>
      </c>
      <c r="S76" s="52">
        <v>425.25</v>
      </c>
      <c r="T76" s="52">
        <v>822.5</v>
      </c>
      <c r="U76" s="53">
        <v>79.260000000000005</v>
      </c>
    </row>
    <row r="77" spans="1:21" ht="16.5" customHeight="1" x14ac:dyDescent="0.25">
      <c r="A77" s="7"/>
      <c r="B77" s="7" t="s">
        <v>252</v>
      </c>
      <c r="C77" s="7"/>
      <c r="D77" s="7"/>
      <c r="E77" s="7"/>
      <c r="F77" s="7"/>
      <c r="G77" s="7"/>
      <c r="H77" s="7"/>
      <c r="I77" s="7"/>
      <c r="J77" s="7"/>
      <c r="K77" s="7"/>
      <c r="L77" s="9"/>
      <c r="M77" s="10"/>
      <c r="N77" s="10"/>
      <c r="O77" s="10"/>
      <c r="P77" s="10"/>
      <c r="Q77" s="10"/>
      <c r="R77" s="10"/>
      <c r="S77" s="10"/>
      <c r="T77" s="10"/>
      <c r="U77" s="10"/>
    </row>
    <row r="78" spans="1:21" ht="16.5" customHeight="1" x14ac:dyDescent="0.25">
      <c r="A78" s="7"/>
      <c r="B78" s="7"/>
      <c r="C78" s="7" t="s">
        <v>128</v>
      </c>
      <c r="D78" s="7"/>
      <c r="E78" s="7"/>
      <c r="F78" s="7"/>
      <c r="G78" s="7"/>
      <c r="H78" s="7"/>
      <c r="I78" s="7"/>
      <c r="J78" s="7"/>
      <c r="K78" s="7"/>
      <c r="L78" s="9" t="s">
        <v>254</v>
      </c>
      <c r="M78" s="54">
        <v>5079.57</v>
      </c>
      <c r="N78" s="54">
        <v>5540.09</v>
      </c>
      <c r="O78" s="54">
        <v>5326.14</v>
      </c>
      <c r="P78" s="54">
        <v>5411.41</v>
      </c>
      <c r="Q78" s="54">
        <v>5644.92</v>
      </c>
      <c r="R78" s="54">
        <v>5126.08</v>
      </c>
      <c r="S78" s="54">
        <v>7375.65</v>
      </c>
      <c r="T78" s="54">
        <v>5409.02</v>
      </c>
      <c r="U78" s="54">
        <v>5384.79</v>
      </c>
    </row>
    <row r="79" spans="1:21" ht="16.5" customHeight="1" x14ac:dyDescent="0.25">
      <c r="A79" s="7"/>
      <c r="B79" s="7"/>
      <c r="C79" s="7" t="s">
        <v>250</v>
      </c>
      <c r="D79" s="7"/>
      <c r="E79" s="7"/>
      <c r="F79" s="7"/>
      <c r="G79" s="7"/>
      <c r="H79" s="7"/>
      <c r="I79" s="7"/>
      <c r="J79" s="7"/>
      <c r="K79" s="7"/>
      <c r="L79" s="9" t="s">
        <v>254</v>
      </c>
      <c r="M79" s="54">
        <v>4871.63</v>
      </c>
      <c r="N79" s="54">
        <v>5347.17</v>
      </c>
      <c r="O79" s="54">
        <v>5079.3500000000004</v>
      </c>
      <c r="P79" s="54">
        <v>5091.42</v>
      </c>
      <c r="Q79" s="54">
        <v>5466.97</v>
      </c>
      <c r="R79" s="54">
        <v>4748.67</v>
      </c>
      <c r="S79" s="54">
        <v>6204.38</v>
      </c>
      <c r="T79" s="54">
        <v>5074.99</v>
      </c>
      <c r="U79" s="54">
        <v>5140.01</v>
      </c>
    </row>
    <row r="80" spans="1:21" ht="16.5" customHeight="1" x14ac:dyDescent="0.25">
      <c r="A80" s="7"/>
      <c r="B80" s="7"/>
      <c r="C80" s="7" t="s">
        <v>245</v>
      </c>
      <c r="D80" s="7"/>
      <c r="E80" s="7"/>
      <c r="F80" s="7"/>
      <c r="G80" s="7"/>
      <c r="H80" s="7"/>
      <c r="I80" s="7"/>
      <c r="J80" s="7"/>
      <c r="K80" s="7"/>
      <c r="L80" s="9" t="s">
        <v>254</v>
      </c>
      <c r="M80" s="54">
        <v>4761.62</v>
      </c>
      <c r="N80" s="54">
        <v>5304.96</v>
      </c>
      <c r="O80" s="54">
        <v>4900.09</v>
      </c>
      <c r="P80" s="54">
        <v>4682.82</v>
      </c>
      <c r="Q80" s="54">
        <v>5540.56</v>
      </c>
      <c r="R80" s="54">
        <v>4522.41</v>
      </c>
      <c r="S80" s="54">
        <v>5382.4</v>
      </c>
      <c r="T80" s="54">
        <v>4151.22</v>
      </c>
      <c r="U80" s="54">
        <v>5027.32</v>
      </c>
    </row>
    <row r="81" spans="1:21" ht="16.5" customHeight="1" x14ac:dyDescent="0.25">
      <c r="A81" s="7"/>
      <c r="B81" s="7"/>
      <c r="C81" s="7" t="s">
        <v>246</v>
      </c>
      <c r="D81" s="7"/>
      <c r="E81" s="7"/>
      <c r="F81" s="7"/>
      <c r="G81" s="7"/>
      <c r="H81" s="7"/>
      <c r="I81" s="7"/>
      <c r="J81" s="7"/>
      <c r="K81" s="7"/>
      <c r="L81" s="9" t="s">
        <v>254</v>
      </c>
      <c r="M81" s="54">
        <v>4521.62</v>
      </c>
      <c r="N81" s="54">
        <v>5091.4399999999996</v>
      </c>
      <c r="O81" s="54">
        <v>4730.91</v>
      </c>
      <c r="P81" s="54">
        <v>4608.72</v>
      </c>
      <c r="Q81" s="54">
        <v>5187.9399999999996</v>
      </c>
      <c r="R81" s="54">
        <v>4713.05</v>
      </c>
      <c r="S81" s="54">
        <v>4861.8599999999997</v>
      </c>
      <c r="T81" s="54">
        <v>3782.42</v>
      </c>
      <c r="U81" s="54">
        <v>4824.41</v>
      </c>
    </row>
    <row r="82" spans="1:21" ht="16.5" customHeight="1" x14ac:dyDescent="0.25">
      <c r="A82" s="7"/>
      <c r="B82" s="7"/>
      <c r="C82" s="7" t="s">
        <v>247</v>
      </c>
      <c r="D82" s="7"/>
      <c r="E82" s="7"/>
      <c r="F82" s="7"/>
      <c r="G82" s="7"/>
      <c r="H82" s="7"/>
      <c r="I82" s="7"/>
      <c r="J82" s="7"/>
      <c r="K82" s="7"/>
      <c r="L82" s="9" t="s">
        <v>254</v>
      </c>
      <c r="M82" s="54">
        <v>4687.43</v>
      </c>
      <c r="N82" s="54">
        <v>5028.5200000000004</v>
      </c>
      <c r="O82" s="54">
        <v>4562</v>
      </c>
      <c r="P82" s="54">
        <v>4580.41</v>
      </c>
      <c r="Q82" s="54">
        <v>5248.51</v>
      </c>
      <c r="R82" s="54">
        <v>4439.2299999999996</v>
      </c>
      <c r="S82" s="54">
        <v>4569.9399999999996</v>
      </c>
      <c r="T82" s="54">
        <v>4070.12</v>
      </c>
      <c r="U82" s="54">
        <v>4798.1400000000003</v>
      </c>
    </row>
    <row r="83" spans="1:21" ht="16.5" customHeight="1" x14ac:dyDescent="0.25">
      <c r="A83" s="7"/>
      <c r="B83" s="7"/>
      <c r="C83" s="7" t="s">
        <v>248</v>
      </c>
      <c r="D83" s="7"/>
      <c r="E83" s="7"/>
      <c r="F83" s="7"/>
      <c r="G83" s="7"/>
      <c r="H83" s="7"/>
      <c r="I83" s="7"/>
      <c r="J83" s="7"/>
      <c r="K83" s="7"/>
      <c r="L83" s="9" t="s">
        <v>254</v>
      </c>
      <c r="M83" s="54">
        <v>4570.67</v>
      </c>
      <c r="N83" s="54">
        <v>5154.88</v>
      </c>
      <c r="O83" s="54">
        <v>4546.46</v>
      </c>
      <c r="P83" s="54">
        <v>4695.01</v>
      </c>
      <c r="Q83" s="54">
        <v>5240.78</v>
      </c>
      <c r="R83" s="54">
        <v>4459.3</v>
      </c>
      <c r="S83" s="54">
        <v>5123.97</v>
      </c>
      <c r="T83" s="54">
        <v>4056.7</v>
      </c>
      <c r="U83" s="54">
        <v>4811.97</v>
      </c>
    </row>
    <row r="84" spans="1:21" ht="16.5" customHeight="1" x14ac:dyDescent="0.25">
      <c r="A84" s="14"/>
      <c r="B84" s="14"/>
      <c r="C84" s="14" t="s">
        <v>249</v>
      </c>
      <c r="D84" s="14"/>
      <c r="E84" s="14"/>
      <c r="F84" s="14"/>
      <c r="G84" s="14"/>
      <c r="H84" s="14"/>
      <c r="I84" s="14"/>
      <c r="J84" s="14"/>
      <c r="K84" s="14"/>
      <c r="L84" s="15" t="s">
        <v>254</v>
      </c>
      <c r="M84" s="55">
        <v>4448.38</v>
      </c>
      <c r="N84" s="55">
        <v>5027.71</v>
      </c>
      <c r="O84" s="55">
        <v>4544.2299999999996</v>
      </c>
      <c r="P84" s="55">
        <v>4604.41</v>
      </c>
      <c r="Q84" s="55">
        <v>5191.8</v>
      </c>
      <c r="R84" s="55">
        <v>4526.32</v>
      </c>
      <c r="S84" s="55">
        <v>4796.28</v>
      </c>
      <c r="T84" s="55">
        <v>4606.55</v>
      </c>
      <c r="U84" s="55">
        <v>4743.53</v>
      </c>
    </row>
    <row r="85" spans="1:21" ht="4.5" customHeight="1" x14ac:dyDescent="0.25">
      <c r="A85" s="25"/>
      <c r="B85" s="25"/>
      <c r="C85" s="2"/>
      <c r="D85" s="2"/>
      <c r="E85" s="2"/>
      <c r="F85" s="2"/>
      <c r="G85" s="2"/>
      <c r="H85" s="2"/>
      <c r="I85" s="2"/>
      <c r="J85" s="2"/>
      <c r="K85" s="2"/>
      <c r="L85" s="2"/>
      <c r="M85" s="2"/>
      <c r="N85" s="2"/>
      <c r="O85" s="2"/>
      <c r="P85" s="2"/>
      <c r="Q85" s="2"/>
      <c r="R85" s="2"/>
      <c r="S85" s="2"/>
      <c r="T85" s="2"/>
      <c r="U85" s="2"/>
    </row>
    <row r="86" spans="1:21" ht="16.5" customHeight="1" x14ac:dyDescent="0.25">
      <c r="A86" s="25"/>
      <c r="B86" s="25"/>
      <c r="C86" s="512" t="s">
        <v>256</v>
      </c>
      <c r="D86" s="512"/>
      <c r="E86" s="512"/>
      <c r="F86" s="512"/>
      <c r="G86" s="512"/>
      <c r="H86" s="512"/>
      <c r="I86" s="512"/>
      <c r="J86" s="512"/>
      <c r="K86" s="512"/>
      <c r="L86" s="512"/>
      <c r="M86" s="512"/>
      <c r="N86" s="512"/>
      <c r="O86" s="512"/>
      <c r="P86" s="512"/>
      <c r="Q86" s="512"/>
      <c r="R86" s="512"/>
      <c r="S86" s="512"/>
      <c r="T86" s="512"/>
      <c r="U86" s="512"/>
    </row>
    <row r="87" spans="1:21" ht="4.5" customHeight="1" x14ac:dyDescent="0.25">
      <c r="A87" s="25"/>
      <c r="B87" s="25"/>
      <c r="C87" s="2"/>
      <c r="D87" s="2"/>
      <c r="E87" s="2"/>
      <c r="F87" s="2"/>
      <c r="G87" s="2"/>
      <c r="H87" s="2"/>
      <c r="I87" s="2"/>
      <c r="J87" s="2"/>
      <c r="K87" s="2"/>
      <c r="L87" s="2"/>
      <c r="M87" s="2"/>
      <c r="N87" s="2"/>
      <c r="O87" s="2"/>
      <c r="P87" s="2"/>
      <c r="Q87" s="2"/>
      <c r="R87" s="2"/>
      <c r="S87" s="2"/>
      <c r="T87" s="2"/>
      <c r="U87" s="2"/>
    </row>
    <row r="88" spans="1:21" ht="29.4" customHeight="1" x14ac:dyDescent="0.25">
      <c r="A88" s="25" t="s">
        <v>102</v>
      </c>
      <c r="B88" s="25"/>
      <c r="C88" s="512" t="s">
        <v>257</v>
      </c>
      <c r="D88" s="512"/>
      <c r="E88" s="512"/>
      <c r="F88" s="512"/>
      <c r="G88" s="512"/>
      <c r="H88" s="512"/>
      <c r="I88" s="512"/>
      <c r="J88" s="512"/>
      <c r="K88" s="512"/>
      <c r="L88" s="512"/>
      <c r="M88" s="512"/>
      <c r="N88" s="512"/>
      <c r="O88" s="512"/>
      <c r="P88" s="512"/>
      <c r="Q88" s="512"/>
      <c r="R88" s="512"/>
      <c r="S88" s="512"/>
      <c r="T88" s="512"/>
      <c r="U88" s="512"/>
    </row>
    <row r="89" spans="1:21" ht="16.5" customHeight="1" x14ac:dyDescent="0.25">
      <c r="A89" s="25" t="s">
        <v>103</v>
      </c>
      <c r="B89" s="25"/>
      <c r="C89" s="512" t="s">
        <v>219</v>
      </c>
      <c r="D89" s="512"/>
      <c r="E89" s="512"/>
      <c r="F89" s="512"/>
      <c r="G89" s="512"/>
      <c r="H89" s="512"/>
      <c r="I89" s="512"/>
      <c r="J89" s="512"/>
      <c r="K89" s="512"/>
      <c r="L89" s="512"/>
      <c r="M89" s="512"/>
      <c r="N89" s="512"/>
      <c r="O89" s="512"/>
      <c r="P89" s="512"/>
      <c r="Q89" s="512"/>
      <c r="R89" s="512"/>
      <c r="S89" s="512"/>
      <c r="T89" s="512"/>
      <c r="U89" s="512"/>
    </row>
    <row r="90" spans="1:21" ht="16.5" customHeight="1" x14ac:dyDescent="0.25">
      <c r="A90" s="25" t="s">
        <v>104</v>
      </c>
      <c r="B90" s="25"/>
      <c r="C90" s="512" t="s">
        <v>258</v>
      </c>
      <c r="D90" s="512"/>
      <c r="E90" s="512"/>
      <c r="F90" s="512"/>
      <c r="G90" s="512"/>
      <c r="H90" s="512"/>
      <c r="I90" s="512"/>
      <c r="J90" s="512"/>
      <c r="K90" s="512"/>
      <c r="L90" s="512"/>
      <c r="M90" s="512"/>
      <c r="N90" s="512"/>
      <c r="O90" s="512"/>
      <c r="P90" s="512"/>
      <c r="Q90" s="512"/>
      <c r="R90" s="512"/>
      <c r="S90" s="512"/>
      <c r="T90" s="512"/>
      <c r="U90" s="512"/>
    </row>
    <row r="91" spans="1:21" ht="16.5" customHeight="1" x14ac:dyDescent="0.25">
      <c r="A91" s="25" t="s">
        <v>105</v>
      </c>
      <c r="B91" s="25"/>
      <c r="C91" s="512" t="s">
        <v>217</v>
      </c>
      <c r="D91" s="512"/>
      <c r="E91" s="512"/>
      <c r="F91" s="512"/>
      <c r="G91" s="512"/>
      <c r="H91" s="512"/>
      <c r="I91" s="512"/>
      <c r="J91" s="512"/>
      <c r="K91" s="512"/>
      <c r="L91" s="512"/>
      <c r="M91" s="512"/>
      <c r="N91" s="512"/>
      <c r="O91" s="512"/>
      <c r="P91" s="512"/>
      <c r="Q91" s="512"/>
      <c r="R91" s="512"/>
      <c r="S91" s="512"/>
      <c r="T91" s="512"/>
      <c r="U91" s="512"/>
    </row>
    <row r="92" spans="1:21" ht="42.45" customHeight="1" x14ac:dyDescent="0.25">
      <c r="A92" s="25" t="s">
        <v>106</v>
      </c>
      <c r="B92" s="25"/>
      <c r="C92" s="512" t="s">
        <v>259</v>
      </c>
      <c r="D92" s="512"/>
      <c r="E92" s="512"/>
      <c r="F92" s="512"/>
      <c r="G92" s="512"/>
      <c r="H92" s="512"/>
      <c r="I92" s="512"/>
      <c r="J92" s="512"/>
      <c r="K92" s="512"/>
      <c r="L92" s="512"/>
      <c r="M92" s="512"/>
      <c r="N92" s="512"/>
      <c r="O92" s="512"/>
      <c r="P92" s="512"/>
      <c r="Q92" s="512"/>
      <c r="R92" s="512"/>
      <c r="S92" s="512"/>
      <c r="T92" s="512"/>
      <c r="U92" s="512"/>
    </row>
    <row r="93" spans="1:21" ht="29.4" customHeight="1" x14ac:dyDescent="0.25">
      <c r="A93" s="25" t="s">
        <v>107</v>
      </c>
      <c r="B93" s="25"/>
      <c r="C93" s="512" t="s">
        <v>260</v>
      </c>
      <c r="D93" s="512"/>
      <c r="E93" s="512"/>
      <c r="F93" s="512"/>
      <c r="G93" s="512"/>
      <c r="H93" s="512"/>
      <c r="I93" s="512"/>
      <c r="J93" s="512"/>
      <c r="K93" s="512"/>
      <c r="L93" s="512"/>
      <c r="M93" s="512"/>
      <c r="N93" s="512"/>
      <c r="O93" s="512"/>
      <c r="P93" s="512"/>
      <c r="Q93" s="512"/>
      <c r="R93" s="512"/>
      <c r="S93" s="512"/>
      <c r="T93" s="512"/>
      <c r="U93" s="512"/>
    </row>
    <row r="94" spans="1:21" ht="4.5" customHeight="1" x14ac:dyDescent="0.25"/>
    <row r="95" spans="1:21" ht="145.5" customHeight="1" x14ac:dyDescent="0.25">
      <c r="A95" s="26" t="s">
        <v>115</v>
      </c>
      <c r="B95" s="25"/>
      <c r="C95" s="25"/>
      <c r="D95" s="25"/>
      <c r="E95" s="512" t="s">
        <v>261</v>
      </c>
      <c r="F95" s="512"/>
      <c r="G95" s="512"/>
      <c r="H95" s="512"/>
      <c r="I95" s="512"/>
      <c r="J95" s="512"/>
      <c r="K95" s="512"/>
      <c r="L95" s="512"/>
      <c r="M95" s="512"/>
      <c r="N95" s="512"/>
      <c r="O95" s="512"/>
      <c r="P95" s="512"/>
      <c r="Q95" s="512"/>
      <c r="R95" s="512"/>
      <c r="S95" s="512"/>
      <c r="T95" s="512"/>
      <c r="U95" s="512"/>
    </row>
  </sheetData>
  <mergeCells count="9">
    <mergeCell ref="C91:U91"/>
    <mergeCell ref="C92:U92"/>
    <mergeCell ref="C93:U93"/>
    <mergeCell ref="E95:U95"/>
    <mergeCell ref="K1:U1"/>
    <mergeCell ref="C86:U86"/>
    <mergeCell ref="C88:U88"/>
    <mergeCell ref="C89:U89"/>
    <mergeCell ref="C90:U90"/>
  </mergeCells>
  <pageMargins left="0.7" right="0.7" top="0.75" bottom="0.75" header="0.3" footer="0.3"/>
  <pageSetup paperSize="9" fitToHeight="0" orientation="landscape" horizontalDpi="300" verticalDpi="300"/>
  <headerFooter scaleWithDoc="0" alignWithMargins="0">
    <oddHeader>&amp;C&amp;"Arial"&amp;8TABLE 14A.4</oddHeader>
    <oddFooter>&amp;L&amp;"Arial"&amp;8REPORT ON
GOVERNMENT
SERVICES 2022&amp;R&amp;"Arial"&amp;8AGED CARE
SERVICES
PAGE &amp;B&amp;P&amp;B</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AD46"/>
  <sheetViews>
    <sheetView showGridLines="0" workbookViewId="0"/>
  </sheetViews>
  <sheetFormatPr defaultRowHeight="13.2" x14ac:dyDescent="0.25"/>
  <cols>
    <col min="1" max="10" width="1.88671875" customWidth="1"/>
    <col min="11" max="11" width="5.109375" customWidth="1"/>
    <col min="12" max="12" width="5.44140625" customWidth="1"/>
    <col min="13" max="13" width="6.5546875" customWidth="1"/>
    <col min="14" max="14" width="6" customWidth="1"/>
    <col min="15" max="15" width="6.5546875" customWidth="1"/>
    <col min="16" max="16" width="6" customWidth="1"/>
    <col min="17" max="17" width="6.5546875" customWidth="1"/>
    <col min="18" max="18" width="6" customWidth="1"/>
    <col min="19" max="19" width="6.5546875" customWidth="1"/>
    <col min="20" max="20" width="6" customWidth="1"/>
    <col min="21" max="21" width="6.5546875" customWidth="1"/>
    <col min="22" max="22" width="6" customWidth="1"/>
    <col min="23" max="23" width="6.5546875" customWidth="1"/>
    <col min="24" max="24" width="6" customWidth="1"/>
    <col min="25" max="25" width="6.5546875" customWidth="1"/>
    <col min="26" max="26" width="6" customWidth="1"/>
    <col min="27" max="27" width="6.5546875" customWidth="1"/>
    <col min="28" max="28" width="6" customWidth="1"/>
    <col min="29" max="29" width="6.5546875" customWidth="1"/>
    <col min="30" max="30" width="6" customWidth="1"/>
  </cols>
  <sheetData>
    <row r="1" spans="1:30" ht="33.9" customHeight="1" x14ac:dyDescent="0.25">
      <c r="A1" s="8" t="s">
        <v>1172</v>
      </c>
      <c r="B1" s="8"/>
      <c r="C1" s="8"/>
      <c r="D1" s="8"/>
      <c r="E1" s="8"/>
      <c r="F1" s="8"/>
      <c r="G1" s="8"/>
      <c r="H1" s="8"/>
      <c r="I1" s="8"/>
      <c r="J1" s="8"/>
      <c r="K1" s="517" t="s">
        <v>1173</v>
      </c>
      <c r="L1" s="518"/>
      <c r="M1" s="518"/>
      <c r="N1" s="518"/>
      <c r="O1" s="518"/>
      <c r="P1" s="518"/>
      <c r="Q1" s="518"/>
      <c r="R1" s="518"/>
      <c r="S1" s="518"/>
      <c r="T1" s="518"/>
      <c r="U1" s="518"/>
      <c r="V1" s="518"/>
      <c r="W1" s="518"/>
      <c r="X1" s="518"/>
      <c r="Y1" s="518"/>
      <c r="Z1" s="518"/>
      <c r="AA1" s="518"/>
      <c r="AB1" s="518"/>
      <c r="AC1" s="518"/>
      <c r="AD1" s="518"/>
    </row>
    <row r="2" spans="1:30" ht="16.5" customHeight="1" x14ac:dyDescent="0.25">
      <c r="A2" s="11"/>
      <c r="B2" s="11"/>
      <c r="C2" s="11"/>
      <c r="D2" s="11"/>
      <c r="E2" s="11"/>
      <c r="F2" s="11"/>
      <c r="G2" s="11"/>
      <c r="H2" s="11"/>
      <c r="I2" s="11"/>
      <c r="J2" s="11"/>
      <c r="K2" s="11"/>
      <c r="L2" s="12" t="s">
        <v>62</v>
      </c>
      <c r="M2" s="523" t="s">
        <v>1174</v>
      </c>
      <c r="N2" s="524"/>
      <c r="O2" s="523" t="s">
        <v>1175</v>
      </c>
      <c r="P2" s="524"/>
      <c r="Q2" s="523" t="s">
        <v>1176</v>
      </c>
      <c r="R2" s="524"/>
      <c r="S2" s="523" t="s">
        <v>1177</v>
      </c>
      <c r="T2" s="524"/>
      <c r="U2" s="523" t="s">
        <v>1178</v>
      </c>
      <c r="V2" s="524"/>
      <c r="W2" s="523" t="s">
        <v>1179</v>
      </c>
      <c r="X2" s="524"/>
      <c r="Y2" s="523" t="s">
        <v>1180</v>
      </c>
      <c r="Z2" s="524"/>
      <c r="AA2" s="523" t="s">
        <v>1181</v>
      </c>
      <c r="AB2" s="524"/>
      <c r="AC2" s="523" t="s">
        <v>1182</v>
      </c>
      <c r="AD2" s="524"/>
    </row>
    <row r="3" spans="1:30" ht="16.5" customHeight="1" x14ac:dyDescent="0.25">
      <c r="A3" s="7" t="s">
        <v>86</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1183</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29.4" customHeight="1" x14ac:dyDescent="0.25">
      <c r="A5" s="7"/>
      <c r="B5" s="7"/>
      <c r="C5" s="519" t="s">
        <v>836</v>
      </c>
      <c r="D5" s="519"/>
      <c r="E5" s="519"/>
      <c r="F5" s="519"/>
      <c r="G5" s="519"/>
      <c r="H5" s="519"/>
      <c r="I5" s="519"/>
      <c r="J5" s="519"/>
      <c r="K5" s="519"/>
      <c r="L5" s="9" t="s">
        <v>407</v>
      </c>
      <c r="M5" s="473">
        <v>79.5</v>
      </c>
      <c r="N5" s="476">
        <v>5.0999999999999996</v>
      </c>
      <c r="O5" s="473">
        <v>88.7</v>
      </c>
      <c r="P5" s="476">
        <v>4.2</v>
      </c>
      <c r="Q5" s="473">
        <v>81.900000000000006</v>
      </c>
      <c r="R5" s="476">
        <v>4.8</v>
      </c>
      <c r="S5" s="473">
        <v>82.5</v>
      </c>
      <c r="T5" s="476">
        <v>6.3</v>
      </c>
      <c r="U5" s="473">
        <v>84.1</v>
      </c>
      <c r="V5" s="476">
        <v>8.6999999999999993</v>
      </c>
      <c r="W5" s="473">
        <v>96.3</v>
      </c>
      <c r="X5" s="472">
        <v>40.799999999999997</v>
      </c>
      <c r="Y5" s="473">
        <v>69.8</v>
      </c>
      <c r="Z5" s="472">
        <v>17.899999999999999</v>
      </c>
      <c r="AA5" s="465">
        <v>87.1</v>
      </c>
      <c r="AB5" s="472">
        <v>50.5</v>
      </c>
      <c r="AC5" s="473">
        <v>82.9</v>
      </c>
      <c r="AD5" s="476">
        <v>3.2</v>
      </c>
    </row>
    <row r="6" spans="1:30" ht="16.5" customHeight="1" x14ac:dyDescent="0.25">
      <c r="A6" s="7"/>
      <c r="B6" s="7"/>
      <c r="C6" s="7" t="s">
        <v>837</v>
      </c>
      <c r="D6" s="7"/>
      <c r="E6" s="7"/>
      <c r="F6" s="7"/>
      <c r="G6" s="7"/>
      <c r="H6" s="7"/>
      <c r="I6" s="7"/>
      <c r="J6" s="7"/>
      <c r="K6" s="7"/>
      <c r="L6" s="9" t="s">
        <v>407</v>
      </c>
      <c r="M6" s="473">
        <v>95.1</v>
      </c>
      <c r="N6" s="476">
        <v>2.8</v>
      </c>
      <c r="O6" s="473">
        <v>95.6</v>
      </c>
      <c r="P6" s="476" t="s">
        <v>79</v>
      </c>
      <c r="Q6" s="473">
        <v>94.3</v>
      </c>
      <c r="R6" s="476">
        <v>3.1</v>
      </c>
      <c r="S6" s="473">
        <v>97.4</v>
      </c>
      <c r="T6" s="476">
        <v>1.7</v>
      </c>
      <c r="U6" s="473">
        <v>93.1</v>
      </c>
      <c r="V6" s="476">
        <v>6</v>
      </c>
      <c r="W6" s="473">
        <v>91.3</v>
      </c>
      <c r="X6" s="476">
        <v>5.9</v>
      </c>
      <c r="Y6" s="473">
        <v>92</v>
      </c>
      <c r="Z6" s="476">
        <v>6.1</v>
      </c>
      <c r="AA6" s="473">
        <v>75.5</v>
      </c>
      <c r="AB6" s="472">
        <v>21.8</v>
      </c>
      <c r="AC6" s="473">
        <v>94.7</v>
      </c>
      <c r="AD6" s="476">
        <v>1.1000000000000001</v>
      </c>
    </row>
    <row r="7" spans="1:30" ht="16.5" customHeight="1" x14ac:dyDescent="0.25">
      <c r="A7" s="7"/>
      <c r="B7" s="7"/>
      <c r="C7" s="7" t="s">
        <v>838</v>
      </c>
      <c r="D7" s="7"/>
      <c r="E7" s="7"/>
      <c r="F7" s="7"/>
      <c r="G7" s="7"/>
      <c r="H7" s="7"/>
      <c r="I7" s="7"/>
      <c r="J7" s="7"/>
      <c r="K7" s="7"/>
      <c r="L7" s="9" t="s">
        <v>407</v>
      </c>
      <c r="M7" s="473">
        <v>90.5</v>
      </c>
      <c r="N7" s="476">
        <v>2.2999999999999998</v>
      </c>
      <c r="O7" s="473">
        <v>93.3</v>
      </c>
      <c r="P7" s="476" t="s">
        <v>79</v>
      </c>
      <c r="Q7" s="473">
        <v>90.4</v>
      </c>
      <c r="R7" s="476">
        <v>3.2</v>
      </c>
      <c r="S7" s="473">
        <v>93.4</v>
      </c>
      <c r="T7" s="476">
        <v>3.1</v>
      </c>
      <c r="U7" s="473">
        <v>94</v>
      </c>
      <c r="V7" s="476">
        <v>4.8</v>
      </c>
      <c r="W7" s="473">
        <v>91.8</v>
      </c>
      <c r="X7" s="476">
        <v>4.0999999999999996</v>
      </c>
      <c r="Y7" s="473">
        <v>91.4</v>
      </c>
      <c r="Z7" s="476">
        <v>5.6</v>
      </c>
      <c r="AA7" s="473">
        <v>88.2</v>
      </c>
      <c r="AB7" s="472">
        <v>20.399999999999999</v>
      </c>
      <c r="AC7" s="473">
        <v>91.4</v>
      </c>
      <c r="AD7" s="476">
        <v>1.4</v>
      </c>
    </row>
    <row r="8" spans="1:30" ht="16.5" customHeight="1" x14ac:dyDescent="0.25">
      <c r="A8" s="7"/>
      <c r="B8" s="7"/>
      <c r="C8" s="7" t="s">
        <v>839</v>
      </c>
      <c r="D8" s="7"/>
      <c r="E8" s="7"/>
      <c r="F8" s="7"/>
      <c r="G8" s="7"/>
      <c r="H8" s="7"/>
      <c r="I8" s="7"/>
      <c r="J8" s="7"/>
      <c r="K8" s="7"/>
      <c r="L8" s="9" t="s">
        <v>407</v>
      </c>
      <c r="M8" s="473">
        <v>96.8</v>
      </c>
      <c r="N8" s="476">
        <v>1.3</v>
      </c>
      <c r="O8" s="473">
        <v>97.5</v>
      </c>
      <c r="P8" s="476">
        <v>1.3</v>
      </c>
      <c r="Q8" s="473">
        <v>96.4</v>
      </c>
      <c r="R8" s="476">
        <v>2.1</v>
      </c>
      <c r="S8" s="473">
        <v>96.7</v>
      </c>
      <c r="T8" s="476">
        <v>1.5</v>
      </c>
      <c r="U8" s="473">
        <v>96</v>
      </c>
      <c r="V8" s="476">
        <v>4.5</v>
      </c>
      <c r="W8" s="473">
        <v>97.8</v>
      </c>
      <c r="X8" s="476">
        <v>2.2999999999999998</v>
      </c>
      <c r="Y8" s="473">
        <v>97.3</v>
      </c>
      <c r="Z8" s="476">
        <v>3.6</v>
      </c>
      <c r="AA8" s="473">
        <v>89.2</v>
      </c>
      <c r="AB8" s="476">
        <v>9.8000000000000007</v>
      </c>
      <c r="AC8" s="473">
        <v>97</v>
      </c>
      <c r="AD8" s="476">
        <v>0.6</v>
      </c>
    </row>
    <row r="9" spans="1:30" ht="16.5" customHeight="1" x14ac:dyDescent="0.25">
      <c r="A9" s="7"/>
      <c r="B9" s="7"/>
      <c r="C9" s="7" t="s">
        <v>840</v>
      </c>
      <c r="D9" s="7"/>
      <c r="E9" s="7"/>
      <c r="F9" s="7"/>
      <c r="G9" s="7"/>
      <c r="H9" s="7"/>
      <c r="I9" s="7"/>
      <c r="J9" s="7"/>
      <c r="K9" s="7"/>
      <c r="L9" s="9" t="s">
        <v>407</v>
      </c>
      <c r="M9" s="473">
        <v>93.6</v>
      </c>
      <c r="N9" s="476">
        <v>1.3</v>
      </c>
      <c r="O9" s="473">
        <v>95.6</v>
      </c>
      <c r="P9" s="476">
        <v>0.9</v>
      </c>
      <c r="Q9" s="473">
        <v>93.1</v>
      </c>
      <c r="R9" s="476">
        <v>1.6</v>
      </c>
      <c r="S9" s="473">
        <v>95.1</v>
      </c>
      <c r="T9" s="476">
        <v>1.3</v>
      </c>
      <c r="U9" s="473">
        <v>95.3</v>
      </c>
      <c r="V9" s="476">
        <v>3.2</v>
      </c>
      <c r="W9" s="473">
        <v>96.4</v>
      </c>
      <c r="X9" s="476">
        <v>2.5</v>
      </c>
      <c r="Y9" s="473">
        <v>94.7</v>
      </c>
      <c r="Z9" s="476">
        <v>3.7</v>
      </c>
      <c r="AA9" s="473">
        <v>90.9</v>
      </c>
      <c r="AB9" s="476">
        <v>9.1</v>
      </c>
      <c r="AC9" s="473">
        <v>94.4</v>
      </c>
      <c r="AD9" s="476">
        <v>0.7</v>
      </c>
    </row>
    <row r="10" spans="1:30" ht="16.5" customHeight="1" x14ac:dyDescent="0.25">
      <c r="A10" s="7"/>
      <c r="B10" s="7" t="s">
        <v>1184</v>
      </c>
      <c r="C10" s="7"/>
      <c r="D10" s="7"/>
      <c r="E10" s="7"/>
      <c r="F10" s="7"/>
      <c r="G10" s="7"/>
      <c r="H10" s="7"/>
      <c r="I10" s="7"/>
      <c r="J10" s="7"/>
      <c r="K10" s="7"/>
      <c r="L10" s="9"/>
      <c r="M10" s="10"/>
      <c r="N10" s="7"/>
      <c r="O10" s="10"/>
      <c r="P10" s="7"/>
      <c r="Q10" s="10"/>
      <c r="R10" s="7"/>
      <c r="S10" s="10"/>
      <c r="T10" s="7"/>
      <c r="U10" s="10"/>
      <c r="V10" s="7"/>
      <c r="W10" s="10"/>
      <c r="X10" s="7"/>
      <c r="Y10" s="10"/>
      <c r="Z10" s="7"/>
      <c r="AA10" s="10"/>
      <c r="AB10" s="7"/>
      <c r="AC10" s="10"/>
      <c r="AD10" s="7"/>
    </row>
    <row r="11" spans="1:30" ht="29.4" customHeight="1" x14ac:dyDescent="0.25">
      <c r="A11" s="7"/>
      <c r="B11" s="7"/>
      <c r="C11" s="519" t="s">
        <v>836</v>
      </c>
      <c r="D11" s="519"/>
      <c r="E11" s="519"/>
      <c r="F11" s="519"/>
      <c r="G11" s="519"/>
      <c r="H11" s="519"/>
      <c r="I11" s="519"/>
      <c r="J11" s="519"/>
      <c r="K11" s="519"/>
      <c r="L11" s="9" t="s">
        <v>407</v>
      </c>
      <c r="M11" s="473">
        <v>20.8</v>
      </c>
      <c r="N11" s="476">
        <v>5.2</v>
      </c>
      <c r="O11" s="473">
        <v>13.4</v>
      </c>
      <c r="P11" s="476">
        <v>4.0999999999999996</v>
      </c>
      <c r="Q11" s="473">
        <v>18.100000000000001</v>
      </c>
      <c r="R11" s="476">
        <v>6.5</v>
      </c>
      <c r="S11" s="473">
        <v>16.5</v>
      </c>
      <c r="T11" s="476">
        <v>7.3</v>
      </c>
      <c r="U11" s="465">
        <v>16.7</v>
      </c>
      <c r="V11" s="476">
        <v>9.1</v>
      </c>
      <c r="W11" s="469">
        <v>9.6</v>
      </c>
      <c r="X11" s="476">
        <v>8.3000000000000007</v>
      </c>
      <c r="Y11" s="466">
        <v>11.5</v>
      </c>
      <c r="Z11" s="471" t="s">
        <v>501</v>
      </c>
      <c r="AA11" s="466">
        <v>25.8</v>
      </c>
      <c r="AB11" s="471" t="s">
        <v>501</v>
      </c>
      <c r="AC11" s="473">
        <v>17.100000000000001</v>
      </c>
      <c r="AD11" s="476">
        <v>2.2000000000000002</v>
      </c>
    </row>
    <row r="12" spans="1:30" ht="16.5" customHeight="1" x14ac:dyDescent="0.25">
      <c r="A12" s="7"/>
      <c r="B12" s="7"/>
      <c r="C12" s="7" t="s">
        <v>837</v>
      </c>
      <c r="D12" s="7"/>
      <c r="E12" s="7"/>
      <c r="F12" s="7"/>
      <c r="G12" s="7"/>
      <c r="H12" s="7"/>
      <c r="I12" s="7"/>
      <c r="J12" s="7"/>
      <c r="K12" s="7"/>
      <c r="L12" s="9" t="s">
        <v>407</v>
      </c>
      <c r="M12" s="474">
        <v>4.8</v>
      </c>
      <c r="N12" s="476">
        <v>1.6</v>
      </c>
      <c r="O12" s="474">
        <v>4.7</v>
      </c>
      <c r="P12" s="476">
        <v>1.9</v>
      </c>
      <c r="Q12" s="474">
        <v>6.4</v>
      </c>
      <c r="R12" s="476">
        <v>2.1</v>
      </c>
      <c r="S12" s="469">
        <v>2.2000000000000002</v>
      </c>
      <c r="T12" s="476">
        <v>2</v>
      </c>
      <c r="U12" s="467">
        <v>7.8</v>
      </c>
      <c r="V12" s="471" t="s">
        <v>501</v>
      </c>
      <c r="W12" s="469">
        <v>5.4</v>
      </c>
      <c r="X12" s="476">
        <v>4.7</v>
      </c>
      <c r="Y12" s="467">
        <v>6.1</v>
      </c>
      <c r="Z12" s="471" t="s">
        <v>501</v>
      </c>
      <c r="AA12" s="467">
        <v>9.4</v>
      </c>
      <c r="AB12" s="471" t="s">
        <v>501</v>
      </c>
      <c r="AC12" s="474">
        <v>5.2</v>
      </c>
      <c r="AD12" s="476">
        <v>1</v>
      </c>
    </row>
    <row r="13" spans="1:30" ht="16.5" customHeight="1" x14ac:dyDescent="0.25">
      <c r="A13" s="7"/>
      <c r="B13" s="7"/>
      <c r="C13" s="7" t="s">
        <v>838</v>
      </c>
      <c r="D13" s="7"/>
      <c r="E13" s="7"/>
      <c r="F13" s="7"/>
      <c r="G13" s="7"/>
      <c r="H13" s="7"/>
      <c r="I13" s="7"/>
      <c r="J13" s="7"/>
      <c r="K13" s="7"/>
      <c r="L13" s="9" t="s">
        <v>407</v>
      </c>
      <c r="M13" s="474">
        <v>9.6</v>
      </c>
      <c r="N13" s="476">
        <v>2</v>
      </c>
      <c r="O13" s="474">
        <v>6.7</v>
      </c>
      <c r="P13" s="476">
        <v>1.9</v>
      </c>
      <c r="Q13" s="474">
        <v>9.6999999999999993</v>
      </c>
      <c r="R13" s="476">
        <v>2.6</v>
      </c>
      <c r="S13" s="474">
        <v>5.8</v>
      </c>
      <c r="T13" s="476">
        <v>2.4</v>
      </c>
      <c r="U13" s="469">
        <v>7.7</v>
      </c>
      <c r="V13" s="476">
        <v>6.1</v>
      </c>
      <c r="W13" s="469">
        <v>6.7</v>
      </c>
      <c r="X13" s="476">
        <v>4.3</v>
      </c>
      <c r="Y13" s="465">
        <v>10.199999999999999</v>
      </c>
      <c r="Z13" s="476">
        <v>7.9</v>
      </c>
      <c r="AA13" s="466">
        <v>18.399999999999999</v>
      </c>
      <c r="AB13" s="471" t="s">
        <v>501</v>
      </c>
      <c r="AC13" s="474">
        <v>8.6</v>
      </c>
      <c r="AD13" s="476">
        <v>1.1000000000000001</v>
      </c>
    </row>
    <row r="14" spans="1:30" ht="16.5" customHeight="1" x14ac:dyDescent="0.25">
      <c r="A14" s="7"/>
      <c r="B14" s="7"/>
      <c r="C14" s="7" t="s">
        <v>839</v>
      </c>
      <c r="D14" s="7"/>
      <c r="E14" s="7"/>
      <c r="F14" s="7"/>
      <c r="G14" s="7"/>
      <c r="H14" s="7"/>
      <c r="I14" s="7"/>
      <c r="J14" s="7"/>
      <c r="K14" s="7"/>
      <c r="L14" s="9" t="s">
        <v>407</v>
      </c>
      <c r="M14" s="474">
        <v>3.2</v>
      </c>
      <c r="N14" s="476">
        <v>1.1000000000000001</v>
      </c>
      <c r="O14" s="469">
        <v>2</v>
      </c>
      <c r="P14" s="476">
        <v>1</v>
      </c>
      <c r="Q14" s="474">
        <v>3.6</v>
      </c>
      <c r="R14" s="476">
        <v>1.6</v>
      </c>
      <c r="S14" s="474">
        <v>3.4</v>
      </c>
      <c r="T14" s="476">
        <v>1.2</v>
      </c>
      <c r="U14" s="467">
        <v>2.6</v>
      </c>
      <c r="V14" s="471" t="s">
        <v>501</v>
      </c>
      <c r="W14" s="467">
        <v>0.8</v>
      </c>
      <c r="X14" s="471" t="s">
        <v>501</v>
      </c>
      <c r="Y14" s="467">
        <v>2.2999999999999998</v>
      </c>
      <c r="Z14" s="471" t="s">
        <v>501</v>
      </c>
      <c r="AA14" s="474" t="s">
        <v>79</v>
      </c>
      <c r="AB14" s="7"/>
      <c r="AC14" s="474">
        <v>3.1</v>
      </c>
      <c r="AD14" s="476">
        <v>0.6</v>
      </c>
    </row>
    <row r="15" spans="1:30" ht="16.5" customHeight="1" x14ac:dyDescent="0.25">
      <c r="A15" s="7"/>
      <c r="B15" s="7"/>
      <c r="C15" s="7" t="s">
        <v>840</v>
      </c>
      <c r="D15" s="7"/>
      <c r="E15" s="7"/>
      <c r="F15" s="7"/>
      <c r="G15" s="7"/>
      <c r="H15" s="7"/>
      <c r="I15" s="7"/>
      <c r="J15" s="7"/>
      <c r="K15" s="7"/>
      <c r="L15" s="9" t="s">
        <v>407</v>
      </c>
      <c r="M15" s="474">
        <v>6.3</v>
      </c>
      <c r="N15" s="476">
        <v>1.3</v>
      </c>
      <c r="O15" s="474">
        <v>4.3</v>
      </c>
      <c r="P15" s="476">
        <v>1</v>
      </c>
      <c r="Q15" s="474">
        <v>6.9</v>
      </c>
      <c r="R15" s="476">
        <v>1.6</v>
      </c>
      <c r="S15" s="474">
        <v>4.7</v>
      </c>
      <c r="T15" s="476">
        <v>1.2</v>
      </c>
      <c r="U15" s="469">
        <v>5.9</v>
      </c>
      <c r="V15" s="476">
        <v>3.2</v>
      </c>
      <c r="W15" s="469">
        <v>3.5</v>
      </c>
      <c r="X15" s="476">
        <v>2.6</v>
      </c>
      <c r="Y15" s="469">
        <v>5.7</v>
      </c>
      <c r="Z15" s="476">
        <v>4.0999999999999996</v>
      </c>
      <c r="AA15" s="467">
        <v>6.7</v>
      </c>
      <c r="AB15" s="471" t="s">
        <v>501</v>
      </c>
      <c r="AC15" s="474">
        <v>5.7</v>
      </c>
      <c r="AD15" s="476">
        <v>0.7</v>
      </c>
    </row>
    <row r="16" spans="1:30" ht="16.5" customHeight="1" x14ac:dyDescent="0.25">
      <c r="A16" s="7" t="s">
        <v>89</v>
      </c>
      <c r="B16" s="7"/>
      <c r="C16" s="7"/>
      <c r="D16" s="7"/>
      <c r="E16" s="7"/>
      <c r="F16" s="7"/>
      <c r="G16" s="7"/>
      <c r="H16" s="7"/>
      <c r="I16" s="7"/>
      <c r="J16" s="7"/>
      <c r="K16" s="7"/>
      <c r="L16" s="9"/>
      <c r="M16" s="10"/>
      <c r="N16" s="7"/>
      <c r="O16" s="10"/>
      <c r="P16" s="7"/>
      <c r="Q16" s="10"/>
      <c r="R16" s="7"/>
      <c r="S16" s="10"/>
      <c r="T16" s="7"/>
      <c r="U16" s="10"/>
      <c r="V16" s="7"/>
      <c r="W16" s="10"/>
      <c r="X16" s="7"/>
      <c r="Y16" s="10"/>
      <c r="Z16" s="7"/>
      <c r="AA16" s="10"/>
      <c r="AB16" s="7"/>
      <c r="AC16" s="10"/>
      <c r="AD16" s="7"/>
    </row>
    <row r="17" spans="1:30" ht="16.5" customHeight="1" x14ac:dyDescent="0.25">
      <c r="A17" s="7"/>
      <c r="B17" s="7" t="s">
        <v>1183</v>
      </c>
      <c r="C17" s="7"/>
      <c r="D17" s="7"/>
      <c r="E17" s="7"/>
      <c r="F17" s="7"/>
      <c r="G17" s="7"/>
      <c r="H17" s="7"/>
      <c r="I17" s="7"/>
      <c r="J17" s="7"/>
      <c r="K17" s="7"/>
      <c r="L17" s="9"/>
      <c r="M17" s="10"/>
      <c r="N17" s="7"/>
      <c r="O17" s="10"/>
      <c r="P17" s="7"/>
      <c r="Q17" s="10"/>
      <c r="R17" s="7"/>
      <c r="S17" s="10"/>
      <c r="T17" s="7"/>
      <c r="U17" s="10"/>
      <c r="V17" s="7"/>
      <c r="W17" s="10"/>
      <c r="X17" s="7"/>
      <c r="Y17" s="10"/>
      <c r="Z17" s="7"/>
      <c r="AA17" s="10"/>
      <c r="AB17" s="7"/>
      <c r="AC17" s="10"/>
      <c r="AD17" s="7"/>
    </row>
    <row r="18" spans="1:30" ht="29.4" customHeight="1" x14ac:dyDescent="0.25">
      <c r="A18" s="7"/>
      <c r="B18" s="7"/>
      <c r="C18" s="519" t="s">
        <v>836</v>
      </c>
      <c r="D18" s="519"/>
      <c r="E18" s="519"/>
      <c r="F18" s="519"/>
      <c r="G18" s="519"/>
      <c r="H18" s="519"/>
      <c r="I18" s="519"/>
      <c r="J18" s="519"/>
      <c r="K18" s="519"/>
      <c r="L18" s="9" t="s">
        <v>407</v>
      </c>
      <c r="M18" s="473">
        <v>79.400000000000006</v>
      </c>
      <c r="N18" s="476">
        <v>5.4</v>
      </c>
      <c r="O18" s="473">
        <v>88.5</v>
      </c>
      <c r="P18" s="476">
        <v>2.8</v>
      </c>
      <c r="Q18" s="473">
        <v>79.099999999999994</v>
      </c>
      <c r="R18" s="476">
        <v>5.2</v>
      </c>
      <c r="S18" s="473">
        <v>79.5</v>
      </c>
      <c r="T18" s="472">
        <v>12.4</v>
      </c>
      <c r="U18" s="473">
        <v>83.8</v>
      </c>
      <c r="V18" s="476">
        <v>7.7</v>
      </c>
      <c r="W18" s="473">
        <v>91.5</v>
      </c>
      <c r="X18" s="476">
        <v>5</v>
      </c>
      <c r="Y18" s="473">
        <v>91.3</v>
      </c>
      <c r="Z18" s="476">
        <v>6.2</v>
      </c>
      <c r="AA18" s="473">
        <v>94.1</v>
      </c>
      <c r="AB18" s="472">
        <v>22.8</v>
      </c>
      <c r="AC18" s="473">
        <v>82.9</v>
      </c>
      <c r="AD18" s="476">
        <v>2.2999999999999998</v>
      </c>
    </row>
    <row r="19" spans="1:30" ht="16.5" customHeight="1" x14ac:dyDescent="0.25">
      <c r="A19" s="7"/>
      <c r="B19" s="7"/>
      <c r="C19" s="7" t="s">
        <v>837</v>
      </c>
      <c r="D19" s="7"/>
      <c r="E19" s="7"/>
      <c r="F19" s="7"/>
      <c r="G19" s="7"/>
      <c r="H19" s="7"/>
      <c r="I19" s="7"/>
      <c r="J19" s="7"/>
      <c r="K19" s="7"/>
      <c r="L19" s="9" t="s">
        <v>407</v>
      </c>
      <c r="M19" s="473">
        <v>93.5</v>
      </c>
      <c r="N19" s="476">
        <v>2</v>
      </c>
      <c r="O19" s="473">
        <v>95.5</v>
      </c>
      <c r="P19" s="476">
        <v>1</v>
      </c>
      <c r="Q19" s="473">
        <v>94.2</v>
      </c>
      <c r="R19" s="476">
        <v>2.7</v>
      </c>
      <c r="S19" s="473">
        <v>94</v>
      </c>
      <c r="T19" s="476">
        <v>3.6</v>
      </c>
      <c r="U19" s="473">
        <v>96.5</v>
      </c>
      <c r="V19" s="476">
        <v>1.1000000000000001</v>
      </c>
      <c r="W19" s="473">
        <v>94.6</v>
      </c>
      <c r="X19" s="476">
        <v>3.3</v>
      </c>
      <c r="Y19" s="473">
        <v>94.7</v>
      </c>
      <c r="Z19" s="476">
        <v>6.2</v>
      </c>
      <c r="AA19" s="473">
        <v>90.2</v>
      </c>
      <c r="AB19" s="476">
        <v>7.9</v>
      </c>
      <c r="AC19" s="473">
        <v>94.7</v>
      </c>
      <c r="AD19" s="476">
        <v>0.9</v>
      </c>
    </row>
    <row r="20" spans="1:30" ht="16.5" customHeight="1" x14ac:dyDescent="0.25">
      <c r="A20" s="7"/>
      <c r="B20" s="7"/>
      <c r="C20" s="7" t="s">
        <v>838</v>
      </c>
      <c r="D20" s="7"/>
      <c r="E20" s="7"/>
      <c r="F20" s="7"/>
      <c r="G20" s="7"/>
      <c r="H20" s="7"/>
      <c r="I20" s="7"/>
      <c r="J20" s="7"/>
      <c r="K20" s="7"/>
      <c r="L20" s="9" t="s">
        <v>407</v>
      </c>
      <c r="M20" s="473">
        <v>90.2</v>
      </c>
      <c r="N20" s="476">
        <v>1.4</v>
      </c>
      <c r="O20" s="473">
        <v>92.4</v>
      </c>
      <c r="P20" s="476">
        <v>1.5</v>
      </c>
      <c r="Q20" s="473">
        <v>90.6</v>
      </c>
      <c r="R20" s="476">
        <v>3.1</v>
      </c>
      <c r="S20" s="473">
        <v>90.8</v>
      </c>
      <c r="T20" s="476">
        <v>3.4</v>
      </c>
      <c r="U20" s="473">
        <v>93.6</v>
      </c>
      <c r="V20" s="476">
        <v>2.5</v>
      </c>
      <c r="W20" s="473">
        <v>92.8</v>
      </c>
      <c r="X20" s="476">
        <v>2.1</v>
      </c>
      <c r="Y20" s="473">
        <v>94.4</v>
      </c>
      <c r="Z20" s="476">
        <v>4.2</v>
      </c>
      <c r="AA20" s="473">
        <v>88.5</v>
      </c>
      <c r="AB20" s="476">
        <v>9.6999999999999993</v>
      </c>
      <c r="AC20" s="473">
        <v>91.3</v>
      </c>
      <c r="AD20" s="476">
        <v>1</v>
      </c>
    </row>
    <row r="21" spans="1:30" ht="16.5" customHeight="1" x14ac:dyDescent="0.25">
      <c r="A21" s="7"/>
      <c r="B21" s="7"/>
      <c r="C21" s="7" t="s">
        <v>839</v>
      </c>
      <c r="D21" s="7"/>
      <c r="E21" s="7"/>
      <c r="F21" s="7"/>
      <c r="G21" s="7"/>
      <c r="H21" s="7"/>
      <c r="I21" s="7"/>
      <c r="J21" s="7"/>
      <c r="K21" s="7"/>
      <c r="L21" s="9" t="s">
        <v>407</v>
      </c>
      <c r="M21" s="473">
        <v>95.3</v>
      </c>
      <c r="N21" s="476">
        <v>1.6</v>
      </c>
      <c r="O21" s="473">
        <v>96.2</v>
      </c>
      <c r="P21" s="476">
        <v>0.9</v>
      </c>
      <c r="Q21" s="473">
        <v>96.4</v>
      </c>
      <c r="R21" s="476">
        <v>1</v>
      </c>
      <c r="S21" s="473">
        <v>94.9</v>
      </c>
      <c r="T21" s="476">
        <v>1.8</v>
      </c>
      <c r="U21" s="473">
        <v>97</v>
      </c>
      <c r="V21" s="476">
        <v>2.1</v>
      </c>
      <c r="W21" s="473">
        <v>93.7</v>
      </c>
      <c r="X21" s="476">
        <v>2.6</v>
      </c>
      <c r="Y21" s="473">
        <v>96.4</v>
      </c>
      <c r="Z21" s="476">
        <v>2.5</v>
      </c>
      <c r="AA21" s="473">
        <v>97.4</v>
      </c>
      <c r="AB21" s="476">
        <v>4.7</v>
      </c>
      <c r="AC21" s="473">
        <v>95.9</v>
      </c>
      <c r="AD21" s="476">
        <v>0.7</v>
      </c>
    </row>
    <row r="22" spans="1:30" ht="16.5" customHeight="1" x14ac:dyDescent="0.25">
      <c r="A22" s="7"/>
      <c r="B22" s="7"/>
      <c r="C22" s="7" t="s">
        <v>840</v>
      </c>
      <c r="D22" s="7"/>
      <c r="E22" s="7"/>
      <c r="F22" s="7"/>
      <c r="G22" s="7"/>
      <c r="H22" s="7"/>
      <c r="I22" s="7"/>
      <c r="J22" s="7"/>
      <c r="K22" s="7"/>
      <c r="L22" s="9" t="s">
        <v>407</v>
      </c>
      <c r="M22" s="473">
        <v>92.9</v>
      </c>
      <c r="N22" s="476">
        <v>1.2</v>
      </c>
      <c r="O22" s="473">
        <v>94.5</v>
      </c>
      <c r="P22" s="476">
        <v>1.1000000000000001</v>
      </c>
      <c r="Q22" s="473">
        <v>93.3</v>
      </c>
      <c r="R22" s="476">
        <v>1.3</v>
      </c>
      <c r="S22" s="473">
        <v>93.1</v>
      </c>
      <c r="T22" s="476">
        <v>2</v>
      </c>
      <c r="U22" s="473">
        <v>95.4</v>
      </c>
      <c r="V22" s="476">
        <v>1.1000000000000001</v>
      </c>
      <c r="W22" s="473">
        <v>94.2</v>
      </c>
      <c r="X22" s="476">
        <v>1.8</v>
      </c>
      <c r="Y22" s="473">
        <v>95.2</v>
      </c>
      <c r="Z22" s="476">
        <v>1.9</v>
      </c>
      <c r="AA22" s="473">
        <v>95.5</v>
      </c>
      <c r="AB22" s="476">
        <v>4.0999999999999996</v>
      </c>
      <c r="AC22" s="473">
        <v>93.6</v>
      </c>
      <c r="AD22" s="476">
        <v>0.6</v>
      </c>
    </row>
    <row r="23" spans="1:30" ht="16.5" customHeight="1" x14ac:dyDescent="0.25">
      <c r="A23" s="7"/>
      <c r="B23" s="7" t="s">
        <v>1184</v>
      </c>
      <c r="C23" s="7"/>
      <c r="D23" s="7"/>
      <c r="E23" s="7"/>
      <c r="F23" s="7"/>
      <c r="G23" s="7"/>
      <c r="H23" s="7"/>
      <c r="I23" s="7"/>
      <c r="J23" s="7"/>
      <c r="K23" s="7"/>
      <c r="L23" s="9"/>
      <c r="M23" s="10"/>
      <c r="N23" s="7"/>
      <c r="O23" s="10"/>
      <c r="P23" s="7"/>
      <c r="Q23" s="10"/>
      <c r="R23" s="7"/>
      <c r="S23" s="10"/>
      <c r="T23" s="7"/>
      <c r="U23" s="10"/>
      <c r="V23" s="7"/>
      <c r="W23" s="10"/>
      <c r="X23" s="7"/>
      <c r="Y23" s="10"/>
      <c r="Z23" s="7"/>
      <c r="AA23" s="10"/>
      <c r="AB23" s="7"/>
      <c r="AC23" s="10"/>
      <c r="AD23" s="7"/>
    </row>
    <row r="24" spans="1:30" ht="29.4" customHeight="1" x14ac:dyDescent="0.25">
      <c r="A24" s="7"/>
      <c r="B24" s="7"/>
      <c r="C24" s="519" t="s">
        <v>836</v>
      </c>
      <c r="D24" s="519"/>
      <c r="E24" s="519"/>
      <c r="F24" s="519"/>
      <c r="G24" s="519"/>
      <c r="H24" s="519"/>
      <c r="I24" s="519"/>
      <c r="J24" s="519"/>
      <c r="K24" s="519"/>
      <c r="L24" s="9" t="s">
        <v>407</v>
      </c>
      <c r="M24" s="473">
        <v>18.899999999999999</v>
      </c>
      <c r="N24" s="476">
        <v>5</v>
      </c>
      <c r="O24" s="473">
        <v>12.7</v>
      </c>
      <c r="P24" s="476">
        <v>4.2</v>
      </c>
      <c r="Q24" s="473">
        <v>17.2</v>
      </c>
      <c r="R24" s="476">
        <v>5.3</v>
      </c>
      <c r="S24" s="465">
        <v>19</v>
      </c>
      <c r="T24" s="472">
        <v>12.9</v>
      </c>
      <c r="U24" s="473">
        <v>15.2</v>
      </c>
      <c r="V24" s="476">
        <v>5.5</v>
      </c>
      <c r="W24" s="465">
        <v>10</v>
      </c>
      <c r="X24" s="476">
        <v>7.2</v>
      </c>
      <c r="Y24" s="473">
        <v>13.8</v>
      </c>
      <c r="Z24" s="476">
        <v>6.4</v>
      </c>
      <c r="AA24" s="468" t="s">
        <v>501</v>
      </c>
      <c r="AB24" s="7"/>
      <c r="AC24" s="473">
        <v>16.899999999999999</v>
      </c>
      <c r="AD24" s="476">
        <v>2.2999999999999998</v>
      </c>
    </row>
    <row r="25" spans="1:30" ht="16.5" customHeight="1" x14ac:dyDescent="0.25">
      <c r="A25" s="7"/>
      <c r="B25" s="7"/>
      <c r="C25" s="7" t="s">
        <v>837</v>
      </c>
      <c r="D25" s="7"/>
      <c r="E25" s="7"/>
      <c r="F25" s="7"/>
      <c r="G25" s="7"/>
      <c r="H25" s="7"/>
      <c r="I25" s="7"/>
      <c r="J25" s="7"/>
      <c r="K25" s="7"/>
      <c r="L25" s="9" t="s">
        <v>407</v>
      </c>
      <c r="M25" s="474">
        <v>5.7</v>
      </c>
      <c r="N25" s="476">
        <v>1.5</v>
      </c>
      <c r="O25" s="474">
        <v>4.7</v>
      </c>
      <c r="P25" s="476">
        <v>1.9</v>
      </c>
      <c r="Q25" s="474">
        <v>5.7</v>
      </c>
      <c r="R25" s="476">
        <v>1.9</v>
      </c>
      <c r="S25" s="474">
        <v>5</v>
      </c>
      <c r="T25" s="476">
        <v>2.2000000000000002</v>
      </c>
      <c r="U25" s="474">
        <v>3.2</v>
      </c>
      <c r="V25" s="476">
        <v>1.4</v>
      </c>
      <c r="W25" s="469">
        <v>5.7</v>
      </c>
      <c r="X25" s="476">
        <v>3.5</v>
      </c>
      <c r="Y25" s="469">
        <v>4.5</v>
      </c>
      <c r="Z25" s="476">
        <v>3.1</v>
      </c>
      <c r="AA25" s="468" t="s">
        <v>501</v>
      </c>
      <c r="AB25" s="7"/>
      <c r="AC25" s="474">
        <v>5.2</v>
      </c>
      <c r="AD25" s="476">
        <v>0.8</v>
      </c>
    </row>
    <row r="26" spans="1:30" ht="16.5" customHeight="1" x14ac:dyDescent="0.25">
      <c r="A26" s="7"/>
      <c r="B26" s="7"/>
      <c r="C26" s="7" t="s">
        <v>838</v>
      </c>
      <c r="D26" s="7"/>
      <c r="E26" s="7"/>
      <c r="F26" s="7"/>
      <c r="G26" s="7"/>
      <c r="H26" s="7"/>
      <c r="I26" s="7"/>
      <c r="J26" s="7"/>
      <c r="K26" s="7"/>
      <c r="L26" s="9" t="s">
        <v>407</v>
      </c>
      <c r="M26" s="474">
        <v>9.9</v>
      </c>
      <c r="N26" s="476">
        <v>1.8</v>
      </c>
      <c r="O26" s="474">
        <v>7.5</v>
      </c>
      <c r="P26" s="476">
        <v>1.9</v>
      </c>
      <c r="Q26" s="474">
        <v>9.9</v>
      </c>
      <c r="R26" s="476">
        <v>2.2999999999999998</v>
      </c>
      <c r="S26" s="474">
        <v>8.6999999999999993</v>
      </c>
      <c r="T26" s="476">
        <v>3.4</v>
      </c>
      <c r="U26" s="474">
        <v>6.1</v>
      </c>
      <c r="V26" s="476">
        <v>1.9</v>
      </c>
      <c r="W26" s="474">
        <v>6.8</v>
      </c>
      <c r="X26" s="476">
        <v>3</v>
      </c>
      <c r="Y26" s="474">
        <v>7.5</v>
      </c>
      <c r="Z26" s="476">
        <v>3.3</v>
      </c>
      <c r="AA26" s="468" t="s">
        <v>501</v>
      </c>
      <c r="AB26" s="7"/>
      <c r="AC26" s="474">
        <v>8.8000000000000007</v>
      </c>
      <c r="AD26" s="476">
        <v>1</v>
      </c>
    </row>
    <row r="27" spans="1:30" ht="16.5" customHeight="1" x14ac:dyDescent="0.25">
      <c r="A27" s="7"/>
      <c r="B27" s="7"/>
      <c r="C27" s="7" t="s">
        <v>839</v>
      </c>
      <c r="D27" s="7"/>
      <c r="E27" s="7"/>
      <c r="F27" s="7"/>
      <c r="G27" s="7"/>
      <c r="H27" s="7"/>
      <c r="I27" s="7"/>
      <c r="J27" s="7"/>
      <c r="K27" s="7"/>
      <c r="L27" s="9" t="s">
        <v>407</v>
      </c>
      <c r="M27" s="474">
        <v>4.9000000000000004</v>
      </c>
      <c r="N27" s="476">
        <v>1.5</v>
      </c>
      <c r="O27" s="474">
        <v>3.7</v>
      </c>
      <c r="P27" s="476">
        <v>1.6</v>
      </c>
      <c r="Q27" s="474">
        <v>3.5</v>
      </c>
      <c r="R27" s="476">
        <v>1.5</v>
      </c>
      <c r="S27" s="474">
        <v>5.9</v>
      </c>
      <c r="T27" s="476">
        <v>2.1</v>
      </c>
      <c r="U27" s="469">
        <v>2.1</v>
      </c>
      <c r="V27" s="476">
        <v>1.6</v>
      </c>
      <c r="W27" s="469">
        <v>5</v>
      </c>
      <c r="X27" s="476">
        <v>3</v>
      </c>
      <c r="Y27" s="468" t="s">
        <v>501</v>
      </c>
      <c r="Z27" s="7"/>
      <c r="AA27" s="469">
        <v>5.3</v>
      </c>
      <c r="AB27" s="476">
        <v>4.7</v>
      </c>
      <c r="AC27" s="474">
        <v>4.2</v>
      </c>
      <c r="AD27" s="476">
        <v>0.8</v>
      </c>
    </row>
    <row r="28" spans="1:30" ht="16.5" customHeight="1" x14ac:dyDescent="0.25">
      <c r="A28" s="14"/>
      <c r="B28" s="14"/>
      <c r="C28" s="14" t="s">
        <v>840</v>
      </c>
      <c r="D28" s="14"/>
      <c r="E28" s="14"/>
      <c r="F28" s="14"/>
      <c r="G28" s="14"/>
      <c r="H28" s="14"/>
      <c r="I28" s="14"/>
      <c r="J28" s="14"/>
      <c r="K28" s="14"/>
      <c r="L28" s="15" t="s">
        <v>407</v>
      </c>
      <c r="M28" s="475">
        <v>7.3</v>
      </c>
      <c r="N28" s="477">
        <v>1.2</v>
      </c>
      <c r="O28" s="475">
        <v>5.6</v>
      </c>
      <c r="P28" s="477">
        <v>1.1000000000000001</v>
      </c>
      <c r="Q28" s="475">
        <v>6.4</v>
      </c>
      <c r="R28" s="477">
        <v>1.3</v>
      </c>
      <c r="S28" s="475">
        <v>7.2</v>
      </c>
      <c r="T28" s="477">
        <v>2</v>
      </c>
      <c r="U28" s="475">
        <v>4.5</v>
      </c>
      <c r="V28" s="477">
        <v>1.1000000000000001</v>
      </c>
      <c r="W28" s="475">
        <v>5.6</v>
      </c>
      <c r="X28" s="477">
        <v>1.8</v>
      </c>
      <c r="Y28" s="475">
        <v>4.5999999999999996</v>
      </c>
      <c r="Z28" s="477">
        <v>1.9</v>
      </c>
      <c r="AA28" s="470">
        <v>6</v>
      </c>
      <c r="AB28" s="477">
        <v>4.0999999999999996</v>
      </c>
      <c r="AC28" s="475">
        <v>6.3</v>
      </c>
      <c r="AD28" s="477">
        <v>0.6</v>
      </c>
    </row>
    <row r="29" spans="1:30" ht="4.5" customHeight="1" x14ac:dyDescent="0.25">
      <c r="A29" s="25"/>
      <c r="B29" s="2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row>
    <row r="30" spans="1:30" ht="16.5" customHeight="1" x14ac:dyDescent="0.25">
      <c r="A30" s="25"/>
      <c r="B30" s="25"/>
      <c r="C30" s="512" t="s">
        <v>1185</v>
      </c>
      <c r="D30" s="512"/>
      <c r="E30" s="512"/>
      <c r="F30" s="512"/>
      <c r="G30" s="512"/>
      <c r="H30" s="512"/>
      <c r="I30" s="512"/>
      <c r="J30" s="512"/>
      <c r="K30" s="512"/>
      <c r="L30" s="512"/>
      <c r="M30" s="512"/>
      <c r="N30" s="512"/>
      <c r="O30" s="512"/>
      <c r="P30" s="512"/>
      <c r="Q30" s="512"/>
      <c r="R30" s="512"/>
      <c r="S30" s="512"/>
      <c r="T30" s="512"/>
      <c r="U30" s="512"/>
      <c r="V30" s="512"/>
      <c r="W30" s="512"/>
      <c r="X30" s="512"/>
      <c r="Y30" s="512"/>
      <c r="Z30" s="512"/>
      <c r="AA30" s="512"/>
      <c r="AB30" s="512"/>
      <c r="AC30" s="512"/>
      <c r="AD30" s="512"/>
    </row>
    <row r="31" spans="1:30" ht="4.5" customHeight="1" x14ac:dyDescent="0.25">
      <c r="A31" s="25"/>
      <c r="B31" s="2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row>
    <row r="32" spans="1:30" ht="16.5" customHeight="1" x14ac:dyDescent="0.25">
      <c r="A32" s="155"/>
      <c r="B32" s="155"/>
      <c r="C32" s="512" t="s">
        <v>571</v>
      </c>
      <c r="D32" s="512"/>
      <c r="E32" s="512"/>
      <c r="F32" s="512"/>
      <c r="G32" s="512"/>
      <c r="H32" s="512"/>
      <c r="I32" s="512"/>
      <c r="J32" s="512"/>
      <c r="K32" s="512"/>
      <c r="L32" s="512"/>
      <c r="M32" s="512"/>
      <c r="N32" s="512"/>
      <c r="O32" s="512"/>
      <c r="P32" s="512"/>
      <c r="Q32" s="512"/>
      <c r="R32" s="512"/>
      <c r="S32" s="512"/>
      <c r="T32" s="512"/>
      <c r="U32" s="512"/>
      <c r="V32" s="512"/>
      <c r="W32" s="512"/>
      <c r="X32" s="512"/>
      <c r="Y32" s="512"/>
      <c r="Z32" s="512"/>
      <c r="AA32" s="512"/>
      <c r="AB32" s="512"/>
      <c r="AC32" s="512"/>
      <c r="AD32" s="512"/>
    </row>
    <row r="33" spans="1:30" ht="16.5" customHeight="1" x14ac:dyDescent="0.25">
      <c r="A33" s="155"/>
      <c r="B33" s="155"/>
      <c r="C33" s="512" t="s">
        <v>572</v>
      </c>
      <c r="D33" s="512"/>
      <c r="E33" s="512"/>
      <c r="F33" s="512"/>
      <c r="G33" s="512"/>
      <c r="H33" s="512"/>
      <c r="I33" s="512"/>
      <c r="J33" s="512"/>
      <c r="K33" s="512"/>
      <c r="L33" s="512"/>
      <c r="M33" s="512"/>
      <c r="N33" s="512"/>
      <c r="O33" s="512"/>
      <c r="P33" s="512"/>
      <c r="Q33" s="512"/>
      <c r="R33" s="512"/>
      <c r="S33" s="512"/>
      <c r="T33" s="512"/>
      <c r="U33" s="512"/>
      <c r="V33" s="512"/>
      <c r="W33" s="512"/>
      <c r="X33" s="512"/>
      <c r="Y33" s="512"/>
      <c r="Z33" s="512"/>
      <c r="AA33" s="512"/>
      <c r="AB33" s="512"/>
      <c r="AC33" s="512"/>
      <c r="AD33" s="512"/>
    </row>
    <row r="34" spans="1:30" ht="4.5" customHeight="1" x14ac:dyDescent="0.25">
      <c r="A34" s="25"/>
      <c r="B34" s="2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row>
    <row r="35" spans="1:30" ht="29.4" customHeight="1" x14ac:dyDescent="0.25">
      <c r="A35" s="25" t="s">
        <v>102</v>
      </c>
      <c r="B35" s="25"/>
      <c r="C35" s="512" t="s">
        <v>846</v>
      </c>
      <c r="D35" s="512"/>
      <c r="E35" s="512"/>
      <c r="F35" s="512"/>
      <c r="G35" s="512"/>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row>
    <row r="36" spans="1:30" ht="16.5" customHeight="1" x14ac:dyDescent="0.25">
      <c r="A36" s="25" t="s">
        <v>103</v>
      </c>
      <c r="B36" s="25"/>
      <c r="C36" s="512" t="s">
        <v>1186</v>
      </c>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row>
    <row r="37" spans="1:30" ht="55.2" customHeight="1" x14ac:dyDescent="0.25">
      <c r="A37" s="25" t="s">
        <v>104</v>
      </c>
      <c r="B37" s="25"/>
      <c r="C37" s="512" t="s">
        <v>1187</v>
      </c>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row>
    <row r="38" spans="1:30" ht="29.4" customHeight="1" x14ac:dyDescent="0.25">
      <c r="A38" s="25" t="s">
        <v>105</v>
      </c>
      <c r="B38" s="25"/>
      <c r="C38" s="512" t="s">
        <v>848</v>
      </c>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row>
    <row r="39" spans="1:30" ht="29.4" customHeight="1" x14ac:dyDescent="0.25">
      <c r="A39" s="25" t="s">
        <v>106</v>
      </c>
      <c r="B39" s="25"/>
      <c r="C39" s="512" t="s">
        <v>849</v>
      </c>
      <c r="D39" s="512"/>
      <c r="E39" s="512"/>
      <c r="F39" s="512"/>
      <c r="G39" s="512"/>
      <c r="H39" s="512"/>
      <c r="I39" s="512"/>
      <c r="J39" s="512"/>
      <c r="K39" s="512"/>
      <c r="L39" s="512"/>
      <c r="M39" s="512"/>
      <c r="N39" s="512"/>
      <c r="O39" s="512"/>
      <c r="P39" s="512"/>
      <c r="Q39" s="512"/>
      <c r="R39" s="512"/>
      <c r="S39" s="512"/>
      <c r="T39" s="512"/>
      <c r="U39" s="512"/>
      <c r="V39" s="512"/>
      <c r="W39" s="512"/>
      <c r="X39" s="512"/>
      <c r="Y39" s="512"/>
      <c r="Z39" s="512"/>
      <c r="AA39" s="512"/>
      <c r="AB39" s="512"/>
      <c r="AC39" s="512"/>
      <c r="AD39" s="512"/>
    </row>
    <row r="40" spans="1:30" ht="29.4" customHeight="1" x14ac:dyDescent="0.25">
      <c r="A40" s="25" t="s">
        <v>107</v>
      </c>
      <c r="B40" s="25"/>
      <c r="C40" s="512" t="s">
        <v>850</v>
      </c>
      <c r="D40" s="512"/>
      <c r="E40" s="512"/>
      <c r="F40" s="512"/>
      <c r="G40" s="512"/>
      <c r="H40" s="512"/>
      <c r="I40" s="512"/>
      <c r="J40" s="512"/>
      <c r="K40" s="512"/>
      <c r="L40" s="512"/>
      <c r="M40" s="512"/>
      <c r="N40" s="512"/>
      <c r="O40" s="512"/>
      <c r="P40" s="512"/>
      <c r="Q40" s="512"/>
      <c r="R40" s="512"/>
      <c r="S40" s="512"/>
      <c r="T40" s="512"/>
      <c r="U40" s="512"/>
      <c r="V40" s="512"/>
      <c r="W40" s="512"/>
      <c r="X40" s="512"/>
      <c r="Y40" s="512"/>
      <c r="Z40" s="512"/>
      <c r="AA40" s="512"/>
      <c r="AB40" s="512"/>
      <c r="AC40" s="512"/>
      <c r="AD40" s="512"/>
    </row>
    <row r="41" spans="1:30" ht="16.5" customHeight="1" x14ac:dyDescent="0.25">
      <c r="A41" s="25" t="s">
        <v>205</v>
      </c>
      <c r="B41" s="25"/>
      <c r="C41" s="512" t="s">
        <v>851</v>
      </c>
      <c r="D41" s="512"/>
      <c r="E41" s="512"/>
      <c r="F41" s="512"/>
      <c r="G41" s="512"/>
      <c r="H41" s="512"/>
      <c r="I41" s="512"/>
      <c r="J41" s="512"/>
      <c r="K41" s="512"/>
      <c r="L41" s="512"/>
      <c r="M41" s="512"/>
      <c r="N41" s="512"/>
      <c r="O41" s="512"/>
      <c r="P41" s="512"/>
      <c r="Q41" s="512"/>
      <c r="R41" s="512"/>
      <c r="S41" s="512"/>
      <c r="T41" s="512"/>
      <c r="U41" s="512"/>
      <c r="V41" s="512"/>
      <c r="W41" s="512"/>
      <c r="X41" s="512"/>
      <c r="Y41" s="512"/>
      <c r="Z41" s="512"/>
      <c r="AA41" s="512"/>
      <c r="AB41" s="512"/>
      <c r="AC41" s="512"/>
      <c r="AD41" s="512"/>
    </row>
    <row r="42" spans="1:30" ht="16.5" customHeight="1" x14ac:dyDescent="0.25">
      <c r="A42" s="25" t="s">
        <v>206</v>
      </c>
      <c r="B42" s="25"/>
      <c r="C42" s="512" t="s">
        <v>852</v>
      </c>
      <c r="D42" s="512"/>
      <c r="E42" s="512"/>
      <c r="F42" s="512"/>
      <c r="G42" s="512"/>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row>
    <row r="43" spans="1:30" ht="16.5" customHeight="1" x14ac:dyDescent="0.25">
      <c r="A43" s="25" t="s">
        <v>842</v>
      </c>
      <c r="B43" s="25"/>
      <c r="C43" s="512" t="s">
        <v>853</v>
      </c>
      <c r="D43" s="512"/>
      <c r="E43" s="512"/>
      <c r="F43" s="512"/>
      <c r="G43" s="512"/>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row>
    <row r="44" spans="1:30" ht="16.5" customHeight="1" x14ac:dyDescent="0.25">
      <c r="A44" s="25" t="s">
        <v>843</v>
      </c>
      <c r="B44" s="25"/>
      <c r="C44" s="512" t="s">
        <v>854</v>
      </c>
      <c r="D44" s="512"/>
      <c r="E44" s="512"/>
      <c r="F44" s="512"/>
      <c r="G44" s="512"/>
      <c r="H44" s="512"/>
      <c r="I44" s="512"/>
      <c r="J44" s="512"/>
      <c r="K44" s="512"/>
      <c r="L44" s="512"/>
      <c r="M44" s="512"/>
      <c r="N44" s="512"/>
      <c r="O44" s="512"/>
      <c r="P44" s="512"/>
      <c r="Q44" s="512"/>
      <c r="R44" s="512"/>
      <c r="S44" s="512"/>
      <c r="T44" s="512"/>
      <c r="U44" s="512"/>
      <c r="V44" s="512"/>
      <c r="W44" s="512"/>
      <c r="X44" s="512"/>
      <c r="Y44" s="512"/>
      <c r="Z44" s="512"/>
      <c r="AA44" s="512"/>
      <c r="AB44" s="512"/>
      <c r="AC44" s="512"/>
      <c r="AD44" s="512"/>
    </row>
    <row r="45" spans="1:30" ht="4.5" customHeight="1" x14ac:dyDescent="0.25"/>
    <row r="46" spans="1:30" ht="16.5" customHeight="1" x14ac:dyDescent="0.25">
      <c r="A46" s="26" t="s">
        <v>115</v>
      </c>
      <c r="B46" s="25"/>
      <c r="C46" s="25"/>
      <c r="D46" s="25"/>
      <c r="E46" s="512" t="s">
        <v>1188</v>
      </c>
      <c r="F46" s="512"/>
      <c r="G46" s="512"/>
      <c r="H46" s="512"/>
      <c r="I46" s="512"/>
      <c r="J46" s="512"/>
      <c r="K46" s="512"/>
      <c r="L46" s="512"/>
      <c r="M46" s="512"/>
      <c r="N46" s="512"/>
      <c r="O46" s="512"/>
      <c r="P46" s="512"/>
      <c r="Q46" s="512"/>
      <c r="R46" s="512"/>
      <c r="S46" s="512"/>
      <c r="T46" s="512"/>
      <c r="U46" s="512"/>
      <c r="V46" s="512"/>
      <c r="W46" s="512"/>
      <c r="X46" s="512"/>
      <c r="Y46" s="512"/>
      <c r="Z46" s="512"/>
      <c r="AA46" s="512"/>
      <c r="AB46" s="512"/>
      <c r="AC46" s="512"/>
      <c r="AD46" s="512"/>
    </row>
  </sheetData>
  <mergeCells count="28">
    <mergeCell ref="C11:K11"/>
    <mergeCell ref="C18:K18"/>
    <mergeCell ref="C24:K24"/>
    <mergeCell ref="K1:AD1"/>
    <mergeCell ref="C30:AD30"/>
    <mergeCell ref="W2:X2"/>
    <mergeCell ref="Y2:Z2"/>
    <mergeCell ref="AA2:AB2"/>
    <mergeCell ref="AC2:AD2"/>
    <mergeCell ref="C5:K5"/>
    <mergeCell ref="M2:N2"/>
    <mergeCell ref="O2:P2"/>
    <mergeCell ref="Q2:R2"/>
    <mergeCell ref="S2:T2"/>
    <mergeCell ref="U2:V2"/>
    <mergeCell ref="C32:AD32"/>
    <mergeCell ref="C33:AD33"/>
    <mergeCell ref="C35:AD35"/>
    <mergeCell ref="C36:AD36"/>
    <mergeCell ref="C37:AD37"/>
    <mergeCell ref="C43:AD43"/>
    <mergeCell ref="C44:AD44"/>
    <mergeCell ref="E46:AD46"/>
    <mergeCell ref="C38:AD38"/>
    <mergeCell ref="C39:AD39"/>
    <mergeCell ref="C40:AD40"/>
    <mergeCell ref="C41:AD41"/>
    <mergeCell ref="C42:AD42"/>
  </mergeCells>
  <pageMargins left="0.7" right="0.7" top="0.75" bottom="0.75" header="0.3" footer="0.3"/>
  <pageSetup paperSize="9" fitToHeight="0" orientation="landscape" horizontalDpi="300" verticalDpi="300"/>
  <headerFooter scaleWithDoc="0" alignWithMargins="0">
    <oddHeader>&amp;C&amp;"Arial"&amp;8TABLE 14A.49</oddHeader>
    <oddFooter>&amp;L&amp;"Arial"&amp;8REPORT ON
GOVERNMENT
SERVICES 2022&amp;R&amp;"Arial"&amp;8AGED CARE
SERVICES
PAGE &amp;B&amp;P&amp;B</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AD61"/>
  <sheetViews>
    <sheetView showGridLines="0" workbookViewId="0"/>
  </sheetViews>
  <sheetFormatPr defaultRowHeight="13.2" x14ac:dyDescent="0.25"/>
  <cols>
    <col min="1" max="10" width="1.88671875" customWidth="1"/>
    <col min="11" max="11" width="7" customWidth="1"/>
    <col min="12" max="12" width="5.44140625" customWidth="1"/>
    <col min="13" max="13" width="6.5546875" customWidth="1"/>
    <col min="14" max="14" width="6" customWidth="1"/>
    <col min="15" max="15" width="6.5546875" customWidth="1"/>
    <col min="16" max="16" width="6" customWidth="1"/>
    <col min="17" max="17" width="6.5546875" customWidth="1"/>
    <col min="18" max="18" width="6" customWidth="1"/>
    <col min="19" max="19" width="6.5546875" customWidth="1"/>
    <col min="20" max="20" width="6" customWidth="1"/>
    <col min="21" max="21" width="6.5546875" customWidth="1"/>
    <col min="22" max="22" width="6" customWidth="1"/>
    <col min="23" max="23" width="6.5546875" customWidth="1"/>
    <col min="24" max="24" width="6" customWidth="1"/>
    <col min="25" max="25" width="6.5546875" customWidth="1"/>
    <col min="26" max="26" width="6" customWidth="1"/>
    <col min="27" max="27" width="6.5546875" customWidth="1"/>
    <col min="28" max="28" width="6" customWidth="1"/>
    <col min="29" max="29" width="6.5546875" customWidth="1"/>
    <col min="30" max="30" width="6" customWidth="1"/>
  </cols>
  <sheetData>
    <row r="1" spans="1:30" ht="33.9" customHeight="1" x14ac:dyDescent="0.25">
      <c r="A1" s="8" t="s">
        <v>1189</v>
      </c>
      <c r="B1" s="8"/>
      <c r="C1" s="8"/>
      <c r="D1" s="8"/>
      <c r="E1" s="8"/>
      <c r="F1" s="8"/>
      <c r="G1" s="8"/>
      <c r="H1" s="8"/>
      <c r="I1" s="8"/>
      <c r="J1" s="8"/>
      <c r="K1" s="517" t="s">
        <v>1190</v>
      </c>
      <c r="L1" s="518"/>
      <c r="M1" s="518"/>
      <c r="N1" s="518"/>
      <c r="O1" s="518"/>
      <c r="P1" s="518"/>
      <c r="Q1" s="518"/>
      <c r="R1" s="518"/>
      <c r="S1" s="518"/>
      <c r="T1" s="518"/>
      <c r="U1" s="518"/>
      <c r="V1" s="518"/>
      <c r="W1" s="518"/>
      <c r="X1" s="518"/>
      <c r="Y1" s="518"/>
      <c r="Z1" s="518"/>
      <c r="AA1" s="518"/>
      <c r="AB1" s="518"/>
      <c r="AC1" s="518"/>
      <c r="AD1" s="518"/>
    </row>
    <row r="2" spans="1:30" ht="16.5" customHeight="1" x14ac:dyDescent="0.25">
      <c r="A2" s="11"/>
      <c r="B2" s="11"/>
      <c r="C2" s="11"/>
      <c r="D2" s="11"/>
      <c r="E2" s="11"/>
      <c r="F2" s="11"/>
      <c r="G2" s="11"/>
      <c r="H2" s="11"/>
      <c r="I2" s="11"/>
      <c r="J2" s="11"/>
      <c r="K2" s="11"/>
      <c r="L2" s="12" t="s">
        <v>62</v>
      </c>
      <c r="M2" s="523" t="s">
        <v>1191</v>
      </c>
      <c r="N2" s="524"/>
      <c r="O2" s="523" t="s">
        <v>1192</v>
      </c>
      <c r="P2" s="524"/>
      <c r="Q2" s="523" t="s">
        <v>1193</v>
      </c>
      <c r="R2" s="524"/>
      <c r="S2" s="523" t="s">
        <v>1194</v>
      </c>
      <c r="T2" s="524"/>
      <c r="U2" s="523" t="s">
        <v>1195</v>
      </c>
      <c r="V2" s="524"/>
      <c r="W2" s="523" t="s">
        <v>1196</v>
      </c>
      <c r="X2" s="524"/>
      <c r="Y2" s="523" t="s">
        <v>1197</v>
      </c>
      <c r="Z2" s="524"/>
      <c r="AA2" s="523" t="s">
        <v>1198</v>
      </c>
      <c r="AB2" s="524"/>
      <c r="AC2" s="523" t="s">
        <v>1199</v>
      </c>
      <c r="AD2" s="524"/>
    </row>
    <row r="3" spans="1:30" ht="16.5" customHeight="1" x14ac:dyDescent="0.25">
      <c r="A3" s="7" t="s">
        <v>1200</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86</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1201</v>
      </c>
      <c r="D5" s="7"/>
      <c r="E5" s="7"/>
      <c r="F5" s="7"/>
      <c r="G5" s="7"/>
      <c r="H5" s="7"/>
      <c r="I5" s="7"/>
      <c r="J5" s="7"/>
      <c r="K5" s="7"/>
      <c r="L5" s="9"/>
      <c r="M5" s="10"/>
      <c r="N5" s="7"/>
      <c r="O5" s="10"/>
      <c r="P5" s="7"/>
      <c r="Q5" s="10"/>
      <c r="R5" s="7"/>
      <c r="S5" s="10"/>
      <c r="T5" s="7"/>
      <c r="U5" s="10"/>
      <c r="V5" s="7"/>
      <c r="W5" s="10"/>
      <c r="X5" s="7"/>
      <c r="Y5" s="10"/>
      <c r="Z5" s="7"/>
      <c r="AA5" s="10"/>
      <c r="AB5" s="7"/>
      <c r="AC5" s="10"/>
      <c r="AD5" s="7"/>
    </row>
    <row r="6" spans="1:30" ht="29.4" customHeight="1" x14ac:dyDescent="0.25">
      <c r="A6" s="7"/>
      <c r="B6" s="7"/>
      <c r="C6" s="7"/>
      <c r="D6" s="519" t="s">
        <v>836</v>
      </c>
      <c r="E6" s="519"/>
      <c r="F6" s="519"/>
      <c r="G6" s="519"/>
      <c r="H6" s="519"/>
      <c r="I6" s="519"/>
      <c r="J6" s="519"/>
      <c r="K6" s="519"/>
      <c r="L6" s="9" t="s">
        <v>407</v>
      </c>
      <c r="M6" s="483">
        <v>69.5</v>
      </c>
      <c r="N6" s="485">
        <v>4.8</v>
      </c>
      <c r="O6" s="483">
        <v>74.900000000000006</v>
      </c>
      <c r="P6" s="485">
        <v>7.6</v>
      </c>
      <c r="Q6" s="483">
        <v>66.900000000000006</v>
      </c>
      <c r="R6" s="485">
        <v>2.5</v>
      </c>
      <c r="S6" s="483">
        <v>75.7</v>
      </c>
      <c r="T6" s="485">
        <v>6.5</v>
      </c>
      <c r="U6" s="483">
        <v>75.599999999999994</v>
      </c>
      <c r="V6" s="482">
        <v>15.6</v>
      </c>
      <c r="W6" s="483">
        <v>88.2</v>
      </c>
      <c r="X6" s="485">
        <v>5.4</v>
      </c>
      <c r="Y6" s="483">
        <v>56.3</v>
      </c>
      <c r="Z6" s="482">
        <v>16.3</v>
      </c>
      <c r="AA6" s="478">
        <v>35.5</v>
      </c>
      <c r="AB6" s="481" t="s">
        <v>501</v>
      </c>
      <c r="AC6" s="483">
        <v>71.400000000000006</v>
      </c>
      <c r="AD6" s="485">
        <v>3.1</v>
      </c>
    </row>
    <row r="7" spans="1:30" ht="16.5" customHeight="1" x14ac:dyDescent="0.25">
      <c r="A7" s="7"/>
      <c r="B7" s="7"/>
      <c r="C7" s="7"/>
      <c r="D7" s="7" t="s">
        <v>837</v>
      </c>
      <c r="E7" s="7"/>
      <c r="F7" s="7"/>
      <c r="G7" s="7"/>
      <c r="H7" s="7"/>
      <c r="I7" s="7"/>
      <c r="J7" s="7"/>
      <c r="K7" s="7"/>
      <c r="L7" s="9" t="s">
        <v>407</v>
      </c>
      <c r="M7" s="483">
        <v>75.099999999999994</v>
      </c>
      <c r="N7" s="485">
        <v>4</v>
      </c>
      <c r="O7" s="483">
        <v>78.5</v>
      </c>
      <c r="P7" s="485">
        <v>4</v>
      </c>
      <c r="Q7" s="483">
        <v>74.900000000000006</v>
      </c>
      <c r="R7" s="485">
        <v>3.7</v>
      </c>
      <c r="S7" s="483">
        <v>82.6</v>
      </c>
      <c r="T7" s="485">
        <v>4.2</v>
      </c>
      <c r="U7" s="483">
        <v>79.8</v>
      </c>
      <c r="V7" s="485">
        <v>7.2</v>
      </c>
      <c r="W7" s="483">
        <v>80.2</v>
      </c>
      <c r="X7" s="485">
        <v>6.8</v>
      </c>
      <c r="Y7" s="483">
        <v>74.2</v>
      </c>
      <c r="Z7" s="482">
        <v>14.1</v>
      </c>
      <c r="AA7" s="483">
        <v>77.400000000000006</v>
      </c>
      <c r="AB7" s="482">
        <v>35.200000000000003</v>
      </c>
      <c r="AC7" s="483">
        <v>77.599999999999994</v>
      </c>
      <c r="AD7" s="485">
        <v>2.4</v>
      </c>
    </row>
    <row r="8" spans="1:30" ht="16.5" customHeight="1" x14ac:dyDescent="0.25">
      <c r="A8" s="7"/>
      <c r="B8" s="7"/>
      <c r="C8" s="7"/>
      <c r="D8" s="7" t="s">
        <v>838</v>
      </c>
      <c r="E8" s="7"/>
      <c r="F8" s="7"/>
      <c r="G8" s="7"/>
      <c r="H8" s="7"/>
      <c r="I8" s="7"/>
      <c r="J8" s="7"/>
      <c r="K8" s="7"/>
      <c r="L8" s="9" t="s">
        <v>407</v>
      </c>
      <c r="M8" s="483">
        <v>73.099999999999994</v>
      </c>
      <c r="N8" s="485">
        <v>3.2</v>
      </c>
      <c r="O8" s="483">
        <v>76.900000000000006</v>
      </c>
      <c r="P8" s="485">
        <v>3.8</v>
      </c>
      <c r="Q8" s="483">
        <v>72.8</v>
      </c>
      <c r="R8" s="485">
        <v>3.1</v>
      </c>
      <c r="S8" s="483">
        <v>81.599999999999994</v>
      </c>
      <c r="T8" s="485">
        <v>3.4</v>
      </c>
      <c r="U8" s="483">
        <v>83.4</v>
      </c>
      <c r="V8" s="485">
        <v>4.3</v>
      </c>
      <c r="W8" s="483">
        <v>80.8</v>
      </c>
      <c r="X8" s="485">
        <v>5.5</v>
      </c>
      <c r="Y8" s="483">
        <v>76.3</v>
      </c>
      <c r="Z8" s="482">
        <v>11.2</v>
      </c>
      <c r="AA8" s="479">
        <v>63.2</v>
      </c>
      <c r="AB8" s="482">
        <v>33.700000000000003</v>
      </c>
      <c r="AC8" s="483">
        <v>75.8</v>
      </c>
      <c r="AD8" s="485">
        <v>1.6</v>
      </c>
    </row>
    <row r="9" spans="1:30" ht="16.5" customHeight="1" x14ac:dyDescent="0.25">
      <c r="A9" s="7"/>
      <c r="B9" s="7"/>
      <c r="C9" s="7"/>
      <c r="D9" s="7" t="s">
        <v>839</v>
      </c>
      <c r="E9" s="7"/>
      <c r="F9" s="7"/>
      <c r="G9" s="7"/>
      <c r="H9" s="7"/>
      <c r="I9" s="7"/>
      <c r="J9" s="7"/>
      <c r="K9" s="7"/>
      <c r="L9" s="9" t="s">
        <v>407</v>
      </c>
      <c r="M9" s="483">
        <v>76.8</v>
      </c>
      <c r="N9" s="485">
        <v>3.3</v>
      </c>
      <c r="O9" s="483">
        <v>75.8</v>
      </c>
      <c r="P9" s="485">
        <v>2.8</v>
      </c>
      <c r="Q9" s="483">
        <v>78.3</v>
      </c>
      <c r="R9" s="485">
        <v>3.7</v>
      </c>
      <c r="S9" s="483">
        <v>83.8</v>
      </c>
      <c r="T9" s="485">
        <v>2.6</v>
      </c>
      <c r="U9" s="483">
        <v>84.9</v>
      </c>
      <c r="V9" s="485">
        <v>5.2</v>
      </c>
      <c r="W9" s="483">
        <v>84.2</v>
      </c>
      <c r="X9" s="485">
        <v>6.9</v>
      </c>
      <c r="Y9" s="483">
        <v>83.4</v>
      </c>
      <c r="Z9" s="485">
        <v>6.2</v>
      </c>
      <c r="AA9" s="479">
        <v>54.2</v>
      </c>
      <c r="AB9" s="482">
        <v>33.5</v>
      </c>
      <c r="AC9" s="483">
        <v>78.3</v>
      </c>
      <c r="AD9" s="485">
        <v>1.4</v>
      </c>
    </row>
    <row r="10" spans="1:30" ht="16.5" customHeight="1" x14ac:dyDescent="0.25">
      <c r="A10" s="7"/>
      <c r="B10" s="7"/>
      <c r="C10" s="7"/>
      <c r="D10" s="7" t="s">
        <v>840</v>
      </c>
      <c r="E10" s="7"/>
      <c r="F10" s="7"/>
      <c r="G10" s="7"/>
      <c r="H10" s="7"/>
      <c r="I10" s="7"/>
      <c r="J10" s="7"/>
      <c r="K10" s="7"/>
      <c r="L10" s="9" t="s">
        <v>407</v>
      </c>
      <c r="M10" s="483">
        <v>75.099999999999994</v>
      </c>
      <c r="N10" s="485">
        <v>2.4</v>
      </c>
      <c r="O10" s="483">
        <v>76.5</v>
      </c>
      <c r="P10" s="485">
        <v>2.1</v>
      </c>
      <c r="Q10" s="483">
        <v>75.3</v>
      </c>
      <c r="R10" s="485">
        <v>2.5</v>
      </c>
      <c r="S10" s="483">
        <v>82.9</v>
      </c>
      <c r="T10" s="485">
        <v>2.2999999999999998</v>
      </c>
      <c r="U10" s="483">
        <v>83.8</v>
      </c>
      <c r="V10" s="485">
        <v>4.9000000000000004</v>
      </c>
      <c r="W10" s="483">
        <v>81.7</v>
      </c>
      <c r="X10" s="485">
        <v>5.0999999999999996</v>
      </c>
      <c r="Y10" s="483">
        <v>80.099999999999994</v>
      </c>
      <c r="Z10" s="485">
        <v>6.8</v>
      </c>
      <c r="AA10" s="483">
        <v>61.2</v>
      </c>
      <c r="AB10" s="482">
        <v>21.6</v>
      </c>
      <c r="AC10" s="483">
        <v>77.099999999999994</v>
      </c>
      <c r="AD10" s="485">
        <v>1.1000000000000001</v>
      </c>
    </row>
    <row r="11" spans="1:30" ht="16.5" customHeight="1" x14ac:dyDescent="0.25">
      <c r="A11" s="7"/>
      <c r="B11" s="7"/>
      <c r="C11" s="7" t="s">
        <v>1202</v>
      </c>
      <c r="D11" s="7"/>
      <c r="E11" s="7"/>
      <c r="F11" s="7"/>
      <c r="G11" s="7"/>
      <c r="H11" s="7"/>
      <c r="I11" s="7"/>
      <c r="J11" s="7"/>
      <c r="K11" s="7"/>
      <c r="L11" s="9"/>
      <c r="M11" s="10"/>
      <c r="N11" s="7"/>
      <c r="O11" s="10"/>
      <c r="P11" s="7"/>
      <c r="Q11" s="10"/>
      <c r="R11" s="7"/>
      <c r="S11" s="10"/>
      <c r="T11" s="7"/>
      <c r="U11" s="10"/>
      <c r="V11" s="7"/>
      <c r="W11" s="10"/>
      <c r="X11" s="7"/>
      <c r="Y11" s="10"/>
      <c r="Z11" s="7"/>
      <c r="AA11" s="10"/>
      <c r="AB11" s="7"/>
      <c r="AC11" s="10"/>
      <c r="AD11" s="7"/>
    </row>
    <row r="12" spans="1:30" ht="29.4" customHeight="1" x14ac:dyDescent="0.25">
      <c r="A12" s="7"/>
      <c r="B12" s="7"/>
      <c r="C12" s="7"/>
      <c r="D12" s="519" t="s">
        <v>836</v>
      </c>
      <c r="E12" s="519"/>
      <c r="F12" s="519"/>
      <c r="G12" s="519"/>
      <c r="H12" s="519"/>
      <c r="I12" s="519"/>
      <c r="J12" s="519"/>
      <c r="K12" s="519"/>
      <c r="L12" s="9" t="s">
        <v>407</v>
      </c>
      <c r="M12" s="483">
        <v>87</v>
      </c>
      <c r="N12" s="485">
        <v>2.9</v>
      </c>
      <c r="O12" s="483">
        <v>95.4</v>
      </c>
      <c r="P12" s="485">
        <v>3.4</v>
      </c>
      <c r="Q12" s="483">
        <v>89.5</v>
      </c>
      <c r="R12" s="485">
        <v>5.3</v>
      </c>
      <c r="S12" s="483">
        <v>91.6</v>
      </c>
      <c r="T12" s="485">
        <v>6.6</v>
      </c>
      <c r="U12" s="483">
        <v>84.8</v>
      </c>
      <c r="V12" s="482">
        <v>10.1</v>
      </c>
      <c r="W12" s="483">
        <v>91.9</v>
      </c>
      <c r="X12" s="485">
        <v>9.9</v>
      </c>
      <c r="Y12" s="483">
        <v>77.099999999999994</v>
      </c>
      <c r="Z12" s="482">
        <v>10.4</v>
      </c>
      <c r="AA12" s="483">
        <v>71</v>
      </c>
      <c r="AB12" s="482">
        <v>30.3</v>
      </c>
      <c r="AC12" s="483">
        <v>89.3</v>
      </c>
      <c r="AD12" s="485">
        <v>2.6</v>
      </c>
    </row>
    <row r="13" spans="1:30" ht="16.5" customHeight="1" x14ac:dyDescent="0.25">
      <c r="A13" s="7"/>
      <c r="B13" s="7"/>
      <c r="C13" s="7"/>
      <c r="D13" s="7" t="s">
        <v>837</v>
      </c>
      <c r="E13" s="7"/>
      <c r="F13" s="7"/>
      <c r="G13" s="7"/>
      <c r="H13" s="7"/>
      <c r="I13" s="7"/>
      <c r="J13" s="7"/>
      <c r="K13" s="7"/>
      <c r="L13" s="9" t="s">
        <v>407</v>
      </c>
      <c r="M13" s="483">
        <v>93.5</v>
      </c>
      <c r="N13" s="485">
        <v>2.7</v>
      </c>
      <c r="O13" s="483">
        <v>94</v>
      </c>
      <c r="P13" s="485">
        <v>2</v>
      </c>
      <c r="Q13" s="483">
        <v>92.1</v>
      </c>
      <c r="R13" s="485">
        <v>2.7</v>
      </c>
      <c r="S13" s="483">
        <v>95</v>
      </c>
      <c r="T13" s="485">
        <v>3.5</v>
      </c>
      <c r="U13" s="483">
        <v>92.4</v>
      </c>
      <c r="V13" s="485">
        <v>7.2</v>
      </c>
      <c r="W13" s="483">
        <v>90.2</v>
      </c>
      <c r="X13" s="485">
        <v>5.3</v>
      </c>
      <c r="Y13" s="483">
        <v>92.6</v>
      </c>
      <c r="Z13" s="485">
        <v>8.3000000000000007</v>
      </c>
      <c r="AA13" s="483">
        <v>90.6</v>
      </c>
      <c r="AB13" s="482">
        <v>25</v>
      </c>
      <c r="AC13" s="483">
        <v>93.1</v>
      </c>
      <c r="AD13" s="485">
        <v>1.6</v>
      </c>
    </row>
    <row r="14" spans="1:30" ht="16.5" customHeight="1" x14ac:dyDescent="0.25">
      <c r="A14" s="7"/>
      <c r="B14" s="7"/>
      <c r="C14" s="7"/>
      <c r="D14" s="7" t="s">
        <v>838</v>
      </c>
      <c r="E14" s="7"/>
      <c r="F14" s="7"/>
      <c r="G14" s="7"/>
      <c r="H14" s="7"/>
      <c r="I14" s="7"/>
      <c r="J14" s="7"/>
      <c r="K14" s="7"/>
      <c r="L14" s="9" t="s">
        <v>407</v>
      </c>
      <c r="M14" s="483">
        <v>91.3</v>
      </c>
      <c r="N14" s="485">
        <v>2.2999999999999998</v>
      </c>
      <c r="O14" s="483">
        <v>93.5</v>
      </c>
      <c r="P14" s="485">
        <v>1.8</v>
      </c>
      <c r="Q14" s="483">
        <v>91.1</v>
      </c>
      <c r="R14" s="485">
        <v>2.9</v>
      </c>
      <c r="S14" s="483">
        <v>95</v>
      </c>
      <c r="T14" s="485">
        <v>2.2000000000000002</v>
      </c>
      <c r="U14" s="483">
        <v>92.7</v>
      </c>
      <c r="V14" s="485">
        <v>2.9</v>
      </c>
      <c r="W14" s="483">
        <v>92.2</v>
      </c>
      <c r="X14" s="485">
        <v>4.5</v>
      </c>
      <c r="Y14" s="483">
        <v>91</v>
      </c>
      <c r="Z14" s="485">
        <v>7</v>
      </c>
      <c r="AA14" s="483">
        <v>85.5</v>
      </c>
      <c r="AB14" s="482">
        <v>28.3</v>
      </c>
      <c r="AC14" s="483">
        <v>92</v>
      </c>
      <c r="AD14" s="485">
        <v>0.9</v>
      </c>
    </row>
    <row r="15" spans="1:30" ht="16.5" customHeight="1" x14ac:dyDescent="0.25">
      <c r="A15" s="7"/>
      <c r="B15" s="7"/>
      <c r="C15" s="7"/>
      <c r="D15" s="7" t="s">
        <v>839</v>
      </c>
      <c r="E15" s="7"/>
      <c r="F15" s="7"/>
      <c r="G15" s="7"/>
      <c r="H15" s="7"/>
      <c r="I15" s="7"/>
      <c r="J15" s="7"/>
      <c r="K15" s="7"/>
      <c r="L15" s="9" t="s">
        <v>407</v>
      </c>
      <c r="M15" s="483">
        <v>92.7</v>
      </c>
      <c r="N15" s="485">
        <v>1.8</v>
      </c>
      <c r="O15" s="483">
        <v>93.8</v>
      </c>
      <c r="P15" s="485">
        <v>1.7</v>
      </c>
      <c r="Q15" s="483">
        <v>93.4</v>
      </c>
      <c r="R15" s="485">
        <v>2</v>
      </c>
      <c r="S15" s="483">
        <v>96.6</v>
      </c>
      <c r="T15" s="485">
        <v>1.5</v>
      </c>
      <c r="U15" s="483">
        <v>95.8</v>
      </c>
      <c r="V15" s="485">
        <v>2.8</v>
      </c>
      <c r="W15" s="483">
        <v>96.2</v>
      </c>
      <c r="X15" s="485">
        <v>3.2</v>
      </c>
      <c r="Y15" s="480">
        <v>102.3</v>
      </c>
      <c r="Z15" s="482">
        <v>24.3</v>
      </c>
      <c r="AA15" s="483">
        <v>75.900000000000006</v>
      </c>
      <c r="AB15" s="482">
        <v>18.7</v>
      </c>
      <c r="AC15" s="483">
        <v>94.1</v>
      </c>
      <c r="AD15" s="485">
        <v>0.9</v>
      </c>
    </row>
    <row r="16" spans="1:30" ht="16.5" customHeight="1" x14ac:dyDescent="0.25">
      <c r="A16" s="7"/>
      <c r="B16" s="7"/>
      <c r="C16" s="7"/>
      <c r="D16" s="7" t="s">
        <v>840</v>
      </c>
      <c r="E16" s="7"/>
      <c r="F16" s="7"/>
      <c r="G16" s="7"/>
      <c r="H16" s="7"/>
      <c r="I16" s="7"/>
      <c r="J16" s="7"/>
      <c r="K16" s="7"/>
      <c r="L16" s="9" t="s">
        <v>407</v>
      </c>
      <c r="M16" s="483">
        <v>92.2</v>
      </c>
      <c r="N16" s="485">
        <v>1.3</v>
      </c>
      <c r="O16" s="483">
        <v>93.8</v>
      </c>
      <c r="P16" s="485">
        <v>1.3</v>
      </c>
      <c r="Q16" s="483">
        <v>91.9</v>
      </c>
      <c r="R16" s="485">
        <v>1.4</v>
      </c>
      <c r="S16" s="483">
        <v>95.6</v>
      </c>
      <c r="T16" s="485">
        <v>1.3</v>
      </c>
      <c r="U16" s="483">
        <v>94.8</v>
      </c>
      <c r="V16" s="485">
        <v>3.2</v>
      </c>
      <c r="W16" s="483">
        <v>93.2</v>
      </c>
      <c r="X16" s="485">
        <v>2.9</v>
      </c>
      <c r="Y16" s="483">
        <v>94.7</v>
      </c>
      <c r="Z16" s="485">
        <v>3.7</v>
      </c>
      <c r="AA16" s="483">
        <v>78.2</v>
      </c>
      <c r="AB16" s="482">
        <v>11.2</v>
      </c>
      <c r="AC16" s="483">
        <v>93.1</v>
      </c>
      <c r="AD16" s="485">
        <v>0.7</v>
      </c>
    </row>
    <row r="17" spans="1:30" ht="16.5" customHeight="1" x14ac:dyDescent="0.25">
      <c r="A17" s="7"/>
      <c r="B17" s="7"/>
      <c r="C17" s="7" t="s">
        <v>1203</v>
      </c>
      <c r="D17" s="7"/>
      <c r="E17" s="7"/>
      <c r="F17" s="7"/>
      <c r="G17" s="7"/>
      <c r="H17" s="7"/>
      <c r="I17" s="7"/>
      <c r="J17" s="7"/>
      <c r="K17" s="7"/>
      <c r="L17" s="9"/>
      <c r="M17" s="10"/>
      <c r="N17" s="7"/>
      <c r="O17" s="10"/>
      <c r="P17" s="7"/>
      <c r="Q17" s="10"/>
      <c r="R17" s="7"/>
      <c r="S17" s="10"/>
      <c r="T17" s="7"/>
      <c r="U17" s="10"/>
      <c r="V17" s="7"/>
      <c r="W17" s="10"/>
      <c r="X17" s="7"/>
      <c r="Y17" s="10"/>
      <c r="Z17" s="7"/>
      <c r="AA17" s="10"/>
      <c r="AB17" s="7"/>
      <c r="AC17" s="10"/>
      <c r="AD17" s="7"/>
    </row>
    <row r="18" spans="1:30" ht="29.4" customHeight="1" x14ac:dyDescent="0.25">
      <c r="A18" s="7"/>
      <c r="B18" s="7"/>
      <c r="C18" s="7"/>
      <c r="D18" s="519" t="s">
        <v>836</v>
      </c>
      <c r="E18" s="519"/>
      <c r="F18" s="519"/>
      <c r="G18" s="519"/>
      <c r="H18" s="519"/>
      <c r="I18" s="519"/>
      <c r="J18" s="519"/>
      <c r="K18" s="519"/>
      <c r="L18" s="9" t="s">
        <v>407</v>
      </c>
      <c r="M18" s="483">
        <v>95.8</v>
      </c>
      <c r="N18" s="485">
        <v>0.6</v>
      </c>
      <c r="O18" s="483">
        <v>98.4</v>
      </c>
      <c r="P18" s="485">
        <v>2.9</v>
      </c>
      <c r="Q18" s="483">
        <v>98.3</v>
      </c>
      <c r="R18" s="485">
        <v>3.1</v>
      </c>
      <c r="S18" s="483">
        <v>95.7</v>
      </c>
      <c r="T18" s="485">
        <v>4.0999999999999996</v>
      </c>
      <c r="U18" s="483">
        <v>92</v>
      </c>
      <c r="V18" s="485">
        <v>9.6</v>
      </c>
      <c r="W18" s="480">
        <v>102.9</v>
      </c>
      <c r="X18" s="482">
        <v>43.2</v>
      </c>
      <c r="Y18" s="483">
        <v>85.4</v>
      </c>
      <c r="Z18" s="482">
        <v>10.199999999999999</v>
      </c>
      <c r="AA18" s="480">
        <v>100</v>
      </c>
      <c r="AB18" s="485" t="s">
        <v>79</v>
      </c>
      <c r="AC18" s="483">
        <v>95.7</v>
      </c>
      <c r="AD18" s="485">
        <v>1.3</v>
      </c>
    </row>
    <row r="19" spans="1:30" ht="16.5" customHeight="1" x14ac:dyDescent="0.25">
      <c r="A19" s="7"/>
      <c r="B19" s="7"/>
      <c r="C19" s="7"/>
      <c r="D19" s="7" t="s">
        <v>837</v>
      </c>
      <c r="E19" s="7"/>
      <c r="F19" s="7"/>
      <c r="G19" s="7"/>
      <c r="H19" s="7"/>
      <c r="I19" s="7"/>
      <c r="J19" s="7"/>
      <c r="K19" s="7"/>
      <c r="L19" s="9" t="s">
        <v>407</v>
      </c>
      <c r="M19" s="483">
        <v>99</v>
      </c>
      <c r="N19" s="485">
        <v>0.6</v>
      </c>
      <c r="O19" s="483">
        <v>98.6</v>
      </c>
      <c r="P19" s="485">
        <v>0.6</v>
      </c>
      <c r="Q19" s="483">
        <v>97.3</v>
      </c>
      <c r="R19" s="485">
        <v>2.9</v>
      </c>
      <c r="S19" s="483">
        <v>98.2</v>
      </c>
      <c r="T19" s="485">
        <v>2.5</v>
      </c>
      <c r="U19" s="483">
        <v>93.6</v>
      </c>
      <c r="V19" s="485">
        <v>7</v>
      </c>
      <c r="W19" s="483">
        <v>96.1</v>
      </c>
      <c r="X19" s="485">
        <v>4.5</v>
      </c>
      <c r="Y19" s="483">
        <v>95.7</v>
      </c>
      <c r="Z19" s="485">
        <v>9.1999999999999993</v>
      </c>
      <c r="AA19" s="480">
        <v>100</v>
      </c>
      <c r="AB19" s="485" t="s">
        <v>79</v>
      </c>
      <c r="AC19" s="483">
        <v>98</v>
      </c>
      <c r="AD19" s="485">
        <v>1.2</v>
      </c>
    </row>
    <row r="20" spans="1:30" ht="16.5" customHeight="1" x14ac:dyDescent="0.25">
      <c r="A20" s="7"/>
      <c r="B20" s="7"/>
      <c r="C20" s="7"/>
      <c r="D20" s="7" t="s">
        <v>838</v>
      </c>
      <c r="E20" s="7"/>
      <c r="F20" s="7"/>
      <c r="G20" s="7"/>
      <c r="H20" s="7"/>
      <c r="I20" s="7"/>
      <c r="J20" s="7"/>
      <c r="K20" s="7"/>
      <c r="L20" s="9" t="s">
        <v>407</v>
      </c>
      <c r="M20" s="483">
        <v>97.6</v>
      </c>
      <c r="N20" s="485" t="s">
        <v>79</v>
      </c>
      <c r="O20" s="483">
        <v>97.9</v>
      </c>
      <c r="P20" s="485" t="s">
        <v>79</v>
      </c>
      <c r="Q20" s="483">
        <v>97.1</v>
      </c>
      <c r="R20" s="485">
        <v>2.1</v>
      </c>
      <c r="S20" s="483">
        <v>98</v>
      </c>
      <c r="T20" s="485">
        <v>1.5</v>
      </c>
      <c r="U20" s="483">
        <v>99.3</v>
      </c>
      <c r="V20" s="485" t="s">
        <v>79</v>
      </c>
      <c r="W20" s="483">
        <v>97.5</v>
      </c>
      <c r="X20" s="485">
        <v>2.7</v>
      </c>
      <c r="Y20" s="483">
        <v>98</v>
      </c>
      <c r="Z20" s="485">
        <v>1.5</v>
      </c>
      <c r="AA20" s="480">
        <v>100</v>
      </c>
      <c r="AB20" s="485" t="s">
        <v>79</v>
      </c>
      <c r="AC20" s="483">
        <v>97.4</v>
      </c>
      <c r="AD20" s="485">
        <v>0.8</v>
      </c>
    </row>
    <row r="21" spans="1:30" ht="16.5" customHeight="1" x14ac:dyDescent="0.25">
      <c r="A21" s="7"/>
      <c r="B21" s="7"/>
      <c r="C21" s="7"/>
      <c r="D21" s="7" t="s">
        <v>839</v>
      </c>
      <c r="E21" s="7"/>
      <c r="F21" s="7"/>
      <c r="G21" s="7"/>
      <c r="H21" s="7"/>
      <c r="I21" s="7"/>
      <c r="J21" s="7"/>
      <c r="K21" s="7"/>
      <c r="L21" s="9" t="s">
        <v>407</v>
      </c>
      <c r="M21" s="483">
        <v>98.6</v>
      </c>
      <c r="N21" s="485">
        <v>0.6</v>
      </c>
      <c r="O21" s="483">
        <v>98.6</v>
      </c>
      <c r="P21" s="485">
        <v>0.4</v>
      </c>
      <c r="Q21" s="483">
        <v>99.1</v>
      </c>
      <c r="R21" s="485">
        <v>1.6</v>
      </c>
      <c r="S21" s="483">
        <v>98.7</v>
      </c>
      <c r="T21" s="485">
        <v>1.5</v>
      </c>
      <c r="U21" s="480">
        <v>100</v>
      </c>
      <c r="V21" s="485" t="s">
        <v>79</v>
      </c>
      <c r="W21" s="480">
        <v>101.8</v>
      </c>
      <c r="X21" s="482">
        <v>20.8</v>
      </c>
      <c r="Y21" s="480">
        <v>100</v>
      </c>
      <c r="Z21" s="485" t="s">
        <v>79</v>
      </c>
      <c r="AA21" s="480">
        <v>100</v>
      </c>
      <c r="AB21" s="485" t="s">
        <v>79</v>
      </c>
      <c r="AC21" s="483">
        <v>99</v>
      </c>
      <c r="AD21" s="485">
        <v>1</v>
      </c>
    </row>
    <row r="22" spans="1:30" ht="16.5" customHeight="1" x14ac:dyDescent="0.25">
      <c r="A22" s="7"/>
      <c r="B22" s="7"/>
      <c r="C22" s="7"/>
      <c r="D22" s="7" t="s">
        <v>840</v>
      </c>
      <c r="E22" s="7"/>
      <c r="F22" s="7"/>
      <c r="G22" s="7"/>
      <c r="H22" s="7"/>
      <c r="I22" s="7"/>
      <c r="J22" s="7"/>
      <c r="K22" s="7"/>
      <c r="L22" s="9" t="s">
        <v>407</v>
      </c>
      <c r="M22" s="483">
        <v>98.1</v>
      </c>
      <c r="N22" s="485">
        <v>0.6</v>
      </c>
      <c r="O22" s="483">
        <v>98.4</v>
      </c>
      <c r="P22" s="485">
        <v>0.6</v>
      </c>
      <c r="Q22" s="483">
        <v>97.6</v>
      </c>
      <c r="R22" s="485">
        <v>1</v>
      </c>
      <c r="S22" s="483">
        <v>98.7</v>
      </c>
      <c r="T22" s="485">
        <v>0.6</v>
      </c>
      <c r="U22" s="483">
        <v>98.7</v>
      </c>
      <c r="V22" s="485">
        <v>1.9</v>
      </c>
      <c r="W22" s="483">
        <v>99</v>
      </c>
      <c r="X22" s="485">
        <v>1.2</v>
      </c>
      <c r="Y22" s="480">
        <v>100.4</v>
      </c>
      <c r="Z22" s="485">
        <v>2.2000000000000002</v>
      </c>
      <c r="AA22" s="480">
        <v>100</v>
      </c>
      <c r="AB22" s="485" t="s">
        <v>79</v>
      </c>
      <c r="AC22" s="483">
        <v>98.3</v>
      </c>
      <c r="AD22" s="485">
        <v>0.4</v>
      </c>
    </row>
    <row r="23" spans="1:30" ht="16.5" customHeight="1" x14ac:dyDescent="0.25">
      <c r="A23" s="7"/>
      <c r="B23" s="7" t="s">
        <v>89</v>
      </c>
      <c r="C23" s="7"/>
      <c r="D23" s="7"/>
      <c r="E23" s="7"/>
      <c r="F23" s="7"/>
      <c r="G23" s="7"/>
      <c r="H23" s="7"/>
      <c r="I23" s="7"/>
      <c r="J23" s="7"/>
      <c r="K23" s="7"/>
      <c r="L23" s="9"/>
      <c r="M23" s="10"/>
      <c r="N23" s="7"/>
      <c r="O23" s="10"/>
      <c r="P23" s="7"/>
      <c r="Q23" s="10"/>
      <c r="R23" s="7"/>
      <c r="S23" s="10"/>
      <c r="T23" s="7"/>
      <c r="U23" s="10"/>
      <c r="V23" s="7"/>
      <c r="W23" s="10"/>
      <c r="X23" s="7"/>
      <c r="Y23" s="10"/>
      <c r="Z23" s="7"/>
      <c r="AA23" s="10"/>
      <c r="AB23" s="7"/>
      <c r="AC23" s="10"/>
      <c r="AD23" s="7"/>
    </row>
    <row r="24" spans="1:30" ht="16.5" customHeight="1" x14ac:dyDescent="0.25">
      <c r="A24" s="7"/>
      <c r="B24" s="7"/>
      <c r="C24" s="7" t="s">
        <v>1201</v>
      </c>
      <c r="D24" s="7"/>
      <c r="E24" s="7"/>
      <c r="F24" s="7"/>
      <c r="G24" s="7"/>
      <c r="H24" s="7"/>
      <c r="I24" s="7"/>
      <c r="J24" s="7"/>
      <c r="K24" s="7"/>
      <c r="L24" s="9"/>
      <c r="M24" s="10"/>
      <c r="N24" s="7"/>
      <c r="O24" s="10"/>
      <c r="P24" s="7"/>
      <c r="Q24" s="10"/>
      <c r="R24" s="7"/>
      <c r="S24" s="10"/>
      <c r="T24" s="7"/>
      <c r="U24" s="10"/>
      <c r="V24" s="7"/>
      <c r="W24" s="10"/>
      <c r="X24" s="7"/>
      <c r="Y24" s="10"/>
      <c r="Z24" s="7"/>
      <c r="AA24" s="10"/>
      <c r="AB24" s="7"/>
      <c r="AC24" s="10"/>
      <c r="AD24" s="7"/>
    </row>
    <row r="25" spans="1:30" ht="29.4" customHeight="1" x14ac:dyDescent="0.25">
      <c r="A25" s="7"/>
      <c r="B25" s="7"/>
      <c r="C25" s="7"/>
      <c r="D25" s="519" t="s">
        <v>836</v>
      </c>
      <c r="E25" s="519"/>
      <c r="F25" s="519"/>
      <c r="G25" s="519"/>
      <c r="H25" s="519"/>
      <c r="I25" s="519"/>
      <c r="J25" s="519"/>
      <c r="K25" s="519"/>
      <c r="L25" s="9" t="s">
        <v>407</v>
      </c>
      <c r="M25" s="483">
        <v>73.7</v>
      </c>
      <c r="N25" s="485">
        <v>5.6</v>
      </c>
      <c r="O25" s="483">
        <v>78</v>
      </c>
      <c r="P25" s="485">
        <v>9.6</v>
      </c>
      <c r="Q25" s="483">
        <v>67.8</v>
      </c>
      <c r="R25" s="485">
        <v>4.7</v>
      </c>
      <c r="S25" s="483">
        <v>80.400000000000006</v>
      </c>
      <c r="T25" s="482">
        <v>10.199999999999999</v>
      </c>
      <c r="U25" s="483">
        <v>78.2</v>
      </c>
      <c r="V25" s="485">
        <v>3.9</v>
      </c>
      <c r="W25" s="483">
        <v>81.5</v>
      </c>
      <c r="X25" s="482">
        <v>10.4</v>
      </c>
      <c r="Y25" s="483">
        <v>75</v>
      </c>
      <c r="Z25" s="482">
        <v>13.4</v>
      </c>
      <c r="AA25" s="483">
        <v>70.599999999999994</v>
      </c>
      <c r="AB25" s="482">
        <v>28.7</v>
      </c>
      <c r="AC25" s="483">
        <v>74.5</v>
      </c>
      <c r="AD25" s="485">
        <v>2.9</v>
      </c>
    </row>
    <row r="26" spans="1:30" ht="16.5" customHeight="1" x14ac:dyDescent="0.25">
      <c r="A26" s="7"/>
      <c r="B26" s="7"/>
      <c r="C26" s="7"/>
      <c r="D26" s="7" t="s">
        <v>837</v>
      </c>
      <c r="E26" s="7"/>
      <c r="F26" s="7"/>
      <c r="G26" s="7"/>
      <c r="H26" s="7"/>
      <c r="I26" s="7"/>
      <c r="J26" s="7"/>
      <c r="K26" s="7"/>
      <c r="L26" s="9" t="s">
        <v>407</v>
      </c>
      <c r="M26" s="483">
        <v>77</v>
      </c>
      <c r="N26" s="485">
        <v>2.1</v>
      </c>
      <c r="O26" s="483">
        <v>78</v>
      </c>
      <c r="P26" s="485">
        <v>5.6</v>
      </c>
      <c r="Q26" s="483">
        <v>72.099999999999994</v>
      </c>
      <c r="R26" s="485">
        <v>3.3</v>
      </c>
      <c r="S26" s="483">
        <v>79.599999999999994</v>
      </c>
      <c r="T26" s="485">
        <v>6</v>
      </c>
      <c r="U26" s="483">
        <v>80.5</v>
      </c>
      <c r="V26" s="485">
        <v>4.7</v>
      </c>
      <c r="W26" s="483">
        <v>83.5</v>
      </c>
      <c r="X26" s="485">
        <v>5.4</v>
      </c>
      <c r="Y26" s="483">
        <v>76.5</v>
      </c>
      <c r="Z26" s="485">
        <v>4.9000000000000004</v>
      </c>
      <c r="AA26" s="483">
        <v>75.599999999999994</v>
      </c>
      <c r="AB26" s="482">
        <v>14.2</v>
      </c>
      <c r="AC26" s="483">
        <v>77.3</v>
      </c>
      <c r="AD26" s="485">
        <v>1.7</v>
      </c>
    </row>
    <row r="27" spans="1:30" ht="16.5" customHeight="1" x14ac:dyDescent="0.25">
      <c r="A27" s="7"/>
      <c r="B27" s="7"/>
      <c r="C27" s="7"/>
      <c r="D27" s="7" t="s">
        <v>838</v>
      </c>
      <c r="E27" s="7"/>
      <c r="F27" s="7"/>
      <c r="G27" s="7"/>
      <c r="H27" s="7"/>
      <c r="I27" s="7"/>
      <c r="J27" s="7"/>
      <c r="K27" s="7"/>
      <c r="L27" s="9" t="s">
        <v>407</v>
      </c>
      <c r="M27" s="483">
        <v>76.400000000000006</v>
      </c>
      <c r="N27" s="485">
        <v>2.2999999999999998</v>
      </c>
      <c r="O27" s="483">
        <v>77.3</v>
      </c>
      <c r="P27" s="485">
        <v>3.9</v>
      </c>
      <c r="Q27" s="483">
        <v>70.8</v>
      </c>
      <c r="R27" s="485">
        <v>3.4</v>
      </c>
      <c r="S27" s="483">
        <v>79.3</v>
      </c>
      <c r="T27" s="485">
        <v>5.5</v>
      </c>
      <c r="U27" s="483">
        <v>80.2</v>
      </c>
      <c r="V27" s="485">
        <v>3</v>
      </c>
      <c r="W27" s="483">
        <v>82.3</v>
      </c>
      <c r="X27" s="485">
        <v>4.2</v>
      </c>
      <c r="Y27" s="483">
        <v>72.8</v>
      </c>
      <c r="Z27" s="485">
        <v>8</v>
      </c>
      <c r="AA27" s="483">
        <v>67.2</v>
      </c>
      <c r="AB27" s="482">
        <v>13.1</v>
      </c>
      <c r="AC27" s="483">
        <v>76.3</v>
      </c>
      <c r="AD27" s="485">
        <v>1.6</v>
      </c>
    </row>
    <row r="28" spans="1:30" ht="16.5" customHeight="1" x14ac:dyDescent="0.25">
      <c r="A28" s="7"/>
      <c r="B28" s="7"/>
      <c r="C28" s="7"/>
      <c r="D28" s="7" t="s">
        <v>839</v>
      </c>
      <c r="E28" s="7"/>
      <c r="F28" s="7"/>
      <c r="G28" s="7"/>
      <c r="H28" s="7"/>
      <c r="I28" s="7"/>
      <c r="J28" s="7"/>
      <c r="K28" s="7"/>
      <c r="L28" s="9" t="s">
        <v>407</v>
      </c>
      <c r="M28" s="483">
        <v>75.599999999999994</v>
      </c>
      <c r="N28" s="485">
        <v>2.9</v>
      </c>
      <c r="O28" s="483">
        <v>81.400000000000006</v>
      </c>
      <c r="P28" s="485">
        <v>3</v>
      </c>
      <c r="Q28" s="483">
        <v>77</v>
      </c>
      <c r="R28" s="485">
        <v>2.1</v>
      </c>
      <c r="S28" s="483">
        <v>79.2</v>
      </c>
      <c r="T28" s="485">
        <v>3.9</v>
      </c>
      <c r="U28" s="483">
        <v>82.3</v>
      </c>
      <c r="V28" s="485">
        <v>3.7</v>
      </c>
      <c r="W28" s="483">
        <v>84.5</v>
      </c>
      <c r="X28" s="485">
        <v>5.0999999999999996</v>
      </c>
      <c r="Y28" s="483">
        <v>80.2</v>
      </c>
      <c r="Z28" s="485">
        <v>6.5</v>
      </c>
      <c r="AA28" s="483">
        <v>75</v>
      </c>
      <c r="AB28" s="482">
        <v>11.8</v>
      </c>
      <c r="AC28" s="483">
        <v>78.400000000000006</v>
      </c>
      <c r="AD28" s="485">
        <v>1.4</v>
      </c>
    </row>
    <row r="29" spans="1:30" ht="16.5" customHeight="1" x14ac:dyDescent="0.25">
      <c r="A29" s="7"/>
      <c r="B29" s="7"/>
      <c r="C29" s="7"/>
      <c r="D29" s="7" t="s">
        <v>840</v>
      </c>
      <c r="E29" s="7"/>
      <c r="F29" s="7"/>
      <c r="G29" s="7"/>
      <c r="H29" s="7"/>
      <c r="I29" s="7"/>
      <c r="J29" s="7"/>
      <c r="K29" s="7"/>
      <c r="L29" s="9" t="s">
        <v>407</v>
      </c>
      <c r="M29" s="483">
        <v>76</v>
      </c>
      <c r="N29" s="485">
        <v>2.2000000000000002</v>
      </c>
      <c r="O29" s="483">
        <v>79.5</v>
      </c>
      <c r="P29" s="485">
        <v>3</v>
      </c>
      <c r="Q29" s="483">
        <v>74.099999999999994</v>
      </c>
      <c r="R29" s="485">
        <v>2.2999999999999998</v>
      </c>
      <c r="S29" s="483">
        <v>79.3</v>
      </c>
      <c r="T29" s="485">
        <v>3.2</v>
      </c>
      <c r="U29" s="483">
        <v>81.2</v>
      </c>
      <c r="V29" s="485">
        <v>2.8</v>
      </c>
      <c r="W29" s="483">
        <v>83.5</v>
      </c>
      <c r="X29" s="485">
        <v>2.9</v>
      </c>
      <c r="Y29" s="483">
        <v>78.2</v>
      </c>
      <c r="Z29" s="485">
        <v>5.7</v>
      </c>
      <c r="AA29" s="483">
        <v>72.400000000000006</v>
      </c>
      <c r="AB29" s="485">
        <v>8.4</v>
      </c>
      <c r="AC29" s="483">
        <v>77.400000000000006</v>
      </c>
      <c r="AD29" s="485">
        <v>1</v>
      </c>
    </row>
    <row r="30" spans="1:30" ht="16.5" customHeight="1" x14ac:dyDescent="0.25">
      <c r="A30" s="7"/>
      <c r="B30" s="7"/>
      <c r="C30" s="7" t="s">
        <v>1202</v>
      </c>
      <c r="D30" s="7"/>
      <c r="E30" s="7"/>
      <c r="F30" s="7"/>
      <c r="G30" s="7"/>
      <c r="H30" s="7"/>
      <c r="I30" s="7"/>
      <c r="J30" s="7"/>
      <c r="K30" s="7"/>
      <c r="L30" s="9"/>
      <c r="M30" s="10"/>
      <c r="N30" s="7"/>
      <c r="O30" s="10"/>
      <c r="P30" s="7"/>
      <c r="Q30" s="10"/>
      <c r="R30" s="7"/>
      <c r="S30" s="10"/>
      <c r="T30" s="7"/>
      <c r="U30" s="10"/>
      <c r="V30" s="7"/>
      <c r="W30" s="10"/>
      <c r="X30" s="7"/>
      <c r="Y30" s="10"/>
      <c r="Z30" s="7"/>
      <c r="AA30" s="10"/>
      <c r="AB30" s="7"/>
      <c r="AC30" s="10"/>
      <c r="AD30" s="7"/>
    </row>
    <row r="31" spans="1:30" ht="29.4" customHeight="1" x14ac:dyDescent="0.25">
      <c r="A31" s="7"/>
      <c r="B31" s="7"/>
      <c r="C31" s="7"/>
      <c r="D31" s="519" t="s">
        <v>836</v>
      </c>
      <c r="E31" s="519"/>
      <c r="F31" s="519"/>
      <c r="G31" s="519"/>
      <c r="H31" s="519"/>
      <c r="I31" s="519"/>
      <c r="J31" s="519"/>
      <c r="K31" s="519"/>
      <c r="L31" s="9" t="s">
        <v>407</v>
      </c>
      <c r="M31" s="483">
        <v>91</v>
      </c>
      <c r="N31" s="485">
        <v>3.9</v>
      </c>
      <c r="O31" s="483">
        <v>93.1</v>
      </c>
      <c r="P31" s="482">
        <v>10.9</v>
      </c>
      <c r="Q31" s="483">
        <v>86.7</v>
      </c>
      <c r="R31" s="485">
        <v>9.1</v>
      </c>
      <c r="S31" s="483">
        <v>95.8</v>
      </c>
      <c r="T31" s="485">
        <v>8.6999999999999993</v>
      </c>
      <c r="U31" s="483">
        <v>92.2</v>
      </c>
      <c r="V31" s="485">
        <v>1.6</v>
      </c>
      <c r="W31" s="483">
        <v>93.1</v>
      </c>
      <c r="X31" s="485">
        <v>6.7</v>
      </c>
      <c r="Y31" s="483">
        <v>88.8</v>
      </c>
      <c r="Z31" s="482">
        <v>13.2</v>
      </c>
      <c r="AA31" s="480">
        <v>105.9</v>
      </c>
      <c r="AB31" s="485">
        <v>1.4</v>
      </c>
      <c r="AC31" s="483">
        <v>90.9</v>
      </c>
      <c r="AD31" s="485">
        <v>0.8</v>
      </c>
    </row>
    <row r="32" spans="1:30" ht="16.5" customHeight="1" x14ac:dyDescent="0.25">
      <c r="A32" s="7"/>
      <c r="B32" s="7"/>
      <c r="C32" s="7"/>
      <c r="D32" s="7" t="s">
        <v>837</v>
      </c>
      <c r="E32" s="7"/>
      <c r="F32" s="7"/>
      <c r="G32" s="7"/>
      <c r="H32" s="7"/>
      <c r="I32" s="7"/>
      <c r="J32" s="7"/>
      <c r="K32" s="7"/>
      <c r="L32" s="9" t="s">
        <v>407</v>
      </c>
      <c r="M32" s="483">
        <v>92.7</v>
      </c>
      <c r="N32" s="485">
        <v>2.2999999999999998</v>
      </c>
      <c r="O32" s="483">
        <v>94.1</v>
      </c>
      <c r="P32" s="485">
        <v>1.6</v>
      </c>
      <c r="Q32" s="483">
        <v>91.3</v>
      </c>
      <c r="R32" s="485">
        <v>0.6</v>
      </c>
      <c r="S32" s="483">
        <v>93.9</v>
      </c>
      <c r="T32" s="485">
        <v>3.3</v>
      </c>
      <c r="U32" s="483">
        <v>94.7</v>
      </c>
      <c r="V32" s="485">
        <v>2.2000000000000002</v>
      </c>
      <c r="W32" s="483">
        <v>92.7</v>
      </c>
      <c r="X32" s="485">
        <v>4.2</v>
      </c>
      <c r="Y32" s="483">
        <v>92.4</v>
      </c>
      <c r="Z32" s="485">
        <v>2.4</v>
      </c>
      <c r="AA32" s="483">
        <v>85.4</v>
      </c>
      <c r="AB32" s="482">
        <v>10.9</v>
      </c>
      <c r="AC32" s="483">
        <v>93.4</v>
      </c>
      <c r="AD32" s="485">
        <v>1.1000000000000001</v>
      </c>
    </row>
    <row r="33" spans="1:30" ht="16.5" customHeight="1" x14ac:dyDescent="0.25">
      <c r="A33" s="7"/>
      <c r="B33" s="7"/>
      <c r="C33" s="7"/>
      <c r="D33" s="7" t="s">
        <v>838</v>
      </c>
      <c r="E33" s="7"/>
      <c r="F33" s="7"/>
      <c r="G33" s="7"/>
      <c r="H33" s="7"/>
      <c r="I33" s="7"/>
      <c r="J33" s="7"/>
      <c r="K33" s="7"/>
      <c r="L33" s="9" t="s">
        <v>407</v>
      </c>
      <c r="M33" s="483">
        <v>92.6</v>
      </c>
      <c r="N33" s="485">
        <v>1.9</v>
      </c>
      <c r="O33" s="483">
        <v>93.6</v>
      </c>
      <c r="P33" s="485">
        <v>0.4</v>
      </c>
      <c r="Q33" s="483">
        <v>90.5</v>
      </c>
      <c r="R33" s="485">
        <v>0.5</v>
      </c>
      <c r="S33" s="483">
        <v>93.9</v>
      </c>
      <c r="T33" s="485">
        <v>2.7</v>
      </c>
      <c r="U33" s="483">
        <v>94.3</v>
      </c>
      <c r="V33" s="485">
        <v>1.2</v>
      </c>
      <c r="W33" s="483">
        <v>94</v>
      </c>
      <c r="X33" s="485">
        <v>2.2000000000000002</v>
      </c>
      <c r="Y33" s="483">
        <v>89.2</v>
      </c>
      <c r="Z33" s="485">
        <v>4</v>
      </c>
      <c r="AA33" s="483">
        <v>85.2</v>
      </c>
      <c r="AB33" s="482">
        <v>10.6</v>
      </c>
      <c r="AC33" s="483">
        <v>92.7</v>
      </c>
      <c r="AD33" s="485">
        <v>0.8</v>
      </c>
    </row>
    <row r="34" spans="1:30" ht="16.5" customHeight="1" x14ac:dyDescent="0.25">
      <c r="A34" s="7"/>
      <c r="B34" s="7"/>
      <c r="C34" s="7"/>
      <c r="D34" s="7" t="s">
        <v>839</v>
      </c>
      <c r="E34" s="7"/>
      <c r="F34" s="7"/>
      <c r="G34" s="7"/>
      <c r="H34" s="7"/>
      <c r="I34" s="7"/>
      <c r="J34" s="7"/>
      <c r="K34" s="7"/>
      <c r="L34" s="9" t="s">
        <v>407</v>
      </c>
      <c r="M34" s="483">
        <v>93.2</v>
      </c>
      <c r="N34" s="485">
        <v>1.5</v>
      </c>
      <c r="O34" s="483">
        <v>94.2</v>
      </c>
      <c r="P34" s="485">
        <v>1.3</v>
      </c>
      <c r="Q34" s="483">
        <v>94.1</v>
      </c>
      <c r="R34" s="485">
        <v>2</v>
      </c>
      <c r="S34" s="483">
        <v>92.1</v>
      </c>
      <c r="T34" s="485">
        <v>2.4</v>
      </c>
      <c r="U34" s="483">
        <v>94.1</v>
      </c>
      <c r="V34" s="485">
        <v>2.5</v>
      </c>
      <c r="W34" s="483">
        <v>92.5</v>
      </c>
      <c r="X34" s="485">
        <v>3.2</v>
      </c>
      <c r="Y34" s="483">
        <v>93.9</v>
      </c>
      <c r="Z34" s="485">
        <v>1.5</v>
      </c>
      <c r="AA34" s="483">
        <v>89.5</v>
      </c>
      <c r="AB34" s="485">
        <v>6.8</v>
      </c>
      <c r="AC34" s="483">
        <v>93.8</v>
      </c>
      <c r="AD34" s="485">
        <v>1</v>
      </c>
    </row>
    <row r="35" spans="1:30" ht="16.5" customHeight="1" x14ac:dyDescent="0.25">
      <c r="A35" s="7"/>
      <c r="B35" s="7"/>
      <c r="C35" s="7"/>
      <c r="D35" s="7" t="s">
        <v>840</v>
      </c>
      <c r="E35" s="7"/>
      <c r="F35" s="7"/>
      <c r="G35" s="7"/>
      <c r="H35" s="7"/>
      <c r="I35" s="7"/>
      <c r="J35" s="7"/>
      <c r="K35" s="7"/>
      <c r="L35" s="9" t="s">
        <v>407</v>
      </c>
      <c r="M35" s="483">
        <v>92.9</v>
      </c>
      <c r="N35" s="485">
        <v>1.4</v>
      </c>
      <c r="O35" s="483">
        <v>94.2</v>
      </c>
      <c r="P35" s="485">
        <v>1.4</v>
      </c>
      <c r="Q35" s="483">
        <v>92.4</v>
      </c>
      <c r="R35" s="485">
        <v>1.3</v>
      </c>
      <c r="S35" s="483">
        <v>93.2</v>
      </c>
      <c r="T35" s="485">
        <v>1.7</v>
      </c>
      <c r="U35" s="483">
        <v>94.8</v>
      </c>
      <c r="V35" s="485">
        <v>1.3</v>
      </c>
      <c r="W35" s="483">
        <v>93.7</v>
      </c>
      <c r="X35" s="485">
        <v>2</v>
      </c>
      <c r="Y35" s="483">
        <v>92.6</v>
      </c>
      <c r="Z35" s="485">
        <v>3</v>
      </c>
      <c r="AA35" s="483">
        <v>90.3</v>
      </c>
      <c r="AB35" s="485">
        <v>5.2</v>
      </c>
      <c r="AC35" s="483">
        <v>93.2</v>
      </c>
      <c r="AD35" s="485">
        <v>0.7</v>
      </c>
    </row>
    <row r="36" spans="1:30" ht="16.5" customHeight="1" x14ac:dyDescent="0.25">
      <c r="A36" s="7"/>
      <c r="B36" s="7"/>
      <c r="C36" s="7" t="s">
        <v>1203</v>
      </c>
      <c r="D36" s="7"/>
      <c r="E36" s="7"/>
      <c r="F36" s="7"/>
      <c r="G36" s="7"/>
      <c r="H36" s="7"/>
      <c r="I36" s="7"/>
      <c r="J36" s="7"/>
      <c r="K36" s="7"/>
      <c r="L36" s="9"/>
      <c r="M36" s="10"/>
      <c r="N36" s="7"/>
      <c r="O36" s="10"/>
      <c r="P36" s="7"/>
      <c r="Q36" s="10"/>
      <c r="R36" s="7"/>
      <c r="S36" s="10"/>
      <c r="T36" s="7"/>
      <c r="U36" s="10"/>
      <c r="V36" s="7"/>
      <c r="W36" s="10"/>
      <c r="X36" s="7"/>
      <c r="Y36" s="10"/>
      <c r="Z36" s="7"/>
      <c r="AA36" s="10"/>
      <c r="AB36" s="7"/>
      <c r="AC36" s="10"/>
      <c r="AD36" s="7"/>
    </row>
    <row r="37" spans="1:30" ht="29.4" customHeight="1" x14ac:dyDescent="0.25">
      <c r="A37" s="7"/>
      <c r="B37" s="7"/>
      <c r="C37" s="7"/>
      <c r="D37" s="519" t="s">
        <v>836</v>
      </c>
      <c r="E37" s="519"/>
      <c r="F37" s="519"/>
      <c r="G37" s="519"/>
      <c r="H37" s="519"/>
      <c r="I37" s="519"/>
      <c r="J37" s="519"/>
      <c r="K37" s="519"/>
      <c r="L37" s="9" t="s">
        <v>407</v>
      </c>
      <c r="M37" s="483">
        <v>96</v>
      </c>
      <c r="N37" s="485">
        <v>2.8</v>
      </c>
      <c r="O37" s="483">
        <v>99</v>
      </c>
      <c r="P37" s="482">
        <v>12.7</v>
      </c>
      <c r="Q37" s="483">
        <v>91.5</v>
      </c>
      <c r="R37" s="482">
        <v>10.199999999999999</v>
      </c>
      <c r="S37" s="480">
        <v>102.7</v>
      </c>
      <c r="T37" s="482">
        <v>16.399999999999999</v>
      </c>
      <c r="U37" s="480">
        <v>100</v>
      </c>
      <c r="V37" s="485">
        <v>0.7</v>
      </c>
      <c r="W37" s="480">
        <v>100.8</v>
      </c>
      <c r="X37" s="485">
        <v>0.4</v>
      </c>
      <c r="Y37" s="483">
        <v>98.8</v>
      </c>
      <c r="Z37" s="482">
        <v>16.3</v>
      </c>
      <c r="AA37" s="480">
        <v>100</v>
      </c>
      <c r="AB37" s="482">
        <v>15.5</v>
      </c>
      <c r="AC37" s="483">
        <v>96.8</v>
      </c>
      <c r="AD37" s="485">
        <v>0.7</v>
      </c>
    </row>
    <row r="38" spans="1:30" ht="16.5" customHeight="1" x14ac:dyDescent="0.25">
      <c r="A38" s="7"/>
      <c r="B38" s="7"/>
      <c r="C38" s="7"/>
      <c r="D38" s="7" t="s">
        <v>837</v>
      </c>
      <c r="E38" s="7"/>
      <c r="F38" s="7"/>
      <c r="G38" s="7"/>
      <c r="H38" s="7"/>
      <c r="I38" s="7"/>
      <c r="J38" s="7"/>
      <c r="K38" s="7"/>
      <c r="L38" s="9" t="s">
        <v>407</v>
      </c>
      <c r="M38" s="483">
        <v>98.2</v>
      </c>
      <c r="N38" s="485">
        <v>1.1000000000000001</v>
      </c>
      <c r="O38" s="483">
        <v>99.6</v>
      </c>
      <c r="P38" s="485">
        <v>6.6</v>
      </c>
      <c r="Q38" s="483">
        <v>97.6</v>
      </c>
      <c r="R38" s="485">
        <v>2.5</v>
      </c>
      <c r="S38" s="483">
        <v>97.3</v>
      </c>
      <c r="T38" s="485">
        <v>2.2999999999999998</v>
      </c>
      <c r="U38" s="483">
        <v>99.3</v>
      </c>
      <c r="V38" s="485">
        <v>1.4</v>
      </c>
      <c r="W38" s="483">
        <v>96.8</v>
      </c>
      <c r="X38" s="485">
        <v>2.8</v>
      </c>
      <c r="Y38" s="480">
        <v>100</v>
      </c>
      <c r="Z38" s="482">
        <v>14.8</v>
      </c>
      <c r="AA38" s="483">
        <v>90.2</v>
      </c>
      <c r="AB38" s="485">
        <v>7.7</v>
      </c>
      <c r="AC38" s="483">
        <v>98.4</v>
      </c>
      <c r="AD38" s="485">
        <v>3.3</v>
      </c>
    </row>
    <row r="39" spans="1:30" ht="16.5" customHeight="1" x14ac:dyDescent="0.25">
      <c r="A39" s="7"/>
      <c r="B39" s="7"/>
      <c r="C39" s="7"/>
      <c r="D39" s="7" t="s">
        <v>838</v>
      </c>
      <c r="E39" s="7"/>
      <c r="F39" s="7"/>
      <c r="G39" s="7"/>
      <c r="H39" s="7"/>
      <c r="I39" s="7"/>
      <c r="J39" s="7"/>
      <c r="K39" s="7"/>
      <c r="L39" s="9" t="s">
        <v>407</v>
      </c>
      <c r="M39" s="483">
        <v>98</v>
      </c>
      <c r="N39" s="485">
        <v>0.6</v>
      </c>
      <c r="O39" s="483">
        <v>98.2</v>
      </c>
      <c r="P39" s="485">
        <v>1.1000000000000001</v>
      </c>
      <c r="Q39" s="483">
        <v>96.8</v>
      </c>
      <c r="R39" s="485">
        <v>1.9</v>
      </c>
      <c r="S39" s="483">
        <v>97.7</v>
      </c>
      <c r="T39" s="485">
        <v>1.6</v>
      </c>
      <c r="U39" s="483">
        <v>99.7</v>
      </c>
      <c r="V39" s="485">
        <v>0.5</v>
      </c>
      <c r="W39" s="483">
        <v>98.2</v>
      </c>
      <c r="X39" s="485">
        <v>0.8</v>
      </c>
      <c r="Y39" s="483">
        <v>99.1</v>
      </c>
      <c r="Z39" s="485">
        <v>2</v>
      </c>
      <c r="AA39" s="483">
        <v>96.7</v>
      </c>
      <c r="AB39" s="485">
        <v>6</v>
      </c>
      <c r="AC39" s="483">
        <v>97.8</v>
      </c>
      <c r="AD39" s="485">
        <v>0.3</v>
      </c>
    </row>
    <row r="40" spans="1:30" ht="16.5" customHeight="1" x14ac:dyDescent="0.25">
      <c r="A40" s="7"/>
      <c r="B40" s="7"/>
      <c r="C40" s="7"/>
      <c r="D40" s="7" t="s">
        <v>839</v>
      </c>
      <c r="E40" s="7"/>
      <c r="F40" s="7"/>
      <c r="G40" s="7"/>
      <c r="H40" s="7"/>
      <c r="I40" s="7"/>
      <c r="J40" s="7"/>
      <c r="K40" s="7"/>
      <c r="L40" s="9" t="s">
        <v>407</v>
      </c>
      <c r="M40" s="483">
        <v>98</v>
      </c>
      <c r="N40" s="485">
        <v>0.9</v>
      </c>
      <c r="O40" s="483">
        <v>98.8</v>
      </c>
      <c r="P40" s="485">
        <v>4.9000000000000004</v>
      </c>
      <c r="Q40" s="483">
        <v>98.6</v>
      </c>
      <c r="R40" s="485">
        <v>0.6</v>
      </c>
      <c r="S40" s="483">
        <v>98.3</v>
      </c>
      <c r="T40" s="485">
        <v>1.5</v>
      </c>
      <c r="U40" s="483">
        <v>98.1</v>
      </c>
      <c r="V40" s="485">
        <v>2.4</v>
      </c>
      <c r="W40" s="483">
        <v>97.2</v>
      </c>
      <c r="X40" s="485">
        <v>2.2000000000000002</v>
      </c>
      <c r="Y40" s="483">
        <v>98.4</v>
      </c>
      <c r="Z40" s="485">
        <v>2.2999999999999998</v>
      </c>
      <c r="AA40" s="483">
        <v>98.7</v>
      </c>
      <c r="AB40" s="485">
        <v>4.0999999999999996</v>
      </c>
      <c r="AC40" s="483">
        <v>98.4</v>
      </c>
      <c r="AD40" s="485">
        <v>0.5</v>
      </c>
    </row>
    <row r="41" spans="1:30" ht="16.5" customHeight="1" x14ac:dyDescent="0.25">
      <c r="A41" s="14"/>
      <c r="B41" s="14"/>
      <c r="C41" s="14"/>
      <c r="D41" s="14" t="s">
        <v>840</v>
      </c>
      <c r="E41" s="14"/>
      <c r="F41" s="14"/>
      <c r="G41" s="14"/>
      <c r="H41" s="14"/>
      <c r="I41" s="14"/>
      <c r="J41" s="14"/>
      <c r="K41" s="14"/>
      <c r="L41" s="15" t="s">
        <v>407</v>
      </c>
      <c r="M41" s="484">
        <v>97.9</v>
      </c>
      <c r="N41" s="486">
        <v>0.9</v>
      </c>
      <c r="O41" s="484">
        <v>99.1</v>
      </c>
      <c r="P41" s="486">
        <v>0.5</v>
      </c>
      <c r="Q41" s="484">
        <v>97.7</v>
      </c>
      <c r="R41" s="486">
        <v>1</v>
      </c>
      <c r="S41" s="484">
        <v>98.5</v>
      </c>
      <c r="T41" s="486">
        <v>0.8</v>
      </c>
      <c r="U41" s="484">
        <v>99.2</v>
      </c>
      <c r="V41" s="486">
        <v>0.7</v>
      </c>
      <c r="W41" s="484">
        <v>97.9</v>
      </c>
      <c r="X41" s="486">
        <v>1.2</v>
      </c>
      <c r="Y41" s="484">
        <v>99.1</v>
      </c>
      <c r="Z41" s="486">
        <v>0.9</v>
      </c>
      <c r="AA41" s="484">
        <v>97.8</v>
      </c>
      <c r="AB41" s="486">
        <v>3.2</v>
      </c>
      <c r="AC41" s="484">
        <v>98.2</v>
      </c>
      <c r="AD41" s="486">
        <v>0.4</v>
      </c>
    </row>
    <row r="42" spans="1:30" ht="4.5" customHeight="1" x14ac:dyDescent="0.25">
      <c r="A42" s="25"/>
      <c r="B42" s="2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1:30" ht="16.5" customHeight="1" x14ac:dyDescent="0.25">
      <c r="A43" s="25"/>
      <c r="B43" s="25"/>
      <c r="C43" s="512" t="s">
        <v>1204</v>
      </c>
      <c r="D43" s="512"/>
      <c r="E43" s="512"/>
      <c r="F43" s="512"/>
      <c r="G43" s="512"/>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row>
    <row r="44" spans="1:30" ht="4.5" customHeight="1" x14ac:dyDescent="0.25">
      <c r="A44" s="25"/>
      <c r="B44" s="2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30" ht="16.5" customHeight="1" x14ac:dyDescent="0.25">
      <c r="A45" s="155"/>
      <c r="B45" s="155"/>
      <c r="C45" s="512" t="s">
        <v>571</v>
      </c>
      <c r="D45" s="512"/>
      <c r="E45" s="512"/>
      <c r="F45" s="512"/>
      <c r="G45" s="512"/>
      <c r="H45" s="512"/>
      <c r="I45" s="512"/>
      <c r="J45" s="512"/>
      <c r="K45" s="512"/>
      <c r="L45" s="512"/>
      <c r="M45" s="512"/>
      <c r="N45" s="512"/>
      <c r="O45" s="512"/>
      <c r="P45" s="512"/>
      <c r="Q45" s="512"/>
      <c r="R45" s="512"/>
      <c r="S45" s="512"/>
      <c r="T45" s="512"/>
      <c r="U45" s="512"/>
      <c r="V45" s="512"/>
      <c r="W45" s="512"/>
      <c r="X45" s="512"/>
      <c r="Y45" s="512"/>
      <c r="Z45" s="512"/>
      <c r="AA45" s="512"/>
      <c r="AB45" s="512"/>
      <c r="AC45" s="512"/>
      <c r="AD45" s="512"/>
    </row>
    <row r="46" spans="1:30" ht="16.5" customHeight="1" x14ac:dyDescent="0.25">
      <c r="A46" s="155"/>
      <c r="B46" s="155"/>
      <c r="C46" s="512" t="s">
        <v>572</v>
      </c>
      <c r="D46" s="512"/>
      <c r="E46" s="512"/>
      <c r="F46" s="512"/>
      <c r="G46" s="512"/>
      <c r="H46" s="512"/>
      <c r="I46" s="512"/>
      <c r="J46" s="512"/>
      <c r="K46" s="512"/>
      <c r="L46" s="512"/>
      <c r="M46" s="512"/>
      <c r="N46" s="512"/>
      <c r="O46" s="512"/>
      <c r="P46" s="512"/>
      <c r="Q46" s="512"/>
      <c r="R46" s="512"/>
      <c r="S46" s="512"/>
      <c r="T46" s="512"/>
      <c r="U46" s="512"/>
      <c r="V46" s="512"/>
      <c r="W46" s="512"/>
      <c r="X46" s="512"/>
      <c r="Y46" s="512"/>
      <c r="Z46" s="512"/>
      <c r="AA46" s="512"/>
      <c r="AB46" s="512"/>
      <c r="AC46" s="512"/>
      <c r="AD46" s="512"/>
    </row>
    <row r="47" spans="1:30" ht="4.5" customHeight="1" x14ac:dyDescent="0.25">
      <c r="A47" s="25"/>
      <c r="B47" s="2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row>
    <row r="48" spans="1:30" ht="16.5" customHeight="1" x14ac:dyDescent="0.25">
      <c r="A48" s="25" t="s">
        <v>102</v>
      </c>
      <c r="B48" s="25"/>
      <c r="C48" s="512" t="s">
        <v>845</v>
      </c>
      <c r="D48" s="512"/>
      <c r="E48" s="512"/>
      <c r="F48" s="512"/>
      <c r="G48" s="512"/>
      <c r="H48" s="512"/>
      <c r="I48" s="512"/>
      <c r="J48" s="512"/>
      <c r="K48" s="512"/>
      <c r="L48" s="512"/>
      <c r="M48" s="512"/>
      <c r="N48" s="512"/>
      <c r="O48" s="512"/>
      <c r="P48" s="512"/>
      <c r="Q48" s="512"/>
      <c r="R48" s="512"/>
      <c r="S48" s="512"/>
      <c r="T48" s="512"/>
      <c r="U48" s="512"/>
      <c r="V48" s="512"/>
      <c r="W48" s="512"/>
      <c r="X48" s="512"/>
      <c r="Y48" s="512"/>
      <c r="Z48" s="512"/>
      <c r="AA48" s="512"/>
      <c r="AB48" s="512"/>
      <c r="AC48" s="512"/>
      <c r="AD48" s="512"/>
    </row>
    <row r="49" spans="1:30" ht="29.4" customHeight="1" x14ac:dyDescent="0.25">
      <c r="A49" s="25" t="s">
        <v>103</v>
      </c>
      <c r="B49" s="25"/>
      <c r="C49" s="512" t="s">
        <v>846</v>
      </c>
      <c r="D49" s="512"/>
      <c r="E49" s="512"/>
      <c r="F49" s="512"/>
      <c r="G49" s="512"/>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row>
    <row r="50" spans="1:30" ht="29.4" customHeight="1" x14ac:dyDescent="0.25">
      <c r="A50" s="25" t="s">
        <v>104</v>
      </c>
      <c r="B50" s="25"/>
      <c r="C50" s="512" t="s">
        <v>848</v>
      </c>
      <c r="D50" s="512"/>
      <c r="E50" s="512"/>
      <c r="F50" s="512"/>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row>
    <row r="51" spans="1:30" ht="29.4" customHeight="1" x14ac:dyDescent="0.25">
      <c r="A51" s="25" t="s">
        <v>105</v>
      </c>
      <c r="B51" s="25"/>
      <c r="C51" s="512" t="s">
        <v>849</v>
      </c>
      <c r="D51" s="512"/>
      <c r="E51" s="512"/>
      <c r="F51" s="512"/>
      <c r="G51" s="512"/>
      <c r="H51" s="512"/>
      <c r="I51" s="512"/>
      <c r="J51" s="512"/>
      <c r="K51" s="512"/>
      <c r="L51" s="512"/>
      <c r="M51" s="512"/>
      <c r="N51" s="512"/>
      <c r="O51" s="512"/>
      <c r="P51" s="512"/>
      <c r="Q51" s="512"/>
      <c r="R51" s="512"/>
      <c r="S51" s="512"/>
      <c r="T51" s="512"/>
      <c r="U51" s="512"/>
      <c r="V51" s="512"/>
      <c r="W51" s="512"/>
      <c r="X51" s="512"/>
      <c r="Y51" s="512"/>
      <c r="Z51" s="512"/>
      <c r="AA51" s="512"/>
      <c r="AB51" s="512"/>
      <c r="AC51" s="512"/>
      <c r="AD51" s="512"/>
    </row>
    <row r="52" spans="1:30" ht="16.5" customHeight="1" x14ac:dyDescent="0.25">
      <c r="A52" s="25" t="s">
        <v>106</v>
      </c>
      <c r="B52" s="25"/>
      <c r="C52" s="512" t="s">
        <v>1205</v>
      </c>
      <c r="D52" s="512"/>
      <c r="E52" s="512"/>
      <c r="F52" s="512"/>
      <c r="G52" s="512"/>
      <c r="H52" s="512"/>
      <c r="I52" s="512"/>
      <c r="J52" s="512"/>
      <c r="K52" s="512"/>
      <c r="L52" s="512"/>
      <c r="M52" s="512"/>
      <c r="N52" s="512"/>
      <c r="O52" s="512"/>
      <c r="P52" s="512"/>
      <c r="Q52" s="512"/>
      <c r="R52" s="512"/>
      <c r="S52" s="512"/>
      <c r="T52" s="512"/>
      <c r="U52" s="512"/>
      <c r="V52" s="512"/>
      <c r="W52" s="512"/>
      <c r="X52" s="512"/>
      <c r="Y52" s="512"/>
      <c r="Z52" s="512"/>
      <c r="AA52" s="512"/>
      <c r="AB52" s="512"/>
      <c r="AC52" s="512"/>
      <c r="AD52" s="512"/>
    </row>
    <row r="53" spans="1:30" ht="29.4" customHeight="1" x14ac:dyDescent="0.25">
      <c r="A53" s="25" t="s">
        <v>107</v>
      </c>
      <c r="B53" s="25"/>
      <c r="C53" s="512" t="s">
        <v>850</v>
      </c>
      <c r="D53" s="512"/>
      <c r="E53" s="512"/>
      <c r="F53" s="512"/>
      <c r="G53" s="512"/>
      <c r="H53" s="512"/>
      <c r="I53" s="512"/>
      <c r="J53" s="512"/>
      <c r="K53" s="512"/>
      <c r="L53" s="512"/>
      <c r="M53" s="512"/>
      <c r="N53" s="512"/>
      <c r="O53" s="512"/>
      <c r="P53" s="512"/>
      <c r="Q53" s="512"/>
      <c r="R53" s="512"/>
      <c r="S53" s="512"/>
      <c r="T53" s="512"/>
      <c r="U53" s="512"/>
      <c r="V53" s="512"/>
      <c r="W53" s="512"/>
      <c r="X53" s="512"/>
      <c r="Y53" s="512"/>
      <c r="Z53" s="512"/>
      <c r="AA53" s="512"/>
      <c r="AB53" s="512"/>
      <c r="AC53" s="512"/>
      <c r="AD53" s="512"/>
    </row>
    <row r="54" spans="1:30" ht="16.5" customHeight="1" x14ac:dyDescent="0.25">
      <c r="A54" s="25" t="s">
        <v>205</v>
      </c>
      <c r="B54" s="25"/>
      <c r="C54" s="512" t="s">
        <v>851</v>
      </c>
      <c r="D54" s="512"/>
      <c r="E54" s="512"/>
      <c r="F54" s="512"/>
      <c r="G54" s="512"/>
      <c r="H54" s="512"/>
      <c r="I54" s="512"/>
      <c r="J54" s="512"/>
      <c r="K54" s="512"/>
      <c r="L54" s="512"/>
      <c r="M54" s="512"/>
      <c r="N54" s="512"/>
      <c r="O54" s="512"/>
      <c r="P54" s="512"/>
      <c r="Q54" s="512"/>
      <c r="R54" s="512"/>
      <c r="S54" s="512"/>
      <c r="T54" s="512"/>
      <c r="U54" s="512"/>
      <c r="V54" s="512"/>
      <c r="W54" s="512"/>
      <c r="X54" s="512"/>
      <c r="Y54" s="512"/>
      <c r="Z54" s="512"/>
      <c r="AA54" s="512"/>
      <c r="AB54" s="512"/>
      <c r="AC54" s="512"/>
      <c r="AD54" s="512"/>
    </row>
    <row r="55" spans="1:30" ht="16.5" customHeight="1" x14ac:dyDescent="0.25">
      <c r="A55" s="25" t="s">
        <v>206</v>
      </c>
      <c r="B55" s="25"/>
      <c r="C55" s="512" t="s">
        <v>852</v>
      </c>
      <c r="D55" s="512"/>
      <c r="E55" s="512"/>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row>
    <row r="56" spans="1:30" ht="29.4" customHeight="1" x14ac:dyDescent="0.25">
      <c r="A56" s="25" t="s">
        <v>207</v>
      </c>
      <c r="B56" s="25"/>
      <c r="C56" s="512" t="s">
        <v>1206</v>
      </c>
      <c r="D56" s="512"/>
      <c r="E56" s="512"/>
      <c r="F56" s="512"/>
      <c r="G56" s="512"/>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row>
    <row r="57" spans="1:30" ht="29.4" customHeight="1" x14ac:dyDescent="0.25">
      <c r="A57" s="25" t="s">
        <v>208</v>
      </c>
      <c r="B57" s="25"/>
      <c r="C57" s="512" t="s">
        <v>1207</v>
      </c>
      <c r="D57" s="512"/>
      <c r="E57" s="512"/>
      <c r="F57" s="512"/>
      <c r="G57" s="512"/>
      <c r="H57" s="512"/>
      <c r="I57" s="512"/>
      <c r="J57" s="512"/>
      <c r="K57" s="512"/>
      <c r="L57" s="512"/>
      <c r="M57" s="512"/>
      <c r="N57" s="512"/>
      <c r="O57" s="512"/>
      <c r="P57" s="512"/>
      <c r="Q57" s="512"/>
      <c r="R57" s="512"/>
      <c r="S57" s="512"/>
      <c r="T57" s="512"/>
      <c r="U57" s="512"/>
      <c r="V57" s="512"/>
      <c r="W57" s="512"/>
      <c r="X57" s="512"/>
      <c r="Y57" s="512"/>
      <c r="Z57" s="512"/>
      <c r="AA57" s="512"/>
      <c r="AB57" s="512"/>
      <c r="AC57" s="512"/>
      <c r="AD57" s="512"/>
    </row>
    <row r="58" spans="1:30" ht="16.5" customHeight="1" x14ac:dyDescent="0.25">
      <c r="A58" s="25" t="s">
        <v>842</v>
      </c>
      <c r="B58" s="25"/>
      <c r="C58" s="512" t="s">
        <v>853</v>
      </c>
      <c r="D58" s="512"/>
      <c r="E58" s="512"/>
      <c r="F58" s="512"/>
      <c r="G58" s="512"/>
      <c r="H58" s="512"/>
      <c r="I58" s="512"/>
      <c r="J58" s="512"/>
      <c r="K58" s="512"/>
      <c r="L58" s="512"/>
      <c r="M58" s="512"/>
      <c r="N58" s="512"/>
      <c r="O58" s="512"/>
      <c r="P58" s="512"/>
      <c r="Q58" s="512"/>
      <c r="R58" s="512"/>
      <c r="S58" s="512"/>
      <c r="T58" s="512"/>
      <c r="U58" s="512"/>
      <c r="V58" s="512"/>
      <c r="W58" s="512"/>
      <c r="X58" s="512"/>
      <c r="Y58" s="512"/>
      <c r="Z58" s="512"/>
      <c r="AA58" s="512"/>
      <c r="AB58" s="512"/>
      <c r="AC58" s="512"/>
      <c r="AD58" s="512"/>
    </row>
    <row r="59" spans="1:30" ht="16.5" customHeight="1" x14ac:dyDescent="0.25">
      <c r="A59" s="25" t="s">
        <v>843</v>
      </c>
      <c r="B59" s="25"/>
      <c r="C59" s="512" t="s">
        <v>854</v>
      </c>
      <c r="D59" s="512"/>
      <c r="E59" s="512"/>
      <c r="F59" s="512"/>
      <c r="G59" s="512"/>
      <c r="H59" s="512"/>
      <c r="I59" s="512"/>
      <c r="J59" s="512"/>
      <c r="K59" s="512"/>
      <c r="L59" s="512"/>
      <c r="M59" s="512"/>
      <c r="N59" s="512"/>
      <c r="O59" s="512"/>
      <c r="P59" s="512"/>
      <c r="Q59" s="512"/>
      <c r="R59" s="512"/>
      <c r="S59" s="512"/>
      <c r="T59" s="512"/>
      <c r="U59" s="512"/>
      <c r="V59" s="512"/>
      <c r="W59" s="512"/>
      <c r="X59" s="512"/>
      <c r="Y59" s="512"/>
      <c r="Z59" s="512"/>
      <c r="AA59" s="512"/>
      <c r="AB59" s="512"/>
      <c r="AC59" s="512"/>
      <c r="AD59" s="512"/>
    </row>
    <row r="60" spans="1:30" ht="4.5" customHeight="1" x14ac:dyDescent="0.25"/>
    <row r="61" spans="1:30" ht="16.5" customHeight="1" x14ac:dyDescent="0.25">
      <c r="A61" s="26" t="s">
        <v>115</v>
      </c>
      <c r="B61" s="25"/>
      <c r="C61" s="25"/>
      <c r="D61" s="25"/>
      <c r="E61" s="512" t="s">
        <v>1208</v>
      </c>
      <c r="F61" s="512"/>
      <c r="G61" s="512"/>
      <c r="H61" s="512"/>
      <c r="I61" s="512"/>
      <c r="J61" s="512"/>
      <c r="K61" s="512"/>
      <c r="L61" s="512"/>
      <c r="M61" s="512"/>
      <c r="N61" s="512"/>
      <c r="O61" s="512"/>
      <c r="P61" s="512"/>
      <c r="Q61" s="512"/>
      <c r="R61" s="512"/>
      <c r="S61" s="512"/>
      <c r="T61" s="512"/>
      <c r="U61" s="512"/>
      <c r="V61" s="512"/>
      <c r="W61" s="512"/>
      <c r="X61" s="512"/>
      <c r="Y61" s="512"/>
      <c r="Z61" s="512"/>
      <c r="AA61" s="512"/>
      <c r="AB61" s="512"/>
      <c r="AC61" s="512"/>
      <c r="AD61" s="512"/>
    </row>
  </sheetData>
  <mergeCells count="32">
    <mergeCell ref="O2:P2"/>
    <mergeCell ref="Q2:R2"/>
    <mergeCell ref="S2:T2"/>
    <mergeCell ref="U2:V2"/>
    <mergeCell ref="K1:AD1"/>
    <mergeCell ref="C43:AD43"/>
    <mergeCell ref="C45:AD45"/>
    <mergeCell ref="C46:AD46"/>
    <mergeCell ref="C48:AD48"/>
    <mergeCell ref="D12:K12"/>
    <mergeCell ref="D18:K18"/>
    <mergeCell ref="D25:K25"/>
    <mergeCell ref="D31:K31"/>
    <mergeCell ref="D37:K37"/>
    <mergeCell ref="W2:X2"/>
    <mergeCell ref="Y2:Z2"/>
    <mergeCell ref="AA2:AB2"/>
    <mergeCell ref="AC2:AD2"/>
    <mergeCell ref="D6:K6"/>
    <mergeCell ref="M2:N2"/>
    <mergeCell ref="C49:AD49"/>
    <mergeCell ref="C50:AD50"/>
    <mergeCell ref="C51:AD51"/>
    <mergeCell ref="C52:AD52"/>
    <mergeCell ref="C53:AD53"/>
    <mergeCell ref="C59:AD59"/>
    <mergeCell ref="E61:AD61"/>
    <mergeCell ref="C54:AD54"/>
    <mergeCell ref="C55:AD55"/>
    <mergeCell ref="C56:AD56"/>
    <mergeCell ref="C57:AD57"/>
    <mergeCell ref="C58:AD58"/>
  </mergeCells>
  <pageMargins left="0.7" right="0.7" top="0.75" bottom="0.75" header="0.3" footer="0.3"/>
  <pageSetup paperSize="9" fitToHeight="0" orientation="landscape" horizontalDpi="300" verticalDpi="300"/>
  <headerFooter scaleWithDoc="0" alignWithMargins="0">
    <oddHeader>&amp;C&amp;"Arial"&amp;8TABLE 14A.50</oddHeader>
    <oddFooter>&amp;L&amp;"Arial"&amp;8REPORT ON
GOVERNMENT
SERVICES 2022&amp;R&amp;"Arial"&amp;8AGED CARE
SERVICES
PAGE &amp;B&amp;P&amp;B</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AD59"/>
  <sheetViews>
    <sheetView showGridLines="0" workbookViewId="0"/>
  </sheetViews>
  <sheetFormatPr defaultRowHeight="13.2" x14ac:dyDescent="0.25"/>
  <cols>
    <col min="1" max="10" width="1.88671875" customWidth="1"/>
    <col min="11" max="11" width="8.5546875" customWidth="1"/>
    <col min="12" max="12" width="5.44140625" customWidth="1"/>
    <col min="13" max="13" width="7.5546875" customWidth="1"/>
    <col min="14" max="14" width="6" customWidth="1"/>
    <col min="15" max="15" width="7.5546875" customWidth="1"/>
    <col min="16" max="16" width="6" customWidth="1"/>
    <col min="17" max="17" width="7.5546875" customWidth="1"/>
    <col min="18" max="18" width="6" customWidth="1"/>
    <col min="19" max="19" width="7.5546875" customWidth="1"/>
    <col min="20" max="20" width="6" customWidth="1"/>
    <col min="21" max="21" width="7.5546875" customWidth="1"/>
    <col min="22" max="22" width="6" customWidth="1"/>
    <col min="23" max="23" width="7.5546875" customWidth="1"/>
    <col min="24" max="24" width="6" customWidth="1"/>
    <col min="25" max="25" width="7.5546875" customWidth="1"/>
    <col min="26" max="26" width="6" customWidth="1"/>
    <col min="27" max="27" width="7.5546875" customWidth="1"/>
    <col min="28" max="28" width="6" customWidth="1"/>
    <col min="29" max="29" width="7.5546875" customWidth="1"/>
    <col min="30" max="30" width="6" customWidth="1"/>
  </cols>
  <sheetData>
    <row r="1" spans="1:30" ht="17.399999999999999" customHeight="1" x14ac:dyDescent="0.25">
      <c r="A1" s="8" t="s">
        <v>1209</v>
      </c>
      <c r="B1" s="8"/>
      <c r="C1" s="8"/>
      <c r="D1" s="8"/>
      <c r="E1" s="8"/>
      <c r="F1" s="8"/>
      <c r="G1" s="8"/>
      <c r="H1" s="8"/>
      <c r="I1" s="8"/>
      <c r="J1" s="8"/>
      <c r="K1" s="517" t="s">
        <v>1210</v>
      </c>
      <c r="L1" s="518"/>
      <c r="M1" s="518"/>
      <c r="N1" s="518"/>
      <c r="O1" s="518"/>
      <c r="P1" s="518"/>
      <c r="Q1" s="518"/>
      <c r="R1" s="518"/>
      <c r="S1" s="518"/>
      <c r="T1" s="518"/>
      <c r="U1" s="518"/>
      <c r="V1" s="518"/>
      <c r="W1" s="518"/>
      <c r="X1" s="518"/>
      <c r="Y1" s="518"/>
      <c r="Z1" s="518"/>
      <c r="AA1" s="518"/>
      <c r="AB1" s="518"/>
      <c r="AC1" s="518"/>
      <c r="AD1" s="518"/>
    </row>
    <row r="2" spans="1:30" ht="16.5" customHeight="1" x14ac:dyDescent="0.25">
      <c r="A2" s="11"/>
      <c r="B2" s="11"/>
      <c r="C2" s="11"/>
      <c r="D2" s="11"/>
      <c r="E2" s="11"/>
      <c r="F2" s="11"/>
      <c r="G2" s="11"/>
      <c r="H2" s="11"/>
      <c r="I2" s="11"/>
      <c r="J2" s="11"/>
      <c r="K2" s="11"/>
      <c r="L2" s="12" t="s">
        <v>62</v>
      </c>
      <c r="M2" s="523" t="s">
        <v>1211</v>
      </c>
      <c r="N2" s="524"/>
      <c r="O2" s="523" t="s">
        <v>1212</v>
      </c>
      <c r="P2" s="524"/>
      <c r="Q2" s="523" t="s">
        <v>1213</v>
      </c>
      <c r="R2" s="524"/>
      <c r="S2" s="523" t="s">
        <v>1214</v>
      </c>
      <c r="T2" s="524"/>
      <c r="U2" s="523" t="s">
        <v>1215</v>
      </c>
      <c r="V2" s="524"/>
      <c r="W2" s="523" t="s">
        <v>1216</v>
      </c>
      <c r="X2" s="524"/>
      <c r="Y2" s="523" t="s">
        <v>1217</v>
      </c>
      <c r="Z2" s="524"/>
      <c r="AA2" s="523" t="s">
        <v>1218</v>
      </c>
      <c r="AB2" s="524"/>
      <c r="AC2" s="523" t="s">
        <v>1219</v>
      </c>
      <c r="AD2" s="524"/>
    </row>
    <row r="3" spans="1:30" ht="16.5" customHeight="1" x14ac:dyDescent="0.25">
      <c r="A3" s="7" t="s">
        <v>86</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1220</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29.4" customHeight="1" x14ac:dyDescent="0.25">
      <c r="A5" s="7"/>
      <c r="B5" s="7"/>
      <c r="C5" s="519" t="s">
        <v>1221</v>
      </c>
      <c r="D5" s="519"/>
      <c r="E5" s="519"/>
      <c r="F5" s="519"/>
      <c r="G5" s="519"/>
      <c r="H5" s="519"/>
      <c r="I5" s="519"/>
      <c r="J5" s="519"/>
      <c r="K5" s="519"/>
      <c r="L5" s="9" t="s">
        <v>407</v>
      </c>
      <c r="M5" s="496">
        <v>52.4</v>
      </c>
      <c r="N5" s="499">
        <v>4.9000000000000004</v>
      </c>
      <c r="O5" s="496">
        <v>53.1</v>
      </c>
      <c r="P5" s="499">
        <v>5.2</v>
      </c>
      <c r="Q5" s="496">
        <v>56.2</v>
      </c>
      <c r="R5" s="499">
        <v>6.1</v>
      </c>
      <c r="S5" s="496">
        <v>62</v>
      </c>
      <c r="T5" s="499">
        <v>8.9</v>
      </c>
      <c r="U5" s="496">
        <v>52.2</v>
      </c>
      <c r="V5" s="494">
        <v>18.100000000000001</v>
      </c>
      <c r="W5" s="496">
        <v>62.5</v>
      </c>
      <c r="X5" s="494">
        <v>13.1</v>
      </c>
      <c r="Y5" s="496">
        <v>47.9</v>
      </c>
      <c r="Z5" s="494">
        <v>19.5</v>
      </c>
      <c r="AA5" s="492">
        <v>58.1</v>
      </c>
      <c r="AB5" s="494">
        <v>41.3</v>
      </c>
      <c r="AC5" s="496">
        <v>54.2</v>
      </c>
      <c r="AD5" s="499">
        <v>3.6</v>
      </c>
    </row>
    <row r="6" spans="1:30" ht="16.5" customHeight="1" x14ac:dyDescent="0.25">
      <c r="A6" s="7"/>
      <c r="B6" s="7"/>
      <c r="C6" s="7" t="s">
        <v>1222</v>
      </c>
      <c r="D6" s="7"/>
      <c r="E6" s="7"/>
      <c r="F6" s="7"/>
      <c r="G6" s="7"/>
      <c r="H6" s="7"/>
      <c r="I6" s="7"/>
      <c r="J6" s="7"/>
      <c r="K6" s="7"/>
      <c r="L6" s="9" t="s">
        <v>407</v>
      </c>
      <c r="M6" s="496">
        <v>86.4</v>
      </c>
      <c r="N6" s="499">
        <v>3.7</v>
      </c>
      <c r="O6" s="496">
        <v>86.4</v>
      </c>
      <c r="P6" s="499">
        <v>3</v>
      </c>
      <c r="Q6" s="496">
        <v>86.7</v>
      </c>
      <c r="R6" s="499">
        <v>3.4</v>
      </c>
      <c r="S6" s="496">
        <v>86.1</v>
      </c>
      <c r="T6" s="499">
        <v>3.5</v>
      </c>
      <c r="U6" s="496">
        <v>89.1</v>
      </c>
      <c r="V6" s="499">
        <v>7.7</v>
      </c>
      <c r="W6" s="496">
        <v>85.7</v>
      </c>
      <c r="X6" s="499">
        <v>4.5</v>
      </c>
      <c r="Y6" s="496">
        <v>90.8</v>
      </c>
      <c r="Z6" s="499">
        <v>6.9</v>
      </c>
      <c r="AA6" s="496">
        <v>79.2</v>
      </c>
      <c r="AB6" s="494">
        <v>32.1</v>
      </c>
      <c r="AC6" s="496">
        <v>86.7</v>
      </c>
      <c r="AD6" s="499">
        <v>1.9</v>
      </c>
    </row>
    <row r="7" spans="1:30" ht="16.5" customHeight="1" x14ac:dyDescent="0.25">
      <c r="A7" s="7"/>
      <c r="B7" s="7"/>
      <c r="C7" s="7" t="s">
        <v>1223</v>
      </c>
      <c r="D7" s="7"/>
      <c r="E7" s="7"/>
      <c r="F7" s="7"/>
      <c r="G7" s="7"/>
      <c r="H7" s="7"/>
      <c r="I7" s="7"/>
      <c r="J7" s="7"/>
      <c r="K7" s="7"/>
      <c r="L7" s="9" t="s">
        <v>407</v>
      </c>
      <c r="M7" s="496">
        <v>75.8</v>
      </c>
      <c r="N7" s="499">
        <v>3.7</v>
      </c>
      <c r="O7" s="496">
        <v>76.8</v>
      </c>
      <c r="P7" s="499">
        <v>3</v>
      </c>
      <c r="Q7" s="496">
        <v>77.8</v>
      </c>
      <c r="R7" s="499">
        <v>3</v>
      </c>
      <c r="S7" s="496">
        <v>80.599999999999994</v>
      </c>
      <c r="T7" s="499">
        <v>4.3</v>
      </c>
      <c r="U7" s="496">
        <v>82.9</v>
      </c>
      <c r="V7" s="499">
        <v>7.5</v>
      </c>
      <c r="W7" s="496">
        <v>77.3</v>
      </c>
      <c r="X7" s="499">
        <v>3.8</v>
      </c>
      <c r="Y7" s="496">
        <v>73.5</v>
      </c>
      <c r="Z7" s="499">
        <v>8.9</v>
      </c>
      <c r="AA7" s="496">
        <v>75</v>
      </c>
      <c r="AB7" s="494">
        <v>33.1</v>
      </c>
      <c r="AC7" s="496">
        <v>77.2</v>
      </c>
      <c r="AD7" s="499">
        <v>1.7</v>
      </c>
    </row>
    <row r="8" spans="1:30" ht="16.5" customHeight="1" x14ac:dyDescent="0.25">
      <c r="A8" s="7"/>
      <c r="B8" s="7"/>
      <c r="C8" s="7" t="s">
        <v>839</v>
      </c>
      <c r="D8" s="7"/>
      <c r="E8" s="7"/>
      <c r="F8" s="7"/>
      <c r="G8" s="7"/>
      <c r="H8" s="7"/>
      <c r="I8" s="7"/>
      <c r="J8" s="7"/>
      <c r="K8" s="7"/>
      <c r="L8" s="9" t="s">
        <v>407</v>
      </c>
      <c r="M8" s="496">
        <v>94.7</v>
      </c>
      <c r="N8" s="499">
        <v>1.3</v>
      </c>
      <c r="O8" s="496">
        <v>93.3</v>
      </c>
      <c r="P8" s="499">
        <v>1.6</v>
      </c>
      <c r="Q8" s="496">
        <v>96.4</v>
      </c>
      <c r="R8" s="499">
        <v>1.5</v>
      </c>
      <c r="S8" s="496">
        <v>93.7</v>
      </c>
      <c r="T8" s="499">
        <v>1.5</v>
      </c>
      <c r="U8" s="496">
        <v>89.6</v>
      </c>
      <c r="V8" s="499">
        <v>5.8</v>
      </c>
      <c r="W8" s="496">
        <v>97.2</v>
      </c>
      <c r="X8" s="499">
        <v>3.2</v>
      </c>
      <c r="Y8" s="496">
        <v>92.7</v>
      </c>
      <c r="Z8" s="499">
        <v>7.3</v>
      </c>
      <c r="AA8" s="496">
        <v>88</v>
      </c>
      <c r="AB8" s="494">
        <v>11.4</v>
      </c>
      <c r="AC8" s="496">
        <v>94.4</v>
      </c>
      <c r="AD8" s="499">
        <v>0.9</v>
      </c>
    </row>
    <row r="9" spans="1:30" ht="16.5" customHeight="1" x14ac:dyDescent="0.25">
      <c r="A9" s="7"/>
      <c r="B9" s="7"/>
      <c r="C9" s="7" t="s">
        <v>840</v>
      </c>
      <c r="D9" s="7"/>
      <c r="E9" s="7"/>
      <c r="F9" s="7"/>
      <c r="G9" s="7"/>
      <c r="H9" s="7"/>
      <c r="I9" s="7"/>
      <c r="J9" s="7"/>
      <c r="K9" s="7"/>
      <c r="L9" s="9" t="s">
        <v>407</v>
      </c>
      <c r="M9" s="496">
        <v>85.8</v>
      </c>
      <c r="N9" s="499">
        <v>1.7</v>
      </c>
      <c r="O9" s="496">
        <v>85.5</v>
      </c>
      <c r="P9" s="499">
        <v>1.8</v>
      </c>
      <c r="Q9" s="496">
        <v>86.8</v>
      </c>
      <c r="R9" s="499">
        <v>1.7</v>
      </c>
      <c r="S9" s="496">
        <v>87.7</v>
      </c>
      <c r="T9" s="499">
        <v>1.9</v>
      </c>
      <c r="U9" s="496">
        <v>87.1</v>
      </c>
      <c r="V9" s="499">
        <v>5.3</v>
      </c>
      <c r="W9" s="496">
        <v>85.3</v>
      </c>
      <c r="X9" s="499">
        <v>4.5</v>
      </c>
      <c r="Y9" s="496">
        <v>83.9</v>
      </c>
      <c r="Z9" s="499">
        <v>6.1</v>
      </c>
      <c r="AA9" s="496">
        <v>82.4</v>
      </c>
      <c r="AB9" s="494">
        <v>12.9</v>
      </c>
      <c r="AC9" s="496">
        <v>86.2</v>
      </c>
      <c r="AD9" s="499">
        <v>0.8</v>
      </c>
    </row>
    <row r="10" spans="1:30" ht="16.5" customHeight="1" x14ac:dyDescent="0.25">
      <c r="A10" s="7"/>
      <c r="B10" s="7" t="s">
        <v>1224</v>
      </c>
      <c r="C10" s="7"/>
      <c r="D10" s="7"/>
      <c r="E10" s="7"/>
      <c r="F10" s="7"/>
      <c r="G10" s="7"/>
      <c r="H10" s="7"/>
      <c r="I10" s="7"/>
      <c r="J10" s="7"/>
      <c r="K10" s="7"/>
      <c r="L10" s="9"/>
      <c r="M10" s="10"/>
      <c r="N10" s="7"/>
      <c r="O10" s="10"/>
      <c r="P10" s="7"/>
      <c r="Q10" s="10"/>
      <c r="R10" s="7"/>
      <c r="S10" s="10"/>
      <c r="T10" s="7"/>
      <c r="U10" s="10"/>
      <c r="V10" s="7"/>
      <c r="W10" s="10"/>
      <c r="X10" s="7"/>
      <c r="Y10" s="10"/>
      <c r="Z10" s="7"/>
      <c r="AA10" s="10"/>
      <c r="AB10" s="7"/>
      <c r="AC10" s="10"/>
      <c r="AD10" s="7"/>
    </row>
    <row r="11" spans="1:30" ht="29.4" customHeight="1" x14ac:dyDescent="0.25">
      <c r="A11" s="7"/>
      <c r="B11" s="7"/>
      <c r="C11" s="519" t="s">
        <v>1221</v>
      </c>
      <c r="D11" s="519"/>
      <c r="E11" s="519"/>
      <c r="F11" s="519"/>
      <c r="G11" s="519"/>
      <c r="H11" s="519"/>
      <c r="I11" s="519"/>
      <c r="J11" s="519"/>
      <c r="K11" s="519"/>
      <c r="L11" s="9" t="s">
        <v>407</v>
      </c>
      <c r="M11" s="496">
        <v>48.1</v>
      </c>
      <c r="N11" s="499">
        <v>6.1</v>
      </c>
      <c r="O11" s="496">
        <v>47.7</v>
      </c>
      <c r="P11" s="499">
        <v>7.9</v>
      </c>
      <c r="Q11" s="496">
        <v>43.8</v>
      </c>
      <c r="R11" s="499">
        <v>7.6</v>
      </c>
      <c r="S11" s="496">
        <v>37.200000000000003</v>
      </c>
      <c r="T11" s="499">
        <v>9.3000000000000007</v>
      </c>
      <c r="U11" s="496">
        <v>38.9</v>
      </c>
      <c r="V11" s="494">
        <v>16.5</v>
      </c>
      <c r="W11" s="496">
        <v>43.4</v>
      </c>
      <c r="X11" s="494">
        <v>14.1</v>
      </c>
      <c r="Y11" s="496">
        <v>44.8</v>
      </c>
      <c r="Z11" s="494">
        <v>19.399999999999999</v>
      </c>
      <c r="AA11" s="489">
        <v>45.2</v>
      </c>
      <c r="AB11" s="493" t="s">
        <v>501</v>
      </c>
      <c r="AC11" s="496">
        <v>45.5</v>
      </c>
      <c r="AD11" s="499">
        <v>2.5</v>
      </c>
    </row>
    <row r="12" spans="1:30" ht="16.5" customHeight="1" x14ac:dyDescent="0.25">
      <c r="A12" s="7"/>
      <c r="B12" s="7"/>
      <c r="C12" s="7" t="s">
        <v>1222</v>
      </c>
      <c r="D12" s="7"/>
      <c r="E12" s="7"/>
      <c r="F12" s="7"/>
      <c r="G12" s="7"/>
      <c r="H12" s="7"/>
      <c r="I12" s="7"/>
      <c r="J12" s="7"/>
      <c r="K12" s="7"/>
      <c r="L12" s="9" t="s">
        <v>407</v>
      </c>
      <c r="M12" s="496">
        <v>14.2</v>
      </c>
      <c r="N12" s="499">
        <v>2.8</v>
      </c>
      <c r="O12" s="496">
        <v>14</v>
      </c>
      <c r="P12" s="499">
        <v>2.4</v>
      </c>
      <c r="Q12" s="496">
        <v>14</v>
      </c>
      <c r="R12" s="499">
        <v>2.4</v>
      </c>
      <c r="S12" s="496">
        <v>12.4</v>
      </c>
      <c r="T12" s="499">
        <v>3.3</v>
      </c>
      <c r="U12" s="490">
        <v>9.1999999999999993</v>
      </c>
      <c r="V12" s="499">
        <v>5.5</v>
      </c>
      <c r="W12" s="492">
        <v>13.7</v>
      </c>
      <c r="X12" s="499">
        <v>7.3</v>
      </c>
      <c r="Y12" s="487">
        <v>9.1999999999999993</v>
      </c>
      <c r="Z12" s="493" t="s">
        <v>501</v>
      </c>
      <c r="AA12" s="495" t="s">
        <v>79</v>
      </c>
      <c r="AB12" s="7"/>
      <c r="AC12" s="496">
        <v>13.3</v>
      </c>
      <c r="AD12" s="499">
        <v>1.4</v>
      </c>
    </row>
    <row r="13" spans="1:30" ht="16.5" customHeight="1" x14ac:dyDescent="0.25">
      <c r="A13" s="7"/>
      <c r="B13" s="7"/>
      <c r="C13" s="7" t="s">
        <v>1223</v>
      </c>
      <c r="D13" s="7"/>
      <c r="E13" s="7"/>
      <c r="F13" s="7"/>
      <c r="G13" s="7"/>
      <c r="H13" s="7"/>
      <c r="I13" s="7"/>
      <c r="J13" s="7"/>
      <c r="K13" s="7"/>
      <c r="L13" s="9" t="s">
        <v>407</v>
      </c>
      <c r="M13" s="496">
        <v>24.3</v>
      </c>
      <c r="N13" s="499">
        <v>2.9</v>
      </c>
      <c r="O13" s="496">
        <v>23.4</v>
      </c>
      <c r="P13" s="499">
        <v>3</v>
      </c>
      <c r="Q13" s="496">
        <v>22.5</v>
      </c>
      <c r="R13" s="499">
        <v>3</v>
      </c>
      <c r="S13" s="496">
        <v>19.2</v>
      </c>
      <c r="T13" s="499">
        <v>3.5</v>
      </c>
      <c r="U13" s="496">
        <v>17.7</v>
      </c>
      <c r="V13" s="499">
        <v>6</v>
      </c>
      <c r="W13" s="496">
        <v>21.3</v>
      </c>
      <c r="X13" s="499">
        <v>6.7</v>
      </c>
      <c r="Y13" s="496">
        <v>22.9</v>
      </c>
      <c r="Z13" s="494">
        <v>11.2</v>
      </c>
      <c r="AA13" s="489">
        <v>21.1</v>
      </c>
      <c r="AB13" s="493" t="s">
        <v>501</v>
      </c>
      <c r="AC13" s="496">
        <v>22.8</v>
      </c>
      <c r="AD13" s="499">
        <v>1.3</v>
      </c>
    </row>
    <row r="14" spans="1:30" ht="16.5" customHeight="1" x14ac:dyDescent="0.25">
      <c r="A14" s="7"/>
      <c r="B14" s="7"/>
      <c r="C14" s="7" t="s">
        <v>839</v>
      </c>
      <c r="D14" s="7"/>
      <c r="E14" s="7"/>
      <c r="F14" s="7"/>
      <c r="G14" s="7"/>
      <c r="H14" s="7"/>
      <c r="I14" s="7"/>
      <c r="J14" s="7"/>
      <c r="K14" s="7"/>
      <c r="L14" s="9" t="s">
        <v>407</v>
      </c>
      <c r="M14" s="495">
        <v>5.5</v>
      </c>
      <c r="N14" s="499">
        <v>1.4</v>
      </c>
      <c r="O14" s="495">
        <v>6.9</v>
      </c>
      <c r="P14" s="499">
        <v>1.6</v>
      </c>
      <c r="Q14" s="495">
        <v>3.4</v>
      </c>
      <c r="R14" s="499">
        <v>1.2</v>
      </c>
      <c r="S14" s="495">
        <v>6.2</v>
      </c>
      <c r="T14" s="499">
        <v>2.1</v>
      </c>
      <c r="U14" s="487">
        <v>6.9</v>
      </c>
      <c r="V14" s="493" t="s">
        <v>501</v>
      </c>
      <c r="W14" s="487">
        <v>1.5</v>
      </c>
      <c r="X14" s="493" t="s">
        <v>501</v>
      </c>
      <c r="Y14" s="487">
        <v>5.8</v>
      </c>
      <c r="Z14" s="493" t="s">
        <v>501</v>
      </c>
      <c r="AA14" s="495" t="s">
        <v>79</v>
      </c>
      <c r="AB14" s="7"/>
      <c r="AC14" s="495">
        <v>5.8</v>
      </c>
      <c r="AD14" s="499">
        <v>0.9</v>
      </c>
    </row>
    <row r="15" spans="1:30" ht="16.5" customHeight="1" x14ac:dyDescent="0.25">
      <c r="A15" s="7"/>
      <c r="B15" s="7"/>
      <c r="C15" s="7" t="s">
        <v>840</v>
      </c>
      <c r="D15" s="7"/>
      <c r="E15" s="7"/>
      <c r="F15" s="7"/>
      <c r="G15" s="7"/>
      <c r="H15" s="7"/>
      <c r="I15" s="7"/>
      <c r="J15" s="7"/>
      <c r="K15" s="7"/>
      <c r="L15" s="9" t="s">
        <v>407</v>
      </c>
      <c r="M15" s="496">
        <v>14.2</v>
      </c>
      <c r="N15" s="499">
        <v>1.8</v>
      </c>
      <c r="O15" s="496">
        <v>14.4</v>
      </c>
      <c r="P15" s="499">
        <v>1.8</v>
      </c>
      <c r="Q15" s="496">
        <v>13</v>
      </c>
      <c r="R15" s="499">
        <v>1.8</v>
      </c>
      <c r="S15" s="496">
        <v>11.9</v>
      </c>
      <c r="T15" s="499">
        <v>2</v>
      </c>
      <c r="U15" s="496">
        <v>12.9</v>
      </c>
      <c r="V15" s="499">
        <v>5.3</v>
      </c>
      <c r="W15" s="496">
        <v>13.2</v>
      </c>
      <c r="X15" s="499">
        <v>4.5</v>
      </c>
      <c r="Y15" s="496">
        <v>16.100000000000001</v>
      </c>
      <c r="Z15" s="499">
        <v>6.2</v>
      </c>
      <c r="AA15" s="489">
        <v>14.5</v>
      </c>
      <c r="AB15" s="493" t="s">
        <v>501</v>
      </c>
      <c r="AC15" s="496">
        <v>13.8</v>
      </c>
      <c r="AD15" s="499">
        <v>0.9</v>
      </c>
    </row>
    <row r="16" spans="1:30" ht="16.5" customHeight="1" x14ac:dyDescent="0.25">
      <c r="A16" s="7"/>
      <c r="B16" s="7" t="s">
        <v>1225</v>
      </c>
      <c r="C16" s="7"/>
      <c r="D16" s="7"/>
      <c r="E16" s="7"/>
      <c r="F16" s="7"/>
      <c r="G16" s="7"/>
      <c r="H16" s="7"/>
      <c r="I16" s="7"/>
      <c r="J16" s="7"/>
      <c r="K16" s="7"/>
      <c r="L16" s="9"/>
      <c r="M16" s="10"/>
      <c r="N16" s="7"/>
      <c r="O16" s="10"/>
      <c r="P16" s="7"/>
      <c r="Q16" s="10"/>
      <c r="R16" s="7"/>
      <c r="S16" s="10"/>
      <c r="T16" s="7"/>
      <c r="U16" s="10"/>
      <c r="V16" s="7"/>
      <c r="W16" s="10"/>
      <c r="X16" s="7"/>
      <c r="Y16" s="10"/>
      <c r="Z16" s="7"/>
      <c r="AA16" s="10"/>
      <c r="AB16" s="7"/>
      <c r="AC16" s="10"/>
      <c r="AD16" s="7"/>
    </row>
    <row r="17" spans="1:30" ht="16.5" customHeight="1" x14ac:dyDescent="0.25">
      <c r="A17" s="7"/>
      <c r="B17" s="7"/>
      <c r="C17" s="7" t="s">
        <v>1226</v>
      </c>
      <c r="D17" s="7"/>
      <c r="E17" s="7"/>
      <c r="F17" s="7"/>
      <c r="G17" s="7"/>
      <c r="H17" s="7"/>
      <c r="I17" s="7"/>
      <c r="J17" s="7"/>
      <c r="K17" s="7"/>
      <c r="L17" s="9"/>
      <c r="M17" s="10"/>
      <c r="N17" s="7"/>
      <c r="O17" s="10"/>
      <c r="P17" s="7"/>
      <c r="Q17" s="10"/>
      <c r="R17" s="7"/>
      <c r="S17" s="10"/>
      <c r="T17" s="7"/>
      <c r="U17" s="10"/>
      <c r="V17" s="7"/>
      <c r="W17" s="10"/>
      <c r="X17" s="7"/>
      <c r="Y17" s="10"/>
      <c r="Z17" s="7"/>
      <c r="AA17" s="10"/>
      <c r="AB17" s="7"/>
      <c r="AC17" s="10"/>
      <c r="AD17" s="7"/>
    </row>
    <row r="18" spans="1:30" ht="16.5" customHeight="1" x14ac:dyDescent="0.25">
      <c r="A18" s="7"/>
      <c r="B18" s="7"/>
      <c r="C18" s="7"/>
      <c r="D18" s="7" t="s">
        <v>1227</v>
      </c>
      <c r="E18" s="7"/>
      <c r="F18" s="7"/>
      <c r="G18" s="7"/>
      <c r="H18" s="7"/>
      <c r="I18" s="7"/>
      <c r="J18" s="7"/>
      <c r="K18" s="7"/>
      <c r="L18" s="9" t="s">
        <v>407</v>
      </c>
      <c r="M18" s="496">
        <v>46.5</v>
      </c>
      <c r="N18" s="499">
        <v>2.2000000000000002</v>
      </c>
      <c r="O18" s="496">
        <v>41.5</v>
      </c>
      <c r="P18" s="499">
        <v>1.9</v>
      </c>
      <c r="Q18" s="496">
        <v>40.1</v>
      </c>
      <c r="R18" s="499">
        <v>4</v>
      </c>
      <c r="S18" s="496">
        <v>39.299999999999997</v>
      </c>
      <c r="T18" s="499">
        <v>3.6</v>
      </c>
      <c r="U18" s="496">
        <v>42.1</v>
      </c>
      <c r="V18" s="499">
        <v>6.5</v>
      </c>
      <c r="W18" s="496">
        <v>63</v>
      </c>
      <c r="X18" s="499">
        <v>6.4</v>
      </c>
      <c r="Y18" s="496">
        <v>46.2</v>
      </c>
      <c r="Z18" s="499">
        <v>9.3000000000000007</v>
      </c>
      <c r="AA18" s="488">
        <v>108.3</v>
      </c>
      <c r="AB18" s="493" t="s">
        <v>501</v>
      </c>
      <c r="AC18" s="496">
        <v>42.8</v>
      </c>
      <c r="AD18" s="499">
        <v>1.3</v>
      </c>
    </row>
    <row r="19" spans="1:30" ht="29.4" customHeight="1" x14ac:dyDescent="0.25">
      <c r="A19" s="7"/>
      <c r="B19" s="7"/>
      <c r="C19" s="7"/>
      <c r="D19" s="519" t="s">
        <v>1228</v>
      </c>
      <c r="E19" s="519"/>
      <c r="F19" s="519"/>
      <c r="G19" s="519"/>
      <c r="H19" s="519"/>
      <c r="I19" s="519"/>
      <c r="J19" s="519"/>
      <c r="K19" s="519"/>
      <c r="L19" s="9" t="s">
        <v>407</v>
      </c>
      <c r="M19" s="495">
        <v>8</v>
      </c>
      <c r="N19" s="499">
        <v>1.7</v>
      </c>
      <c r="O19" s="495">
        <v>9.6</v>
      </c>
      <c r="P19" s="499">
        <v>1.8</v>
      </c>
      <c r="Q19" s="496">
        <v>11.5</v>
      </c>
      <c r="R19" s="499">
        <v>2.2999999999999998</v>
      </c>
      <c r="S19" s="496">
        <v>12.1</v>
      </c>
      <c r="T19" s="499">
        <v>3</v>
      </c>
      <c r="U19" s="496">
        <v>13.2</v>
      </c>
      <c r="V19" s="499">
        <v>6.1</v>
      </c>
      <c r="W19" s="496">
        <v>11.8</v>
      </c>
      <c r="X19" s="499">
        <v>5.7</v>
      </c>
      <c r="Y19" s="487">
        <v>8.8000000000000007</v>
      </c>
      <c r="Z19" s="493" t="s">
        <v>501</v>
      </c>
      <c r="AA19" s="495" t="s">
        <v>79</v>
      </c>
      <c r="AB19" s="7"/>
      <c r="AC19" s="495">
        <v>9.5</v>
      </c>
      <c r="AD19" s="499">
        <v>0.9</v>
      </c>
    </row>
    <row r="20" spans="1:30" ht="29.4" customHeight="1" x14ac:dyDescent="0.25">
      <c r="A20" s="7"/>
      <c r="B20" s="7"/>
      <c r="C20" s="7"/>
      <c r="D20" s="519" t="s">
        <v>1229</v>
      </c>
      <c r="E20" s="519"/>
      <c r="F20" s="519"/>
      <c r="G20" s="519"/>
      <c r="H20" s="519"/>
      <c r="I20" s="519"/>
      <c r="J20" s="519"/>
      <c r="K20" s="519"/>
      <c r="L20" s="9" t="s">
        <v>407</v>
      </c>
      <c r="M20" s="496">
        <v>11.5</v>
      </c>
      <c r="N20" s="499">
        <v>2</v>
      </c>
      <c r="O20" s="495">
        <v>9.3000000000000007</v>
      </c>
      <c r="P20" s="499">
        <v>1.7</v>
      </c>
      <c r="Q20" s="496">
        <v>14.1</v>
      </c>
      <c r="R20" s="499">
        <v>2.7</v>
      </c>
      <c r="S20" s="496">
        <v>15.2</v>
      </c>
      <c r="T20" s="499">
        <v>3.4</v>
      </c>
      <c r="U20" s="496">
        <v>20.3</v>
      </c>
      <c r="V20" s="499">
        <v>8.6999999999999993</v>
      </c>
      <c r="W20" s="495" t="s">
        <v>79</v>
      </c>
      <c r="X20" s="7"/>
      <c r="Y20" s="496">
        <v>20</v>
      </c>
      <c r="Z20" s="499">
        <v>9.5</v>
      </c>
      <c r="AA20" s="489">
        <v>25</v>
      </c>
      <c r="AB20" s="493" t="s">
        <v>501</v>
      </c>
      <c r="AC20" s="496">
        <v>11.9</v>
      </c>
      <c r="AD20" s="499">
        <v>1.1000000000000001</v>
      </c>
    </row>
    <row r="21" spans="1:30" ht="16.5" customHeight="1" x14ac:dyDescent="0.25">
      <c r="A21" s="7"/>
      <c r="B21" s="7"/>
      <c r="C21" s="7"/>
      <c r="D21" s="7" t="s">
        <v>1230</v>
      </c>
      <c r="E21" s="7"/>
      <c r="F21" s="7"/>
      <c r="G21" s="7"/>
      <c r="H21" s="7"/>
      <c r="I21" s="7"/>
      <c r="J21" s="7"/>
      <c r="K21" s="7"/>
      <c r="L21" s="9" t="s">
        <v>407</v>
      </c>
      <c r="M21" s="496">
        <v>35.700000000000003</v>
      </c>
      <c r="N21" s="499">
        <v>2.9</v>
      </c>
      <c r="O21" s="496">
        <v>40</v>
      </c>
      <c r="P21" s="499">
        <v>3.6</v>
      </c>
      <c r="Q21" s="496">
        <v>35.4</v>
      </c>
      <c r="R21" s="499">
        <v>3.4</v>
      </c>
      <c r="S21" s="496">
        <v>36.5</v>
      </c>
      <c r="T21" s="499">
        <v>4</v>
      </c>
      <c r="U21" s="496">
        <v>24.2</v>
      </c>
      <c r="V21" s="499">
        <v>8.3000000000000007</v>
      </c>
      <c r="W21" s="496">
        <v>22.8</v>
      </c>
      <c r="X21" s="499">
        <v>7.8</v>
      </c>
      <c r="Y21" s="496">
        <v>36.200000000000003</v>
      </c>
      <c r="Z21" s="499">
        <v>6.8</v>
      </c>
      <c r="AA21" s="495" t="s">
        <v>79</v>
      </c>
      <c r="AB21" s="7"/>
      <c r="AC21" s="496">
        <v>35.299999999999997</v>
      </c>
      <c r="AD21" s="499">
        <v>1.6</v>
      </c>
    </row>
    <row r="22" spans="1:30" ht="16.5" customHeight="1" x14ac:dyDescent="0.25">
      <c r="A22" s="7"/>
      <c r="B22" s="7"/>
      <c r="C22" s="7"/>
      <c r="D22" s="7" t="s">
        <v>1231</v>
      </c>
      <c r="E22" s="7"/>
      <c r="F22" s="7"/>
      <c r="G22" s="7"/>
      <c r="H22" s="7"/>
      <c r="I22" s="7"/>
      <c r="J22" s="7"/>
      <c r="K22" s="7"/>
      <c r="L22" s="9" t="s">
        <v>407</v>
      </c>
      <c r="M22" s="497">
        <v>100</v>
      </c>
      <c r="N22" s="499" t="s">
        <v>79</v>
      </c>
      <c r="O22" s="497">
        <v>100</v>
      </c>
      <c r="P22" s="499" t="s">
        <v>79</v>
      </c>
      <c r="Q22" s="497">
        <v>100</v>
      </c>
      <c r="R22" s="499" t="s">
        <v>79</v>
      </c>
      <c r="S22" s="497">
        <v>100</v>
      </c>
      <c r="T22" s="499" t="s">
        <v>79</v>
      </c>
      <c r="U22" s="497">
        <v>100</v>
      </c>
      <c r="V22" s="499" t="s">
        <v>79</v>
      </c>
      <c r="W22" s="497">
        <v>100</v>
      </c>
      <c r="X22" s="499" t="s">
        <v>79</v>
      </c>
      <c r="Y22" s="497">
        <v>100</v>
      </c>
      <c r="Z22" s="499" t="s">
        <v>79</v>
      </c>
      <c r="AA22" s="497">
        <v>100</v>
      </c>
      <c r="AB22" s="499" t="s">
        <v>79</v>
      </c>
      <c r="AC22" s="497">
        <v>100</v>
      </c>
      <c r="AD22" s="499" t="s">
        <v>79</v>
      </c>
    </row>
    <row r="23" spans="1:30" ht="16.5" customHeight="1" x14ac:dyDescent="0.25">
      <c r="A23" s="7" t="s">
        <v>89</v>
      </c>
      <c r="B23" s="7"/>
      <c r="C23" s="7"/>
      <c r="D23" s="7"/>
      <c r="E23" s="7"/>
      <c r="F23" s="7"/>
      <c r="G23" s="7"/>
      <c r="H23" s="7"/>
      <c r="I23" s="7"/>
      <c r="J23" s="7"/>
      <c r="K23" s="7"/>
      <c r="L23" s="9"/>
      <c r="M23" s="10"/>
      <c r="N23" s="7"/>
      <c r="O23" s="10"/>
      <c r="P23" s="7"/>
      <c r="Q23" s="10"/>
      <c r="R23" s="7"/>
      <c r="S23" s="10"/>
      <c r="T23" s="7"/>
      <c r="U23" s="10"/>
      <c r="V23" s="7"/>
      <c r="W23" s="10"/>
      <c r="X23" s="7"/>
      <c r="Y23" s="10"/>
      <c r="Z23" s="7"/>
      <c r="AA23" s="10"/>
      <c r="AB23" s="7"/>
      <c r="AC23" s="10"/>
      <c r="AD23" s="7"/>
    </row>
    <row r="24" spans="1:30" ht="16.5" customHeight="1" x14ac:dyDescent="0.25">
      <c r="A24" s="7"/>
      <c r="B24" s="7" t="s">
        <v>1220</v>
      </c>
      <c r="C24" s="7"/>
      <c r="D24" s="7"/>
      <c r="E24" s="7"/>
      <c r="F24" s="7"/>
      <c r="G24" s="7"/>
      <c r="H24" s="7"/>
      <c r="I24" s="7"/>
      <c r="J24" s="7"/>
      <c r="K24" s="7"/>
      <c r="L24" s="9"/>
      <c r="M24" s="10"/>
      <c r="N24" s="7"/>
      <c r="O24" s="10"/>
      <c r="P24" s="7"/>
      <c r="Q24" s="10"/>
      <c r="R24" s="7"/>
      <c r="S24" s="10"/>
      <c r="T24" s="7"/>
      <c r="U24" s="10"/>
      <c r="V24" s="7"/>
      <c r="W24" s="10"/>
      <c r="X24" s="7"/>
      <c r="Y24" s="10"/>
      <c r="Z24" s="7"/>
      <c r="AA24" s="10"/>
      <c r="AB24" s="7"/>
      <c r="AC24" s="10"/>
      <c r="AD24" s="7"/>
    </row>
    <row r="25" spans="1:30" ht="29.4" customHeight="1" x14ac:dyDescent="0.25">
      <c r="A25" s="7"/>
      <c r="B25" s="7"/>
      <c r="C25" s="519" t="s">
        <v>1221</v>
      </c>
      <c r="D25" s="519"/>
      <c r="E25" s="519"/>
      <c r="F25" s="519"/>
      <c r="G25" s="519"/>
      <c r="H25" s="519"/>
      <c r="I25" s="519"/>
      <c r="J25" s="519"/>
      <c r="K25" s="519"/>
      <c r="L25" s="9" t="s">
        <v>407</v>
      </c>
      <c r="M25" s="496">
        <v>51.1</v>
      </c>
      <c r="N25" s="499">
        <v>4.7</v>
      </c>
      <c r="O25" s="496">
        <v>57.6</v>
      </c>
      <c r="P25" s="499">
        <v>3.7</v>
      </c>
      <c r="Q25" s="496">
        <v>52.8</v>
      </c>
      <c r="R25" s="499">
        <v>7</v>
      </c>
      <c r="S25" s="496">
        <v>61.3</v>
      </c>
      <c r="T25" s="499">
        <v>8.6</v>
      </c>
      <c r="U25" s="496">
        <v>49.9</v>
      </c>
      <c r="V25" s="499">
        <v>6.7</v>
      </c>
      <c r="W25" s="496">
        <v>53.8</v>
      </c>
      <c r="X25" s="494">
        <v>15</v>
      </c>
      <c r="Y25" s="496">
        <v>60</v>
      </c>
      <c r="Z25" s="494">
        <v>10.8</v>
      </c>
      <c r="AA25" s="496">
        <v>64.7</v>
      </c>
      <c r="AB25" s="494">
        <v>30.5</v>
      </c>
      <c r="AC25" s="496">
        <v>54.6</v>
      </c>
      <c r="AD25" s="499">
        <v>2.1</v>
      </c>
    </row>
    <row r="26" spans="1:30" ht="16.5" customHeight="1" x14ac:dyDescent="0.25">
      <c r="A26" s="7"/>
      <c r="B26" s="7"/>
      <c r="C26" s="7" t="s">
        <v>1222</v>
      </c>
      <c r="D26" s="7"/>
      <c r="E26" s="7"/>
      <c r="F26" s="7"/>
      <c r="G26" s="7"/>
      <c r="H26" s="7"/>
      <c r="I26" s="7"/>
      <c r="J26" s="7"/>
      <c r="K26" s="7"/>
      <c r="L26" s="9" t="s">
        <v>407</v>
      </c>
      <c r="M26" s="496">
        <v>84.7</v>
      </c>
      <c r="N26" s="499">
        <v>3.3</v>
      </c>
      <c r="O26" s="496">
        <v>87.6</v>
      </c>
      <c r="P26" s="499">
        <v>2.2000000000000002</v>
      </c>
      <c r="Q26" s="496">
        <v>86.5</v>
      </c>
      <c r="R26" s="499">
        <v>3.9</v>
      </c>
      <c r="S26" s="496">
        <v>88.2</v>
      </c>
      <c r="T26" s="499">
        <v>3.1</v>
      </c>
      <c r="U26" s="496">
        <v>86.5</v>
      </c>
      <c r="V26" s="499">
        <v>2.9</v>
      </c>
      <c r="W26" s="496">
        <v>87.6</v>
      </c>
      <c r="X26" s="499">
        <v>4.0999999999999996</v>
      </c>
      <c r="Y26" s="496">
        <v>82.6</v>
      </c>
      <c r="Z26" s="499">
        <v>5.4</v>
      </c>
      <c r="AA26" s="496">
        <v>85.4</v>
      </c>
      <c r="AB26" s="494">
        <v>11.7</v>
      </c>
      <c r="AC26" s="496">
        <v>86.5</v>
      </c>
      <c r="AD26" s="499">
        <v>1.3</v>
      </c>
    </row>
    <row r="27" spans="1:30" ht="16.5" customHeight="1" x14ac:dyDescent="0.25">
      <c r="A27" s="7"/>
      <c r="B27" s="7"/>
      <c r="C27" s="7" t="s">
        <v>1223</v>
      </c>
      <c r="D27" s="7"/>
      <c r="E27" s="7"/>
      <c r="F27" s="7"/>
      <c r="G27" s="7"/>
      <c r="H27" s="7"/>
      <c r="I27" s="7"/>
      <c r="J27" s="7"/>
      <c r="K27" s="7"/>
      <c r="L27" s="9" t="s">
        <v>407</v>
      </c>
      <c r="M27" s="496">
        <v>75.3</v>
      </c>
      <c r="N27" s="499">
        <v>2.8</v>
      </c>
      <c r="O27" s="496">
        <v>76.8</v>
      </c>
      <c r="P27" s="499">
        <v>1.8</v>
      </c>
      <c r="Q27" s="496">
        <v>77.599999999999994</v>
      </c>
      <c r="R27" s="499">
        <v>3.2</v>
      </c>
      <c r="S27" s="496">
        <v>82.4</v>
      </c>
      <c r="T27" s="499">
        <v>2.2999999999999998</v>
      </c>
      <c r="U27" s="496">
        <v>76.7</v>
      </c>
      <c r="V27" s="499">
        <v>2.5</v>
      </c>
      <c r="W27" s="496">
        <v>79.5</v>
      </c>
      <c r="X27" s="499">
        <v>5.0999999999999996</v>
      </c>
      <c r="Y27" s="496">
        <v>73.7</v>
      </c>
      <c r="Z27" s="499">
        <v>5.3</v>
      </c>
      <c r="AA27" s="496">
        <v>78.7</v>
      </c>
      <c r="AB27" s="499">
        <v>3.9</v>
      </c>
      <c r="AC27" s="496">
        <v>76.900000000000006</v>
      </c>
      <c r="AD27" s="499">
        <v>0.9</v>
      </c>
    </row>
    <row r="28" spans="1:30" ht="16.5" customHeight="1" x14ac:dyDescent="0.25">
      <c r="A28" s="7"/>
      <c r="B28" s="7"/>
      <c r="C28" s="7" t="s">
        <v>839</v>
      </c>
      <c r="D28" s="7"/>
      <c r="E28" s="7"/>
      <c r="F28" s="7"/>
      <c r="G28" s="7"/>
      <c r="H28" s="7"/>
      <c r="I28" s="7"/>
      <c r="J28" s="7"/>
      <c r="K28" s="7"/>
      <c r="L28" s="9" t="s">
        <v>407</v>
      </c>
      <c r="M28" s="496">
        <v>93.5</v>
      </c>
      <c r="N28" s="499">
        <v>1</v>
      </c>
      <c r="O28" s="496">
        <v>92.2</v>
      </c>
      <c r="P28" s="499">
        <v>0.3</v>
      </c>
      <c r="Q28" s="496">
        <v>94.6</v>
      </c>
      <c r="R28" s="499">
        <v>1.6</v>
      </c>
      <c r="S28" s="496">
        <v>93.6</v>
      </c>
      <c r="T28" s="499">
        <v>0.9</v>
      </c>
      <c r="U28" s="496">
        <v>92.4</v>
      </c>
      <c r="V28" s="499">
        <v>3.1</v>
      </c>
      <c r="W28" s="496">
        <v>96</v>
      </c>
      <c r="X28" s="499">
        <v>1.5</v>
      </c>
      <c r="Y28" s="496">
        <v>96.4</v>
      </c>
      <c r="Z28" s="499">
        <v>2.7</v>
      </c>
      <c r="AA28" s="496">
        <v>98.7</v>
      </c>
      <c r="AB28" s="499">
        <v>3.5</v>
      </c>
      <c r="AC28" s="496">
        <v>93.4</v>
      </c>
      <c r="AD28" s="499">
        <v>0.3</v>
      </c>
    </row>
    <row r="29" spans="1:30" ht="16.5" customHeight="1" x14ac:dyDescent="0.25">
      <c r="A29" s="7"/>
      <c r="B29" s="7"/>
      <c r="C29" s="7" t="s">
        <v>840</v>
      </c>
      <c r="D29" s="7"/>
      <c r="E29" s="7"/>
      <c r="F29" s="7"/>
      <c r="G29" s="7"/>
      <c r="H29" s="7"/>
      <c r="I29" s="7"/>
      <c r="J29" s="7"/>
      <c r="K29" s="7"/>
      <c r="L29" s="9" t="s">
        <v>407</v>
      </c>
      <c r="M29" s="496">
        <v>84.7</v>
      </c>
      <c r="N29" s="499">
        <v>1.9</v>
      </c>
      <c r="O29" s="496">
        <v>85.2</v>
      </c>
      <c r="P29" s="499">
        <v>1.9</v>
      </c>
      <c r="Q29" s="496">
        <v>86.2</v>
      </c>
      <c r="R29" s="499">
        <v>1.8</v>
      </c>
      <c r="S29" s="496">
        <v>89</v>
      </c>
      <c r="T29" s="499">
        <v>2</v>
      </c>
      <c r="U29" s="496">
        <v>83.8</v>
      </c>
      <c r="V29" s="499">
        <v>2.4</v>
      </c>
      <c r="W29" s="496">
        <v>87.1</v>
      </c>
      <c r="X29" s="499">
        <v>2.7</v>
      </c>
      <c r="Y29" s="496">
        <v>86</v>
      </c>
      <c r="Z29" s="499">
        <v>2.7</v>
      </c>
      <c r="AA29" s="496">
        <v>94.8</v>
      </c>
      <c r="AB29" s="499">
        <v>6.1</v>
      </c>
      <c r="AC29" s="496">
        <v>85.5</v>
      </c>
      <c r="AD29" s="499">
        <v>0.8</v>
      </c>
    </row>
    <row r="30" spans="1:30" ht="16.5" customHeight="1" x14ac:dyDescent="0.25">
      <c r="A30" s="7"/>
      <c r="B30" s="7" t="s">
        <v>1224</v>
      </c>
      <c r="C30" s="7"/>
      <c r="D30" s="7"/>
      <c r="E30" s="7"/>
      <c r="F30" s="7"/>
      <c r="G30" s="7"/>
      <c r="H30" s="7"/>
      <c r="I30" s="7"/>
      <c r="J30" s="7"/>
      <c r="K30" s="7"/>
      <c r="L30" s="9"/>
      <c r="M30" s="10"/>
      <c r="N30" s="7"/>
      <c r="O30" s="10"/>
      <c r="P30" s="7"/>
      <c r="Q30" s="10"/>
      <c r="R30" s="7"/>
      <c r="S30" s="10"/>
      <c r="T30" s="7"/>
      <c r="U30" s="10"/>
      <c r="V30" s="7"/>
      <c r="W30" s="10"/>
      <c r="X30" s="7"/>
      <c r="Y30" s="10"/>
      <c r="Z30" s="7"/>
      <c r="AA30" s="10"/>
      <c r="AB30" s="7"/>
      <c r="AC30" s="10"/>
      <c r="AD30" s="7"/>
    </row>
    <row r="31" spans="1:30" ht="29.4" customHeight="1" x14ac:dyDescent="0.25">
      <c r="A31" s="7"/>
      <c r="B31" s="7"/>
      <c r="C31" s="519" t="s">
        <v>1221</v>
      </c>
      <c r="D31" s="519"/>
      <c r="E31" s="519"/>
      <c r="F31" s="519"/>
      <c r="G31" s="519"/>
      <c r="H31" s="519"/>
      <c r="I31" s="519"/>
      <c r="J31" s="519"/>
      <c r="K31" s="519"/>
      <c r="L31" s="9" t="s">
        <v>407</v>
      </c>
      <c r="M31" s="496">
        <v>48</v>
      </c>
      <c r="N31" s="499">
        <v>6.6</v>
      </c>
      <c r="O31" s="496">
        <v>43.3</v>
      </c>
      <c r="P31" s="499">
        <v>7.1</v>
      </c>
      <c r="Q31" s="496">
        <v>43.7</v>
      </c>
      <c r="R31" s="499">
        <v>7.5</v>
      </c>
      <c r="S31" s="496">
        <v>40.200000000000003</v>
      </c>
      <c r="T31" s="499">
        <v>9.8000000000000007</v>
      </c>
      <c r="U31" s="496">
        <v>52.9</v>
      </c>
      <c r="V31" s="499">
        <v>8.3000000000000007</v>
      </c>
      <c r="W31" s="496">
        <v>47.7</v>
      </c>
      <c r="X31" s="494">
        <v>13.6</v>
      </c>
      <c r="Y31" s="496">
        <v>40</v>
      </c>
      <c r="Z31" s="499">
        <v>9</v>
      </c>
      <c r="AA31" s="496">
        <v>47.1</v>
      </c>
      <c r="AB31" s="494">
        <v>16.5</v>
      </c>
      <c r="AC31" s="496">
        <v>45.6</v>
      </c>
      <c r="AD31" s="499">
        <v>3.3</v>
      </c>
    </row>
    <row r="32" spans="1:30" ht="16.5" customHeight="1" x14ac:dyDescent="0.25">
      <c r="A32" s="7"/>
      <c r="B32" s="7"/>
      <c r="C32" s="7" t="s">
        <v>1222</v>
      </c>
      <c r="D32" s="7"/>
      <c r="E32" s="7"/>
      <c r="F32" s="7"/>
      <c r="G32" s="7"/>
      <c r="H32" s="7"/>
      <c r="I32" s="7"/>
      <c r="J32" s="7"/>
      <c r="K32" s="7"/>
      <c r="L32" s="9" t="s">
        <v>407</v>
      </c>
      <c r="M32" s="496">
        <v>14.8</v>
      </c>
      <c r="N32" s="499">
        <v>2.6</v>
      </c>
      <c r="O32" s="496">
        <v>12.9</v>
      </c>
      <c r="P32" s="499">
        <v>2.6</v>
      </c>
      <c r="Q32" s="496">
        <v>13.3</v>
      </c>
      <c r="R32" s="499">
        <v>3.2</v>
      </c>
      <c r="S32" s="496">
        <v>11.2</v>
      </c>
      <c r="T32" s="499">
        <v>3.2</v>
      </c>
      <c r="U32" s="496">
        <v>13.3</v>
      </c>
      <c r="V32" s="499">
        <v>3.3</v>
      </c>
      <c r="W32" s="496">
        <v>11.6</v>
      </c>
      <c r="X32" s="499">
        <v>4</v>
      </c>
      <c r="Y32" s="492">
        <v>12.9</v>
      </c>
      <c r="Z32" s="499">
        <v>6.4</v>
      </c>
      <c r="AA32" s="492">
        <v>14.6</v>
      </c>
      <c r="AB32" s="494">
        <v>13.6</v>
      </c>
      <c r="AC32" s="496">
        <v>13.6</v>
      </c>
      <c r="AD32" s="499">
        <v>1.2</v>
      </c>
    </row>
    <row r="33" spans="1:30" ht="16.5" customHeight="1" x14ac:dyDescent="0.25">
      <c r="A33" s="7"/>
      <c r="B33" s="7"/>
      <c r="C33" s="7" t="s">
        <v>1223</v>
      </c>
      <c r="D33" s="7"/>
      <c r="E33" s="7"/>
      <c r="F33" s="7"/>
      <c r="G33" s="7"/>
      <c r="H33" s="7"/>
      <c r="I33" s="7"/>
      <c r="J33" s="7"/>
      <c r="K33" s="7"/>
      <c r="L33" s="9" t="s">
        <v>407</v>
      </c>
      <c r="M33" s="496">
        <v>25</v>
      </c>
      <c r="N33" s="499">
        <v>3.1</v>
      </c>
      <c r="O33" s="496">
        <v>22.7</v>
      </c>
      <c r="P33" s="499">
        <v>3.2</v>
      </c>
      <c r="Q33" s="496">
        <v>22.6</v>
      </c>
      <c r="R33" s="499">
        <v>3</v>
      </c>
      <c r="S33" s="496">
        <v>16.899999999999999</v>
      </c>
      <c r="T33" s="499">
        <v>3.6</v>
      </c>
      <c r="U33" s="496">
        <v>23.8</v>
      </c>
      <c r="V33" s="499">
        <v>3.7</v>
      </c>
      <c r="W33" s="496">
        <v>19.899999999999999</v>
      </c>
      <c r="X33" s="499">
        <v>4.5999999999999996</v>
      </c>
      <c r="Y33" s="496">
        <v>27.2</v>
      </c>
      <c r="Z33" s="499">
        <v>5.0999999999999996</v>
      </c>
      <c r="AA33" s="491" t="s">
        <v>501</v>
      </c>
      <c r="AB33" s="7"/>
      <c r="AC33" s="496">
        <v>23</v>
      </c>
      <c r="AD33" s="499">
        <v>1.4</v>
      </c>
    </row>
    <row r="34" spans="1:30" ht="16.5" customHeight="1" x14ac:dyDescent="0.25">
      <c r="A34" s="7"/>
      <c r="B34" s="7"/>
      <c r="C34" s="7" t="s">
        <v>839</v>
      </c>
      <c r="D34" s="7"/>
      <c r="E34" s="7"/>
      <c r="F34" s="7"/>
      <c r="G34" s="7"/>
      <c r="H34" s="7"/>
      <c r="I34" s="7"/>
      <c r="J34" s="7"/>
      <c r="K34" s="7"/>
      <c r="L34" s="9" t="s">
        <v>407</v>
      </c>
      <c r="M34" s="495">
        <v>6.6</v>
      </c>
      <c r="N34" s="499">
        <v>1.9</v>
      </c>
      <c r="O34" s="495">
        <v>7.7</v>
      </c>
      <c r="P34" s="499">
        <v>1.8</v>
      </c>
      <c r="Q34" s="495">
        <v>5.3</v>
      </c>
      <c r="R34" s="499">
        <v>1.8</v>
      </c>
      <c r="S34" s="495">
        <v>6.1</v>
      </c>
      <c r="T34" s="499">
        <v>2.2999999999999998</v>
      </c>
      <c r="U34" s="495">
        <v>7.3</v>
      </c>
      <c r="V34" s="499">
        <v>2</v>
      </c>
      <c r="W34" s="490">
        <v>3.3</v>
      </c>
      <c r="X34" s="499">
        <v>2.5</v>
      </c>
      <c r="Y34" s="490">
        <v>3.6</v>
      </c>
      <c r="Z34" s="499">
        <v>2.8</v>
      </c>
      <c r="AA34" s="491" t="s">
        <v>501</v>
      </c>
      <c r="AB34" s="7"/>
      <c r="AC34" s="495">
        <v>6.5</v>
      </c>
      <c r="AD34" s="499">
        <v>0.8</v>
      </c>
    </row>
    <row r="35" spans="1:30" ht="16.5" customHeight="1" x14ac:dyDescent="0.25">
      <c r="A35" s="7"/>
      <c r="B35" s="7"/>
      <c r="C35" s="7" t="s">
        <v>840</v>
      </c>
      <c r="D35" s="7"/>
      <c r="E35" s="7"/>
      <c r="F35" s="7"/>
      <c r="G35" s="7"/>
      <c r="H35" s="7"/>
      <c r="I35" s="7"/>
      <c r="J35" s="7"/>
      <c r="K35" s="7"/>
      <c r="L35" s="9" t="s">
        <v>407</v>
      </c>
      <c r="M35" s="496">
        <v>15.3</v>
      </c>
      <c r="N35" s="499">
        <v>1.9</v>
      </c>
      <c r="O35" s="496">
        <v>14.9</v>
      </c>
      <c r="P35" s="499">
        <v>1.9</v>
      </c>
      <c r="Q35" s="496">
        <v>13.5</v>
      </c>
      <c r="R35" s="499">
        <v>1.8</v>
      </c>
      <c r="S35" s="496">
        <v>11.3</v>
      </c>
      <c r="T35" s="499">
        <v>2</v>
      </c>
      <c r="U35" s="496">
        <v>16.100000000000001</v>
      </c>
      <c r="V35" s="499">
        <v>2.4</v>
      </c>
      <c r="W35" s="496">
        <v>12.5</v>
      </c>
      <c r="X35" s="499">
        <v>2.7</v>
      </c>
      <c r="Y35" s="496">
        <v>14.2</v>
      </c>
      <c r="Z35" s="499">
        <v>2.8</v>
      </c>
      <c r="AA35" s="490">
        <v>6.7</v>
      </c>
      <c r="AB35" s="499">
        <v>6.3</v>
      </c>
      <c r="AC35" s="496">
        <v>14.5</v>
      </c>
      <c r="AD35" s="499">
        <v>0.8</v>
      </c>
    </row>
    <row r="36" spans="1:30" ht="16.5" customHeight="1" x14ac:dyDescent="0.25">
      <c r="A36" s="7"/>
      <c r="B36" s="7" t="s">
        <v>1225</v>
      </c>
      <c r="C36" s="7"/>
      <c r="D36" s="7"/>
      <c r="E36" s="7"/>
      <c r="F36" s="7"/>
      <c r="G36" s="7"/>
      <c r="H36" s="7"/>
      <c r="I36" s="7"/>
      <c r="J36" s="7"/>
      <c r="K36" s="7"/>
      <c r="L36" s="9"/>
      <c r="M36" s="10"/>
      <c r="N36" s="7"/>
      <c r="O36" s="10"/>
      <c r="P36" s="7"/>
      <c r="Q36" s="10"/>
      <c r="R36" s="7"/>
      <c r="S36" s="10"/>
      <c r="T36" s="7"/>
      <c r="U36" s="10"/>
      <c r="V36" s="7"/>
      <c r="W36" s="10"/>
      <c r="X36" s="7"/>
      <c r="Y36" s="10"/>
      <c r="Z36" s="7"/>
      <c r="AA36" s="10"/>
      <c r="AB36" s="7"/>
      <c r="AC36" s="10"/>
      <c r="AD36" s="7"/>
    </row>
    <row r="37" spans="1:30" ht="16.5" customHeight="1" x14ac:dyDescent="0.25">
      <c r="A37" s="7"/>
      <c r="B37" s="7"/>
      <c r="C37" s="7" t="s">
        <v>1226</v>
      </c>
      <c r="D37" s="7"/>
      <c r="E37" s="7"/>
      <c r="F37" s="7"/>
      <c r="G37" s="7"/>
      <c r="H37" s="7"/>
      <c r="I37" s="7"/>
      <c r="J37" s="7"/>
      <c r="K37" s="7"/>
      <c r="L37" s="9"/>
      <c r="M37" s="10"/>
      <c r="N37" s="7"/>
      <c r="O37" s="10"/>
      <c r="P37" s="7"/>
      <c r="Q37" s="10"/>
      <c r="R37" s="7"/>
      <c r="S37" s="10"/>
      <c r="T37" s="7"/>
      <c r="U37" s="10"/>
      <c r="V37" s="7"/>
      <c r="W37" s="10"/>
      <c r="X37" s="7"/>
      <c r="Y37" s="10"/>
      <c r="Z37" s="7"/>
      <c r="AA37" s="10"/>
      <c r="AB37" s="7"/>
      <c r="AC37" s="10"/>
      <c r="AD37" s="7"/>
    </row>
    <row r="38" spans="1:30" ht="16.5" customHeight="1" x14ac:dyDescent="0.25">
      <c r="A38" s="7"/>
      <c r="B38" s="7"/>
      <c r="C38" s="7"/>
      <c r="D38" s="7" t="s">
        <v>1227</v>
      </c>
      <c r="E38" s="7"/>
      <c r="F38" s="7"/>
      <c r="G38" s="7"/>
      <c r="H38" s="7"/>
      <c r="I38" s="7"/>
      <c r="J38" s="7"/>
      <c r="K38" s="7"/>
      <c r="L38" s="9" t="s">
        <v>407</v>
      </c>
      <c r="M38" s="496">
        <v>46.1</v>
      </c>
      <c r="N38" s="499">
        <v>7.7</v>
      </c>
      <c r="O38" s="496">
        <v>43.5</v>
      </c>
      <c r="P38" s="499">
        <v>6.6</v>
      </c>
      <c r="Q38" s="496">
        <v>43.4</v>
      </c>
      <c r="R38" s="499">
        <v>6.5</v>
      </c>
      <c r="S38" s="496">
        <v>31.7</v>
      </c>
      <c r="T38" s="499">
        <v>8</v>
      </c>
      <c r="U38" s="496">
        <v>46.7</v>
      </c>
      <c r="V38" s="499">
        <v>6.8</v>
      </c>
      <c r="W38" s="496">
        <v>50</v>
      </c>
      <c r="X38" s="494">
        <v>12.5</v>
      </c>
      <c r="Y38" s="496">
        <v>55.6</v>
      </c>
      <c r="Z38" s="494">
        <v>13.9</v>
      </c>
      <c r="AA38" s="491" t="s">
        <v>501</v>
      </c>
      <c r="AB38" s="7"/>
      <c r="AC38" s="496">
        <v>43.5</v>
      </c>
      <c r="AD38" s="499">
        <v>3.8</v>
      </c>
    </row>
    <row r="39" spans="1:30" ht="29.4" customHeight="1" x14ac:dyDescent="0.25">
      <c r="A39" s="7"/>
      <c r="B39" s="7"/>
      <c r="C39" s="7"/>
      <c r="D39" s="519" t="s">
        <v>1228</v>
      </c>
      <c r="E39" s="519"/>
      <c r="F39" s="519"/>
      <c r="G39" s="519"/>
      <c r="H39" s="519"/>
      <c r="I39" s="519"/>
      <c r="J39" s="519"/>
      <c r="K39" s="519"/>
      <c r="L39" s="9" t="s">
        <v>407</v>
      </c>
      <c r="M39" s="496">
        <v>12.8</v>
      </c>
      <c r="N39" s="499">
        <v>3.8</v>
      </c>
      <c r="O39" s="496">
        <v>12.3</v>
      </c>
      <c r="P39" s="499">
        <v>4</v>
      </c>
      <c r="Q39" s="492">
        <v>10.1</v>
      </c>
      <c r="R39" s="499">
        <v>5.0999999999999996</v>
      </c>
      <c r="S39" s="490">
        <v>9.6</v>
      </c>
      <c r="T39" s="499">
        <v>5.2</v>
      </c>
      <c r="U39" s="496">
        <v>13.9</v>
      </c>
      <c r="V39" s="499">
        <v>6.1</v>
      </c>
      <c r="W39" s="491" t="s">
        <v>501</v>
      </c>
      <c r="X39" s="7"/>
      <c r="Y39" s="492">
        <v>12.7</v>
      </c>
      <c r="Z39" s="499">
        <v>9.1999999999999993</v>
      </c>
      <c r="AA39" s="491" t="s">
        <v>501</v>
      </c>
      <c r="AB39" s="7"/>
      <c r="AC39" s="496">
        <v>11.7</v>
      </c>
      <c r="AD39" s="499">
        <v>1.9</v>
      </c>
    </row>
    <row r="40" spans="1:30" ht="29.4" customHeight="1" x14ac:dyDescent="0.25">
      <c r="A40" s="7"/>
      <c r="B40" s="7"/>
      <c r="C40" s="7"/>
      <c r="D40" s="519" t="s">
        <v>1229</v>
      </c>
      <c r="E40" s="519"/>
      <c r="F40" s="519"/>
      <c r="G40" s="519"/>
      <c r="H40" s="519"/>
      <c r="I40" s="519"/>
      <c r="J40" s="519"/>
      <c r="K40" s="519"/>
      <c r="L40" s="9" t="s">
        <v>407</v>
      </c>
      <c r="M40" s="495">
        <v>9.6999999999999993</v>
      </c>
      <c r="N40" s="499">
        <v>3.3</v>
      </c>
      <c r="O40" s="495">
        <v>9.8000000000000007</v>
      </c>
      <c r="P40" s="499">
        <v>4.3</v>
      </c>
      <c r="Q40" s="496">
        <v>13.9</v>
      </c>
      <c r="R40" s="499">
        <v>5.6</v>
      </c>
      <c r="S40" s="496">
        <v>21.5</v>
      </c>
      <c r="T40" s="499">
        <v>7.4</v>
      </c>
      <c r="U40" s="490">
        <v>9.1999999999999993</v>
      </c>
      <c r="V40" s="499">
        <v>5</v>
      </c>
      <c r="W40" s="492">
        <v>13.4</v>
      </c>
      <c r="X40" s="499">
        <v>7.9</v>
      </c>
      <c r="Y40" s="491" t="s">
        <v>501</v>
      </c>
      <c r="Z40" s="7"/>
      <c r="AA40" s="491" t="s">
        <v>501</v>
      </c>
      <c r="AB40" s="7"/>
      <c r="AC40" s="496">
        <v>12</v>
      </c>
      <c r="AD40" s="499">
        <v>2.1</v>
      </c>
    </row>
    <row r="41" spans="1:30" ht="16.5" customHeight="1" x14ac:dyDescent="0.25">
      <c r="A41" s="7"/>
      <c r="B41" s="7"/>
      <c r="C41" s="7"/>
      <c r="D41" s="7" t="s">
        <v>1230</v>
      </c>
      <c r="E41" s="7"/>
      <c r="F41" s="7"/>
      <c r="G41" s="7"/>
      <c r="H41" s="7"/>
      <c r="I41" s="7"/>
      <c r="J41" s="7"/>
      <c r="K41" s="7"/>
      <c r="L41" s="9" t="s">
        <v>407</v>
      </c>
      <c r="M41" s="496">
        <v>34</v>
      </c>
      <c r="N41" s="499">
        <v>4.9000000000000004</v>
      </c>
      <c r="O41" s="496">
        <v>34.1</v>
      </c>
      <c r="P41" s="499">
        <v>5.0999999999999996</v>
      </c>
      <c r="Q41" s="496">
        <v>32.200000000000003</v>
      </c>
      <c r="R41" s="499">
        <v>6</v>
      </c>
      <c r="S41" s="496">
        <v>37.4</v>
      </c>
      <c r="T41" s="499">
        <v>7.3</v>
      </c>
      <c r="U41" s="496">
        <v>28.9</v>
      </c>
      <c r="V41" s="499">
        <v>4.7</v>
      </c>
      <c r="W41" s="496">
        <v>27.7</v>
      </c>
      <c r="X41" s="499">
        <v>8.1999999999999993</v>
      </c>
      <c r="Y41" s="496">
        <v>20.6</v>
      </c>
      <c r="Z41" s="499">
        <v>6.4</v>
      </c>
      <c r="AA41" s="492">
        <v>66.7</v>
      </c>
      <c r="AB41" s="494">
        <v>39.6</v>
      </c>
      <c r="AC41" s="496">
        <v>33.4</v>
      </c>
      <c r="AD41" s="499">
        <v>2.5</v>
      </c>
    </row>
    <row r="42" spans="1:30" ht="16.5" customHeight="1" x14ac:dyDescent="0.25">
      <c r="A42" s="14"/>
      <c r="B42" s="14"/>
      <c r="C42" s="14"/>
      <c r="D42" s="14" t="s">
        <v>1231</v>
      </c>
      <c r="E42" s="14"/>
      <c r="F42" s="14"/>
      <c r="G42" s="14"/>
      <c r="H42" s="14"/>
      <c r="I42" s="14"/>
      <c r="J42" s="14"/>
      <c r="K42" s="14"/>
      <c r="L42" s="15" t="s">
        <v>407</v>
      </c>
      <c r="M42" s="498">
        <v>100</v>
      </c>
      <c r="N42" s="500" t="s">
        <v>79</v>
      </c>
      <c r="O42" s="498">
        <v>100</v>
      </c>
      <c r="P42" s="500" t="s">
        <v>79</v>
      </c>
      <c r="Q42" s="498">
        <v>100</v>
      </c>
      <c r="R42" s="500" t="s">
        <v>79</v>
      </c>
      <c r="S42" s="498">
        <v>100</v>
      </c>
      <c r="T42" s="500" t="s">
        <v>79</v>
      </c>
      <c r="U42" s="498">
        <v>100</v>
      </c>
      <c r="V42" s="500" t="s">
        <v>79</v>
      </c>
      <c r="W42" s="498">
        <v>100</v>
      </c>
      <c r="X42" s="500" t="s">
        <v>79</v>
      </c>
      <c r="Y42" s="498">
        <v>100</v>
      </c>
      <c r="Z42" s="500" t="s">
        <v>79</v>
      </c>
      <c r="AA42" s="498">
        <v>100</v>
      </c>
      <c r="AB42" s="500" t="s">
        <v>79</v>
      </c>
      <c r="AC42" s="498">
        <v>100</v>
      </c>
      <c r="AD42" s="500" t="s">
        <v>79</v>
      </c>
    </row>
    <row r="43" spans="1:30" ht="4.5" customHeight="1" x14ac:dyDescent="0.25">
      <c r="A43" s="25"/>
      <c r="B43" s="2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1:30" ht="16.5" customHeight="1" x14ac:dyDescent="0.25">
      <c r="A44" s="25"/>
      <c r="B44" s="25"/>
      <c r="C44" s="512" t="s">
        <v>1232</v>
      </c>
      <c r="D44" s="512"/>
      <c r="E44" s="512"/>
      <c r="F44" s="512"/>
      <c r="G44" s="512"/>
      <c r="H44" s="512"/>
      <c r="I44" s="512"/>
      <c r="J44" s="512"/>
      <c r="K44" s="512"/>
      <c r="L44" s="512"/>
      <c r="M44" s="512"/>
      <c r="N44" s="512"/>
      <c r="O44" s="512"/>
      <c r="P44" s="512"/>
      <c r="Q44" s="512"/>
      <c r="R44" s="512"/>
      <c r="S44" s="512"/>
      <c r="T44" s="512"/>
      <c r="U44" s="512"/>
      <c r="V44" s="512"/>
      <c r="W44" s="512"/>
      <c r="X44" s="512"/>
      <c r="Y44" s="512"/>
      <c r="Z44" s="512"/>
      <c r="AA44" s="512"/>
      <c r="AB44" s="512"/>
      <c r="AC44" s="512"/>
      <c r="AD44" s="512"/>
    </row>
    <row r="45" spans="1:30" ht="4.5" customHeight="1" x14ac:dyDescent="0.25">
      <c r="A45" s="25"/>
      <c r="B45" s="2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1:30" ht="16.5" customHeight="1" x14ac:dyDescent="0.25">
      <c r="A46" s="155"/>
      <c r="B46" s="155"/>
      <c r="C46" s="512" t="s">
        <v>571</v>
      </c>
      <c r="D46" s="512"/>
      <c r="E46" s="512"/>
      <c r="F46" s="512"/>
      <c r="G46" s="512"/>
      <c r="H46" s="512"/>
      <c r="I46" s="512"/>
      <c r="J46" s="512"/>
      <c r="K46" s="512"/>
      <c r="L46" s="512"/>
      <c r="M46" s="512"/>
      <c r="N46" s="512"/>
      <c r="O46" s="512"/>
      <c r="P46" s="512"/>
      <c r="Q46" s="512"/>
      <c r="R46" s="512"/>
      <c r="S46" s="512"/>
      <c r="T46" s="512"/>
      <c r="U46" s="512"/>
      <c r="V46" s="512"/>
      <c r="W46" s="512"/>
      <c r="X46" s="512"/>
      <c r="Y46" s="512"/>
      <c r="Z46" s="512"/>
      <c r="AA46" s="512"/>
      <c r="AB46" s="512"/>
      <c r="AC46" s="512"/>
      <c r="AD46" s="512"/>
    </row>
    <row r="47" spans="1:30" ht="16.5" customHeight="1" x14ac:dyDescent="0.25">
      <c r="A47" s="155"/>
      <c r="B47" s="155"/>
      <c r="C47" s="512" t="s">
        <v>572</v>
      </c>
      <c r="D47" s="512"/>
      <c r="E47" s="512"/>
      <c r="F47" s="512"/>
      <c r="G47" s="512"/>
      <c r="H47" s="512"/>
      <c r="I47" s="512"/>
      <c r="J47" s="512"/>
      <c r="K47" s="512"/>
      <c r="L47" s="512"/>
      <c r="M47" s="512"/>
      <c r="N47" s="512"/>
      <c r="O47" s="512"/>
      <c r="P47" s="512"/>
      <c r="Q47" s="512"/>
      <c r="R47" s="512"/>
      <c r="S47" s="512"/>
      <c r="T47" s="512"/>
      <c r="U47" s="512"/>
      <c r="V47" s="512"/>
      <c r="W47" s="512"/>
      <c r="X47" s="512"/>
      <c r="Y47" s="512"/>
      <c r="Z47" s="512"/>
      <c r="AA47" s="512"/>
      <c r="AB47" s="512"/>
      <c r="AC47" s="512"/>
      <c r="AD47" s="512"/>
    </row>
    <row r="48" spans="1:30" ht="4.5" customHeight="1" x14ac:dyDescent="0.25">
      <c r="A48" s="25"/>
      <c r="B48" s="2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1:30" ht="16.5" customHeight="1" x14ac:dyDescent="0.25">
      <c r="A49" s="25" t="s">
        <v>102</v>
      </c>
      <c r="B49" s="25"/>
      <c r="C49" s="512" t="s">
        <v>845</v>
      </c>
      <c r="D49" s="512"/>
      <c r="E49" s="512"/>
      <c r="F49" s="512"/>
      <c r="G49" s="512"/>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row>
    <row r="50" spans="1:30" ht="29.4" customHeight="1" x14ac:dyDescent="0.25">
      <c r="A50" s="25" t="s">
        <v>103</v>
      </c>
      <c r="B50" s="25"/>
      <c r="C50" s="512" t="s">
        <v>846</v>
      </c>
      <c r="D50" s="512"/>
      <c r="E50" s="512"/>
      <c r="F50" s="512"/>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row>
    <row r="51" spans="1:30" ht="29.4" customHeight="1" x14ac:dyDescent="0.25">
      <c r="A51" s="25" t="s">
        <v>104</v>
      </c>
      <c r="B51" s="25"/>
      <c r="C51" s="512" t="s">
        <v>848</v>
      </c>
      <c r="D51" s="512"/>
      <c r="E51" s="512"/>
      <c r="F51" s="512"/>
      <c r="G51" s="512"/>
      <c r="H51" s="512"/>
      <c r="I51" s="512"/>
      <c r="J51" s="512"/>
      <c r="K51" s="512"/>
      <c r="L51" s="512"/>
      <c r="M51" s="512"/>
      <c r="N51" s="512"/>
      <c r="O51" s="512"/>
      <c r="P51" s="512"/>
      <c r="Q51" s="512"/>
      <c r="R51" s="512"/>
      <c r="S51" s="512"/>
      <c r="T51" s="512"/>
      <c r="U51" s="512"/>
      <c r="V51" s="512"/>
      <c r="W51" s="512"/>
      <c r="X51" s="512"/>
      <c r="Y51" s="512"/>
      <c r="Z51" s="512"/>
      <c r="AA51" s="512"/>
      <c r="AB51" s="512"/>
      <c r="AC51" s="512"/>
      <c r="AD51" s="512"/>
    </row>
    <row r="52" spans="1:30" ht="29.4" customHeight="1" x14ac:dyDescent="0.25">
      <c r="A52" s="25" t="s">
        <v>105</v>
      </c>
      <c r="B52" s="25"/>
      <c r="C52" s="512" t="s">
        <v>849</v>
      </c>
      <c r="D52" s="512"/>
      <c r="E52" s="512"/>
      <c r="F52" s="512"/>
      <c r="G52" s="512"/>
      <c r="H52" s="512"/>
      <c r="I52" s="512"/>
      <c r="J52" s="512"/>
      <c r="K52" s="512"/>
      <c r="L52" s="512"/>
      <c r="M52" s="512"/>
      <c r="N52" s="512"/>
      <c r="O52" s="512"/>
      <c r="P52" s="512"/>
      <c r="Q52" s="512"/>
      <c r="R52" s="512"/>
      <c r="S52" s="512"/>
      <c r="T52" s="512"/>
      <c r="U52" s="512"/>
      <c r="V52" s="512"/>
      <c r="W52" s="512"/>
      <c r="X52" s="512"/>
      <c r="Y52" s="512"/>
      <c r="Z52" s="512"/>
      <c r="AA52" s="512"/>
      <c r="AB52" s="512"/>
      <c r="AC52" s="512"/>
      <c r="AD52" s="512"/>
    </row>
    <row r="53" spans="1:30" ht="29.4" customHeight="1" x14ac:dyDescent="0.25">
      <c r="A53" s="25" t="s">
        <v>106</v>
      </c>
      <c r="B53" s="25"/>
      <c r="C53" s="512" t="s">
        <v>850</v>
      </c>
      <c r="D53" s="512"/>
      <c r="E53" s="512"/>
      <c r="F53" s="512"/>
      <c r="G53" s="512"/>
      <c r="H53" s="512"/>
      <c r="I53" s="512"/>
      <c r="J53" s="512"/>
      <c r="K53" s="512"/>
      <c r="L53" s="512"/>
      <c r="M53" s="512"/>
      <c r="N53" s="512"/>
      <c r="O53" s="512"/>
      <c r="P53" s="512"/>
      <c r="Q53" s="512"/>
      <c r="R53" s="512"/>
      <c r="S53" s="512"/>
      <c r="T53" s="512"/>
      <c r="U53" s="512"/>
      <c r="V53" s="512"/>
      <c r="W53" s="512"/>
      <c r="X53" s="512"/>
      <c r="Y53" s="512"/>
      <c r="Z53" s="512"/>
      <c r="AA53" s="512"/>
      <c r="AB53" s="512"/>
      <c r="AC53" s="512"/>
      <c r="AD53" s="512"/>
    </row>
    <row r="54" spans="1:30" ht="16.5" customHeight="1" x14ac:dyDescent="0.25">
      <c r="A54" s="25" t="s">
        <v>107</v>
      </c>
      <c r="B54" s="25"/>
      <c r="C54" s="512" t="s">
        <v>851</v>
      </c>
      <c r="D54" s="512"/>
      <c r="E54" s="512"/>
      <c r="F54" s="512"/>
      <c r="G54" s="512"/>
      <c r="H54" s="512"/>
      <c r="I54" s="512"/>
      <c r="J54" s="512"/>
      <c r="K54" s="512"/>
      <c r="L54" s="512"/>
      <c r="M54" s="512"/>
      <c r="N54" s="512"/>
      <c r="O54" s="512"/>
      <c r="P54" s="512"/>
      <c r="Q54" s="512"/>
      <c r="R54" s="512"/>
      <c r="S54" s="512"/>
      <c r="T54" s="512"/>
      <c r="U54" s="512"/>
      <c r="V54" s="512"/>
      <c r="W54" s="512"/>
      <c r="X54" s="512"/>
      <c r="Y54" s="512"/>
      <c r="Z54" s="512"/>
      <c r="AA54" s="512"/>
      <c r="AB54" s="512"/>
      <c r="AC54" s="512"/>
      <c r="AD54" s="512"/>
    </row>
    <row r="55" spans="1:30" ht="16.5" customHeight="1" x14ac:dyDescent="0.25">
      <c r="A55" s="25" t="s">
        <v>205</v>
      </c>
      <c r="B55" s="25"/>
      <c r="C55" s="512" t="s">
        <v>852</v>
      </c>
      <c r="D55" s="512"/>
      <c r="E55" s="512"/>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row>
    <row r="56" spans="1:30" ht="16.5" customHeight="1" x14ac:dyDescent="0.25">
      <c r="A56" s="25" t="s">
        <v>842</v>
      </c>
      <c r="B56" s="25"/>
      <c r="C56" s="512" t="s">
        <v>853</v>
      </c>
      <c r="D56" s="512"/>
      <c r="E56" s="512"/>
      <c r="F56" s="512"/>
      <c r="G56" s="512"/>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row>
    <row r="57" spans="1:30" ht="16.5" customHeight="1" x14ac:dyDescent="0.25">
      <c r="A57" s="25" t="s">
        <v>843</v>
      </c>
      <c r="B57" s="25"/>
      <c r="C57" s="512" t="s">
        <v>854</v>
      </c>
      <c r="D57" s="512"/>
      <c r="E57" s="512"/>
      <c r="F57" s="512"/>
      <c r="G57" s="512"/>
      <c r="H57" s="512"/>
      <c r="I57" s="512"/>
      <c r="J57" s="512"/>
      <c r="K57" s="512"/>
      <c r="L57" s="512"/>
      <c r="M57" s="512"/>
      <c r="N57" s="512"/>
      <c r="O57" s="512"/>
      <c r="P57" s="512"/>
      <c r="Q57" s="512"/>
      <c r="R57" s="512"/>
      <c r="S57" s="512"/>
      <c r="T57" s="512"/>
      <c r="U57" s="512"/>
      <c r="V57" s="512"/>
      <c r="W57" s="512"/>
      <c r="X57" s="512"/>
      <c r="Y57" s="512"/>
      <c r="Z57" s="512"/>
      <c r="AA57" s="512"/>
      <c r="AB57" s="512"/>
      <c r="AC57" s="512"/>
      <c r="AD57" s="512"/>
    </row>
    <row r="58" spans="1:30" ht="4.5" customHeight="1" x14ac:dyDescent="0.25"/>
    <row r="59" spans="1:30" ht="16.5" customHeight="1" x14ac:dyDescent="0.25">
      <c r="A59" s="26" t="s">
        <v>115</v>
      </c>
      <c r="B59" s="25"/>
      <c r="C59" s="25"/>
      <c r="D59" s="25"/>
      <c r="E59" s="512" t="s">
        <v>1233</v>
      </c>
      <c r="F59" s="512"/>
      <c r="G59" s="512"/>
      <c r="H59" s="512"/>
      <c r="I59" s="512"/>
      <c r="J59" s="512"/>
      <c r="K59" s="512"/>
      <c r="L59" s="512"/>
      <c r="M59" s="512"/>
      <c r="N59" s="512"/>
      <c r="O59" s="512"/>
      <c r="P59" s="512"/>
      <c r="Q59" s="512"/>
      <c r="R59" s="512"/>
      <c r="S59" s="512"/>
      <c r="T59" s="512"/>
      <c r="U59" s="512"/>
      <c r="V59" s="512"/>
      <c r="W59" s="512"/>
      <c r="X59" s="512"/>
      <c r="Y59" s="512"/>
      <c r="Z59" s="512"/>
      <c r="AA59" s="512"/>
      <c r="AB59" s="512"/>
      <c r="AC59" s="512"/>
      <c r="AD59" s="512"/>
    </row>
  </sheetData>
  <mergeCells count="31">
    <mergeCell ref="O2:P2"/>
    <mergeCell ref="Q2:R2"/>
    <mergeCell ref="S2:T2"/>
    <mergeCell ref="U2:V2"/>
    <mergeCell ref="D39:K39"/>
    <mergeCell ref="D40:K40"/>
    <mergeCell ref="K1:AD1"/>
    <mergeCell ref="C44:AD44"/>
    <mergeCell ref="C46:AD46"/>
    <mergeCell ref="C11:K11"/>
    <mergeCell ref="D19:K19"/>
    <mergeCell ref="D20:K20"/>
    <mergeCell ref="C25:K25"/>
    <mergeCell ref="C31:K31"/>
    <mergeCell ref="W2:X2"/>
    <mergeCell ref="Y2:Z2"/>
    <mergeCell ref="AA2:AB2"/>
    <mergeCell ref="AC2:AD2"/>
    <mergeCell ref="C5:K5"/>
    <mergeCell ref="M2:N2"/>
    <mergeCell ref="C47:AD47"/>
    <mergeCell ref="C49:AD49"/>
    <mergeCell ref="C50:AD50"/>
    <mergeCell ref="C51:AD51"/>
    <mergeCell ref="C52:AD52"/>
    <mergeCell ref="E59:AD59"/>
    <mergeCell ref="C53:AD53"/>
    <mergeCell ref="C54:AD54"/>
    <mergeCell ref="C55:AD55"/>
    <mergeCell ref="C56:AD56"/>
    <mergeCell ref="C57:AD57"/>
  </mergeCells>
  <pageMargins left="0.7" right="0.7" top="0.75" bottom="0.75" header="0.3" footer="0.3"/>
  <pageSetup paperSize="9" fitToHeight="0" orientation="landscape" horizontalDpi="300" verticalDpi="300"/>
  <headerFooter scaleWithDoc="0" alignWithMargins="0">
    <oddHeader>&amp;C&amp;"Arial"&amp;8TABLE 14A.51</oddHeader>
    <oddFooter>&amp;L&amp;"Arial"&amp;8REPORT ON
GOVERNMENT
SERVICES 2022&amp;R&amp;"Arial"&amp;8AGED CARE
SERVICES
PAGE &amp;B&amp;P&amp;B</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U150"/>
  <sheetViews>
    <sheetView showGridLines="0" workbookViewId="0"/>
  </sheetViews>
  <sheetFormatPr defaultRowHeight="13.2" x14ac:dyDescent="0.25"/>
  <cols>
    <col min="1" max="10" width="1.88671875" customWidth="1"/>
    <col min="11" max="11" width="11.33203125" customWidth="1"/>
    <col min="12" max="12" width="5.6640625" customWidth="1"/>
    <col min="13" max="20" width="6.88671875" customWidth="1"/>
    <col min="21" max="21" width="8.44140625" customWidth="1"/>
  </cols>
  <sheetData>
    <row r="1" spans="1:21" ht="17.399999999999999" customHeight="1" x14ac:dyDescent="0.25">
      <c r="A1" s="8" t="s">
        <v>1234</v>
      </c>
      <c r="B1" s="8"/>
      <c r="C1" s="8"/>
      <c r="D1" s="8"/>
      <c r="E1" s="8"/>
      <c r="F1" s="8"/>
      <c r="G1" s="8"/>
      <c r="H1" s="8"/>
      <c r="I1" s="8"/>
      <c r="J1" s="8"/>
      <c r="K1" s="517" t="s">
        <v>1235</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1236</v>
      </c>
      <c r="N2" s="13" t="s">
        <v>1237</v>
      </c>
      <c r="O2" s="13" t="s">
        <v>1238</v>
      </c>
      <c r="P2" s="13" t="s">
        <v>1239</v>
      </c>
      <c r="Q2" s="13" t="s">
        <v>1240</v>
      </c>
      <c r="R2" s="13" t="s">
        <v>1241</v>
      </c>
      <c r="S2" s="13" t="s">
        <v>1242</v>
      </c>
      <c r="T2" s="13" t="s">
        <v>1243</v>
      </c>
      <c r="U2" s="13" t="s">
        <v>1244</v>
      </c>
    </row>
    <row r="3" spans="1:21" ht="16.5" customHeight="1" x14ac:dyDescent="0.25">
      <c r="A3" s="7" t="s">
        <v>128</v>
      </c>
      <c r="B3" s="7"/>
      <c r="C3" s="7"/>
      <c r="D3" s="7"/>
      <c r="E3" s="7"/>
      <c r="F3" s="7"/>
      <c r="G3" s="7"/>
      <c r="H3" s="7"/>
      <c r="I3" s="7"/>
      <c r="J3" s="7"/>
      <c r="K3" s="7"/>
      <c r="L3" s="9"/>
      <c r="M3" s="10"/>
      <c r="N3" s="10"/>
      <c r="O3" s="10"/>
      <c r="P3" s="10"/>
      <c r="Q3" s="10"/>
      <c r="R3" s="10"/>
      <c r="S3" s="10"/>
      <c r="T3" s="10"/>
      <c r="U3" s="10"/>
    </row>
    <row r="4" spans="1:21" ht="16.5" customHeight="1" x14ac:dyDescent="0.25">
      <c r="A4" s="7"/>
      <c r="B4" s="7" t="s">
        <v>1245</v>
      </c>
      <c r="C4" s="7"/>
      <c r="D4" s="7"/>
      <c r="E4" s="7"/>
      <c r="F4" s="7"/>
      <c r="G4" s="7"/>
      <c r="H4" s="7"/>
      <c r="I4" s="7"/>
      <c r="J4" s="7"/>
      <c r="K4" s="7"/>
      <c r="L4" s="9" t="s">
        <v>131</v>
      </c>
      <c r="M4" s="505">
        <v>7482</v>
      </c>
      <c r="N4" s="505">
        <v>5378</v>
      </c>
      <c r="O4" s="505">
        <v>4560</v>
      </c>
      <c r="P4" s="505">
        <v>2492</v>
      </c>
      <c r="Q4" s="505">
        <v>2275</v>
      </c>
      <c r="R4" s="506">
        <v>592</v>
      </c>
      <c r="S4" s="506">
        <v>307</v>
      </c>
      <c r="T4" s="506">
        <v>189</v>
      </c>
      <c r="U4" s="504">
        <v>23275</v>
      </c>
    </row>
    <row r="5" spans="1:21" ht="16.5" customHeight="1" x14ac:dyDescent="0.25">
      <c r="A5" s="7"/>
      <c r="B5" s="7" t="s">
        <v>1246</v>
      </c>
      <c r="C5" s="7"/>
      <c r="D5" s="7"/>
      <c r="E5" s="7"/>
      <c r="F5" s="7"/>
      <c r="G5" s="7"/>
      <c r="H5" s="7"/>
      <c r="I5" s="7"/>
      <c r="J5" s="7"/>
      <c r="K5" s="7"/>
      <c r="L5" s="9" t="s">
        <v>131</v>
      </c>
      <c r="M5" s="505">
        <v>7466</v>
      </c>
      <c r="N5" s="505">
        <v>5393</v>
      </c>
      <c r="O5" s="505">
        <v>4535</v>
      </c>
      <c r="P5" s="505">
        <v>2447</v>
      </c>
      <c r="Q5" s="505">
        <v>2250</v>
      </c>
      <c r="R5" s="506">
        <v>585</v>
      </c>
      <c r="S5" s="506">
        <v>293</v>
      </c>
      <c r="T5" s="506">
        <v>184</v>
      </c>
      <c r="U5" s="504">
        <v>23153</v>
      </c>
    </row>
    <row r="6" spans="1:21" ht="16.5" customHeight="1" x14ac:dyDescent="0.25">
      <c r="A6" s="7"/>
      <c r="B6" s="7" t="s">
        <v>1247</v>
      </c>
      <c r="C6" s="7"/>
      <c r="D6" s="7"/>
      <c r="E6" s="7"/>
      <c r="F6" s="7"/>
      <c r="G6" s="7"/>
      <c r="H6" s="7"/>
      <c r="I6" s="7"/>
      <c r="J6" s="7"/>
      <c r="K6" s="7"/>
      <c r="L6" s="9" t="s">
        <v>739</v>
      </c>
      <c r="M6" s="508">
        <v>70</v>
      </c>
      <c r="N6" s="508">
        <v>63</v>
      </c>
      <c r="O6" s="508">
        <v>61</v>
      </c>
      <c r="P6" s="508">
        <v>55</v>
      </c>
      <c r="Q6" s="508">
        <v>59</v>
      </c>
      <c r="R6" s="508">
        <v>65</v>
      </c>
      <c r="S6" s="508">
        <v>84</v>
      </c>
      <c r="T6" s="508">
        <v>79</v>
      </c>
      <c r="U6" s="508">
        <v>64</v>
      </c>
    </row>
    <row r="7" spans="1:21" ht="16.5" customHeight="1" x14ac:dyDescent="0.25">
      <c r="A7" s="7"/>
      <c r="B7" s="7" t="s">
        <v>1248</v>
      </c>
      <c r="C7" s="7"/>
      <c r="D7" s="7"/>
      <c r="E7" s="7"/>
      <c r="F7" s="7"/>
      <c r="G7" s="7"/>
      <c r="H7" s="7"/>
      <c r="I7" s="7"/>
      <c r="J7" s="7"/>
      <c r="K7" s="7"/>
      <c r="L7" s="9" t="s">
        <v>131</v>
      </c>
      <c r="M7" s="505">
        <v>1408</v>
      </c>
      <c r="N7" s="505">
        <v>1025</v>
      </c>
      <c r="O7" s="506">
        <v>753</v>
      </c>
      <c r="P7" s="506">
        <v>406</v>
      </c>
      <c r="Q7" s="506">
        <v>362</v>
      </c>
      <c r="R7" s="506">
        <v>119</v>
      </c>
      <c r="S7" s="508">
        <v>68</v>
      </c>
      <c r="T7" s="508">
        <v>39</v>
      </c>
      <c r="U7" s="505">
        <v>4180</v>
      </c>
    </row>
    <row r="8" spans="1:21" ht="16.5" customHeight="1" x14ac:dyDescent="0.25">
      <c r="A8" s="7"/>
      <c r="B8" s="7" t="s">
        <v>1249</v>
      </c>
      <c r="C8" s="7"/>
      <c r="D8" s="7"/>
      <c r="E8" s="7"/>
      <c r="F8" s="7"/>
      <c r="G8" s="7"/>
      <c r="H8" s="7"/>
      <c r="I8" s="7"/>
      <c r="J8" s="7"/>
      <c r="K8" s="7"/>
      <c r="L8" s="9" t="s">
        <v>131</v>
      </c>
      <c r="M8" s="505">
        <v>1408</v>
      </c>
      <c r="N8" s="505">
        <v>1025</v>
      </c>
      <c r="O8" s="506">
        <v>753</v>
      </c>
      <c r="P8" s="506">
        <v>406</v>
      </c>
      <c r="Q8" s="506">
        <v>362</v>
      </c>
      <c r="R8" s="506">
        <v>119</v>
      </c>
      <c r="S8" s="508">
        <v>68</v>
      </c>
      <c r="T8" s="508">
        <v>39</v>
      </c>
      <c r="U8" s="505">
        <v>4180</v>
      </c>
    </row>
    <row r="9" spans="1:21" ht="16.5" customHeight="1" x14ac:dyDescent="0.25">
      <c r="A9" s="7"/>
      <c r="B9" s="7" t="s">
        <v>1250</v>
      </c>
      <c r="C9" s="7"/>
      <c r="D9" s="7"/>
      <c r="E9" s="7"/>
      <c r="F9" s="7"/>
      <c r="G9" s="7"/>
      <c r="H9" s="7"/>
      <c r="I9" s="7"/>
      <c r="J9" s="7"/>
      <c r="K9" s="7"/>
      <c r="L9" s="9" t="s">
        <v>131</v>
      </c>
      <c r="M9" s="508">
        <v>29</v>
      </c>
      <c r="N9" s="508">
        <v>19</v>
      </c>
      <c r="O9" s="508">
        <v>11</v>
      </c>
      <c r="P9" s="502">
        <v>9</v>
      </c>
      <c r="Q9" s="502">
        <v>4</v>
      </c>
      <c r="R9" s="502">
        <v>3</v>
      </c>
      <c r="S9" s="502">
        <v>1</v>
      </c>
      <c r="T9" s="502">
        <v>1</v>
      </c>
      <c r="U9" s="508">
        <v>77</v>
      </c>
    </row>
    <row r="10" spans="1:21" ht="16.5" customHeight="1" x14ac:dyDescent="0.25">
      <c r="A10" s="7"/>
      <c r="B10" s="7" t="s">
        <v>1251</v>
      </c>
      <c r="C10" s="7"/>
      <c r="D10" s="7"/>
      <c r="E10" s="7"/>
      <c r="F10" s="7"/>
      <c r="G10" s="7"/>
      <c r="H10" s="7"/>
      <c r="I10" s="7"/>
      <c r="J10" s="7"/>
      <c r="K10" s="7"/>
      <c r="L10" s="9"/>
      <c r="M10" s="10"/>
      <c r="N10" s="10"/>
      <c r="O10" s="10"/>
      <c r="P10" s="10"/>
      <c r="Q10" s="10"/>
      <c r="R10" s="10"/>
      <c r="S10" s="10"/>
      <c r="T10" s="10"/>
      <c r="U10" s="10"/>
    </row>
    <row r="11" spans="1:21" ht="29.4" customHeight="1" x14ac:dyDescent="0.25">
      <c r="A11" s="7"/>
      <c r="B11" s="7"/>
      <c r="C11" s="519" t="s">
        <v>1252</v>
      </c>
      <c r="D11" s="519"/>
      <c r="E11" s="519"/>
      <c r="F11" s="519"/>
      <c r="G11" s="519"/>
      <c r="H11" s="519"/>
      <c r="I11" s="519"/>
      <c r="J11" s="519"/>
      <c r="K11" s="519"/>
      <c r="L11" s="9" t="s">
        <v>178</v>
      </c>
      <c r="M11" s="501">
        <v>95.4</v>
      </c>
      <c r="N11" s="501">
        <v>64.5</v>
      </c>
      <c r="O11" s="501">
        <v>49.8</v>
      </c>
      <c r="P11" s="501">
        <v>25.8</v>
      </c>
      <c r="Q11" s="501">
        <v>25.4</v>
      </c>
      <c r="R11" s="503">
        <v>7.9</v>
      </c>
      <c r="S11" s="503">
        <v>5.7</v>
      </c>
      <c r="T11" s="503">
        <v>2.5</v>
      </c>
      <c r="U11" s="507">
        <v>276.89999999999998</v>
      </c>
    </row>
    <row r="12" spans="1:21" ht="29.4" customHeight="1" x14ac:dyDescent="0.25">
      <c r="A12" s="7"/>
      <c r="B12" s="7"/>
      <c r="C12" s="519" t="s">
        <v>1253</v>
      </c>
      <c r="D12" s="519"/>
      <c r="E12" s="519"/>
      <c r="F12" s="519"/>
      <c r="G12" s="519"/>
      <c r="H12" s="519"/>
      <c r="I12" s="519"/>
      <c r="J12" s="519"/>
      <c r="K12" s="519"/>
      <c r="L12" s="9" t="s">
        <v>178</v>
      </c>
      <c r="M12" s="501">
        <v>33.4</v>
      </c>
      <c r="N12" s="501">
        <v>43</v>
      </c>
      <c r="O12" s="501">
        <v>17.899999999999999</v>
      </c>
      <c r="P12" s="501">
        <v>13.8</v>
      </c>
      <c r="Q12" s="503">
        <v>8.4</v>
      </c>
      <c r="R12" s="503">
        <v>6.5</v>
      </c>
      <c r="S12" s="503">
        <v>2.6</v>
      </c>
      <c r="T12" s="503">
        <v>1</v>
      </c>
      <c r="U12" s="507">
        <v>126.6</v>
      </c>
    </row>
    <row r="13" spans="1:21" ht="16.5" customHeight="1" x14ac:dyDescent="0.25">
      <c r="A13" s="7"/>
      <c r="B13" s="7" t="s">
        <v>1254</v>
      </c>
      <c r="C13" s="7"/>
      <c r="D13" s="7"/>
      <c r="E13" s="7"/>
      <c r="F13" s="7"/>
      <c r="G13" s="7"/>
      <c r="H13" s="7"/>
      <c r="I13" s="7"/>
      <c r="J13" s="7"/>
      <c r="K13" s="7"/>
      <c r="L13" s="9"/>
      <c r="M13" s="10"/>
      <c r="N13" s="10"/>
      <c r="O13" s="10"/>
      <c r="P13" s="10"/>
      <c r="Q13" s="10"/>
      <c r="R13" s="10"/>
      <c r="S13" s="10"/>
      <c r="T13" s="10"/>
      <c r="U13" s="10"/>
    </row>
    <row r="14" spans="1:21" ht="16.5" customHeight="1" x14ac:dyDescent="0.25">
      <c r="A14" s="7"/>
      <c r="B14" s="7"/>
      <c r="C14" s="7" t="s">
        <v>1255</v>
      </c>
      <c r="D14" s="7"/>
      <c r="E14" s="7"/>
      <c r="F14" s="7"/>
      <c r="G14" s="7"/>
      <c r="H14" s="7"/>
      <c r="I14" s="7"/>
      <c r="J14" s="7"/>
      <c r="K14" s="7"/>
      <c r="L14" s="9" t="s">
        <v>1256</v>
      </c>
      <c r="M14" s="508">
        <v>79</v>
      </c>
      <c r="N14" s="508">
        <v>64</v>
      </c>
      <c r="O14" s="508">
        <v>72</v>
      </c>
      <c r="P14" s="508">
        <v>52</v>
      </c>
      <c r="Q14" s="508">
        <v>68</v>
      </c>
      <c r="R14" s="508">
        <v>64</v>
      </c>
      <c r="S14" s="508">
        <v>85</v>
      </c>
      <c r="T14" s="508">
        <v>79</v>
      </c>
      <c r="U14" s="508">
        <v>70</v>
      </c>
    </row>
    <row r="15" spans="1:21" ht="16.5" customHeight="1" x14ac:dyDescent="0.25">
      <c r="A15" s="7"/>
      <c r="B15" s="7"/>
      <c r="C15" s="7" t="s">
        <v>1257</v>
      </c>
      <c r="D15" s="7"/>
      <c r="E15" s="7"/>
      <c r="F15" s="7"/>
      <c r="G15" s="7"/>
      <c r="H15" s="7"/>
      <c r="I15" s="7"/>
      <c r="J15" s="7"/>
      <c r="K15" s="7"/>
      <c r="L15" s="9" t="s">
        <v>1256</v>
      </c>
      <c r="M15" s="508">
        <v>91</v>
      </c>
      <c r="N15" s="508">
        <v>74</v>
      </c>
      <c r="O15" s="508">
        <v>85</v>
      </c>
      <c r="P15" s="508">
        <v>63</v>
      </c>
      <c r="Q15" s="508">
        <v>84</v>
      </c>
      <c r="R15" s="508">
        <v>82</v>
      </c>
      <c r="S15" s="508">
        <v>94</v>
      </c>
      <c r="T15" s="508">
        <v>89</v>
      </c>
      <c r="U15" s="508">
        <v>82</v>
      </c>
    </row>
    <row r="16" spans="1:21" ht="16.5" customHeight="1" x14ac:dyDescent="0.25">
      <c r="A16" s="7" t="s">
        <v>250</v>
      </c>
      <c r="B16" s="7"/>
      <c r="C16" s="7"/>
      <c r="D16" s="7"/>
      <c r="E16" s="7"/>
      <c r="F16" s="7"/>
      <c r="G16" s="7"/>
      <c r="H16" s="7"/>
      <c r="I16" s="7"/>
      <c r="J16" s="7"/>
      <c r="K16" s="7"/>
      <c r="L16" s="9"/>
      <c r="M16" s="10"/>
      <c r="N16" s="10"/>
      <c r="O16" s="10"/>
      <c r="P16" s="10"/>
      <c r="Q16" s="10"/>
      <c r="R16" s="10"/>
      <c r="S16" s="10"/>
      <c r="T16" s="10"/>
      <c r="U16" s="10"/>
    </row>
    <row r="17" spans="1:21" ht="16.5" customHeight="1" x14ac:dyDescent="0.25">
      <c r="A17" s="7"/>
      <c r="B17" s="7" t="s">
        <v>1245</v>
      </c>
      <c r="C17" s="7"/>
      <c r="D17" s="7"/>
      <c r="E17" s="7"/>
      <c r="F17" s="7"/>
      <c r="G17" s="7"/>
      <c r="H17" s="7"/>
      <c r="I17" s="7"/>
      <c r="J17" s="7"/>
      <c r="K17" s="7"/>
      <c r="L17" s="9" t="s">
        <v>131</v>
      </c>
      <c r="M17" s="505">
        <v>7546</v>
      </c>
      <c r="N17" s="505">
        <v>6358</v>
      </c>
      <c r="O17" s="505">
        <v>4593</v>
      </c>
      <c r="P17" s="505">
        <v>2533</v>
      </c>
      <c r="Q17" s="505">
        <v>2326</v>
      </c>
      <c r="R17" s="506">
        <v>594</v>
      </c>
      <c r="S17" s="506">
        <v>197</v>
      </c>
      <c r="T17" s="506">
        <v>145</v>
      </c>
      <c r="U17" s="504">
        <v>24292</v>
      </c>
    </row>
    <row r="18" spans="1:21" ht="16.5" customHeight="1" x14ac:dyDescent="0.25">
      <c r="A18" s="7"/>
      <c r="B18" s="7" t="s">
        <v>1246</v>
      </c>
      <c r="C18" s="7"/>
      <c r="D18" s="7"/>
      <c r="E18" s="7"/>
      <c r="F18" s="7"/>
      <c r="G18" s="7"/>
      <c r="H18" s="7"/>
      <c r="I18" s="7"/>
      <c r="J18" s="7"/>
      <c r="K18" s="7"/>
      <c r="L18" s="9" t="s">
        <v>131</v>
      </c>
      <c r="M18" s="505">
        <v>7521</v>
      </c>
      <c r="N18" s="505">
        <v>6421</v>
      </c>
      <c r="O18" s="505">
        <v>4576</v>
      </c>
      <c r="P18" s="505">
        <v>2575</v>
      </c>
      <c r="Q18" s="505">
        <v>2330</v>
      </c>
      <c r="R18" s="506">
        <v>610</v>
      </c>
      <c r="S18" s="506">
        <v>196</v>
      </c>
      <c r="T18" s="506">
        <v>131</v>
      </c>
      <c r="U18" s="504">
        <v>24360</v>
      </c>
    </row>
    <row r="19" spans="1:21" ht="16.5" customHeight="1" x14ac:dyDescent="0.25">
      <c r="A19" s="7"/>
      <c r="B19" s="7" t="s">
        <v>1247</v>
      </c>
      <c r="C19" s="7"/>
      <c r="D19" s="7"/>
      <c r="E19" s="7"/>
      <c r="F19" s="7"/>
      <c r="G19" s="7"/>
      <c r="H19" s="7"/>
      <c r="I19" s="7"/>
      <c r="J19" s="7"/>
      <c r="K19" s="7"/>
      <c r="L19" s="9" t="s">
        <v>739</v>
      </c>
      <c r="M19" s="508">
        <v>67</v>
      </c>
      <c r="N19" s="508">
        <v>57</v>
      </c>
      <c r="O19" s="508">
        <v>58</v>
      </c>
      <c r="P19" s="508">
        <v>54</v>
      </c>
      <c r="Q19" s="508">
        <v>57</v>
      </c>
      <c r="R19" s="508">
        <v>61</v>
      </c>
      <c r="S19" s="508">
        <v>96</v>
      </c>
      <c r="T19" s="508">
        <v>75</v>
      </c>
      <c r="U19" s="508">
        <v>60</v>
      </c>
    </row>
    <row r="20" spans="1:21" ht="16.5" customHeight="1" x14ac:dyDescent="0.25">
      <c r="A20" s="7"/>
      <c r="B20" s="7" t="s">
        <v>1248</v>
      </c>
      <c r="C20" s="7"/>
      <c r="D20" s="7"/>
      <c r="E20" s="7"/>
      <c r="F20" s="7"/>
      <c r="G20" s="7"/>
      <c r="H20" s="7"/>
      <c r="I20" s="7"/>
      <c r="J20" s="7"/>
      <c r="K20" s="7"/>
      <c r="L20" s="9" t="s">
        <v>131</v>
      </c>
      <c r="M20" s="505">
        <v>1408</v>
      </c>
      <c r="N20" s="505">
        <v>1025</v>
      </c>
      <c r="O20" s="506">
        <v>753</v>
      </c>
      <c r="P20" s="506">
        <v>406</v>
      </c>
      <c r="Q20" s="506">
        <v>362</v>
      </c>
      <c r="R20" s="506">
        <v>119</v>
      </c>
      <c r="S20" s="508">
        <v>68</v>
      </c>
      <c r="T20" s="508">
        <v>39</v>
      </c>
      <c r="U20" s="505">
        <v>4180</v>
      </c>
    </row>
    <row r="21" spans="1:21" ht="16.5" customHeight="1" x14ac:dyDescent="0.25">
      <c r="A21" s="7"/>
      <c r="B21" s="7" t="s">
        <v>1249</v>
      </c>
      <c r="C21" s="7"/>
      <c r="D21" s="7"/>
      <c r="E21" s="7"/>
      <c r="F21" s="7"/>
      <c r="G21" s="7"/>
      <c r="H21" s="7"/>
      <c r="I21" s="7"/>
      <c r="J21" s="7"/>
      <c r="K21" s="7"/>
      <c r="L21" s="9" t="s">
        <v>131</v>
      </c>
      <c r="M21" s="505">
        <v>1408</v>
      </c>
      <c r="N21" s="505">
        <v>1025</v>
      </c>
      <c r="O21" s="506">
        <v>753</v>
      </c>
      <c r="P21" s="506">
        <v>406</v>
      </c>
      <c r="Q21" s="506">
        <v>362</v>
      </c>
      <c r="R21" s="506">
        <v>119</v>
      </c>
      <c r="S21" s="508">
        <v>68</v>
      </c>
      <c r="T21" s="508">
        <v>39</v>
      </c>
      <c r="U21" s="505">
        <v>4180</v>
      </c>
    </row>
    <row r="22" spans="1:21" ht="16.5" customHeight="1" x14ac:dyDescent="0.25">
      <c r="A22" s="7"/>
      <c r="B22" s="7" t="s">
        <v>1250</v>
      </c>
      <c r="C22" s="7"/>
      <c r="D22" s="7"/>
      <c r="E22" s="7"/>
      <c r="F22" s="7"/>
      <c r="G22" s="7"/>
      <c r="H22" s="7"/>
      <c r="I22" s="7"/>
      <c r="J22" s="7"/>
      <c r="K22" s="7"/>
      <c r="L22" s="9" t="s">
        <v>131</v>
      </c>
      <c r="M22" s="508">
        <v>33</v>
      </c>
      <c r="N22" s="508">
        <v>19</v>
      </c>
      <c r="O22" s="508">
        <v>11</v>
      </c>
      <c r="P22" s="502">
        <v>9</v>
      </c>
      <c r="Q22" s="502">
        <v>4</v>
      </c>
      <c r="R22" s="502">
        <v>3</v>
      </c>
      <c r="S22" s="502">
        <v>1</v>
      </c>
      <c r="T22" s="502">
        <v>1</v>
      </c>
      <c r="U22" s="508">
        <v>81</v>
      </c>
    </row>
    <row r="23" spans="1:21" ht="16.5" customHeight="1" x14ac:dyDescent="0.25">
      <c r="A23" s="7"/>
      <c r="B23" s="7" t="s">
        <v>1251</v>
      </c>
      <c r="C23" s="7"/>
      <c r="D23" s="7"/>
      <c r="E23" s="7"/>
      <c r="F23" s="7"/>
      <c r="G23" s="7"/>
      <c r="H23" s="7"/>
      <c r="I23" s="7"/>
      <c r="J23" s="7"/>
      <c r="K23" s="7"/>
      <c r="L23" s="9"/>
      <c r="M23" s="10"/>
      <c r="N23" s="10"/>
      <c r="O23" s="10"/>
      <c r="P23" s="10"/>
      <c r="Q23" s="10"/>
      <c r="R23" s="10"/>
      <c r="S23" s="10"/>
      <c r="T23" s="10"/>
      <c r="U23" s="10"/>
    </row>
    <row r="24" spans="1:21" ht="29.4" customHeight="1" x14ac:dyDescent="0.25">
      <c r="A24" s="7"/>
      <c r="B24" s="7"/>
      <c r="C24" s="519" t="s">
        <v>1252</v>
      </c>
      <c r="D24" s="519"/>
      <c r="E24" s="519"/>
      <c r="F24" s="519"/>
      <c r="G24" s="519"/>
      <c r="H24" s="519"/>
      <c r="I24" s="519"/>
      <c r="J24" s="519"/>
      <c r="K24" s="519"/>
      <c r="L24" s="9" t="s">
        <v>178</v>
      </c>
      <c r="M24" s="501">
        <v>94.7</v>
      </c>
      <c r="N24" s="501">
        <v>67.900000000000006</v>
      </c>
      <c r="O24" s="501">
        <v>50.7</v>
      </c>
      <c r="P24" s="501">
        <v>26.3</v>
      </c>
      <c r="Q24" s="501">
        <v>25.5</v>
      </c>
      <c r="R24" s="503">
        <v>6.5</v>
      </c>
      <c r="S24" s="503">
        <v>2.2999999999999998</v>
      </c>
      <c r="T24" s="503">
        <v>1.9</v>
      </c>
      <c r="U24" s="507">
        <v>275.89999999999998</v>
      </c>
    </row>
    <row r="25" spans="1:21" ht="29.4" customHeight="1" x14ac:dyDescent="0.25">
      <c r="A25" s="7"/>
      <c r="B25" s="7"/>
      <c r="C25" s="519" t="s">
        <v>1253</v>
      </c>
      <c r="D25" s="519"/>
      <c r="E25" s="519"/>
      <c r="F25" s="519"/>
      <c r="G25" s="519"/>
      <c r="H25" s="519"/>
      <c r="I25" s="519"/>
      <c r="J25" s="519"/>
      <c r="K25" s="519"/>
      <c r="L25" s="9" t="s">
        <v>178</v>
      </c>
      <c r="M25" s="501">
        <v>33.4</v>
      </c>
      <c r="N25" s="501">
        <v>43.8</v>
      </c>
      <c r="O25" s="501">
        <v>17.399999999999999</v>
      </c>
      <c r="P25" s="501">
        <v>13.9</v>
      </c>
      <c r="Q25" s="503">
        <v>8.3000000000000007</v>
      </c>
      <c r="R25" s="503">
        <v>6.6</v>
      </c>
      <c r="S25" s="503">
        <v>2.5</v>
      </c>
      <c r="T25" s="503">
        <v>0.5</v>
      </c>
      <c r="U25" s="507">
        <v>126.4</v>
      </c>
    </row>
    <row r="26" spans="1:21" ht="16.5" customHeight="1" x14ac:dyDescent="0.25">
      <c r="A26" s="7"/>
      <c r="B26" s="7" t="s">
        <v>1254</v>
      </c>
      <c r="C26" s="7"/>
      <c r="D26" s="7"/>
      <c r="E26" s="7"/>
      <c r="F26" s="7"/>
      <c r="G26" s="7"/>
      <c r="H26" s="7"/>
      <c r="I26" s="7"/>
      <c r="J26" s="7"/>
      <c r="K26" s="7"/>
      <c r="L26" s="9"/>
      <c r="M26" s="10"/>
      <c r="N26" s="10"/>
      <c r="O26" s="10"/>
      <c r="P26" s="10"/>
      <c r="Q26" s="10"/>
      <c r="R26" s="10"/>
      <c r="S26" s="10"/>
      <c r="T26" s="10"/>
      <c r="U26" s="10"/>
    </row>
    <row r="27" spans="1:21" ht="16.5" customHeight="1" x14ac:dyDescent="0.25">
      <c r="A27" s="7"/>
      <c r="B27" s="7"/>
      <c r="C27" s="7" t="s">
        <v>1255</v>
      </c>
      <c r="D27" s="7"/>
      <c r="E27" s="7"/>
      <c r="F27" s="7"/>
      <c r="G27" s="7"/>
      <c r="H27" s="7"/>
      <c r="I27" s="7"/>
      <c r="J27" s="7"/>
      <c r="K27" s="7"/>
      <c r="L27" s="9" t="s">
        <v>1256</v>
      </c>
      <c r="M27" s="508">
        <v>79</v>
      </c>
      <c r="N27" s="508">
        <v>65</v>
      </c>
      <c r="O27" s="508">
        <v>73</v>
      </c>
      <c r="P27" s="508">
        <v>54</v>
      </c>
      <c r="Q27" s="508">
        <v>68</v>
      </c>
      <c r="R27" s="508">
        <v>63</v>
      </c>
      <c r="S27" s="508">
        <v>85</v>
      </c>
      <c r="T27" s="508">
        <v>82</v>
      </c>
      <c r="U27" s="508">
        <v>70</v>
      </c>
    </row>
    <row r="28" spans="1:21" ht="16.5" customHeight="1" x14ac:dyDescent="0.25">
      <c r="A28" s="7"/>
      <c r="B28" s="7"/>
      <c r="C28" s="7" t="s">
        <v>1257</v>
      </c>
      <c r="D28" s="7"/>
      <c r="E28" s="7"/>
      <c r="F28" s="7"/>
      <c r="G28" s="7"/>
      <c r="H28" s="7"/>
      <c r="I28" s="7"/>
      <c r="J28" s="7"/>
      <c r="K28" s="7"/>
      <c r="L28" s="9" t="s">
        <v>1256</v>
      </c>
      <c r="M28" s="508">
        <v>91</v>
      </c>
      <c r="N28" s="508">
        <v>73</v>
      </c>
      <c r="O28" s="508">
        <v>85</v>
      </c>
      <c r="P28" s="508">
        <v>64</v>
      </c>
      <c r="Q28" s="508">
        <v>85</v>
      </c>
      <c r="R28" s="508">
        <v>81</v>
      </c>
      <c r="S28" s="508">
        <v>95</v>
      </c>
      <c r="T28" s="508">
        <v>89</v>
      </c>
      <c r="U28" s="508">
        <v>81</v>
      </c>
    </row>
    <row r="29" spans="1:21" ht="16.5" customHeight="1" x14ac:dyDescent="0.25">
      <c r="A29" s="7" t="s">
        <v>245</v>
      </c>
      <c r="B29" s="7"/>
      <c r="C29" s="7"/>
      <c r="D29" s="7"/>
      <c r="E29" s="7"/>
      <c r="F29" s="7"/>
      <c r="G29" s="7"/>
      <c r="H29" s="7"/>
      <c r="I29" s="7"/>
      <c r="J29" s="7"/>
      <c r="K29" s="7"/>
      <c r="L29" s="9"/>
      <c r="M29" s="10"/>
      <c r="N29" s="10"/>
      <c r="O29" s="10"/>
      <c r="P29" s="10"/>
      <c r="Q29" s="10"/>
      <c r="R29" s="10"/>
      <c r="S29" s="10"/>
      <c r="T29" s="10"/>
      <c r="U29" s="10"/>
    </row>
    <row r="30" spans="1:21" ht="16.5" customHeight="1" x14ac:dyDescent="0.25">
      <c r="A30" s="7"/>
      <c r="B30" s="7" t="s">
        <v>1245</v>
      </c>
      <c r="C30" s="7"/>
      <c r="D30" s="7"/>
      <c r="E30" s="7"/>
      <c r="F30" s="7"/>
      <c r="G30" s="7"/>
      <c r="H30" s="7"/>
      <c r="I30" s="7"/>
      <c r="J30" s="7"/>
      <c r="K30" s="7"/>
      <c r="L30" s="9" t="s">
        <v>131</v>
      </c>
      <c r="M30" s="505">
        <v>7522</v>
      </c>
      <c r="N30" s="505">
        <v>6338</v>
      </c>
      <c r="O30" s="505">
        <v>4463</v>
      </c>
      <c r="P30" s="505">
        <v>2331</v>
      </c>
      <c r="Q30" s="505">
        <v>2431</v>
      </c>
      <c r="R30" s="506">
        <v>571</v>
      </c>
      <c r="S30" s="506">
        <v>244</v>
      </c>
      <c r="T30" s="506">
        <v>128</v>
      </c>
      <c r="U30" s="504">
        <v>24028</v>
      </c>
    </row>
    <row r="31" spans="1:21" ht="16.5" customHeight="1" x14ac:dyDescent="0.25">
      <c r="A31" s="7"/>
      <c r="B31" s="7" t="s">
        <v>1246</v>
      </c>
      <c r="C31" s="7"/>
      <c r="D31" s="7"/>
      <c r="E31" s="7"/>
      <c r="F31" s="7"/>
      <c r="G31" s="7"/>
      <c r="H31" s="7"/>
      <c r="I31" s="7"/>
      <c r="J31" s="7"/>
      <c r="K31" s="7"/>
      <c r="L31" s="9" t="s">
        <v>131</v>
      </c>
      <c r="M31" s="505">
        <v>7553</v>
      </c>
      <c r="N31" s="505">
        <v>6350</v>
      </c>
      <c r="O31" s="505">
        <v>4497</v>
      </c>
      <c r="P31" s="505">
        <v>2272</v>
      </c>
      <c r="Q31" s="505">
        <v>2432</v>
      </c>
      <c r="R31" s="506">
        <v>578</v>
      </c>
      <c r="S31" s="506">
        <v>246</v>
      </c>
      <c r="T31" s="506">
        <v>135</v>
      </c>
      <c r="U31" s="504">
        <v>24063</v>
      </c>
    </row>
    <row r="32" spans="1:21" ht="16.5" customHeight="1" x14ac:dyDescent="0.25">
      <c r="A32" s="7"/>
      <c r="B32" s="7" t="s">
        <v>1247</v>
      </c>
      <c r="C32" s="7"/>
      <c r="D32" s="7"/>
      <c r="E32" s="7"/>
      <c r="F32" s="7"/>
      <c r="G32" s="7"/>
      <c r="H32" s="7"/>
      <c r="I32" s="7"/>
      <c r="J32" s="7"/>
      <c r="K32" s="7"/>
      <c r="L32" s="9" t="s">
        <v>739</v>
      </c>
      <c r="M32" s="508">
        <v>70</v>
      </c>
      <c r="N32" s="508">
        <v>58</v>
      </c>
      <c r="O32" s="508">
        <v>58</v>
      </c>
      <c r="P32" s="508">
        <v>51</v>
      </c>
      <c r="Q32" s="508">
        <v>55</v>
      </c>
      <c r="R32" s="508">
        <v>59</v>
      </c>
      <c r="S32" s="508">
        <v>81</v>
      </c>
      <c r="T32" s="508">
        <v>78</v>
      </c>
      <c r="U32" s="508">
        <v>61</v>
      </c>
    </row>
    <row r="33" spans="1:21" ht="16.5" customHeight="1" x14ac:dyDescent="0.25">
      <c r="A33" s="7"/>
      <c r="B33" s="7" t="s">
        <v>1248</v>
      </c>
      <c r="C33" s="7"/>
      <c r="D33" s="7"/>
      <c r="E33" s="7"/>
      <c r="F33" s="7"/>
      <c r="G33" s="7"/>
      <c r="H33" s="7"/>
      <c r="I33" s="7"/>
      <c r="J33" s="7"/>
      <c r="K33" s="7"/>
      <c r="L33" s="9" t="s">
        <v>131</v>
      </c>
      <c r="M33" s="505">
        <v>1378</v>
      </c>
      <c r="N33" s="505">
        <v>1000</v>
      </c>
      <c r="O33" s="506">
        <v>733</v>
      </c>
      <c r="P33" s="506">
        <v>406</v>
      </c>
      <c r="Q33" s="506">
        <v>347</v>
      </c>
      <c r="R33" s="506">
        <v>109</v>
      </c>
      <c r="S33" s="508">
        <v>58</v>
      </c>
      <c r="T33" s="508">
        <v>29</v>
      </c>
      <c r="U33" s="505">
        <v>4060</v>
      </c>
    </row>
    <row r="34" spans="1:21" ht="16.5" customHeight="1" x14ac:dyDescent="0.25">
      <c r="A34" s="7"/>
      <c r="B34" s="7" t="s">
        <v>1249</v>
      </c>
      <c r="C34" s="7"/>
      <c r="D34" s="7"/>
      <c r="E34" s="7"/>
      <c r="F34" s="7"/>
      <c r="G34" s="7"/>
      <c r="H34" s="7"/>
      <c r="I34" s="7"/>
      <c r="J34" s="7"/>
      <c r="K34" s="7"/>
      <c r="L34" s="9" t="s">
        <v>131</v>
      </c>
      <c r="M34" s="505">
        <v>1378</v>
      </c>
      <c r="N34" s="505">
        <v>1000</v>
      </c>
      <c r="O34" s="506">
        <v>733</v>
      </c>
      <c r="P34" s="506">
        <v>406</v>
      </c>
      <c r="Q34" s="506">
        <v>347</v>
      </c>
      <c r="R34" s="506">
        <v>109</v>
      </c>
      <c r="S34" s="508">
        <v>58</v>
      </c>
      <c r="T34" s="508">
        <v>29</v>
      </c>
      <c r="U34" s="505">
        <v>4060</v>
      </c>
    </row>
    <row r="35" spans="1:21" ht="16.5" customHeight="1" x14ac:dyDescent="0.25">
      <c r="A35" s="7"/>
      <c r="B35" s="7" t="s">
        <v>1250</v>
      </c>
      <c r="C35" s="7"/>
      <c r="D35" s="7"/>
      <c r="E35" s="7"/>
      <c r="F35" s="7"/>
      <c r="G35" s="7"/>
      <c r="H35" s="7"/>
      <c r="I35" s="7"/>
      <c r="J35" s="7"/>
      <c r="K35" s="7"/>
      <c r="L35" s="9" t="s">
        <v>131</v>
      </c>
      <c r="M35" s="508">
        <v>33</v>
      </c>
      <c r="N35" s="508">
        <v>19</v>
      </c>
      <c r="O35" s="508">
        <v>11</v>
      </c>
      <c r="P35" s="502">
        <v>9</v>
      </c>
      <c r="Q35" s="502">
        <v>4</v>
      </c>
      <c r="R35" s="502">
        <v>3</v>
      </c>
      <c r="S35" s="502">
        <v>1</v>
      </c>
      <c r="T35" s="502">
        <v>1</v>
      </c>
      <c r="U35" s="508">
        <v>81</v>
      </c>
    </row>
    <row r="36" spans="1:21" ht="16.5" customHeight="1" x14ac:dyDescent="0.25">
      <c r="A36" s="7"/>
      <c r="B36" s="7" t="s">
        <v>1251</v>
      </c>
      <c r="C36" s="7"/>
      <c r="D36" s="7"/>
      <c r="E36" s="7"/>
      <c r="F36" s="7"/>
      <c r="G36" s="7"/>
      <c r="H36" s="7"/>
      <c r="I36" s="7"/>
      <c r="J36" s="7"/>
      <c r="K36" s="7"/>
      <c r="L36" s="9"/>
      <c r="M36" s="10"/>
      <c r="N36" s="10"/>
      <c r="O36" s="10"/>
      <c r="P36" s="10"/>
      <c r="Q36" s="10"/>
      <c r="R36" s="10"/>
      <c r="S36" s="10"/>
      <c r="T36" s="10"/>
      <c r="U36" s="10"/>
    </row>
    <row r="37" spans="1:21" ht="29.4" customHeight="1" x14ac:dyDescent="0.25">
      <c r="A37" s="7"/>
      <c r="B37" s="7"/>
      <c r="C37" s="519" t="s">
        <v>1252</v>
      </c>
      <c r="D37" s="519"/>
      <c r="E37" s="519"/>
      <c r="F37" s="519"/>
      <c r="G37" s="519"/>
      <c r="H37" s="519"/>
      <c r="I37" s="519"/>
      <c r="J37" s="519"/>
      <c r="K37" s="519"/>
      <c r="L37" s="9" t="s">
        <v>178</v>
      </c>
      <c r="M37" s="501">
        <v>96.4</v>
      </c>
      <c r="N37" s="501">
        <v>69.7</v>
      </c>
      <c r="O37" s="501">
        <v>48.5</v>
      </c>
      <c r="P37" s="501">
        <v>22.1</v>
      </c>
      <c r="Q37" s="501">
        <v>26.4</v>
      </c>
      <c r="R37" s="503">
        <v>6.7</v>
      </c>
      <c r="S37" s="503">
        <v>3.5</v>
      </c>
      <c r="T37" s="503">
        <v>2</v>
      </c>
      <c r="U37" s="507">
        <v>275.3</v>
      </c>
    </row>
    <row r="38" spans="1:21" ht="29.4" customHeight="1" x14ac:dyDescent="0.25">
      <c r="A38" s="7"/>
      <c r="B38" s="7"/>
      <c r="C38" s="519" t="s">
        <v>1253</v>
      </c>
      <c r="D38" s="519"/>
      <c r="E38" s="519"/>
      <c r="F38" s="519"/>
      <c r="G38" s="519"/>
      <c r="H38" s="519"/>
      <c r="I38" s="519"/>
      <c r="J38" s="519"/>
      <c r="K38" s="519"/>
      <c r="L38" s="9" t="s">
        <v>178</v>
      </c>
      <c r="M38" s="501">
        <v>31.6</v>
      </c>
      <c r="N38" s="501">
        <v>43</v>
      </c>
      <c r="O38" s="501">
        <v>17.399999999999999</v>
      </c>
      <c r="P38" s="501">
        <v>13.5</v>
      </c>
      <c r="Q38" s="503">
        <v>8.4</v>
      </c>
      <c r="R38" s="503">
        <v>5.2</v>
      </c>
      <c r="S38" s="503">
        <v>2.2000000000000002</v>
      </c>
      <c r="T38" s="503">
        <v>0.4</v>
      </c>
      <c r="U38" s="507">
        <v>121.7</v>
      </c>
    </row>
    <row r="39" spans="1:21" ht="16.5" customHeight="1" x14ac:dyDescent="0.25">
      <c r="A39" s="7"/>
      <c r="B39" s="7" t="s">
        <v>1254</v>
      </c>
      <c r="C39" s="7"/>
      <c r="D39" s="7"/>
      <c r="E39" s="7"/>
      <c r="F39" s="7"/>
      <c r="G39" s="7"/>
      <c r="H39" s="7"/>
      <c r="I39" s="7"/>
      <c r="J39" s="7"/>
      <c r="K39" s="7"/>
      <c r="L39" s="9"/>
      <c r="M39" s="10"/>
      <c r="N39" s="10"/>
      <c r="O39" s="10"/>
      <c r="P39" s="10"/>
      <c r="Q39" s="10"/>
      <c r="R39" s="10"/>
      <c r="S39" s="10"/>
      <c r="T39" s="10"/>
      <c r="U39" s="10"/>
    </row>
    <row r="40" spans="1:21" ht="16.5" customHeight="1" x14ac:dyDescent="0.25">
      <c r="A40" s="7"/>
      <c r="B40" s="7"/>
      <c r="C40" s="7" t="s">
        <v>1255</v>
      </c>
      <c r="D40" s="7"/>
      <c r="E40" s="7"/>
      <c r="F40" s="7"/>
      <c r="G40" s="7"/>
      <c r="H40" s="7"/>
      <c r="I40" s="7"/>
      <c r="J40" s="7"/>
      <c r="K40" s="7"/>
      <c r="L40" s="9" t="s">
        <v>1256</v>
      </c>
      <c r="M40" s="508">
        <v>79</v>
      </c>
      <c r="N40" s="508">
        <v>65</v>
      </c>
      <c r="O40" s="508">
        <v>72</v>
      </c>
      <c r="P40" s="508">
        <v>53</v>
      </c>
      <c r="Q40" s="508">
        <v>71</v>
      </c>
      <c r="R40" s="508">
        <v>66</v>
      </c>
      <c r="S40" s="508">
        <v>86</v>
      </c>
      <c r="T40" s="508">
        <v>86</v>
      </c>
      <c r="U40" s="508">
        <v>70</v>
      </c>
    </row>
    <row r="41" spans="1:21" ht="16.5" customHeight="1" x14ac:dyDescent="0.25">
      <c r="A41" s="7"/>
      <c r="B41" s="7"/>
      <c r="C41" s="7" t="s">
        <v>1257</v>
      </c>
      <c r="D41" s="7"/>
      <c r="E41" s="7"/>
      <c r="F41" s="7"/>
      <c r="G41" s="7"/>
      <c r="H41" s="7"/>
      <c r="I41" s="7"/>
      <c r="J41" s="7"/>
      <c r="K41" s="7"/>
      <c r="L41" s="9" t="s">
        <v>1256</v>
      </c>
      <c r="M41" s="508">
        <v>91</v>
      </c>
      <c r="N41" s="508">
        <v>73</v>
      </c>
      <c r="O41" s="508">
        <v>84</v>
      </c>
      <c r="P41" s="508">
        <v>62</v>
      </c>
      <c r="Q41" s="508">
        <v>86</v>
      </c>
      <c r="R41" s="508">
        <v>83</v>
      </c>
      <c r="S41" s="508">
        <v>96</v>
      </c>
      <c r="T41" s="508">
        <v>92</v>
      </c>
      <c r="U41" s="508">
        <v>81</v>
      </c>
    </row>
    <row r="42" spans="1:21" ht="16.5" customHeight="1" x14ac:dyDescent="0.25">
      <c r="A42" s="7" t="s">
        <v>246</v>
      </c>
      <c r="B42" s="7"/>
      <c r="C42" s="7"/>
      <c r="D42" s="7"/>
      <c r="E42" s="7"/>
      <c r="F42" s="7"/>
      <c r="G42" s="7"/>
      <c r="H42" s="7"/>
      <c r="I42" s="7"/>
      <c r="J42" s="7"/>
      <c r="K42" s="7"/>
      <c r="L42" s="9"/>
      <c r="M42" s="10"/>
      <c r="N42" s="10"/>
      <c r="O42" s="10"/>
      <c r="P42" s="10"/>
      <c r="Q42" s="10"/>
      <c r="R42" s="10"/>
      <c r="S42" s="10"/>
      <c r="T42" s="10"/>
      <c r="U42" s="10"/>
    </row>
    <row r="43" spans="1:21" ht="16.5" customHeight="1" x14ac:dyDescent="0.25">
      <c r="A43" s="7"/>
      <c r="B43" s="7" t="s">
        <v>1245</v>
      </c>
      <c r="C43" s="7"/>
      <c r="D43" s="7"/>
      <c r="E43" s="7"/>
      <c r="F43" s="7"/>
      <c r="G43" s="7"/>
      <c r="H43" s="7"/>
      <c r="I43" s="7"/>
      <c r="J43" s="7"/>
      <c r="K43" s="7"/>
      <c r="L43" s="9" t="s">
        <v>131</v>
      </c>
      <c r="M43" s="505">
        <v>7604</v>
      </c>
      <c r="N43" s="505">
        <v>6721</v>
      </c>
      <c r="O43" s="505">
        <v>4363</v>
      </c>
      <c r="P43" s="505">
        <v>2736</v>
      </c>
      <c r="Q43" s="505">
        <v>2374</v>
      </c>
      <c r="R43" s="506">
        <v>592</v>
      </c>
      <c r="S43" s="506">
        <v>259</v>
      </c>
      <c r="T43" s="506">
        <v>129</v>
      </c>
      <c r="U43" s="504">
        <v>24778</v>
      </c>
    </row>
    <row r="44" spans="1:21" ht="16.5" customHeight="1" x14ac:dyDescent="0.25">
      <c r="A44" s="7"/>
      <c r="B44" s="7" t="s">
        <v>1246</v>
      </c>
      <c r="C44" s="7"/>
      <c r="D44" s="7"/>
      <c r="E44" s="7"/>
      <c r="F44" s="7"/>
      <c r="G44" s="7"/>
      <c r="H44" s="7"/>
      <c r="I44" s="7"/>
      <c r="J44" s="7"/>
      <c r="K44" s="7"/>
      <c r="L44" s="9" t="s">
        <v>131</v>
      </c>
      <c r="M44" s="505">
        <v>7572</v>
      </c>
      <c r="N44" s="505">
        <v>6747</v>
      </c>
      <c r="O44" s="505">
        <v>4338</v>
      </c>
      <c r="P44" s="505">
        <v>2706</v>
      </c>
      <c r="Q44" s="505">
        <v>2346</v>
      </c>
      <c r="R44" s="506">
        <v>582</v>
      </c>
      <c r="S44" s="506">
        <v>254</v>
      </c>
      <c r="T44" s="506">
        <v>132</v>
      </c>
      <c r="U44" s="504">
        <v>24677</v>
      </c>
    </row>
    <row r="45" spans="1:21" ht="16.5" customHeight="1" x14ac:dyDescent="0.25">
      <c r="A45" s="7"/>
      <c r="B45" s="7" t="s">
        <v>1247</v>
      </c>
      <c r="C45" s="7"/>
      <c r="D45" s="7"/>
      <c r="E45" s="7"/>
      <c r="F45" s="7"/>
      <c r="G45" s="7"/>
      <c r="H45" s="7"/>
      <c r="I45" s="7"/>
      <c r="J45" s="7"/>
      <c r="K45" s="7"/>
      <c r="L45" s="9" t="s">
        <v>739</v>
      </c>
      <c r="M45" s="508">
        <v>69</v>
      </c>
      <c r="N45" s="508">
        <v>56</v>
      </c>
      <c r="O45" s="508">
        <v>57</v>
      </c>
      <c r="P45" s="508">
        <v>51</v>
      </c>
      <c r="Q45" s="508">
        <v>55</v>
      </c>
      <c r="R45" s="508">
        <v>60</v>
      </c>
      <c r="S45" s="508">
        <v>79</v>
      </c>
      <c r="T45" s="508">
        <v>77</v>
      </c>
      <c r="U45" s="508">
        <v>60</v>
      </c>
    </row>
    <row r="46" spans="1:21" ht="16.5" customHeight="1" x14ac:dyDescent="0.25">
      <c r="A46" s="7"/>
      <c r="B46" s="7" t="s">
        <v>1248</v>
      </c>
      <c r="C46" s="7"/>
      <c r="D46" s="7"/>
      <c r="E46" s="7"/>
      <c r="F46" s="7"/>
      <c r="G46" s="7"/>
      <c r="H46" s="7"/>
      <c r="I46" s="7"/>
      <c r="J46" s="7"/>
      <c r="K46" s="7"/>
      <c r="L46" s="9" t="s">
        <v>131</v>
      </c>
      <c r="M46" s="505">
        <v>1378</v>
      </c>
      <c r="N46" s="505">
        <v>1000</v>
      </c>
      <c r="O46" s="506">
        <v>733</v>
      </c>
      <c r="P46" s="506">
        <v>406</v>
      </c>
      <c r="Q46" s="506">
        <v>347</v>
      </c>
      <c r="R46" s="506">
        <v>109</v>
      </c>
      <c r="S46" s="508">
        <v>58</v>
      </c>
      <c r="T46" s="508">
        <v>29</v>
      </c>
      <c r="U46" s="505">
        <v>4060</v>
      </c>
    </row>
    <row r="47" spans="1:21" ht="16.5" customHeight="1" x14ac:dyDescent="0.25">
      <c r="A47" s="7"/>
      <c r="B47" s="7" t="s">
        <v>1249</v>
      </c>
      <c r="C47" s="7"/>
      <c r="D47" s="7"/>
      <c r="E47" s="7"/>
      <c r="F47" s="7"/>
      <c r="G47" s="7"/>
      <c r="H47" s="7"/>
      <c r="I47" s="7"/>
      <c r="J47" s="7"/>
      <c r="K47" s="7"/>
      <c r="L47" s="9" t="s">
        <v>131</v>
      </c>
      <c r="M47" s="505">
        <v>1378</v>
      </c>
      <c r="N47" s="505">
        <v>1000</v>
      </c>
      <c r="O47" s="506">
        <v>733</v>
      </c>
      <c r="P47" s="506">
        <v>406</v>
      </c>
      <c r="Q47" s="506">
        <v>347</v>
      </c>
      <c r="R47" s="506">
        <v>109</v>
      </c>
      <c r="S47" s="508">
        <v>58</v>
      </c>
      <c r="T47" s="508">
        <v>29</v>
      </c>
      <c r="U47" s="505">
        <v>4060</v>
      </c>
    </row>
    <row r="48" spans="1:21" ht="16.5" customHeight="1" x14ac:dyDescent="0.25">
      <c r="A48" s="7"/>
      <c r="B48" s="7" t="s">
        <v>1250</v>
      </c>
      <c r="C48" s="7"/>
      <c r="D48" s="7"/>
      <c r="E48" s="7"/>
      <c r="F48" s="7"/>
      <c r="G48" s="7"/>
      <c r="H48" s="7"/>
      <c r="I48" s="7"/>
      <c r="J48" s="7"/>
      <c r="K48" s="7"/>
      <c r="L48" s="9" t="s">
        <v>131</v>
      </c>
      <c r="M48" s="508">
        <v>33</v>
      </c>
      <c r="N48" s="508">
        <v>19</v>
      </c>
      <c r="O48" s="508">
        <v>11</v>
      </c>
      <c r="P48" s="502">
        <v>9</v>
      </c>
      <c r="Q48" s="502">
        <v>4</v>
      </c>
      <c r="R48" s="502">
        <v>3</v>
      </c>
      <c r="S48" s="502">
        <v>1</v>
      </c>
      <c r="T48" s="502">
        <v>1</v>
      </c>
      <c r="U48" s="508">
        <v>81</v>
      </c>
    </row>
    <row r="49" spans="1:21" ht="16.5" customHeight="1" x14ac:dyDescent="0.25">
      <c r="A49" s="7"/>
      <c r="B49" s="7" t="s">
        <v>1251</v>
      </c>
      <c r="C49" s="7"/>
      <c r="D49" s="7"/>
      <c r="E49" s="7"/>
      <c r="F49" s="7"/>
      <c r="G49" s="7"/>
      <c r="H49" s="7"/>
      <c r="I49" s="7"/>
      <c r="J49" s="7"/>
      <c r="K49" s="7"/>
      <c r="L49" s="9"/>
      <c r="M49" s="10"/>
      <c r="N49" s="10"/>
      <c r="O49" s="10"/>
      <c r="P49" s="10"/>
      <c r="Q49" s="10"/>
      <c r="R49" s="10"/>
      <c r="S49" s="10"/>
      <c r="T49" s="10"/>
      <c r="U49" s="10"/>
    </row>
    <row r="50" spans="1:21" ht="29.4" customHeight="1" x14ac:dyDescent="0.25">
      <c r="A50" s="7"/>
      <c r="B50" s="7"/>
      <c r="C50" s="519" t="s">
        <v>1252</v>
      </c>
      <c r="D50" s="519"/>
      <c r="E50" s="519"/>
      <c r="F50" s="519"/>
      <c r="G50" s="519"/>
      <c r="H50" s="519"/>
      <c r="I50" s="519"/>
      <c r="J50" s="519"/>
      <c r="K50" s="519"/>
      <c r="L50" s="9" t="s">
        <v>178</v>
      </c>
      <c r="M50" s="501">
        <v>95.8</v>
      </c>
      <c r="N50" s="501">
        <v>73.5</v>
      </c>
      <c r="O50" s="501">
        <v>47.4</v>
      </c>
      <c r="P50" s="501">
        <v>28.3</v>
      </c>
      <c r="Q50" s="501">
        <v>24.2</v>
      </c>
      <c r="R50" s="503">
        <v>7.9</v>
      </c>
      <c r="S50" s="503">
        <v>3.5</v>
      </c>
      <c r="T50" s="503">
        <v>1.8</v>
      </c>
      <c r="U50" s="507">
        <v>282.5</v>
      </c>
    </row>
    <row r="51" spans="1:21" ht="29.4" customHeight="1" x14ac:dyDescent="0.25">
      <c r="A51" s="7"/>
      <c r="B51" s="7"/>
      <c r="C51" s="519" t="s">
        <v>1253</v>
      </c>
      <c r="D51" s="519"/>
      <c r="E51" s="519"/>
      <c r="F51" s="519"/>
      <c r="G51" s="519"/>
      <c r="H51" s="519"/>
      <c r="I51" s="519"/>
      <c r="J51" s="519"/>
      <c r="K51" s="519"/>
      <c r="L51" s="9" t="s">
        <v>178</v>
      </c>
      <c r="M51" s="501">
        <v>31.4</v>
      </c>
      <c r="N51" s="501">
        <v>43.2</v>
      </c>
      <c r="O51" s="501">
        <v>16.399999999999999</v>
      </c>
      <c r="P51" s="501">
        <v>13.4</v>
      </c>
      <c r="Q51" s="503">
        <v>8.1999999999999993</v>
      </c>
      <c r="R51" s="503">
        <v>5.5</v>
      </c>
      <c r="S51" s="503">
        <v>2</v>
      </c>
      <c r="T51" s="503">
        <v>0.4</v>
      </c>
      <c r="U51" s="507">
        <v>120.5</v>
      </c>
    </row>
    <row r="52" spans="1:21" ht="16.5" customHeight="1" x14ac:dyDescent="0.25">
      <c r="A52" s="7"/>
      <c r="B52" s="7" t="s">
        <v>1254</v>
      </c>
      <c r="C52" s="7"/>
      <c r="D52" s="7"/>
      <c r="E52" s="7"/>
      <c r="F52" s="7"/>
      <c r="G52" s="7"/>
      <c r="H52" s="7"/>
      <c r="I52" s="7"/>
      <c r="J52" s="7"/>
      <c r="K52" s="7"/>
      <c r="L52" s="9"/>
      <c r="M52" s="10"/>
      <c r="N52" s="10"/>
      <c r="O52" s="10"/>
      <c r="P52" s="10"/>
      <c r="Q52" s="10"/>
      <c r="R52" s="10"/>
      <c r="S52" s="10"/>
      <c r="T52" s="10"/>
      <c r="U52" s="10"/>
    </row>
    <row r="53" spans="1:21" ht="16.5" customHeight="1" x14ac:dyDescent="0.25">
      <c r="A53" s="7"/>
      <c r="B53" s="7"/>
      <c r="C53" s="7" t="s">
        <v>1255</v>
      </c>
      <c r="D53" s="7"/>
      <c r="E53" s="7"/>
      <c r="F53" s="7"/>
      <c r="G53" s="7"/>
      <c r="H53" s="7"/>
      <c r="I53" s="7"/>
      <c r="J53" s="7"/>
      <c r="K53" s="7"/>
      <c r="L53" s="9" t="s">
        <v>1256</v>
      </c>
      <c r="M53" s="508">
        <v>80</v>
      </c>
      <c r="N53" s="508">
        <v>65</v>
      </c>
      <c r="O53" s="508">
        <v>72</v>
      </c>
      <c r="P53" s="508">
        <v>53</v>
      </c>
      <c r="Q53" s="508">
        <v>69</v>
      </c>
      <c r="R53" s="508">
        <v>63</v>
      </c>
      <c r="S53" s="508">
        <v>87</v>
      </c>
      <c r="T53" s="508">
        <v>84</v>
      </c>
      <c r="U53" s="508">
        <v>70</v>
      </c>
    </row>
    <row r="54" spans="1:21" ht="16.5" customHeight="1" x14ac:dyDescent="0.25">
      <c r="A54" s="7"/>
      <c r="B54" s="7"/>
      <c r="C54" s="7" t="s">
        <v>1257</v>
      </c>
      <c r="D54" s="7"/>
      <c r="E54" s="7"/>
      <c r="F54" s="7"/>
      <c r="G54" s="7"/>
      <c r="H54" s="7"/>
      <c r="I54" s="7"/>
      <c r="J54" s="7"/>
      <c r="K54" s="7"/>
      <c r="L54" s="9" t="s">
        <v>1256</v>
      </c>
      <c r="M54" s="508">
        <v>91</v>
      </c>
      <c r="N54" s="508">
        <v>73</v>
      </c>
      <c r="O54" s="508">
        <v>84</v>
      </c>
      <c r="P54" s="508">
        <v>61</v>
      </c>
      <c r="Q54" s="508">
        <v>85</v>
      </c>
      <c r="R54" s="508">
        <v>81</v>
      </c>
      <c r="S54" s="508">
        <v>96</v>
      </c>
      <c r="T54" s="508">
        <v>92</v>
      </c>
      <c r="U54" s="508">
        <v>81</v>
      </c>
    </row>
    <row r="55" spans="1:21" ht="16.5" customHeight="1" x14ac:dyDescent="0.25">
      <c r="A55" s="7" t="s">
        <v>247</v>
      </c>
      <c r="B55" s="7"/>
      <c r="C55" s="7"/>
      <c r="D55" s="7"/>
      <c r="E55" s="7"/>
      <c r="F55" s="7"/>
      <c r="G55" s="7"/>
      <c r="H55" s="7"/>
      <c r="I55" s="7"/>
      <c r="J55" s="7"/>
      <c r="K55" s="7"/>
      <c r="L55" s="9"/>
      <c r="M55" s="10"/>
      <c r="N55" s="10"/>
      <c r="O55" s="10"/>
      <c r="P55" s="10"/>
      <c r="Q55" s="10"/>
      <c r="R55" s="10"/>
      <c r="S55" s="10"/>
      <c r="T55" s="10"/>
      <c r="U55" s="10"/>
    </row>
    <row r="56" spans="1:21" ht="16.5" customHeight="1" x14ac:dyDescent="0.25">
      <c r="A56" s="7"/>
      <c r="B56" s="7" t="s">
        <v>1245</v>
      </c>
      <c r="C56" s="7"/>
      <c r="D56" s="7"/>
      <c r="E56" s="7"/>
      <c r="F56" s="7"/>
      <c r="G56" s="7"/>
      <c r="H56" s="7"/>
      <c r="I56" s="7"/>
      <c r="J56" s="7"/>
      <c r="K56" s="7"/>
      <c r="L56" s="9" t="s">
        <v>131</v>
      </c>
      <c r="M56" s="505">
        <v>7669</v>
      </c>
      <c r="N56" s="505">
        <v>6884</v>
      </c>
      <c r="O56" s="505">
        <v>4679</v>
      </c>
      <c r="P56" s="505">
        <v>2329</v>
      </c>
      <c r="Q56" s="505">
        <v>2329</v>
      </c>
      <c r="R56" s="506">
        <v>602</v>
      </c>
      <c r="S56" s="506">
        <v>281</v>
      </c>
      <c r="T56" s="506">
        <v>140</v>
      </c>
      <c r="U56" s="504">
        <v>24913</v>
      </c>
    </row>
    <row r="57" spans="1:21" ht="16.5" customHeight="1" x14ac:dyDescent="0.25">
      <c r="A57" s="7"/>
      <c r="B57" s="7" t="s">
        <v>1246</v>
      </c>
      <c r="C57" s="7"/>
      <c r="D57" s="7"/>
      <c r="E57" s="7"/>
      <c r="F57" s="7"/>
      <c r="G57" s="7"/>
      <c r="H57" s="7"/>
      <c r="I57" s="7"/>
      <c r="J57" s="7"/>
      <c r="K57" s="7"/>
      <c r="L57" s="9" t="s">
        <v>131</v>
      </c>
      <c r="M57" s="505">
        <v>7693</v>
      </c>
      <c r="N57" s="505">
        <v>6811</v>
      </c>
      <c r="O57" s="505">
        <v>4701</v>
      </c>
      <c r="P57" s="505">
        <v>2312</v>
      </c>
      <c r="Q57" s="505">
        <v>2336</v>
      </c>
      <c r="R57" s="506">
        <v>614</v>
      </c>
      <c r="S57" s="506">
        <v>297</v>
      </c>
      <c r="T57" s="506">
        <v>127</v>
      </c>
      <c r="U57" s="504">
        <v>24891</v>
      </c>
    </row>
    <row r="58" spans="1:21" ht="16.5" customHeight="1" x14ac:dyDescent="0.25">
      <c r="A58" s="7"/>
      <c r="B58" s="7" t="s">
        <v>1247</v>
      </c>
      <c r="C58" s="7"/>
      <c r="D58" s="7"/>
      <c r="E58" s="7"/>
      <c r="F58" s="7"/>
      <c r="G58" s="7"/>
      <c r="H58" s="7"/>
      <c r="I58" s="7"/>
      <c r="J58" s="7"/>
      <c r="K58" s="7"/>
      <c r="L58" s="9" t="s">
        <v>739</v>
      </c>
      <c r="M58" s="508">
        <v>68</v>
      </c>
      <c r="N58" s="508">
        <v>55</v>
      </c>
      <c r="O58" s="508">
        <v>56</v>
      </c>
      <c r="P58" s="508">
        <v>53</v>
      </c>
      <c r="Q58" s="508">
        <v>57</v>
      </c>
      <c r="R58" s="508">
        <v>55</v>
      </c>
      <c r="S58" s="508">
        <v>74</v>
      </c>
      <c r="T58" s="508">
        <v>83</v>
      </c>
      <c r="U58" s="508">
        <v>59</v>
      </c>
    </row>
    <row r="59" spans="1:21" ht="16.5" customHeight="1" x14ac:dyDescent="0.25">
      <c r="A59" s="7"/>
      <c r="B59" s="7" t="s">
        <v>1248</v>
      </c>
      <c r="C59" s="7"/>
      <c r="D59" s="7"/>
      <c r="E59" s="7"/>
      <c r="F59" s="7"/>
      <c r="G59" s="7"/>
      <c r="H59" s="7"/>
      <c r="I59" s="7"/>
      <c r="J59" s="7"/>
      <c r="K59" s="7"/>
      <c r="L59" s="9" t="s">
        <v>131</v>
      </c>
      <c r="M59" s="505">
        <v>1466</v>
      </c>
      <c r="N59" s="505">
        <v>1100</v>
      </c>
      <c r="O59" s="506">
        <v>825</v>
      </c>
      <c r="P59" s="506">
        <v>435</v>
      </c>
      <c r="Q59" s="506">
        <v>367</v>
      </c>
      <c r="R59" s="506">
        <v>119</v>
      </c>
      <c r="S59" s="508">
        <v>68</v>
      </c>
      <c r="T59" s="508">
        <v>39</v>
      </c>
      <c r="U59" s="505">
        <v>4419</v>
      </c>
    </row>
    <row r="60" spans="1:21" ht="16.5" customHeight="1" x14ac:dyDescent="0.25">
      <c r="A60" s="7"/>
      <c r="B60" s="7" t="s">
        <v>1249</v>
      </c>
      <c r="C60" s="7"/>
      <c r="D60" s="7"/>
      <c r="E60" s="7"/>
      <c r="F60" s="7"/>
      <c r="G60" s="7"/>
      <c r="H60" s="7"/>
      <c r="I60" s="7"/>
      <c r="J60" s="7"/>
      <c r="K60" s="7"/>
      <c r="L60" s="9" t="s">
        <v>131</v>
      </c>
      <c r="M60" s="505">
        <v>1466</v>
      </c>
      <c r="N60" s="505">
        <v>1100</v>
      </c>
      <c r="O60" s="506">
        <v>825</v>
      </c>
      <c r="P60" s="506">
        <v>435</v>
      </c>
      <c r="Q60" s="506">
        <v>367</v>
      </c>
      <c r="R60" s="506">
        <v>119</v>
      </c>
      <c r="S60" s="508">
        <v>68</v>
      </c>
      <c r="T60" s="508">
        <v>39</v>
      </c>
      <c r="U60" s="505">
        <v>4419</v>
      </c>
    </row>
    <row r="61" spans="1:21" ht="16.5" customHeight="1" x14ac:dyDescent="0.25">
      <c r="A61" s="7"/>
      <c r="B61" s="7" t="s">
        <v>1250</v>
      </c>
      <c r="C61" s="7"/>
      <c r="D61" s="7"/>
      <c r="E61" s="7"/>
      <c r="F61" s="7"/>
      <c r="G61" s="7"/>
      <c r="H61" s="7"/>
      <c r="I61" s="7"/>
      <c r="J61" s="7"/>
      <c r="K61" s="7"/>
      <c r="L61" s="9" t="s">
        <v>131</v>
      </c>
      <c r="M61" s="508">
        <v>47</v>
      </c>
      <c r="N61" s="508">
        <v>31</v>
      </c>
      <c r="O61" s="508">
        <v>20</v>
      </c>
      <c r="P61" s="508">
        <v>15</v>
      </c>
      <c r="Q61" s="502">
        <v>7</v>
      </c>
      <c r="R61" s="502">
        <v>6</v>
      </c>
      <c r="S61" s="502">
        <v>2</v>
      </c>
      <c r="T61" s="502">
        <v>3</v>
      </c>
      <c r="U61" s="506">
        <v>131</v>
      </c>
    </row>
    <row r="62" spans="1:21" ht="16.5" customHeight="1" x14ac:dyDescent="0.25">
      <c r="A62" s="7"/>
      <c r="B62" s="7" t="s">
        <v>1251</v>
      </c>
      <c r="C62" s="7"/>
      <c r="D62" s="7"/>
      <c r="E62" s="7"/>
      <c r="F62" s="7"/>
      <c r="G62" s="7"/>
      <c r="H62" s="7"/>
      <c r="I62" s="7"/>
      <c r="J62" s="7"/>
      <c r="K62" s="7"/>
      <c r="L62" s="9"/>
      <c r="M62" s="10"/>
      <c r="N62" s="10"/>
      <c r="O62" s="10"/>
      <c r="P62" s="10"/>
      <c r="Q62" s="10"/>
      <c r="R62" s="10"/>
      <c r="S62" s="10"/>
      <c r="T62" s="10"/>
      <c r="U62" s="10"/>
    </row>
    <row r="63" spans="1:21" ht="29.4" customHeight="1" x14ac:dyDescent="0.25">
      <c r="A63" s="7"/>
      <c r="B63" s="7"/>
      <c r="C63" s="519" t="s">
        <v>1252</v>
      </c>
      <c r="D63" s="519"/>
      <c r="E63" s="519"/>
      <c r="F63" s="519"/>
      <c r="G63" s="519"/>
      <c r="H63" s="519"/>
      <c r="I63" s="519"/>
      <c r="J63" s="519"/>
      <c r="K63" s="519"/>
      <c r="L63" s="9" t="s">
        <v>178</v>
      </c>
      <c r="M63" s="501">
        <v>95.7</v>
      </c>
      <c r="N63" s="501">
        <v>71.7</v>
      </c>
      <c r="O63" s="501">
        <v>50</v>
      </c>
      <c r="P63" s="501">
        <v>22.2</v>
      </c>
      <c r="Q63" s="501">
        <v>24.9</v>
      </c>
      <c r="R63" s="503">
        <v>5.6</v>
      </c>
      <c r="S63" s="503">
        <v>4</v>
      </c>
      <c r="T63" s="503">
        <v>1.9</v>
      </c>
      <c r="U63" s="507">
        <v>276.8</v>
      </c>
    </row>
    <row r="64" spans="1:21" ht="29.4" customHeight="1" x14ac:dyDescent="0.25">
      <c r="A64" s="7"/>
      <c r="B64" s="7"/>
      <c r="C64" s="519" t="s">
        <v>1253</v>
      </c>
      <c r="D64" s="519"/>
      <c r="E64" s="519"/>
      <c r="F64" s="519"/>
      <c r="G64" s="519"/>
      <c r="H64" s="519"/>
      <c r="I64" s="519"/>
      <c r="J64" s="519"/>
      <c r="K64" s="519"/>
      <c r="L64" s="9" t="s">
        <v>178</v>
      </c>
      <c r="M64" s="501">
        <v>30.9</v>
      </c>
      <c r="N64" s="501">
        <v>43.1</v>
      </c>
      <c r="O64" s="501">
        <v>15.7</v>
      </c>
      <c r="P64" s="501">
        <v>12.6</v>
      </c>
      <c r="Q64" s="503">
        <v>8.1999999999999993</v>
      </c>
      <c r="R64" s="503">
        <v>5.2</v>
      </c>
      <c r="S64" s="503">
        <v>2.2999999999999998</v>
      </c>
      <c r="T64" s="503">
        <v>0.4</v>
      </c>
      <c r="U64" s="507">
        <v>118.3</v>
      </c>
    </row>
    <row r="65" spans="1:21" ht="16.5" customHeight="1" x14ac:dyDescent="0.25">
      <c r="A65" s="7"/>
      <c r="B65" s="7" t="s">
        <v>1254</v>
      </c>
      <c r="C65" s="7"/>
      <c r="D65" s="7"/>
      <c r="E65" s="7"/>
      <c r="F65" s="7"/>
      <c r="G65" s="7"/>
      <c r="H65" s="7"/>
      <c r="I65" s="7"/>
      <c r="J65" s="7"/>
      <c r="K65" s="7"/>
      <c r="L65" s="9"/>
      <c r="M65" s="10"/>
      <c r="N65" s="10"/>
      <c r="O65" s="10"/>
      <c r="P65" s="10"/>
      <c r="Q65" s="10"/>
      <c r="R65" s="10"/>
      <c r="S65" s="10"/>
      <c r="T65" s="10"/>
      <c r="U65" s="10"/>
    </row>
    <row r="66" spans="1:21" ht="16.5" customHeight="1" x14ac:dyDescent="0.25">
      <c r="A66" s="7"/>
      <c r="B66" s="7"/>
      <c r="C66" s="7" t="s">
        <v>1255</v>
      </c>
      <c r="D66" s="7"/>
      <c r="E66" s="7"/>
      <c r="F66" s="7"/>
      <c r="G66" s="7"/>
      <c r="H66" s="7"/>
      <c r="I66" s="7"/>
      <c r="J66" s="7"/>
      <c r="K66" s="7"/>
      <c r="L66" s="9" t="s">
        <v>1256</v>
      </c>
      <c r="M66" s="508">
        <v>80</v>
      </c>
      <c r="N66" s="508">
        <v>65</v>
      </c>
      <c r="O66" s="508">
        <v>72</v>
      </c>
      <c r="P66" s="508">
        <v>55</v>
      </c>
      <c r="Q66" s="508">
        <v>69</v>
      </c>
      <c r="R66" s="508">
        <v>67</v>
      </c>
      <c r="S66" s="508">
        <v>85</v>
      </c>
      <c r="T66" s="508">
        <v>83</v>
      </c>
      <c r="U66" s="508">
        <v>71</v>
      </c>
    </row>
    <row r="67" spans="1:21" ht="16.5" customHeight="1" x14ac:dyDescent="0.25">
      <c r="A67" s="7"/>
      <c r="B67" s="7"/>
      <c r="C67" s="7" t="s">
        <v>1257</v>
      </c>
      <c r="D67" s="7"/>
      <c r="E67" s="7"/>
      <c r="F67" s="7"/>
      <c r="G67" s="7"/>
      <c r="H67" s="7"/>
      <c r="I67" s="7"/>
      <c r="J67" s="7"/>
      <c r="K67" s="7"/>
      <c r="L67" s="9" t="s">
        <v>1256</v>
      </c>
      <c r="M67" s="508">
        <v>91</v>
      </c>
      <c r="N67" s="508">
        <v>72</v>
      </c>
      <c r="O67" s="508">
        <v>83</v>
      </c>
      <c r="P67" s="508">
        <v>63</v>
      </c>
      <c r="Q67" s="508">
        <v>85</v>
      </c>
      <c r="R67" s="508">
        <v>83</v>
      </c>
      <c r="S67" s="508">
        <v>96</v>
      </c>
      <c r="T67" s="508">
        <v>92</v>
      </c>
      <c r="U67" s="508">
        <v>81</v>
      </c>
    </row>
    <row r="68" spans="1:21" ht="16.5" customHeight="1" x14ac:dyDescent="0.25">
      <c r="A68" s="7" t="s">
        <v>248</v>
      </c>
      <c r="B68" s="7"/>
      <c r="C68" s="7"/>
      <c r="D68" s="7"/>
      <c r="E68" s="7"/>
      <c r="F68" s="7"/>
      <c r="G68" s="7"/>
      <c r="H68" s="7"/>
      <c r="I68" s="7"/>
      <c r="J68" s="7"/>
      <c r="K68" s="7"/>
      <c r="L68" s="9"/>
      <c r="M68" s="10"/>
      <c r="N68" s="10"/>
      <c r="O68" s="10"/>
      <c r="P68" s="10"/>
      <c r="Q68" s="10"/>
      <c r="R68" s="10"/>
      <c r="S68" s="10"/>
      <c r="T68" s="10"/>
      <c r="U68" s="10"/>
    </row>
    <row r="69" spans="1:21" ht="16.5" customHeight="1" x14ac:dyDescent="0.25">
      <c r="A69" s="7"/>
      <c r="B69" s="7" t="s">
        <v>1245</v>
      </c>
      <c r="C69" s="7"/>
      <c r="D69" s="7"/>
      <c r="E69" s="7"/>
      <c r="F69" s="7"/>
      <c r="G69" s="7"/>
      <c r="H69" s="7"/>
      <c r="I69" s="7"/>
      <c r="J69" s="7"/>
      <c r="K69" s="7"/>
      <c r="L69" s="9" t="s">
        <v>131</v>
      </c>
      <c r="M69" s="505">
        <v>7636</v>
      </c>
      <c r="N69" s="505">
        <v>6529</v>
      </c>
      <c r="O69" s="505">
        <v>4850</v>
      </c>
      <c r="P69" s="505">
        <v>2157</v>
      </c>
      <c r="Q69" s="505">
        <v>2050</v>
      </c>
      <c r="R69" s="506">
        <v>595</v>
      </c>
      <c r="S69" s="506">
        <v>332</v>
      </c>
      <c r="T69" s="506">
        <v>121</v>
      </c>
      <c r="U69" s="504">
        <v>24270</v>
      </c>
    </row>
    <row r="70" spans="1:21" ht="16.5" customHeight="1" x14ac:dyDescent="0.25">
      <c r="A70" s="7"/>
      <c r="B70" s="7" t="s">
        <v>1246</v>
      </c>
      <c r="C70" s="7"/>
      <c r="D70" s="7"/>
      <c r="E70" s="7"/>
      <c r="F70" s="7"/>
      <c r="G70" s="7"/>
      <c r="H70" s="7"/>
      <c r="I70" s="7"/>
      <c r="J70" s="7"/>
      <c r="K70" s="7"/>
      <c r="L70" s="9" t="s">
        <v>131</v>
      </c>
      <c r="M70" s="505">
        <v>7648</v>
      </c>
      <c r="N70" s="505">
        <v>6581</v>
      </c>
      <c r="O70" s="505">
        <v>4854</v>
      </c>
      <c r="P70" s="505">
        <v>2167</v>
      </c>
      <c r="Q70" s="505">
        <v>2030</v>
      </c>
      <c r="R70" s="506">
        <v>598</v>
      </c>
      <c r="S70" s="506">
        <v>323</v>
      </c>
      <c r="T70" s="506">
        <v>122</v>
      </c>
      <c r="U70" s="504">
        <v>24323</v>
      </c>
    </row>
    <row r="71" spans="1:21" ht="16.5" customHeight="1" x14ac:dyDescent="0.25">
      <c r="A71" s="7"/>
      <c r="B71" s="7" t="s">
        <v>1247</v>
      </c>
      <c r="C71" s="7"/>
      <c r="D71" s="7"/>
      <c r="E71" s="7"/>
      <c r="F71" s="7"/>
      <c r="G71" s="7"/>
      <c r="H71" s="7"/>
      <c r="I71" s="7"/>
      <c r="J71" s="7"/>
      <c r="K71" s="7"/>
      <c r="L71" s="9" t="s">
        <v>739</v>
      </c>
      <c r="M71" s="508">
        <v>68</v>
      </c>
      <c r="N71" s="508">
        <v>56</v>
      </c>
      <c r="O71" s="508">
        <v>53</v>
      </c>
      <c r="P71" s="508">
        <v>55</v>
      </c>
      <c r="Q71" s="508">
        <v>65</v>
      </c>
      <c r="R71" s="508">
        <v>51</v>
      </c>
      <c r="S71" s="508">
        <v>69</v>
      </c>
      <c r="T71" s="508">
        <v>83</v>
      </c>
      <c r="U71" s="508">
        <v>60</v>
      </c>
    </row>
    <row r="72" spans="1:21" ht="16.5" customHeight="1" x14ac:dyDescent="0.25">
      <c r="A72" s="7"/>
      <c r="B72" s="7" t="s">
        <v>1248</v>
      </c>
      <c r="C72" s="7"/>
      <c r="D72" s="7"/>
      <c r="E72" s="7"/>
      <c r="F72" s="7"/>
      <c r="G72" s="7"/>
      <c r="H72" s="7"/>
      <c r="I72" s="7"/>
      <c r="J72" s="7"/>
      <c r="K72" s="7"/>
      <c r="L72" s="9" t="s">
        <v>131</v>
      </c>
      <c r="M72" s="505">
        <v>1378</v>
      </c>
      <c r="N72" s="505">
        <v>1000</v>
      </c>
      <c r="O72" s="506">
        <v>733</v>
      </c>
      <c r="P72" s="506">
        <v>346</v>
      </c>
      <c r="Q72" s="506">
        <v>347</v>
      </c>
      <c r="R72" s="506">
        <v>109</v>
      </c>
      <c r="S72" s="508">
        <v>58</v>
      </c>
      <c r="T72" s="508">
        <v>29</v>
      </c>
      <c r="U72" s="505">
        <v>4000</v>
      </c>
    </row>
    <row r="73" spans="1:21" ht="16.5" customHeight="1" x14ac:dyDescent="0.25">
      <c r="A73" s="7"/>
      <c r="B73" s="7" t="s">
        <v>1249</v>
      </c>
      <c r="C73" s="7"/>
      <c r="D73" s="7"/>
      <c r="E73" s="7"/>
      <c r="F73" s="7"/>
      <c r="G73" s="7"/>
      <c r="H73" s="7"/>
      <c r="I73" s="7"/>
      <c r="J73" s="7"/>
      <c r="K73" s="7"/>
      <c r="L73" s="9" t="s">
        <v>131</v>
      </c>
      <c r="M73" s="505">
        <v>1378</v>
      </c>
      <c r="N73" s="505">
        <v>1000</v>
      </c>
      <c r="O73" s="506">
        <v>733</v>
      </c>
      <c r="P73" s="506">
        <v>346</v>
      </c>
      <c r="Q73" s="506">
        <v>347</v>
      </c>
      <c r="R73" s="506">
        <v>109</v>
      </c>
      <c r="S73" s="508">
        <v>58</v>
      </c>
      <c r="T73" s="508">
        <v>29</v>
      </c>
      <c r="U73" s="505">
        <v>4000</v>
      </c>
    </row>
    <row r="74" spans="1:21" ht="16.5" customHeight="1" x14ac:dyDescent="0.25">
      <c r="A74" s="7"/>
      <c r="B74" s="7" t="s">
        <v>1250</v>
      </c>
      <c r="C74" s="7"/>
      <c r="D74" s="7"/>
      <c r="E74" s="7"/>
      <c r="F74" s="7"/>
      <c r="G74" s="7"/>
      <c r="H74" s="7"/>
      <c r="I74" s="7"/>
      <c r="J74" s="7"/>
      <c r="K74" s="7"/>
      <c r="L74" s="9" t="s">
        <v>131</v>
      </c>
      <c r="M74" s="508">
        <v>36</v>
      </c>
      <c r="N74" s="508">
        <v>19</v>
      </c>
      <c r="O74" s="508">
        <v>11</v>
      </c>
      <c r="P74" s="502">
        <v>8</v>
      </c>
      <c r="Q74" s="502">
        <v>4</v>
      </c>
      <c r="R74" s="502">
        <v>3</v>
      </c>
      <c r="S74" s="502">
        <v>1</v>
      </c>
      <c r="T74" s="502">
        <v>1</v>
      </c>
      <c r="U74" s="508">
        <v>83</v>
      </c>
    </row>
    <row r="75" spans="1:21" ht="16.5" customHeight="1" x14ac:dyDescent="0.25">
      <c r="A75" s="7"/>
      <c r="B75" s="7" t="s">
        <v>1251</v>
      </c>
      <c r="C75" s="7"/>
      <c r="D75" s="7"/>
      <c r="E75" s="7"/>
      <c r="F75" s="7"/>
      <c r="G75" s="7"/>
      <c r="H75" s="7"/>
      <c r="I75" s="7"/>
      <c r="J75" s="7"/>
      <c r="K75" s="7"/>
      <c r="L75" s="9"/>
      <c r="M75" s="10"/>
      <c r="N75" s="10"/>
      <c r="O75" s="10"/>
      <c r="P75" s="10"/>
      <c r="Q75" s="10"/>
      <c r="R75" s="10"/>
      <c r="S75" s="10"/>
      <c r="T75" s="10"/>
      <c r="U75" s="10"/>
    </row>
    <row r="76" spans="1:21" ht="29.4" customHeight="1" x14ac:dyDescent="0.25">
      <c r="A76" s="7"/>
      <c r="B76" s="7"/>
      <c r="C76" s="519" t="s">
        <v>1252</v>
      </c>
      <c r="D76" s="519"/>
      <c r="E76" s="519"/>
      <c r="F76" s="519"/>
      <c r="G76" s="519"/>
      <c r="H76" s="519"/>
      <c r="I76" s="519"/>
      <c r="J76" s="519"/>
      <c r="K76" s="519"/>
      <c r="L76" s="9" t="s">
        <v>178</v>
      </c>
      <c r="M76" s="501">
        <v>93.4</v>
      </c>
      <c r="N76" s="501">
        <v>69</v>
      </c>
      <c r="O76" s="501">
        <v>51.9</v>
      </c>
      <c r="P76" s="501">
        <v>26.4</v>
      </c>
      <c r="Q76" s="501">
        <v>24.7</v>
      </c>
      <c r="R76" s="503">
        <v>6.1</v>
      </c>
      <c r="S76" s="503">
        <v>2.4</v>
      </c>
      <c r="T76" s="503">
        <v>3.6</v>
      </c>
      <c r="U76" s="507">
        <v>280.10000000000002</v>
      </c>
    </row>
    <row r="77" spans="1:21" ht="29.4" customHeight="1" x14ac:dyDescent="0.25">
      <c r="A77" s="7"/>
      <c r="B77" s="7"/>
      <c r="C77" s="519" t="s">
        <v>1253</v>
      </c>
      <c r="D77" s="519"/>
      <c r="E77" s="519"/>
      <c r="F77" s="519"/>
      <c r="G77" s="519"/>
      <c r="H77" s="519"/>
      <c r="I77" s="519"/>
      <c r="J77" s="519"/>
      <c r="K77" s="519"/>
      <c r="L77" s="9" t="s">
        <v>178</v>
      </c>
      <c r="M77" s="501">
        <v>30.6</v>
      </c>
      <c r="N77" s="501">
        <v>42.8</v>
      </c>
      <c r="O77" s="501">
        <v>19.2</v>
      </c>
      <c r="P77" s="501">
        <v>11.7</v>
      </c>
      <c r="Q77" s="503">
        <v>8.1</v>
      </c>
      <c r="R77" s="503">
        <v>5.3</v>
      </c>
      <c r="S77" s="503">
        <v>1.7</v>
      </c>
      <c r="T77" s="503">
        <v>0.4</v>
      </c>
      <c r="U77" s="507">
        <v>119.9</v>
      </c>
    </row>
    <row r="78" spans="1:21" ht="16.5" customHeight="1" x14ac:dyDescent="0.25">
      <c r="A78" s="7"/>
      <c r="B78" s="7" t="s">
        <v>1254</v>
      </c>
      <c r="C78" s="7"/>
      <c r="D78" s="7"/>
      <c r="E78" s="7"/>
      <c r="F78" s="7"/>
      <c r="G78" s="7"/>
      <c r="H78" s="7"/>
      <c r="I78" s="7"/>
      <c r="J78" s="7"/>
      <c r="K78" s="7"/>
      <c r="L78" s="9"/>
      <c r="M78" s="10"/>
      <c r="N78" s="10"/>
      <c r="O78" s="10"/>
      <c r="P78" s="10"/>
      <c r="Q78" s="10"/>
      <c r="R78" s="10"/>
      <c r="S78" s="10"/>
      <c r="T78" s="10"/>
      <c r="U78" s="10"/>
    </row>
    <row r="79" spans="1:21" ht="16.5" customHeight="1" x14ac:dyDescent="0.25">
      <c r="A79" s="7"/>
      <c r="B79" s="7"/>
      <c r="C79" s="7" t="s">
        <v>1255</v>
      </c>
      <c r="D79" s="7"/>
      <c r="E79" s="7"/>
      <c r="F79" s="7"/>
      <c r="G79" s="7"/>
      <c r="H79" s="7"/>
      <c r="I79" s="7"/>
      <c r="J79" s="7"/>
      <c r="K79" s="7"/>
      <c r="L79" s="9" t="s">
        <v>1256</v>
      </c>
      <c r="M79" s="508">
        <v>79</v>
      </c>
      <c r="N79" s="508">
        <v>64</v>
      </c>
      <c r="O79" s="508">
        <v>72</v>
      </c>
      <c r="P79" s="508">
        <v>58</v>
      </c>
      <c r="Q79" s="508">
        <v>69</v>
      </c>
      <c r="R79" s="508">
        <v>65</v>
      </c>
      <c r="S79" s="508">
        <v>85</v>
      </c>
      <c r="T79" s="508">
        <v>84</v>
      </c>
      <c r="U79" s="508">
        <v>71</v>
      </c>
    </row>
    <row r="80" spans="1:21" ht="16.5" customHeight="1" x14ac:dyDescent="0.25">
      <c r="A80" s="7"/>
      <c r="B80" s="7"/>
      <c r="C80" s="7" t="s">
        <v>1257</v>
      </c>
      <c r="D80" s="7"/>
      <c r="E80" s="7"/>
      <c r="F80" s="7"/>
      <c r="G80" s="7"/>
      <c r="H80" s="7"/>
      <c r="I80" s="7"/>
      <c r="J80" s="7"/>
      <c r="K80" s="7"/>
      <c r="L80" s="9" t="s">
        <v>1256</v>
      </c>
      <c r="M80" s="508">
        <v>91</v>
      </c>
      <c r="N80" s="508">
        <v>72</v>
      </c>
      <c r="O80" s="508">
        <v>83</v>
      </c>
      <c r="P80" s="508">
        <v>66</v>
      </c>
      <c r="Q80" s="508">
        <v>86</v>
      </c>
      <c r="R80" s="508">
        <v>82</v>
      </c>
      <c r="S80" s="508">
        <v>93</v>
      </c>
      <c r="T80" s="508">
        <v>94</v>
      </c>
      <c r="U80" s="508">
        <v>81</v>
      </c>
    </row>
    <row r="81" spans="1:21" ht="16.5" customHeight="1" x14ac:dyDescent="0.25">
      <c r="A81" s="7" t="s">
        <v>249</v>
      </c>
      <c r="B81" s="7"/>
      <c r="C81" s="7"/>
      <c r="D81" s="7"/>
      <c r="E81" s="7"/>
      <c r="F81" s="7"/>
      <c r="G81" s="7"/>
      <c r="H81" s="7"/>
      <c r="I81" s="7"/>
      <c r="J81" s="7"/>
      <c r="K81" s="7"/>
      <c r="L81" s="9"/>
      <c r="M81" s="10"/>
      <c r="N81" s="10"/>
      <c r="O81" s="10"/>
      <c r="P81" s="10"/>
      <c r="Q81" s="10"/>
      <c r="R81" s="10"/>
      <c r="S81" s="10"/>
      <c r="T81" s="10"/>
      <c r="U81" s="10"/>
    </row>
    <row r="82" spans="1:21" ht="16.5" customHeight="1" x14ac:dyDescent="0.25">
      <c r="A82" s="7"/>
      <c r="B82" s="7" t="s">
        <v>1245</v>
      </c>
      <c r="C82" s="7"/>
      <c r="D82" s="7"/>
      <c r="E82" s="7"/>
      <c r="F82" s="7"/>
      <c r="G82" s="7"/>
      <c r="H82" s="7"/>
      <c r="I82" s="7"/>
      <c r="J82" s="7"/>
      <c r="K82" s="7"/>
      <c r="L82" s="9" t="s">
        <v>131</v>
      </c>
      <c r="M82" s="505">
        <v>7858</v>
      </c>
      <c r="N82" s="505">
        <v>6780</v>
      </c>
      <c r="O82" s="505">
        <v>5084</v>
      </c>
      <c r="P82" s="505">
        <v>2319</v>
      </c>
      <c r="Q82" s="505">
        <v>1908</v>
      </c>
      <c r="R82" s="506">
        <v>600</v>
      </c>
      <c r="S82" s="506">
        <v>308</v>
      </c>
      <c r="T82" s="506">
        <v>126</v>
      </c>
      <c r="U82" s="504">
        <v>24983</v>
      </c>
    </row>
    <row r="83" spans="1:21" ht="16.5" customHeight="1" x14ac:dyDescent="0.25">
      <c r="A83" s="7"/>
      <c r="B83" s="7" t="s">
        <v>1246</v>
      </c>
      <c r="C83" s="7"/>
      <c r="D83" s="7"/>
      <c r="E83" s="7"/>
      <c r="F83" s="7"/>
      <c r="G83" s="7"/>
      <c r="H83" s="7"/>
      <c r="I83" s="7"/>
      <c r="J83" s="7"/>
      <c r="K83" s="7"/>
      <c r="L83" s="9" t="s">
        <v>131</v>
      </c>
      <c r="M83" s="505">
        <v>7796</v>
      </c>
      <c r="N83" s="505">
        <v>6775</v>
      </c>
      <c r="O83" s="505">
        <v>5075</v>
      </c>
      <c r="P83" s="505">
        <v>2273</v>
      </c>
      <c r="Q83" s="505">
        <v>1927</v>
      </c>
      <c r="R83" s="506">
        <v>591</v>
      </c>
      <c r="S83" s="506">
        <v>297</v>
      </c>
      <c r="T83" s="506">
        <v>129</v>
      </c>
      <c r="U83" s="504">
        <v>24863</v>
      </c>
    </row>
    <row r="84" spans="1:21" ht="16.5" customHeight="1" x14ac:dyDescent="0.25">
      <c r="A84" s="7"/>
      <c r="B84" s="7" t="s">
        <v>1247</v>
      </c>
      <c r="C84" s="7"/>
      <c r="D84" s="7"/>
      <c r="E84" s="7"/>
      <c r="F84" s="7"/>
      <c r="G84" s="7"/>
      <c r="H84" s="7"/>
      <c r="I84" s="7"/>
      <c r="J84" s="7"/>
      <c r="K84" s="7"/>
      <c r="L84" s="9" t="s">
        <v>739</v>
      </c>
      <c r="M84" s="508">
        <v>66</v>
      </c>
      <c r="N84" s="508">
        <v>56</v>
      </c>
      <c r="O84" s="508">
        <v>53</v>
      </c>
      <c r="P84" s="508">
        <v>52</v>
      </c>
      <c r="Q84" s="508">
        <v>68</v>
      </c>
      <c r="R84" s="508">
        <v>59</v>
      </c>
      <c r="S84" s="508">
        <v>67</v>
      </c>
      <c r="T84" s="508">
        <v>76</v>
      </c>
      <c r="U84" s="508">
        <v>60</v>
      </c>
    </row>
    <row r="85" spans="1:21" ht="16.5" customHeight="1" x14ac:dyDescent="0.25">
      <c r="A85" s="7"/>
      <c r="B85" s="7" t="s">
        <v>1248</v>
      </c>
      <c r="C85" s="7"/>
      <c r="D85" s="7"/>
      <c r="E85" s="7"/>
      <c r="F85" s="7"/>
      <c r="G85" s="7"/>
      <c r="H85" s="7"/>
      <c r="I85" s="7"/>
      <c r="J85" s="7"/>
      <c r="K85" s="7"/>
      <c r="L85" s="9" t="s">
        <v>131</v>
      </c>
      <c r="M85" s="505">
        <v>1378</v>
      </c>
      <c r="N85" s="505">
        <v>1000</v>
      </c>
      <c r="O85" s="506">
        <v>733</v>
      </c>
      <c r="P85" s="506">
        <v>346</v>
      </c>
      <c r="Q85" s="506">
        <v>347</v>
      </c>
      <c r="R85" s="506">
        <v>109</v>
      </c>
      <c r="S85" s="508">
        <v>58</v>
      </c>
      <c r="T85" s="508">
        <v>29</v>
      </c>
      <c r="U85" s="505">
        <v>4000</v>
      </c>
    </row>
    <row r="86" spans="1:21" ht="16.5" customHeight="1" x14ac:dyDescent="0.25">
      <c r="A86" s="7"/>
      <c r="B86" s="7" t="s">
        <v>1249</v>
      </c>
      <c r="C86" s="7"/>
      <c r="D86" s="7"/>
      <c r="E86" s="7"/>
      <c r="F86" s="7"/>
      <c r="G86" s="7"/>
      <c r="H86" s="7"/>
      <c r="I86" s="7"/>
      <c r="J86" s="7"/>
      <c r="K86" s="7"/>
      <c r="L86" s="9" t="s">
        <v>131</v>
      </c>
      <c r="M86" s="505">
        <v>1378</v>
      </c>
      <c r="N86" s="505">
        <v>1000</v>
      </c>
      <c r="O86" s="506">
        <v>733</v>
      </c>
      <c r="P86" s="506">
        <v>346</v>
      </c>
      <c r="Q86" s="506">
        <v>347</v>
      </c>
      <c r="R86" s="506">
        <v>109</v>
      </c>
      <c r="S86" s="508">
        <v>58</v>
      </c>
      <c r="T86" s="508">
        <v>29</v>
      </c>
      <c r="U86" s="505">
        <v>4000</v>
      </c>
    </row>
    <row r="87" spans="1:21" ht="16.5" customHeight="1" x14ac:dyDescent="0.25">
      <c r="A87" s="7"/>
      <c r="B87" s="7" t="s">
        <v>1250</v>
      </c>
      <c r="C87" s="7"/>
      <c r="D87" s="7"/>
      <c r="E87" s="7"/>
      <c r="F87" s="7"/>
      <c r="G87" s="7"/>
      <c r="H87" s="7"/>
      <c r="I87" s="7"/>
      <c r="J87" s="7"/>
      <c r="K87" s="7"/>
      <c r="L87" s="9" t="s">
        <v>131</v>
      </c>
      <c r="M87" s="508">
        <v>36</v>
      </c>
      <c r="N87" s="508">
        <v>19</v>
      </c>
      <c r="O87" s="508">
        <v>11</v>
      </c>
      <c r="P87" s="502">
        <v>8</v>
      </c>
      <c r="Q87" s="502">
        <v>4</v>
      </c>
      <c r="R87" s="502">
        <v>3</v>
      </c>
      <c r="S87" s="502">
        <v>1</v>
      </c>
      <c r="T87" s="502">
        <v>1</v>
      </c>
      <c r="U87" s="508">
        <v>83</v>
      </c>
    </row>
    <row r="88" spans="1:21" ht="16.5" customHeight="1" x14ac:dyDescent="0.25">
      <c r="A88" s="7"/>
      <c r="B88" s="7" t="s">
        <v>1251</v>
      </c>
      <c r="C88" s="7"/>
      <c r="D88" s="7"/>
      <c r="E88" s="7"/>
      <c r="F88" s="7"/>
      <c r="G88" s="7"/>
      <c r="H88" s="7"/>
      <c r="I88" s="7"/>
      <c r="J88" s="7"/>
      <c r="K88" s="7"/>
      <c r="L88" s="9"/>
      <c r="M88" s="10"/>
      <c r="N88" s="10"/>
      <c r="O88" s="10"/>
      <c r="P88" s="10"/>
      <c r="Q88" s="10"/>
      <c r="R88" s="10"/>
      <c r="S88" s="10"/>
      <c r="T88" s="10"/>
      <c r="U88" s="10"/>
    </row>
    <row r="89" spans="1:21" ht="29.4" customHeight="1" x14ac:dyDescent="0.25">
      <c r="A89" s="7"/>
      <c r="B89" s="7"/>
      <c r="C89" s="519" t="s">
        <v>1252</v>
      </c>
      <c r="D89" s="519"/>
      <c r="E89" s="519"/>
      <c r="F89" s="519"/>
      <c r="G89" s="519"/>
      <c r="H89" s="519"/>
      <c r="I89" s="519"/>
      <c r="J89" s="519"/>
      <c r="K89" s="519"/>
      <c r="L89" s="9" t="s">
        <v>178</v>
      </c>
      <c r="M89" s="501">
        <v>91.8</v>
      </c>
      <c r="N89" s="501">
        <v>80.7</v>
      </c>
      <c r="O89" s="501">
        <v>54.4</v>
      </c>
      <c r="P89" s="501">
        <v>20.7</v>
      </c>
      <c r="Q89" s="501">
        <v>27.7</v>
      </c>
      <c r="R89" s="503">
        <v>7.7</v>
      </c>
      <c r="S89" s="503">
        <v>3.6</v>
      </c>
      <c r="T89" s="503">
        <v>1.7</v>
      </c>
      <c r="U89" s="507">
        <v>288.39999999999998</v>
      </c>
    </row>
    <row r="90" spans="1:21" ht="29.4" customHeight="1" x14ac:dyDescent="0.25">
      <c r="A90" s="7"/>
      <c r="B90" s="7"/>
      <c r="C90" s="519" t="s">
        <v>1253</v>
      </c>
      <c r="D90" s="519"/>
      <c r="E90" s="519"/>
      <c r="F90" s="519"/>
      <c r="G90" s="519"/>
      <c r="H90" s="519"/>
      <c r="I90" s="519"/>
      <c r="J90" s="519"/>
      <c r="K90" s="519"/>
      <c r="L90" s="9" t="s">
        <v>178</v>
      </c>
      <c r="M90" s="501">
        <v>31.2</v>
      </c>
      <c r="N90" s="501">
        <v>42.7</v>
      </c>
      <c r="O90" s="501">
        <v>19.3</v>
      </c>
      <c r="P90" s="501">
        <v>11.1</v>
      </c>
      <c r="Q90" s="503">
        <v>8.4</v>
      </c>
      <c r="R90" s="503">
        <v>5.3</v>
      </c>
      <c r="S90" s="503">
        <v>1.2</v>
      </c>
      <c r="T90" s="503">
        <v>0.1</v>
      </c>
      <c r="U90" s="507">
        <v>120.2</v>
      </c>
    </row>
    <row r="91" spans="1:21" ht="16.5" customHeight="1" x14ac:dyDescent="0.25">
      <c r="A91" s="7"/>
      <c r="B91" s="7" t="s">
        <v>1254</v>
      </c>
      <c r="C91" s="7"/>
      <c r="D91" s="7"/>
      <c r="E91" s="7"/>
      <c r="F91" s="7"/>
      <c r="G91" s="7"/>
      <c r="H91" s="7"/>
      <c r="I91" s="7"/>
      <c r="J91" s="7"/>
      <c r="K91" s="7"/>
      <c r="L91" s="9"/>
      <c r="M91" s="10"/>
      <c r="N91" s="10"/>
      <c r="O91" s="10"/>
      <c r="P91" s="10"/>
      <c r="Q91" s="10"/>
      <c r="R91" s="10"/>
      <c r="S91" s="10"/>
      <c r="T91" s="10"/>
      <c r="U91" s="10"/>
    </row>
    <row r="92" spans="1:21" ht="16.5" customHeight="1" x14ac:dyDescent="0.25">
      <c r="A92" s="7"/>
      <c r="B92" s="7"/>
      <c r="C92" s="7" t="s">
        <v>1255</v>
      </c>
      <c r="D92" s="7"/>
      <c r="E92" s="7"/>
      <c r="F92" s="7"/>
      <c r="G92" s="7"/>
      <c r="H92" s="7"/>
      <c r="I92" s="7"/>
      <c r="J92" s="7"/>
      <c r="K92" s="7"/>
      <c r="L92" s="9" t="s">
        <v>1256</v>
      </c>
      <c r="M92" s="508">
        <v>80</v>
      </c>
      <c r="N92" s="508">
        <v>64</v>
      </c>
      <c r="O92" s="508">
        <v>73</v>
      </c>
      <c r="P92" s="508">
        <v>58</v>
      </c>
      <c r="Q92" s="508">
        <v>68</v>
      </c>
      <c r="R92" s="508">
        <v>66</v>
      </c>
      <c r="S92" s="508">
        <v>86</v>
      </c>
      <c r="T92" s="508">
        <v>84</v>
      </c>
      <c r="U92" s="508">
        <v>71</v>
      </c>
    </row>
    <row r="93" spans="1:21" ht="16.5" customHeight="1" x14ac:dyDescent="0.25">
      <c r="A93" s="7"/>
      <c r="B93" s="7"/>
      <c r="C93" s="7" t="s">
        <v>1257</v>
      </c>
      <c r="D93" s="7"/>
      <c r="E93" s="7"/>
      <c r="F93" s="7"/>
      <c r="G93" s="7"/>
      <c r="H93" s="7"/>
      <c r="I93" s="7"/>
      <c r="J93" s="7"/>
      <c r="K93" s="7"/>
      <c r="L93" s="9" t="s">
        <v>1256</v>
      </c>
      <c r="M93" s="508">
        <v>91</v>
      </c>
      <c r="N93" s="508">
        <v>72</v>
      </c>
      <c r="O93" s="508">
        <v>85</v>
      </c>
      <c r="P93" s="508">
        <v>67</v>
      </c>
      <c r="Q93" s="508">
        <v>85</v>
      </c>
      <c r="R93" s="508">
        <v>84</v>
      </c>
      <c r="S93" s="508">
        <v>93</v>
      </c>
      <c r="T93" s="508">
        <v>93</v>
      </c>
      <c r="U93" s="508">
        <v>82</v>
      </c>
    </row>
    <row r="94" spans="1:21" ht="16.5" customHeight="1" x14ac:dyDescent="0.25">
      <c r="A94" s="7" t="s">
        <v>315</v>
      </c>
      <c r="B94" s="7"/>
      <c r="C94" s="7"/>
      <c r="D94" s="7"/>
      <c r="E94" s="7"/>
      <c r="F94" s="7"/>
      <c r="G94" s="7"/>
      <c r="H94" s="7"/>
      <c r="I94" s="7"/>
      <c r="J94" s="7"/>
      <c r="K94" s="7"/>
      <c r="L94" s="9"/>
      <c r="M94" s="10"/>
      <c r="N94" s="10"/>
      <c r="O94" s="10"/>
      <c r="P94" s="10"/>
      <c r="Q94" s="10"/>
      <c r="R94" s="10"/>
      <c r="S94" s="10"/>
      <c r="T94" s="10"/>
      <c r="U94" s="10"/>
    </row>
    <row r="95" spans="1:21" ht="16.5" customHeight="1" x14ac:dyDescent="0.25">
      <c r="A95" s="7"/>
      <c r="B95" s="7" t="s">
        <v>1245</v>
      </c>
      <c r="C95" s="7"/>
      <c r="D95" s="7"/>
      <c r="E95" s="7"/>
      <c r="F95" s="7"/>
      <c r="G95" s="7"/>
      <c r="H95" s="7"/>
      <c r="I95" s="7"/>
      <c r="J95" s="7"/>
      <c r="K95" s="7"/>
      <c r="L95" s="9" t="s">
        <v>131</v>
      </c>
      <c r="M95" s="505">
        <v>7312</v>
      </c>
      <c r="N95" s="505">
        <v>6152</v>
      </c>
      <c r="O95" s="505">
        <v>4772</v>
      </c>
      <c r="P95" s="505">
        <v>2016</v>
      </c>
      <c r="Q95" s="505">
        <v>1896</v>
      </c>
      <c r="R95" s="506">
        <v>599</v>
      </c>
      <c r="S95" s="506">
        <v>282</v>
      </c>
      <c r="T95" s="506">
        <v>128</v>
      </c>
      <c r="U95" s="504">
        <v>23157</v>
      </c>
    </row>
    <row r="96" spans="1:21" ht="16.5" customHeight="1" x14ac:dyDescent="0.25">
      <c r="A96" s="7"/>
      <c r="B96" s="7" t="s">
        <v>1246</v>
      </c>
      <c r="C96" s="7"/>
      <c r="D96" s="7"/>
      <c r="E96" s="7"/>
      <c r="F96" s="7"/>
      <c r="G96" s="7"/>
      <c r="H96" s="7"/>
      <c r="I96" s="7"/>
      <c r="J96" s="7"/>
      <c r="K96" s="7"/>
      <c r="L96" s="9" t="s">
        <v>131</v>
      </c>
      <c r="M96" s="505">
        <v>7349</v>
      </c>
      <c r="N96" s="505">
        <v>6192</v>
      </c>
      <c r="O96" s="505">
        <v>4740</v>
      </c>
      <c r="P96" s="505">
        <v>2076</v>
      </c>
      <c r="Q96" s="505">
        <v>1910</v>
      </c>
      <c r="R96" s="506">
        <v>622</v>
      </c>
      <c r="S96" s="506">
        <v>292</v>
      </c>
      <c r="T96" s="506">
        <v>119</v>
      </c>
      <c r="U96" s="504">
        <v>23300</v>
      </c>
    </row>
    <row r="97" spans="1:21" ht="16.5" customHeight="1" x14ac:dyDescent="0.25">
      <c r="A97" s="7"/>
      <c r="B97" s="7" t="s">
        <v>1247</v>
      </c>
      <c r="C97" s="7"/>
      <c r="D97" s="7"/>
      <c r="E97" s="7"/>
      <c r="F97" s="7"/>
      <c r="G97" s="7"/>
      <c r="H97" s="7"/>
      <c r="I97" s="7"/>
      <c r="J97" s="7"/>
      <c r="K97" s="7"/>
      <c r="L97" s="9" t="s">
        <v>739</v>
      </c>
      <c r="M97" s="508">
        <v>67</v>
      </c>
      <c r="N97" s="508">
        <v>57</v>
      </c>
      <c r="O97" s="508">
        <v>54</v>
      </c>
      <c r="P97" s="508">
        <v>54</v>
      </c>
      <c r="Q97" s="508">
        <v>67</v>
      </c>
      <c r="R97" s="508">
        <v>52</v>
      </c>
      <c r="S97" s="508">
        <v>61</v>
      </c>
      <c r="T97" s="508">
        <v>78</v>
      </c>
      <c r="U97" s="508">
        <v>60</v>
      </c>
    </row>
    <row r="98" spans="1:21" ht="16.5" customHeight="1" x14ac:dyDescent="0.25">
      <c r="A98" s="7"/>
      <c r="B98" s="7" t="s">
        <v>1248</v>
      </c>
      <c r="C98" s="7"/>
      <c r="D98" s="7"/>
      <c r="E98" s="7"/>
      <c r="F98" s="7"/>
      <c r="G98" s="7"/>
      <c r="H98" s="7"/>
      <c r="I98" s="7"/>
      <c r="J98" s="7"/>
      <c r="K98" s="7"/>
      <c r="L98" s="9" t="s">
        <v>131</v>
      </c>
      <c r="M98" s="505">
        <v>1378</v>
      </c>
      <c r="N98" s="505">
        <v>1000</v>
      </c>
      <c r="O98" s="506">
        <v>733</v>
      </c>
      <c r="P98" s="506">
        <v>346</v>
      </c>
      <c r="Q98" s="506">
        <v>347</v>
      </c>
      <c r="R98" s="506">
        <v>109</v>
      </c>
      <c r="S98" s="508">
        <v>58</v>
      </c>
      <c r="T98" s="508">
        <v>29</v>
      </c>
      <c r="U98" s="505">
        <v>4000</v>
      </c>
    </row>
    <row r="99" spans="1:21" ht="16.5" customHeight="1" x14ac:dyDescent="0.25">
      <c r="A99" s="7"/>
      <c r="B99" s="7" t="s">
        <v>1249</v>
      </c>
      <c r="C99" s="7"/>
      <c r="D99" s="7"/>
      <c r="E99" s="7"/>
      <c r="F99" s="7"/>
      <c r="G99" s="7"/>
      <c r="H99" s="7"/>
      <c r="I99" s="7"/>
      <c r="J99" s="7"/>
      <c r="K99" s="7"/>
      <c r="L99" s="9" t="s">
        <v>131</v>
      </c>
      <c r="M99" s="505">
        <v>1378</v>
      </c>
      <c r="N99" s="505">
        <v>1000</v>
      </c>
      <c r="O99" s="506">
        <v>733</v>
      </c>
      <c r="P99" s="506">
        <v>346</v>
      </c>
      <c r="Q99" s="506">
        <v>347</v>
      </c>
      <c r="R99" s="506">
        <v>109</v>
      </c>
      <c r="S99" s="508">
        <v>58</v>
      </c>
      <c r="T99" s="508">
        <v>29</v>
      </c>
      <c r="U99" s="505">
        <v>4000</v>
      </c>
    </row>
    <row r="100" spans="1:21" ht="16.5" customHeight="1" x14ac:dyDescent="0.25">
      <c r="A100" s="7"/>
      <c r="B100" s="7" t="s">
        <v>1250</v>
      </c>
      <c r="C100" s="7"/>
      <c r="D100" s="7"/>
      <c r="E100" s="7"/>
      <c r="F100" s="7"/>
      <c r="G100" s="7"/>
      <c r="H100" s="7"/>
      <c r="I100" s="7"/>
      <c r="J100" s="7"/>
      <c r="K100" s="7"/>
      <c r="L100" s="9" t="s">
        <v>131</v>
      </c>
      <c r="M100" s="508">
        <v>40</v>
      </c>
      <c r="N100" s="508">
        <v>19</v>
      </c>
      <c r="O100" s="508">
        <v>11</v>
      </c>
      <c r="P100" s="502">
        <v>8</v>
      </c>
      <c r="Q100" s="502">
        <v>4</v>
      </c>
      <c r="R100" s="502">
        <v>3</v>
      </c>
      <c r="S100" s="502">
        <v>1</v>
      </c>
      <c r="T100" s="502">
        <v>1</v>
      </c>
      <c r="U100" s="508">
        <v>87</v>
      </c>
    </row>
    <row r="101" spans="1:21" ht="16.5" customHeight="1" x14ac:dyDescent="0.25">
      <c r="A101" s="7"/>
      <c r="B101" s="7" t="s">
        <v>1251</v>
      </c>
      <c r="C101" s="7"/>
      <c r="D101" s="7"/>
      <c r="E101" s="7"/>
      <c r="F101" s="7"/>
      <c r="G101" s="7"/>
      <c r="H101" s="7"/>
      <c r="I101" s="7"/>
      <c r="J101" s="7"/>
      <c r="K101" s="7"/>
      <c r="L101" s="9"/>
      <c r="M101" s="10"/>
      <c r="N101" s="10"/>
      <c r="O101" s="10"/>
      <c r="P101" s="10"/>
      <c r="Q101" s="10"/>
      <c r="R101" s="10"/>
      <c r="S101" s="10"/>
      <c r="T101" s="10"/>
      <c r="U101" s="10"/>
    </row>
    <row r="102" spans="1:21" ht="29.4" customHeight="1" x14ac:dyDescent="0.25">
      <c r="A102" s="7"/>
      <c r="B102" s="7"/>
      <c r="C102" s="519" t="s">
        <v>1252</v>
      </c>
      <c r="D102" s="519"/>
      <c r="E102" s="519"/>
      <c r="F102" s="519"/>
      <c r="G102" s="519"/>
      <c r="H102" s="519"/>
      <c r="I102" s="519"/>
      <c r="J102" s="519"/>
      <c r="K102" s="519"/>
      <c r="L102" s="9" t="s">
        <v>178</v>
      </c>
      <c r="M102" s="501">
        <v>87.5</v>
      </c>
      <c r="N102" s="501">
        <v>66.7</v>
      </c>
      <c r="O102" s="501">
        <v>47</v>
      </c>
      <c r="P102" s="501">
        <v>21.7</v>
      </c>
      <c r="Q102" s="501">
        <v>23.6</v>
      </c>
      <c r="R102" s="503">
        <v>6.3</v>
      </c>
      <c r="S102" s="503">
        <v>3.2</v>
      </c>
      <c r="T102" s="503">
        <v>1.6</v>
      </c>
      <c r="U102" s="507">
        <v>257.5</v>
      </c>
    </row>
    <row r="103" spans="1:21" ht="29.4" customHeight="1" x14ac:dyDescent="0.25">
      <c r="A103" s="7"/>
      <c r="B103" s="7"/>
      <c r="C103" s="519" t="s">
        <v>1253</v>
      </c>
      <c r="D103" s="519"/>
      <c r="E103" s="519"/>
      <c r="F103" s="519"/>
      <c r="G103" s="519"/>
      <c r="H103" s="519"/>
      <c r="I103" s="519"/>
      <c r="J103" s="519"/>
      <c r="K103" s="519"/>
      <c r="L103" s="9" t="s">
        <v>178</v>
      </c>
      <c r="M103" s="501">
        <v>29.2</v>
      </c>
      <c r="N103" s="501">
        <v>43</v>
      </c>
      <c r="O103" s="501">
        <v>16.7</v>
      </c>
      <c r="P103" s="503">
        <v>9.8000000000000007</v>
      </c>
      <c r="Q103" s="503">
        <v>8</v>
      </c>
      <c r="R103" s="503">
        <v>2.2000000000000002</v>
      </c>
      <c r="S103" s="503">
        <v>1.3</v>
      </c>
      <c r="T103" s="503">
        <v>0.2</v>
      </c>
      <c r="U103" s="507">
        <v>114.1</v>
      </c>
    </row>
    <row r="104" spans="1:21" ht="16.5" customHeight="1" x14ac:dyDescent="0.25">
      <c r="A104" s="7"/>
      <c r="B104" s="7" t="s">
        <v>1254</v>
      </c>
      <c r="C104" s="7"/>
      <c r="D104" s="7"/>
      <c r="E104" s="7"/>
      <c r="F104" s="7"/>
      <c r="G104" s="7"/>
      <c r="H104" s="7"/>
      <c r="I104" s="7"/>
      <c r="J104" s="7"/>
      <c r="K104" s="7"/>
      <c r="L104" s="9"/>
      <c r="M104" s="10"/>
      <c r="N104" s="10"/>
      <c r="O104" s="10"/>
      <c r="P104" s="10"/>
      <c r="Q104" s="10"/>
      <c r="R104" s="10"/>
      <c r="S104" s="10"/>
      <c r="T104" s="10"/>
      <c r="U104" s="10"/>
    </row>
    <row r="105" spans="1:21" ht="16.5" customHeight="1" x14ac:dyDescent="0.25">
      <c r="A105" s="7"/>
      <c r="B105" s="7"/>
      <c r="C105" s="7" t="s">
        <v>1255</v>
      </c>
      <c r="D105" s="7"/>
      <c r="E105" s="7"/>
      <c r="F105" s="7"/>
      <c r="G105" s="7"/>
      <c r="H105" s="7"/>
      <c r="I105" s="7"/>
      <c r="J105" s="7"/>
      <c r="K105" s="7"/>
      <c r="L105" s="9" t="s">
        <v>1256</v>
      </c>
      <c r="M105" s="508">
        <v>80</v>
      </c>
      <c r="N105" s="508">
        <v>65</v>
      </c>
      <c r="O105" s="508">
        <v>75</v>
      </c>
      <c r="P105" s="508">
        <v>58</v>
      </c>
      <c r="Q105" s="508">
        <v>69</v>
      </c>
      <c r="R105" s="508">
        <v>65</v>
      </c>
      <c r="S105" s="508">
        <v>89</v>
      </c>
      <c r="T105" s="508">
        <v>81</v>
      </c>
      <c r="U105" s="508">
        <v>72</v>
      </c>
    </row>
    <row r="106" spans="1:21" ht="16.5" customHeight="1" x14ac:dyDescent="0.25">
      <c r="A106" s="7"/>
      <c r="B106" s="7"/>
      <c r="C106" s="7" t="s">
        <v>1257</v>
      </c>
      <c r="D106" s="7"/>
      <c r="E106" s="7"/>
      <c r="F106" s="7"/>
      <c r="G106" s="7"/>
      <c r="H106" s="7"/>
      <c r="I106" s="7"/>
      <c r="J106" s="7"/>
      <c r="K106" s="7"/>
      <c r="L106" s="9" t="s">
        <v>1256</v>
      </c>
      <c r="M106" s="508">
        <v>91</v>
      </c>
      <c r="N106" s="508">
        <v>72</v>
      </c>
      <c r="O106" s="508">
        <v>86</v>
      </c>
      <c r="P106" s="508">
        <v>65</v>
      </c>
      <c r="Q106" s="508">
        <v>84</v>
      </c>
      <c r="R106" s="508">
        <v>84</v>
      </c>
      <c r="S106" s="508">
        <v>96</v>
      </c>
      <c r="T106" s="508">
        <v>92</v>
      </c>
      <c r="U106" s="508">
        <v>82</v>
      </c>
    </row>
    <row r="107" spans="1:21" ht="16.5" customHeight="1" x14ac:dyDescent="0.25">
      <c r="A107" s="7" t="s">
        <v>316</v>
      </c>
      <c r="B107" s="7"/>
      <c r="C107" s="7"/>
      <c r="D107" s="7"/>
      <c r="E107" s="7"/>
      <c r="F107" s="7"/>
      <c r="G107" s="7"/>
      <c r="H107" s="7"/>
      <c r="I107" s="7"/>
      <c r="J107" s="7"/>
      <c r="K107" s="7"/>
      <c r="L107" s="9"/>
      <c r="M107" s="10"/>
      <c r="N107" s="10"/>
      <c r="O107" s="10"/>
      <c r="P107" s="10"/>
      <c r="Q107" s="10"/>
      <c r="R107" s="10"/>
      <c r="S107" s="10"/>
      <c r="T107" s="10"/>
      <c r="U107" s="10"/>
    </row>
    <row r="108" spans="1:21" ht="16.5" customHeight="1" x14ac:dyDescent="0.25">
      <c r="A108" s="7"/>
      <c r="B108" s="7" t="s">
        <v>1245</v>
      </c>
      <c r="C108" s="7"/>
      <c r="D108" s="7"/>
      <c r="E108" s="7"/>
      <c r="F108" s="7"/>
      <c r="G108" s="7"/>
      <c r="H108" s="7"/>
      <c r="I108" s="7"/>
      <c r="J108" s="7"/>
      <c r="K108" s="7"/>
      <c r="L108" s="9" t="s">
        <v>131</v>
      </c>
      <c r="M108" s="505">
        <v>7213</v>
      </c>
      <c r="N108" s="505">
        <v>6189</v>
      </c>
      <c r="O108" s="505">
        <v>4613</v>
      </c>
      <c r="P108" s="505">
        <v>2121</v>
      </c>
      <c r="Q108" s="505">
        <v>1986</v>
      </c>
      <c r="R108" s="506">
        <v>458</v>
      </c>
      <c r="S108" s="506">
        <v>241</v>
      </c>
      <c r="T108" s="506">
        <v>114</v>
      </c>
      <c r="U108" s="504">
        <v>22935</v>
      </c>
    </row>
    <row r="109" spans="1:21" ht="16.5" customHeight="1" x14ac:dyDescent="0.25">
      <c r="A109" s="7"/>
      <c r="B109" s="7" t="s">
        <v>1246</v>
      </c>
      <c r="C109" s="7"/>
      <c r="D109" s="7"/>
      <c r="E109" s="7"/>
      <c r="F109" s="7"/>
      <c r="G109" s="7"/>
      <c r="H109" s="7"/>
      <c r="I109" s="7"/>
      <c r="J109" s="7"/>
      <c r="K109" s="7"/>
      <c r="L109" s="9" t="s">
        <v>131</v>
      </c>
      <c r="M109" s="505">
        <v>7185</v>
      </c>
      <c r="N109" s="505">
        <v>6244</v>
      </c>
      <c r="O109" s="505">
        <v>4612</v>
      </c>
      <c r="P109" s="505">
        <v>2098</v>
      </c>
      <c r="Q109" s="505">
        <v>2011</v>
      </c>
      <c r="R109" s="506">
        <v>459</v>
      </c>
      <c r="S109" s="506">
        <v>223</v>
      </c>
      <c r="T109" s="506">
        <v>122</v>
      </c>
      <c r="U109" s="504">
        <v>22954</v>
      </c>
    </row>
    <row r="110" spans="1:21" ht="16.5" customHeight="1" x14ac:dyDescent="0.25">
      <c r="A110" s="7"/>
      <c r="B110" s="7" t="s">
        <v>1247</v>
      </c>
      <c r="C110" s="7"/>
      <c r="D110" s="7"/>
      <c r="E110" s="7"/>
      <c r="F110" s="7"/>
      <c r="G110" s="7"/>
      <c r="H110" s="7"/>
      <c r="I110" s="7"/>
      <c r="J110" s="7"/>
      <c r="K110" s="7"/>
      <c r="L110" s="9" t="s">
        <v>739</v>
      </c>
      <c r="M110" s="508">
        <v>68</v>
      </c>
      <c r="N110" s="508">
        <v>60</v>
      </c>
      <c r="O110" s="508">
        <v>55</v>
      </c>
      <c r="P110" s="508">
        <v>51</v>
      </c>
      <c r="Q110" s="508">
        <v>66</v>
      </c>
      <c r="R110" s="508">
        <v>57</v>
      </c>
      <c r="S110" s="508">
        <v>59</v>
      </c>
      <c r="T110" s="508">
        <v>68</v>
      </c>
      <c r="U110" s="508">
        <v>61</v>
      </c>
    </row>
    <row r="111" spans="1:21" ht="16.5" customHeight="1" x14ac:dyDescent="0.25">
      <c r="A111" s="7"/>
      <c r="B111" s="7" t="s">
        <v>1248</v>
      </c>
      <c r="C111" s="7"/>
      <c r="D111" s="7"/>
      <c r="E111" s="7"/>
      <c r="F111" s="7"/>
      <c r="G111" s="7"/>
      <c r="H111" s="7"/>
      <c r="I111" s="7"/>
      <c r="J111" s="7"/>
      <c r="K111" s="7"/>
      <c r="L111" s="9" t="s">
        <v>131</v>
      </c>
      <c r="M111" s="505">
        <v>1378</v>
      </c>
      <c r="N111" s="505">
        <v>1000</v>
      </c>
      <c r="O111" s="506">
        <v>733</v>
      </c>
      <c r="P111" s="506">
        <v>346</v>
      </c>
      <c r="Q111" s="506">
        <v>347</v>
      </c>
      <c r="R111" s="506">
        <v>109</v>
      </c>
      <c r="S111" s="508">
        <v>58</v>
      </c>
      <c r="T111" s="508">
        <v>29</v>
      </c>
      <c r="U111" s="505">
        <v>4000</v>
      </c>
    </row>
    <row r="112" spans="1:21" ht="16.5" customHeight="1" x14ac:dyDescent="0.25">
      <c r="A112" s="7"/>
      <c r="B112" s="7" t="s">
        <v>1249</v>
      </c>
      <c r="C112" s="7"/>
      <c r="D112" s="7"/>
      <c r="E112" s="7"/>
      <c r="F112" s="7"/>
      <c r="G112" s="7"/>
      <c r="H112" s="7"/>
      <c r="I112" s="7"/>
      <c r="J112" s="7"/>
      <c r="K112" s="7"/>
      <c r="L112" s="9" t="s">
        <v>131</v>
      </c>
      <c r="M112" s="505">
        <v>1378</v>
      </c>
      <c r="N112" s="505">
        <v>1000</v>
      </c>
      <c r="O112" s="506">
        <v>733</v>
      </c>
      <c r="P112" s="506">
        <v>346</v>
      </c>
      <c r="Q112" s="506">
        <v>347</v>
      </c>
      <c r="R112" s="506">
        <v>109</v>
      </c>
      <c r="S112" s="508">
        <v>58</v>
      </c>
      <c r="T112" s="508">
        <v>29</v>
      </c>
      <c r="U112" s="505">
        <v>4000</v>
      </c>
    </row>
    <row r="113" spans="1:21" ht="16.5" customHeight="1" x14ac:dyDescent="0.25">
      <c r="A113" s="7"/>
      <c r="B113" s="7" t="s">
        <v>1250</v>
      </c>
      <c r="C113" s="7"/>
      <c r="D113" s="7"/>
      <c r="E113" s="7"/>
      <c r="F113" s="7"/>
      <c r="G113" s="7"/>
      <c r="H113" s="7"/>
      <c r="I113" s="7"/>
      <c r="J113" s="7"/>
      <c r="K113" s="7"/>
      <c r="L113" s="9" t="s">
        <v>131</v>
      </c>
      <c r="M113" s="508">
        <v>45</v>
      </c>
      <c r="N113" s="508">
        <v>19</v>
      </c>
      <c r="O113" s="508">
        <v>11</v>
      </c>
      <c r="P113" s="502">
        <v>8</v>
      </c>
      <c r="Q113" s="502">
        <v>4</v>
      </c>
      <c r="R113" s="502">
        <v>3</v>
      </c>
      <c r="S113" s="502">
        <v>1</v>
      </c>
      <c r="T113" s="502">
        <v>2</v>
      </c>
      <c r="U113" s="508">
        <v>93</v>
      </c>
    </row>
    <row r="114" spans="1:21" ht="16.5" customHeight="1" x14ac:dyDescent="0.25">
      <c r="A114" s="7"/>
      <c r="B114" s="7" t="s">
        <v>1251</v>
      </c>
      <c r="C114" s="7"/>
      <c r="D114" s="7"/>
      <c r="E114" s="7"/>
      <c r="F114" s="7"/>
      <c r="G114" s="7"/>
      <c r="H114" s="7"/>
      <c r="I114" s="7"/>
      <c r="J114" s="7"/>
      <c r="K114" s="7"/>
      <c r="L114" s="9"/>
      <c r="M114" s="10"/>
      <c r="N114" s="10"/>
      <c r="O114" s="10"/>
      <c r="P114" s="10"/>
      <c r="Q114" s="10"/>
      <c r="R114" s="10"/>
      <c r="S114" s="10"/>
      <c r="T114" s="10"/>
      <c r="U114" s="10"/>
    </row>
    <row r="115" spans="1:21" ht="29.4" customHeight="1" x14ac:dyDescent="0.25">
      <c r="A115" s="7"/>
      <c r="B115" s="7"/>
      <c r="C115" s="519" t="s">
        <v>1252</v>
      </c>
      <c r="D115" s="519"/>
      <c r="E115" s="519"/>
      <c r="F115" s="519"/>
      <c r="G115" s="519"/>
      <c r="H115" s="519"/>
      <c r="I115" s="519"/>
      <c r="J115" s="519"/>
      <c r="K115" s="519"/>
      <c r="L115" s="9" t="s">
        <v>178</v>
      </c>
      <c r="M115" s="501">
        <v>84.7</v>
      </c>
      <c r="N115" s="501">
        <v>68.2</v>
      </c>
      <c r="O115" s="501">
        <v>46.4</v>
      </c>
      <c r="P115" s="501">
        <v>19.8</v>
      </c>
      <c r="Q115" s="501">
        <v>23.9</v>
      </c>
      <c r="R115" s="503">
        <v>6.2</v>
      </c>
      <c r="S115" s="503">
        <v>2.4</v>
      </c>
      <c r="T115" s="503">
        <v>1.5</v>
      </c>
      <c r="U115" s="507">
        <v>253</v>
      </c>
    </row>
    <row r="116" spans="1:21" ht="29.4" customHeight="1" x14ac:dyDescent="0.25">
      <c r="A116" s="7"/>
      <c r="B116" s="7"/>
      <c r="C116" s="519" t="s">
        <v>1253</v>
      </c>
      <c r="D116" s="519"/>
      <c r="E116" s="519"/>
      <c r="F116" s="519"/>
      <c r="G116" s="519"/>
      <c r="H116" s="519"/>
      <c r="I116" s="519"/>
      <c r="J116" s="519"/>
      <c r="K116" s="519"/>
      <c r="L116" s="9" t="s">
        <v>178</v>
      </c>
      <c r="M116" s="501">
        <v>28.9</v>
      </c>
      <c r="N116" s="501">
        <v>42.7</v>
      </c>
      <c r="O116" s="501">
        <v>21.2</v>
      </c>
      <c r="P116" s="501">
        <v>10.4</v>
      </c>
      <c r="Q116" s="503">
        <v>7.8</v>
      </c>
      <c r="R116" s="503">
        <v>6.5</v>
      </c>
      <c r="S116" s="503">
        <v>1.5</v>
      </c>
      <c r="T116" s="503">
        <v>0.1</v>
      </c>
      <c r="U116" s="507">
        <v>118.6</v>
      </c>
    </row>
    <row r="117" spans="1:21" ht="16.5" customHeight="1" x14ac:dyDescent="0.25">
      <c r="A117" s="7"/>
      <c r="B117" s="7" t="s">
        <v>1254</v>
      </c>
      <c r="C117" s="7"/>
      <c r="D117" s="7"/>
      <c r="E117" s="7"/>
      <c r="F117" s="7"/>
      <c r="G117" s="7"/>
      <c r="H117" s="7"/>
      <c r="I117" s="7"/>
      <c r="J117" s="7"/>
      <c r="K117" s="7"/>
      <c r="L117" s="9"/>
      <c r="M117" s="10"/>
      <c r="N117" s="10"/>
      <c r="O117" s="10"/>
      <c r="P117" s="10"/>
      <c r="Q117" s="10"/>
      <c r="R117" s="10"/>
      <c r="S117" s="10"/>
      <c r="T117" s="10"/>
      <c r="U117" s="10"/>
    </row>
    <row r="118" spans="1:21" ht="16.5" customHeight="1" x14ac:dyDescent="0.25">
      <c r="A118" s="7"/>
      <c r="B118" s="7"/>
      <c r="C118" s="7" t="s">
        <v>1255</v>
      </c>
      <c r="D118" s="7"/>
      <c r="E118" s="7"/>
      <c r="F118" s="7"/>
      <c r="G118" s="7"/>
      <c r="H118" s="7"/>
      <c r="I118" s="7"/>
      <c r="J118" s="7"/>
      <c r="K118" s="7"/>
      <c r="L118" s="9" t="s">
        <v>1256</v>
      </c>
      <c r="M118" s="508">
        <v>80</v>
      </c>
      <c r="N118" s="508">
        <v>66</v>
      </c>
      <c r="O118" s="508">
        <v>78</v>
      </c>
      <c r="P118" s="508">
        <v>58</v>
      </c>
      <c r="Q118" s="508">
        <v>67</v>
      </c>
      <c r="R118" s="508">
        <v>66</v>
      </c>
      <c r="S118" s="508">
        <v>82</v>
      </c>
      <c r="T118" s="508">
        <v>79</v>
      </c>
      <c r="U118" s="508">
        <v>72</v>
      </c>
    </row>
    <row r="119" spans="1:21" ht="16.5" customHeight="1" x14ac:dyDescent="0.25">
      <c r="A119" s="7"/>
      <c r="B119" s="7"/>
      <c r="C119" s="7" t="s">
        <v>1257</v>
      </c>
      <c r="D119" s="7"/>
      <c r="E119" s="7"/>
      <c r="F119" s="7"/>
      <c r="G119" s="7"/>
      <c r="H119" s="7"/>
      <c r="I119" s="7"/>
      <c r="J119" s="7"/>
      <c r="K119" s="7"/>
      <c r="L119" s="9" t="s">
        <v>1256</v>
      </c>
      <c r="M119" s="508">
        <v>91</v>
      </c>
      <c r="N119" s="508">
        <v>74</v>
      </c>
      <c r="O119" s="508">
        <v>90</v>
      </c>
      <c r="P119" s="508">
        <v>64</v>
      </c>
      <c r="Q119" s="508">
        <v>84</v>
      </c>
      <c r="R119" s="508">
        <v>83</v>
      </c>
      <c r="S119" s="508">
        <v>94</v>
      </c>
      <c r="T119" s="508">
        <v>89</v>
      </c>
      <c r="U119" s="508">
        <v>83</v>
      </c>
    </row>
    <row r="120" spans="1:21" ht="16.5" customHeight="1" x14ac:dyDescent="0.25">
      <c r="A120" s="7" t="s">
        <v>318</v>
      </c>
      <c r="B120" s="7"/>
      <c r="C120" s="7"/>
      <c r="D120" s="7"/>
      <c r="E120" s="7"/>
      <c r="F120" s="7"/>
      <c r="G120" s="7"/>
      <c r="H120" s="7"/>
      <c r="I120" s="7"/>
      <c r="J120" s="7"/>
      <c r="K120" s="7"/>
      <c r="L120" s="9"/>
      <c r="M120" s="10"/>
      <c r="N120" s="10"/>
      <c r="O120" s="10"/>
      <c r="P120" s="10"/>
      <c r="Q120" s="10"/>
      <c r="R120" s="10"/>
      <c r="S120" s="10"/>
      <c r="T120" s="10"/>
      <c r="U120" s="10"/>
    </row>
    <row r="121" spans="1:21" ht="16.5" customHeight="1" x14ac:dyDescent="0.25">
      <c r="A121" s="7"/>
      <c r="B121" s="7" t="s">
        <v>1245</v>
      </c>
      <c r="C121" s="7"/>
      <c r="D121" s="7"/>
      <c r="E121" s="7"/>
      <c r="F121" s="7"/>
      <c r="G121" s="7"/>
      <c r="H121" s="7"/>
      <c r="I121" s="7"/>
      <c r="J121" s="7"/>
      <c r="K121" s="7"/>
      <c r="L121" s="9" t="s">
        <v>131</v>
      </c>
      <c r="M121" s="505">
        <v>6842</v>
      </c>
      <c r="N121" s="505">
        <v>6008</v>
      </c>
      <c r="O121" s="505">
        <v>4126</v>
      </c>
      <c r="P121" s="505">
        <v>2048</v>
      </c>
      <c r="Q121" s="505">
        <v>1856</v>
      </c>
      <c r="R121" s="506">
        <v>455</v>
      </c>
      <c r="S121" s="506">
        <v>222</v>
      </c>
      <c r="T121" s="506">
        <v>105</v>
      </c>
      <c r="U121" s="504">
        <v>21662</v>
      </c>
    </row>
    <row r="122" spans="1:21" ht="16.5" customHeight="1" x14ac:dyDescent="0.25">
      <c r="A122" s="7"/>
      <c r="B122" s="7" t="s">
        <v>1246</v>
      </c>
      <c r="C122" s="7"/>
      <c r="D122" s="7"/>
      <c r="E122" s="7"/>
      <c r="F122" s="7"/>
      <c r="G122" s="7"/>
      <c r="H122" s="7"/>
      <c r="I122" s="7"/>
      <c r="J122" s="7"/>
      <c r="K122" s="7"/>
      <c r="L122" s="9" t="s">
        <v>131</v>
      </c>
      <c r="M122" s="505">
        <v>6688</v>
      </c>
      <c r="N122" s="505">
        <v>5860</v>
      </c>
      <c r="O122" s="505">
        <v>4026</v>
      </c>
      <c r="P122" s="505">
        <v>2018</v>
      </c>
      <c r="Q122" s="505">
        <v>1798</v>
      </c>
      <c r="R122" s="506">
        <v>452</v>
      </c>
      <c r="S122" s="506">
        <v>224</v>
      </c>
      <c r="T122" s="508">
        <v>98</v>
      </c>
      <c r="U122" s="504">
        <v>21164</v>
      </c>
    </row>
    <row r="123" spans="1:21" ht="16.5" customHeight="1" x14ac:dyDescent="0.25">
      <c r="A123" s="7"/>
      <c r="B123" s="7" t="s">
        <v>1247</v>
      </c>
      <c r="C123" s="7"/>
      <c r="D123" s="7"/>
      <c r="E123" s="7"/>
      <c r="F123" s="7"/>
      <c r="G123" s="7"/>
      <c r="H123" s="7"/>
      <c r="I123" s="7"/>
      <c r="J123" s="7"/>
      <c r="K123" s="7"/>
      <c r="L123" s="9" t="s">
        <v>739</v>
      </c>
      <c r="M123" s="508">
        <v>68</v>
      </c>
      <c r="N123" s="508">
        <v>58</v>
      </c>
      <c r="O123" s="508">
        <v>59</v>
      </c>
      <c r="P123" s="508">
        <v>52</v>
      </c>
      <c r="Q123" s="508">
        <v>70</v>
      </c>
      <c r="R123" s="508">
        <v>60</v>
      </c>
      <c r="S123" s="508">
        <v>59</v>
      </c>
      <c r="T123" s="508">
        <v>66</v>
      </c>
      <c r="U123" s="508">
        <v>62</v>
      </c>
    </row>
    <row r="124" spans="1:21" ht="16.5" customHeight="1" x14ac:dyDescent="0.25">
      <c r="A124" s="7"/>
      <c r="B124" s="7" t="s">
        <v>1248</v>
      </c>
      <c r="C124" s="7"/>
      <c r="D124" s="7"/>
      <c r="E124" s="7"/>
      <c r="F124" s="7"/>
      <c r="G124" s="7"/>
      <c r="H124" s="7"/>
      <c r="I124" s="7"/>
      <c r="J124" s="7"/>
      <c r="K124" s="7"/>
      <c r="L124" s="9" t="s">
        <v>131</v>
      </c>
      <c r="M124" s="505">
        <v>1378</v>
      </c>
      <c r="N124" s="505">
        <v>1000</v>
      </c>
      <c r="O124" s="506">
        <v>733</v>
      </c>
      <c r="P124" s="506">
        <v>346</v>
      </c>
      <c r="Q124" s="506">
        <v>347</v>
      </c>
      <c r="R124" s="506">
        <v>109</v>
      </c>
      <c r="S124" s="508">
        <v>58</v>
      </c>
      <c r="T124" s="508">
        <v>29</v>
      </c>
      <c r="U124" s="505">
        <v>4000</v>
      </c>
    </row>
    <row r="125" spans="1:21" ht="16.5" customHeight="1" x14ac:dyDescent="0.25">
      <c r="A125" s="7"/>
      <c r="B125" s="7" t="s">
        <v>1249</v>
      </c>
      <c r="C125" s="7"/>
      <c r="D125" s="7"/>
      <c r="E125" s="7"/>
      <c r="F125" s="7"/>
      <c r="G125" s="7"/>
      <c r="H125" s="7"/>
      <c r="I125" s="7"/>
      <c r="J125" s="7"/>
      <c r="K125" s="7"/>
      <c r="L125" s="9" t="s">
        <v>131</v>
      </c>
      <c r="M125" s="505">
        <v>1378</v>
      </c>
      <c r="N125" s="505">
        <v>1000</v>
      </c>
      <c r="O125" s="506">
        <v>733</v>
      </c>
      <c r="P125" s="506">
        <v>346</v>
      </c>
      <c r="Q125" s="506">
        <v>347</v>
      </c>
      <c r="R125" s="506">
        <v>109</v>
      </c>
      <c r="S125" s="508">
        <v>58</v>
      </c>
      <c r="T125" s="508">
        <v>29</v>
      </c>
      <c r="U125" s="505">
        <v>4000</v>
      </c>
    </row>
    <row r="126" spans="1:21" ht="16.5" customHeight="1" x14ac:dyDescent="0.25">
      <c r="A126" s="7"/>
      <c r="B126" s="7" t="s">
        <v>1250</v>
      </c>
      <c r="C126" s="7"/>
      <c r="D126" s="7"/>
      <c r="E126" s="7"/>
      <c r="F126" s="7"/>
      <c r="G126" s="7"/>
      <c r="H126" s="7"/>
      <c r="I126" s="7"/>
      <c r="J126" s="7"/>
      <c r="K126" s="7"/>
      <c r="L126" s="9" t="s">
        <v>131</v>
      </c>
      <c r="M126" s="508">
        <v>51</v>
      </c>
      <c r="N126" s="508">
        <v>19</v>
      </c>
      <c r="O126" s="508">
        <v>11</v>
      </c>
      <c r="P126" s="502">
        <v>8</v>
      </c>
      <c r="Q126" s="502">
        <v>3</v>
      </c>
      <c r="R126" s="502">
        <v>3</v>
      </c>
      <c r="S126" s="502">
        <v>1</v>
      </c>
      <c r="T126" s="502">
        <v>4</v>
      </c>
      <c r="U126" s="506">
        <v>100</v>
      </c>
    </row>
    <row r="127" spans="1:21" ht="16.5" customHeight="1" x14ac:dyDescent="0.25">
      <c r="A127" s="7"/>
      <c r="B127" s="7" t="s">
        <v>1251</v>
      </c>
      <c r="C127" s="7"/>
      <c r="D127" s="7"/>
      <c r="E127" s="7"/>
      <c r="F127" s="7"/>
      <c r="G127" s="7"/>
      <c r="H127" s="7"/>
      <c r="I127" s="7"/>
      <c r="J127" s="7"/>
      <c r="K127" s="7"/>
      <c r="L127" s="9"/>
      <c r="M127" s="10"/>
      <c r="N127" s="10"/>
      <c r="O127" s="10"/>
      <c r="P127" s="10"/>
      <c r="Q127" s="10"/>
      <c r="R127" s="10"/>
      <c r="S127" s="10"/>
      <c r="T127" s="10"/>
      <c r="U127" s="10"/>
    </row>
    <row r="128" spans="1:21" ht="29.4" customHeight="1" x14ac:dyDescent="0.25">
      <c r="A128" s="7"/>
      <c r="B128" s="7"/>
      <c r="C128" s="519" t="s">
        <v>1252</v>
      </c>
      <c r="D128" s="519"/>
      <c r="E128" s="519"/>
      <c r="F128" s="519"/>
      <c r="G128" s="519"/>
      <c r="H128" s="519"/>
      <c r="I128" s="519"/>
      <c r="J128" s="519"/>
      <c r="K128" s="519"/>
      <c r="L128" s="9" t="s">
        <v>178</v>
      </c>
      <c r="M128" s="501">
        <v>77.7</v>
      </c>
      <c r="N128" s="501">
        <v>62</v>
      </c>
      <c r="O128" s="501">
        <v>42.1</v>
      </c>
      <c r="P128" s="501">
        <v>19.100000000000001</v>
      </c>
      <c r="Q128" s="501">
        <v>21.7</v>
      </c>
      <c r="R128" s="503">
        <v>5.2</v>
      </c>
      <c r="S128" s="503">
        <v>2.1</v>
      </c>
      <c r="T128" s="503">
        <v>1.2</v>
      </c>
      <c r="U128" s="507">
        <v>231</v>
      </c>
    </row>
    <row r="129" spans="1:21" ht="29.4" customHeight="1" x14ac:dyDescent="0.25">
      <c r="A129" s="7"/>
      <c r="B129" s="7"/>
      <c r="C129" s="519" t="s">
        <v>1253</v>
      </c>
      <c r="D129" s="519"/>
      <c r="E129" s="519"/>
      <c r="F129" s="519"/>
      <c r="G129" s="519"/>
      <c r="H129" s="519"/>
      <c r="I129" s="519"/>
      <c r="J129" s="519"/>
      <c r="K129" s="519"/>
      <c r="L129" s="9" t="s">
        <v>178</v>
      </c>
      <c r="M129" s="501">
        <v>32.1</v>
      </c>
      <c r="N129" s="501">
        <v>39.6</v>
      </c>
      <c r="O129" s="501">
        <v>21.1</v>
      </c>
      <c r="P129" s="501">
        <v>10</v>
      </c>
      <c r="Q129" s="503">
        <v>7.9</v>
      </c>
      <c r="R129" s="503">
        <v>7.3</v>
      </c>
      <c r="S129" s="503">
        <v>1.5</v>
      </c>
      <c r="T129" s="503">
        <v>0.6</v>
      </c>
      <c r="U129" s="507">
        <v>120.2</v>
      </c>
    </row>
    <row r="130" spans="1:21" ht="16.5" customHeight="1" x14ac:dyDescent="0.25">
      <c r="A130" s="7"/>
      <c r="B130" s="7" t="s">
        <v>1254</v>
      </c>
      <c r="C130" s="7"/>
      <c r="D130" s="7"/>
      <c r="E130" s="7"/>
      <c r="F130" s="7"/>
      <c r="G130" s="7"/>
      <c r="H130" s="7"/>
      <c r="I130" s="7"/>
      <c r="J130" s="7"/>
      <c r="K130" s="7"/>
      <c r="L130" s="9"/>
      <c r="M130" s="10"/>
      <c r="N130" s="10"/>
      <c r="O130" s="10"/>
      <c r="P130" s="10"/>
      <c r="Q130" s="10"/>
      <c r="R130" s="10"/>
      <c r="S130" s="10"/>
      <c r="T130" s="10"/>
      <c r="U130" s="10"/>
    </row>
    <row r="131" spans="1:21" ht="16.5" customHeight="1" x14ac:dyDescent="0.25">
      <c r="A131" s="7"/>
      <c r="B131" s="7"/>
      <c r="C131" s="7" t="s">
        <v>1255</v>
      </c>
      <c r="D131" s="7"/>
      <c r="E131" s="7"/>
      <c r="F131" s="7"/>
      <c r="G131" s="7"/>
      <c r="H131" s="7"/>
      <c r="I131" s="7"/>
      <c r="J131" s="7"/>
      <c r="K131" s="7"/>
      <c r="L131" s="9" t="s">
        <v>1256</v>
      </c>
      <c r="M131" s="508">
        <v>80</v>
      </c>
      <c r="N131" s="508">
        <v>66</v>
      </c>
      <c r="O131" s="508">
        <v>78</v>
      </c>
      <c r="P131" s="508">
        <v>60</v>
      </c>
      <c r="Q131" s="508">
        <v>67</v>
      </c>
      <c r="R131" s="508">
        <v>69</v>
      </c>
      <c r="S131" s="508">
        <v>78</v>
      </c>
      <c r="T131" s="508">
        <v>77</v>
      </c>
      <c r="U131" s="508">
        <v>72</v>
      </c>
    </row>
    <row r="132" spans="1:21" ht="16.5" customHeight="1" x14ac:dyDescent="0.25">
      <c r="A132" s="14"/>
      <c r="B132" s="14"/>
      <c r="C132" s="14" t="s">
        <v>1257</v>
      </c>
      <c r="D132" s="14"/>
      <c r="E132" s="14"/>
      <c r="F132" s="14"/>
      <c r="G132" s="14"/>
      <c r="H132" s="14"/>
      <c r="I132" s="14"/>
      <c r="J132" s="14"/>
      <c r="K132" s="14"/>
      <c r="L132" s="15" t="s">
        <v>1256</v>
      </c>
      <c r="M132" s="509">
        <v>91</v>
      </c>
      <c r="N132" s="509">
        <v>73</v>
      </c>
      <c r="O132" s="509">
        <v>90</v>
      </c>
      <c r="P132" s="509">
        <v>67</v>
      </c>
      <c r="Q132" s="509">
        <v>83</v>
      </c>
      <c r="R132" s="509">
        <v>85</v>
      </c>
      <c r="S132" s="509">
        <v>93</v>
      </c>
      <c r="T132" s="509">
        <v>90</v>
      </c>
      <c r="U132" s="509">
        <v>83</v>
      </c>
    </row>
    <row r="133" spans="1:21" ht="4.5" customHeight="1" x14ac:dyDescent="0.25">
      <c r="A133" s="25"/>
      <c r="B133" s="25"/>
      <c r="C133" s="2"/>
      <c r="D133" s="2"/>
      <c r="E133" s="2"/>
      <c r="F133" s="2"/>
      <c r="G133" s="2"/>
      <c r="H133" s="2"/>
      <c r="I133" s="2"/>
      <c r="J133" s="2"/>
      <c r="K133" s="2"/>
      <c r="L133" s="2"/>
      <c r="M133" s="2"/>
      <c r="N133" s="2"/>
      <c r="O133" s="2"/>
      <c r="P133" s="2"/>
      <c r="Q133" s="2"/>
      <c r="R133" s="2"/>
      <c r="S133" s="2"/>
      <c r="T133" s="2"/>
      <c r="U133" s="2"/>
    </row>
    <row r="134" spans="1:21" ht="16.5" customHeight="1" x14ac:dyDescent="0.25">
      <c r="A134" s="25"/>
      <c r="B134" s="25"/>
      <c r="C134" s="512" t="s">
        <v>1258</v>
      </c>
      <c r="D134" s="512"/>
      <c r="E134" s="512"/>
      <c r="F134" s="512"/>
      <c r="G134" s="512"/>
      <c r="H134" s="512"/>
      <c r="I134" s="512"/>
      <c r="J134" s="512"/>
      <c r="K134" s="512"/>
      <c r="L134" s="512"/>
      <c r="M134" s="512"/>
      <c r="N134" s="512"/>
      <c r="O134" s="512"/>
      <c r="P134" s="512"/>
      <c r="Q134" s="512"/>
      <c r="R134" s="512"/>
      <c r="S134" s="512"/>
      <c r="T134" s="512"/>
      <c r="U134" s="512"/>
    </row>
    <row r="135" spans="1:21" ht="4.5" customHeight="1" x14ac:dyDescent="0.25">
      <c r="A135" s="25"/>
      <c r="B135" s="25"/>
      <c r="C135" s="2"/>
      <c r="D135" s="2"/>
      <c r="E135" s="2"/>
      <c r="F135" s="2"/>
      <c r="G135" s="2"/>
      <c r="H135" s="2"/>
      <c r="I135" s="2"/>
      <c r="J135" s="2"/>
      <c r="K135" s="2"/>
      <c r="L135" s="2"/>
      <c r="M135" s="2"/>
      <c r="N135" s="2"/>
      <c r="O135" s="2"/>
      <c r="P135" s="2"/>
      <c r="Q135" s="2"/>
      <c r="R135" s="2"/>
      <c r="S135" s="2"/>
      <c r="T135" s="2"/>
      <c r="U135" s="2"/>
    </row>
    <row r="136" spans="1:21" ht="16.5" customHeight="1" x14ac:dyDescent="0.25">
      <c r="A136" s="155"/>
      <c r="B136" s="155"/>
      <c r="C136" s="512" t="s">
        <v>571</v>
      </c>
      <c r="D136" s="512"/>
      <c r="E136" s="512"/>
      <c r="F136" s="512"/>
      <c r="G136" s="512"/>
      <c r="H136" s="512"/>
      <c r="I136" s="512"/>
      <c r="J136" s="512"/>
      <c r="K136" s="512"/>
      <c r="L136" s="512"/>
      <c r="M136" s="512"/>
      <c r="N136" s="512"/>
      <c r="O136" s="512"/>
      <c r="P136" s="512"/>
      <c r="Q136" s="512"/>
      <c r="R136" s="512"/>
      <c r="S136" s="512"/>
      <c r="T136" s="512"/>
      <c r="U136" s="512"/>
    </row>
    <row r="137" spans="1:21" ht="16.5" customHeight="1" x14ac:dyDescent="0.25">
      <c r="A137" s="155"/>
      <c r="B137" s="155"/>
      <c r="C137" s="512" t="s">
        <v>572</v>
      </c>
      <c r="D137" s="512"/>
      <c r="E137" s="512"/>
      <c r="F137" s="512"/>
      <c r="G137" s="512"/>
      <c r="H137" s="512"/>
      <c r="I137" s="512"/>
      <c r="J137" s="512"/>
      <c r="K137" s="512"/>
      <c r="L137" s="512"/>
      <c r="M137" s="512"/>
      <c r="N137" s="512"/>
      <c r="O137" s="512"/>
      <c r="P137" s="512"/>
      <c r="Q137" s="512"/>
      <c r="R137" s="512"/>
      <c r="S137" s="512"/>
      <c r="T137" s="512"/>
      <c r="U137" s="512"/>
    </row>
    <row r="138" spans="1:21" ht="4.5" customHeight="1" x14ac:dyDescent="0.25">
      <c r="A138" s="25"/>
      <c r="B138" s="25"/>
      <c r="C138" s="2"/>
      <c r="D138" s="2"/>
      <c r="E138" s="2"/>
      <c r="F138" s="2"/>
      <c r="G138" s="2"/>
      <c r="H138" s="2"/>
      <c r="I138" s="2"/>
      <c r="J138" s="2"/>
      <c r="K138" s="2"/>
      <c r="L138" s="2"/>
      <c r="M138" s="2"/>
      <c r="N138" s="2"/>
      <c r="O138" s="2"/>
      <c r="P138" s="2"/>
      <c r="Q138" s="2"/>
      <c r="R138" s="2"/>
      <c r="S138" s="2"/>
      <c r="T138" s="2"/>
      <c r="U138" s="2"/>
    </row>
    <row r="139" spans="1:21" ht="16.5" customHeight="1" x14ac:dyDescent="0.25">
      <c r="A139" s="25" t="s">
        <v>102</v>
      </c>
      <c r="B139" s="25"/>
      <c r="C139" s="512" t="s">
        <v>217</v>
      </c>
      <c r="D139" s="512"/>
      <c r="E139" s="512"/>
      <c r="F139" s="512"/>
      <c r="G139" s="512"/>
      <c r="H139" s="512"/>
      <c r="I139" s="512"/>
      <c r="J139" s="512"/>
      <c r="K139" s="512"/>
      <c r="L139" s="512"/>
      <c r="M139" s="512"/>
      <c r="N139" s="512"/>
      <c r="O139" s="512"/>
      <c r="P139" s="512"/>
      <c r="Q139" s="512"/>
      <c r="R139" s="512"/>
      <c r="S139" s="512"/>
      <c r="T139" s="512"/>
      <c r="U139" s="512"/>
    </row>
    <row r="140" spans="1:21" ht="42.45" customHeight="1" x14ac:dyDescent="0.25">
      <c r="A140" s="25" t="s">
        <v>103</v>
      </c>
      <c r="B140" s="25"/>
      <c r="C140" s="512" t="s">
        <v>1259</v>
      </c>
      <c r="D140" s="512"/>
      <c r="E140" s="512"/>
      <c r="F140" s="512"/>
      <c r="G140" s="512"/>
      <c r="H140" s="512"/>
      <c r="I140" s="512"/>
      <c r="J140" s="512"/>
      <c r="K140" s="512"/>
      <c r="L140" s="512"/>
      <c r="M140" s="512"/>
      <c r="N140" s="512"/>
      <c r="O140" s="512"/>
      <c r="P140" s="512"/>
      <c r="Q140" s="512"/>
      <c r="R140" s="512"/>
      <c r="S140" s="512"/>
      <c r="T140" s="512"/>
      <c r="U140" s="512"/>
    </row>
    <row r="141" spans="1:21" ht="55.2" customHeight="1" x14ac:dyDescent="0.25">
      <c r="A141" s="25" t="s">
        <v>104</v>
      </c>
      <c r="B141" s="25"/>
      <c r="C141" s="512" t="s">
        <v>1260</v>
      </c>
      <c r="D141" s="512"/>
      <c r="E141" s="512"/>
      <c r="F141" s="512"/>
      <c r="G141" s="512"/>
      <c r="H141" s="512"/>
      <c r="I141" s="512"/>
      <c r="J141" s="512"/>
      <c r="K141" s="512"/>
      <c r="L141" s="512"/>
      <c r="M141" s="512"/>
      <c r="N141" s="512"/>
      <c r="O141" s="512"/>
      <c r="P141" s="512"/>
      <c r="Q141" s="512"/>
      <c r="R141" s="512"/>
      <c r="S141" s="512"/>
      <c r="T141" s="512"/>
      <c r="U141" s="512"/>
    </row>
    <row r="142" spans="1:21" ht="29.4" customHeight="1" x14ac:dyDescent="0.25">
      <c r="A142" s="25" t="s">
        <v>105</v>
      </c>
      <c r="B142" s="25"/>
      <c r="C142" s="512" t="s">
        <v>257</v>
      </c>
      <c r="D142" s="512"/>
      <c r="E142" s="512"/>
      <c r="F142" s="512"/>
      <c r="G142" s="512"/>
      <c r="H142" s="512"/>
      <c r="I142" s="512"/>
      <c r="J142" s="512"/>
      <c r="K142" s="512"/>
      <c r="L142" s="512"/>
      <c r="M142" s="512"/>
      <c r="N142" s="512"/>
      <c r="O142" s="512"/>
      <c r="P142" s="512"/>
      <c r="Q142" s="512"/>
      <c r="R142" s="512"/>
      <c r="S142" s="512"/>
      <c r="T142" s="512"/>
      <c r="U142" s="512"/>
    </row>
    <row r="143" spans="1:21" ht="16.5" customHeight="1" x14ac:dyDescent="0.25">
      <c r="A143" s="25" t="s">
        <v>106</v>
      </c>
      <c r="B143" s="25"/>
      <c r="C143" s="512" t="s">
        <v>1261</v>
      </c>
      <c r="D143" s="512"/>
      <c r="E143" s="512"/>
      <c r="F143" s="512"/>
      <c r="G143" s="512"/>
      <c r="H143" s="512"/>
      <c r="I143" s="512"/>
      <c r="J143" s="512"/>
      <c r="K143" s="512"/>
      <c r="L143" s="512"/>
      <c r="M143" s="512"/>
      <c r="N143" s="512"/>
      <c r="O143" s="512"/>
      <c r="P143" s="512"/>
      <c r="Q143" s="512"/>
      <c r="R143" s="512"/>
      <c r="S143" s="512"/>
      <c r="T143" s="512"/>
      <c r="U143" s="512"/>
    </row>
    <row r="144" spans="1:21" ht="29.4" customHeight="1" x14ac:dyDescent="0.25">
      <c r="A144" s="25" t="s">
        <v>107</v>
      </c>
      <c r="B144" s="25"/>
      <c r="C144" s="512" t="s">
        <v>1262</v>
      </c>
      <c r="D144" s="512"/>
      <c r="E144" s="512"/>
      <c r="F144" s="512"/>
      <c r="G144" s="512"/>
      <c r="H144" s="512"/>
      <c r="I144" s="512"/>
      <c r="J144" s="512"/>
      <c r="K144" s="512"/>
      <c r="L144" s="512"/>
      <c r="M144" s="512"/>
      <c r="N144" s="512"/>
      <c r="O144" s="512"/>
      <c r="P144" s="512"/>
      <c r="Q144" s="512"/>
      <c r="R144" s="512"/>
      <c r="S144" s="512"/>
      <c r="T144" s="512"/>
      <c r="U144" s="512"/>
    </row>
    <row r="145" spans="1:21" ht="42.45" customHeight="1" x14ac:dyDescent="0.25">
      <c r="A145" s="25" t="s">
        <v>205</v>
      </c>
      <c r="B145" s="25"/>
      <c r="C145" s="512" t="s">
        <v>1263</v>
      </c>
      <c r="D145" s="512"/>
      <c r="E145" s="512"/>
      <c r="F145" s="512"/>
      <c r="G145" s="512"/>
      <c r="H145" s="512"/>
      <c r="I145" s="512"/>
      <c r="J145" s="512"/>
      <c r="K145" s="512"/>
      <c r="L145" s="512"/>
      <c r="M145" s="512"/>
      <c r="N145" s="512"/>
      <c r="O145" s="512"/>
      <c r="P145" s="512"/>
      <c r="Q145" s="512"/>
      <c r="R145" s="512"/>
      <c r="S145" s="512"/>
      <c r="T145" s="512"/>
      <c r="U145" s="512"/>
    </row>
    <row r="146" spans="1:21" ht="29.4" customHeight="1" x14ac:dyDescent="0.25">
      <c r="A146" s="25" t="s">
        <v>206</v>
      </c>
      <c r="B146" s="25"/>
      <c r="C146" s="512" t="s">
        <v>1264</v>
      </c>
      <c r="D146" s="512"/>
      <c r="E146" s="512"/>
      <c r="F146" s="512"/>
      <c r="G146" s="512"/>
      <c r="H146" s="512"/>
      <c r="I146" s="512"/>
      <c r="J146" s="512"/>
      <c r="K146" s="512"/>
      <c r="L146" s="512"/>
      <c r="M146" s="512"/>
      <c r="N146" s="512"/>
      <c r="O146" s="512"/>
      <c r="P146" s="512"/>
      <c r="Q146" s="512"/>
      <c r="R146" s="512"/>
      <c r="S146" s="512"/>
      <c r="T146" s="512"/>
      <c r="U146" s="512"/>
    </row>
    <row r="147" spans="1:21" ht="16.5" customHeight="1" x14ac:dyDescent="0.25">
      <c r="A147" s="25" t="s">
        <v>207</v>
      </c>
      <c r="B147" s="25"/>
      <c r="C147" s="512" t="s">
        <v>1265</v>
      </c>
      <c r="D147" s="512"/>
      <c r="E147" s="512"/>
      <c r="F147" s="512"/>
      <c r="G147" s="512"/>
      <c r="H147" s="512"/>
      <c r="I147" s="512"/>
      <c r="J147" s="512"/>
      <c r="K147" s="512"/>
      <c r="L147" s="512"/>
      <c r="M147" s="512"/>
      <c r="N147" s="512"/>
      <c r="O147" s="512"/>
      <c r="P147" s="512"/>
      <c r="Q147" s="512"/>
      <c r="R147" s="512"/>
      <c r="S147" s="512"/>
      <c r="T147" s="512"/>
      <c r="U147" s="512"/>
    </row>
    <row r="148" spans="1:21" ht="81" customHeight="1" x14ac:dyDescent="0.25">
      <c r="A148" s="25" t="s">
        <v>208</v>
      </c>
      <c r="B148" s="25"/>
      <c r="C148" s="512" t="s">
        <v>1266</v>
      </c>
      <c r="D148" s="512"/>
      <c r="E148" s="512"/>
      <c r="F148" s="512"/>
      <c r="G148" s="512"/>
      <c r="H148" s="512"/>
      <c r="I148" s="512"/>
      <c r="J148" s="512"/>
      <c r="K148" s="512"/>
      <c r="L148" s="512"/>
      <c r="M148" s="512"/>
      <c r="N148" s="512"/>
      <c r="O148" s="512"/>
      <c r="P148" s="512"/>
      <c r="Q148" s="512"/>
      <c r="R148" s="512"/>
      <c r="S148" s="512"/>
      <c r="T148" s="512"/>
      <c r="U148" s="512"/>
    </row>
    <row r="149" spans="1:21" ht="4.5" customHeight="1" x14ac:dyDescent="0.25"/>
    <row r="150" spans="1:21" ht="93.9" customHeight="1" x14ac:dyDescent="0.25">
      <c r="A150" s="26" t="s">
        <v>115</v>
      </c>
      <c r="B150" s="25"/>
      <c r="C150" s="25"/>
      <c r="D150" s="25"/>
      <c r="E150" s="512" t="s">
        <v>1267</v>
      </c>
      <c r="F150" s="512"/>
      <c r="G150" s="512"/>
      <c r="H150" s="512"/>
      <c r="I150" s="512"/>
      <c r="J150" s="512"/>
      <c r="K150" s="512"/>
      <c r="L150" s="512"/>
      <c r="M150" s="512"/>
      <c r="N150" s="512"/>
      <c r="O150" s="512"/>
      <c r="P150" s="512"/>
      <c r="Q150" s="512"/>
      <c r="R150" s="512"/>
      <c r="S150" s="512"/>
      <c r="T150" s="512"/>
      <c r="U150" s="512"/>
    </row>
  </sheetData>
  <mergeCells count="35">
    <mergeCell ref="C50:K50"/>
    <mergeCell ref="C51:K51"/>
    <mergeCell ref="C63:K63"/>
    <mergeCell ref="C64:K64"/>
    <mergeCell ref="C11:K11"/>
    <mergeCell ref="C12:K12"/>
    <mergeCell ref="C24:K24"/>
    <mergeCell ref="C25:K25"/>
    <mergeCell ref="C37:K37"/>
    <mergeCell ref="K1:U1"/>
    <mergeCell ref="C134:U134"/>
    <mergeCell ref="C136:U136"/>
    <mergeCell ref="C137:U137"/>
    <mergeCell ref="C139:U139"/>
    <mergeCell ref="C103:K103"/>
    <mergeCell ref="C115:K115"/>
    <mergeCell ref="C116:K116"/>
    <mergeCell ref="C128:K128"/>
    <mergeCell ref="C129:K129"/>
    <mergeCell ref="C76:K76"/>
    <mergeCell ref="C77:K77"/>
    <mergeCell ref="C89:K89"/>
    <mergeCell ref="C90:K90"/>
    <mergeCell ref="C102:K102"/>
    <mergeCell ref="C38:K38"/>
    <mergeCell ref="C140:U140"/>
    <mergeCell ref="C141:U141"/>
    <mergeCell ref="C142:U142"/>
    <mergeCell ref="C143:U143"/>
    <mergeCell ref="C144:U144"/>
    <mergeCell ref="C145:U145"/>
    <mergeCell ref="C146:U146"/>
    <mergeCell ref="C147:U147"/>
    <mergeCell ref="C148:U148"/>
    <mergeCell ref="E150:U150"/>
  </mergeCells>
  <pageMargins left="0.7" right="0.7" top="0.75" bottom="0.75" header="0.3" footer="0.3"/>
  <pageSetup paperSize="9" fitToHeight="0" orientation="landscape" horizontalDpi="300" verticalDpi="300"/>
  <headerFooter scaleWithDoc="0" alignWithMargins="0">
    <oddHeader>&amp;C&amp;"Arial"&amp;8TABLE 14A.52</oddHeader>
    <oddFooter>&amp;L&amp;"Arial"&amp;8REPORT ON
GOVERNMENT
SERVICES 2022&amp;R&amp;"Arial"&amp;8AGED CARE
SERVICES
PAGE &amp;B&amp;P&amp;B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180"/>
  <sheetViews>
    <sheetView showGridLines="0" workbookViewId="0"/>
  </sheetViews>
  <sheetFormatPr defaultRowHeight="13.2" x14ac:dyDescent="0.25"/>
  <cols>
    <col min="1" max="11" width="1.88671875" customWidth="1"/>
    <col min="12" max="12" width="5.44140625" customWidth="1"/>
    <col min="13" max="20" width="9.109375" customWidth="1"/>
    <col min="21" max="21" width="10.109375" customWidth="1"/>
  </cols>
  <sheetData>
    <row r="1" spans="1:21" ht="17.399999999999999" customHeight="1" x14ac:dyDescent="0.25">
      <c r="A1" s="8" t="s">
        <v>262</v>
      </c>
      <c r="B1" s="8"/>
      <c r="C1" s="8"/>
      <c r="D1" s="8"/>
      <c r="E1" s="8"/>
      <c r="F1" s="8"/>
      <c r="G1" s="8"/>
      <c r="H1" s="8"/>
      <c r="I1" s="8"/>
      <c r="J1" s="8"/>
      <c r="K1" s="517" t="s">
        <v>263</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264</v>
      </c>
      <c r="N2" s="13" t="s">
        <v>265</v>
      </c>
      <c r="O2" s="13" t="s">
        <v>266</v>
      </c>
      <c r="P2" s="13" t="s">
        <v>267</v>
      </c>
      <c r="Q2" s="13" t="s">
        <v>268</v>
      </c>
      <c r="R2" s="13" t="s">
        <v>269</v>
      </c>
      <c r="S2" s="13" t="s">
        <v>270</v>
      </c>
      <c r="T2" s="13" t="s">
        <v>271</v>
      </c>
      <c r="U2" s="13" t="s">
        <v>272</v>
      </c>
    </row>
    <row r="3" spans="1:21" ht="16.5" customHeight="1" x14ac:dyDescent="0.25">
      <c r="A3" s="7" t="s">
        <v>175</v>
      </c>
      <c r="B3" s="7"/>
      <c r="C3" s="7"/>
      <c r="D3" s="7"/>
      <c r="E3" s="7"/>
      <c r="F3" s="7"/>
      <c r="G3" s="7"/>
      <c r="H3" s="7"/>
      <c r="I3" s="7"/>
      <c r="J3" s="7"/>
      <c r="K3" s="7"/>
      <c r="L3" s="9"/>
      <c r="M3" s="10"/>
      <c r="N3" s="10"/>
      <c r="O3" s="10"/>
      <c r="P3" s="10"/>
      <c r="Q3" s="10"/>
      <c r="R3" s="10"/>
      <c r="S3" s="10"/>
      <c r="T3" s="10"/>
      <c r="U3" s="10"/>
    </row>
    <row r="4" spans="1:21" ht="16.5" customHeight="1" x14ac:dyDescent="0.25">
      <c r="A4" s="7"/>
      <c r="B4" s="7" t="s">
        <v>176</v>
      </c>
      <c r="C4" s="7"/>
      <c r="D4" s="7"/>
      <c r="E4" s="7"/>
      <c r="F4" s="7"/>
      <c r="G4" s="7"/>
      <c r="H4" s="7"/>
      <c r="I4" s="7"/>
      <c r="J4" s="7"/>
      <c r="K4" s="7"/>
      <c r="L4" s="9"/>
      <c r="M4" s="10"/>
      <c r="N4" s="10"/>
      <c r="O4" s="10"/>
      <c r="P4" s="10"/>
      <c r="Q4" s="10"/>
      <c r="R4" s="10"/>
      <c r="S4" s="10"/>
      <c r="T4" s="10"/>
      <c r="U4" s="10"/>
    </row>
    <row r="5" spans="1:21" ht="16.5" customHeight="1" x14ac:dyDescent="0.25">
      <c r="A5" s="7"/>
      <c r="B5" s="7"/>
      <c r="C5" s="7" t="s">
        <v>273</v>
      </c>
      <c r="D5" s="7"/>
      <c r="E5" s="7"/>
      <c r="F5" s="7"/>
      <c r="G5" s="7"/>
      <c r="H5" s="7"/>
      <c r="I5" s="7"/>
      <c r="J5" s="7"/>
      <c r="K5" s="7"/>
      <c r="L5" s="9"/>
      <c r="M5" s="10"/>
      <c r="N5" s="10"/>
      <c r="O5" s="10"/>
      <c r="P5" s="10"/>
      <c r="Q5" s="10"/>
      <c r="R5" s="10"/>
      <c r="S5" s="10"/>
      <c r="T5" s="10"/>
      <c r="U5" s="10"/>
    </row>
    <row r="6" spans="1:21" ht="16.5" customHeight="1" x14ac:dyDescent="0.25">
      <c r="A6" s="7"/>
      <c r="B6" s="7"/>
      <c r="C6" s="7"/>
      <c r="D6" s="7"/>
      <c r="E6" s="7" t="s">
        <v>128</v>
      </c>
      <c r="F6" s="7"/>
      <c r="G6" s="7"/>
      <c r="H6" s="7"/>
      <c r="I6" s="7"/>
      <c r="J6" s="7"/>
      <c r="K6" s="7"/>
      <c r="L6" s="9" t="s">
        <v>178</v>
      </c>
      <c r="M6" s="59">
        <v>44.44</v>
      </c>
      <c r="N6" s="59">
        <v>31.93</v>
      </c>
      <c r="O6" s="59">
        <v>23.06</v>
      </c>
      <c r="P6" s="59">
        <v>13.29</v>
      </c>
      <c r="Q6" s="59">
        <v>11.92</v>
      </c>
      <c r="R6" s="60">
        <v>3.62</v>
      </c>
      <c r="S6" s="60">
        <v>1.53</v>
      </c>
      <c r="T6" s="60">
        <v>1.91</v>
      </c>
      <c r="U6" s="61">
        <v>131.71</v>
      </c>
    </row>
    <row r="7" spans="1:21" ht="16.5" customHeight="1" x14ac:dyDescent="0.25">
      <c r="A7" s="7"/>
      <c r="B7" s="7"/>
      <c r="C7" s="7"/>
      <c r="D7" s="7"/>
      <c r="E7" s="7" t="s">
        <v>250</v>
      </c>
      <c r="F7" s="7"/>
      <c r="G7" s="7"/>
      <c r="H7" s="7"/>
      <c r="I7" s="7"/>
      <c r="J7" s="7"/>
      <c r="K7" s="7"/>
      <c r="L7" s="9" t="s">
        <v>178</v>
      </c>
      <c r="M7" s="59">
        <v>44.41</v>
      </c>
      <c r="N7" s="59">
        <v>31.91</v>
      </c>
      <c r="O7" s="59">
        <v>23.04</v>
      </c>
      <c r="P7" s="59">
        <v>13.28</v>
      </c>
      <c r="Q7" s="59">
        <v>11.91</v>
      </c>
      <c r="R7" s="60">
        <v>3.62</v>
      </c>
      <c r="S7" s="60">
        <v>1.53</v>
      </c>
      <c r="T7" s="60">
        <v>1.91</v>
      </c>
      <c r="U7" s="61">
        <v>131.69999999999999</v>
      </c>
    </row>
    <row r="8" spans="1:21" ht="16.5" customHeight="1" x14ac:dyDescent="0.25">
      <c r="A8" s="7"/>
      <c r="B8" s="7"/>
      <c r="C8" s="7"/>
      <c r="D8" s="7"/>
      <c r="E8" s="7" t="s">
        <v>245</v>
      </c>
      <c r="F8" s="7"/>
      <c r="G8" s="7"/>
      <c r="H8" s="7"/>
      <c r="I8" s="7"/>
      <c r="J8" s="7"/>
      <c r="K8" s="7"/>
      <c r="L8" s="9" t="s">
        <v>178</v>
      </c>
      <c r="M8" s="59">
        <v>44.62</v>
      </c>
      <c r="N8" s="59">
        <v>31.9</v>
      </c>
      <c r="O8" s="59">
        <v>23.07</v>
      </c>
      <c r="P8" s="59">
        <v>13.21</v>
      </c>
      <c r="Q8" s="59">
        <v>12.05</v>
      </c>
      <c r="R8" s="60">
        <v>3.63</v>
      </c>
      <c r="S8" s="60">
        <v>1.53</v>
      </c>
      <c r="T8" s="60">
        <v>1.91</v>
      </c>
      <c r="U8" s="61">
        <v>131.91</v>
      </c>
    </row>
    <row r="9" spans="1:21" ht="16.5" customHeight="1" x14ac:dyDescent="0.25">
      <c r="A9" s="7"/>
      <c r="B9" s="7"/>
      <c r="C9" s="7"/>
      <c r="D9" s="7"/>
      <c r="E9" s="7" t="s">
        <v>246</v>
      </c>
      <c r="F9" s="7"/>
      <c r="G9" s="7"/>
      <c r="H9" s="7"/>
      <c r="I9" s="7"/>
      <c r="J9" s="7"/>
      <c r="K9" s="7"/>
      <c r="L9" s="9" t="s">
        <v>178</v>
      </c>
      <c r="M9" s="59">
        <v>45.25</v>
      </c>
      <c r="N9" s="59">
        <v>32.549999999999997</v>
      </c>
      <c r="O9" s="59">
        <v>23.48</v>
      </c>
      <c r="P9" s="59">
        <v>13.48</v>
      </c>
      <c r="Q9" s="59">
        <v>12.02</v>
      </c>
      <c r="R9" s="60">
        <v>3.54</v>
      </c>
      <c r="S9" s="60">
        <v>1.46</v>
      </c>
      <c r="T9" s="60">
        <v>1.79</v>
      </c>
      <c r="U9" s="61">
        <v>133.57</v>
      </c>
    </row>
    <row r="10" spans="1:21" ht="16.5" customHeight="1" x14ac:dyDescent="0.25">
      <c r="A10" s="7"/>
      <c r="B10" s="7"/>
      <c r="C10" s="7"/>
      <c r="D10" s="7"/>
      <c r="E10" s="7" t="s">
        <v>247</v>
      </c>
      <c r="F10" s="7"/>
      <c r="G10" s="7"/>
      <c r="H10" s="7"/>
      <c r="I10" s="7"/>
      <c r="J10" s="7"/>
      <c r="K10" s="7"/>
      <c r="L10" s="9" t="s">
        <v>178</v>
      </c>
      <c r="M10" s="59">
        <v>44.2</v>
      </c>
      <c r="N10" s="59">
        <v>31.79</v>
      </c>
      <c r="O10" s="59">
        <v>22.93</v>
      </c>
      <c r="P10" s="59">
        <v>13.16</v>
      </c>
      <c r="Q10" s="59">
        <v>11.74</v>
      </c>
      <c r="R10" s="60">
        <v>3.46</v>
      </c>
      <c r="S10" s="60">
        <v>1.42</v>
      </c>
      <c r="T10" s="60">
        <v>1.75</v>
      </c>
      <c r="U10" s="61">
        <v>130.44999999999999</v>
      </c>
    </row>
    <row r="11" spans="1:21" ht="16.5" customHeight="1" x14ac:dyDescent="0.25">
      <c r="A11" s="7"/>
      <c r="B11" s="7"/>
      <c r="C11" s="7"/>
      <c r="D11" s="7"/>
      <c r="E11" s="7" t="s">
        <v>248</v>
      </c>
      <c r="F11" s="7"/>
      <c r="G11" s="7"/>
      <c r="H11" s="7"/>
      <c r="I11" s="7"/>
      <c r="J11" s="7"/>
      <c r="K11" s="7"/>
      <c r="L11" s="9" t="s">
        <v>178</v>
      </c>
      <c r="M11" s="59">
        <v>41.63</v>
      </c>
      <c r="N11" s="59">
        <v>30.21</v>
      </c>
      <c r="O11" s="59">
        <v>21.79</v>
      </c>
      <c r="P11" s="59">
        <v>12.51</v>
      </c>
      <c r="Q11" s="59">
        <v>11.16</v>
      </c>
      <c r="R11" s="60">
        <v>3.28</v>
      </c>
      <c r="S11" s="60">
        <v>1.35</v>
      </c>
      <c r="T11" s="60">
        <v>1.66</v>
      </c>
      <c r="U11" s="61">
        <v>123.58</v>
      </c>
    </row>
    <row r="12" spans="1:21" ht="16.5" customHeight="1" x14ac:dyDescent="0.25">
      <c r="A12" s="7"/>
      <c r="B12" s="7"/>
      <c r="C12" s="7" t="s">
        <v>179</v>
      </c>
      <c r="D12" s="7"/>
      <c r="E12" s="7"/>
      <c r="F12" s="7"/>
      <c r="G12" s="7"/>
      <c r="H12" s="7"/>
      <c r="I12" s="7"/>
      <c r="J12" s="7"/>
      <c r="K12" s="7"/>
      <c r="L12" s="9"/>
      <c r="M12" s="10"/>
      <c r="N12" s="10"/>
      <c r="O12" s="10"/>
      <c r="P12" s="10"/>
      <c r="Q12" s="10"/>
      <c r="R12" s="10"/>
      <c r="S12" s="10"/>
      <c r="T12" s="10"/>
      <c r="U12" s="10"/>
    </row>
    <row r="13" spans="1:21" ht="16.5" customHeight="1" x14ac:dyDescent="0.25">
      <c r="A13" s="7"/>
      <c r="B13" s="7"/>
      <c r="C13" s="7"/>
      <c r="D13" s="7"/>
      <c r="E13" s="7" t="s">
        <v>274</v>
      </c>
      <c r="F13" s="7"/>
      <c r="G13" s="7"/>
      <c r="H13" s="7"/>
      <c r="I13" s="7"/>
      <c r="J13" s="7"/>
      <c r="K13" s="7"/>
      <c r="L13" s="9" t="s">
        <v>178</v>
      </c>
      <c r="M13" s="59">
        <v>60.47</v>
      </c>
      <c r="N13" s="60">
        <v>8.4600000000000009</v>
      </c>
      <c r="O13" s="60">
        <v>5.49</v>
      </c>
      <c r="P13" s="60">
        <v>0.22</v>
      </c>
      <c r="Q13" s="60">
        <v>0.31</v>
      </c>
      <c r="R13" s="60">
        <v>0.03</v>
      </c>
      <c r="S13" s="59">
        <v>17.899999999999999</v>
      </c>
      <c r="T13" s="60">
        <v>0.24</v>
      </c>
      <c r="U13" s="61">
        <v>108.48</v>
      </c>
    </row>
    <row r="14" spans="1:21" ht="16.5" customHeight="1" x14ac:dyDescent="0.25">
      <c r="A14" s="7"/>
      <c r="B14" s="7"/>
      <c r="C14" s="7"/>
      <c r="D14" s="7"/>
      <c r="E14" s="7" t="s">
        <v>275</v>
      </c>
      <c r="F14" s="7"/>
      <c r="G14" s="7"/>
      <c r="H14" s="7"/>
      <c r="I14" s="7"/>
      <c r="J14" s="7"/>
      <c r="K14" s="7"/>
      <c r="L14" s="9" t="s">
        <v>178</v>
      </c>
      <c r="M14" s="59">
        <v>69.98</v>
      </c>
      <c r="N14" s="60">
        <v>9.4</v>
      </c>
      <c r="O14" s="60">
        <v>8.4700000000000006</v>
      </c>
      <c r="P14" s="60">
        <v>0.75</v>
      </c>
      <c r="Q14" s="60">
        <v>0.73</v>
      </c>
      <c r="R14" s="60">
        <v>0.23</v>
      </c>
      <c r="S14" s="59">
        <v>16.21</v>
      </c>
      <c r="T14" s="60">
        <v>0.15</v>
      </c>
      <c r="U14" s="61">
        <v>107.15</v>
      </c>
    </row>
    <row r="15" spans="1:21" ht="16.5" customHeight="1" x14ac:dyDescent="0.25">
      <c r="A15" s="7"/>
      <c r="B15" s="7"/>
      <c r="C15" s="7"/>
      <c r="D15" s="7"/>
      <c r="E15" s="7" t="s">
        <v>245</v>
      </c>
      <c r="F15" s="7"/>
      <c r="G15" s="7"/>
      <c r="H15" s="7"/>
      <c r="I15" s="7"/>
      <c r="J15" s="7"/>
      <c r="K15" s="7"/>
      <c r="L15" s="9" t="s">
        <v>178</v>
      </c>
      <c r="M15" s="60">
        <v>8.33</v>
      </c>
      <c r="N15" s="60">
        <v>7.13</v>
      </c>
      <c r="O15" s="60">
        <v>1.46</v>
      </c>
      <c r="P15" s="60">
        <v>0.77</v>
      </c>
      <c r="Q15" s="60">
        <v>0.7</v>
      </c>
      <c r="R15" s="60">
        <v>0.09</v>
      </c>
      <c r="S15" s="60">
        <v>8.0299999999999994</v>
      </c>
      <c r="T15" s="60">
        <v>0.15</v>
      </c>
      <c r="U15" s="61">
        <v>105.14</v>
      </c>
    </row>
    <row r="16" spans="1:21" ht="16.5" customHeight="1" x14ac:dyDescent="0.25">
      <c r="A16" s="7"/>
      <c r="B16" s="7"/>
      <c r="C16" s="7"/>
      <c r="D16" s="7"/>
      <c r="E16" s="7" t="s">
        <v>246</v>
      </c>
      <c r="F16" s="7"/>
      <c r="G16" s="7"/>
      <c r="H16" s="7"/>
      <c r="I16" s="7"/>
      <c r="J16" s="7"/>
      <c r="K16" s="7"/>
      <c r="L16" s="9" t="s">
        <v>178</v>
      </c>
      <c r="M16" s="60">
        <v>4.9800000000000004</v>
      </c>
      <c r="N16" s="60">
        <v>6.65</v>
      </c>
      <c r="O16" s="60">
        <v>3.18</v>
      </c>
      <c r="P16" s="60">
        <v>1.5</v>
      </c>
      <c r="Q16" s="60">
        <v>1.64</v>
      </c>
      <c r="R16" s="60">
        <v>0.17</v>
      </c>
      <c r="S16" s="60">
        <v>4.97</v>
      </c>
      <c r="T16" s="60">
        <v>0.17</v>
      </c>
      <c r="U16" s="59">
        <v>84.21</v>
      </c>
    </row>
    <row r="17" spans="1:21" ht="16.5" customHeight="1" x14ac:dyDescent="0.25">
      <c r="A17" s="7"/>
      <c r="B17" s="7"/>
      <c r="C17" s="7"/>
      <c r="D17" s="7"/>
      <c r="E17" s="7" t="s">
        <v>247</v>
      </c>
      <c r="F17" s="7"/>
      <c r="G17" s="7"/>
      <c r="H17" s="7"/>
      <c r="I17" s="7"/>
      <c r="J17" s="7"/>
      <c r="K17" s="7"/>
      <c r="L17" s="9" t="s">
        <v>178</v>
      </c>
      <c r="M17" s="59">
        <v>40.06</v>
      </c>
      <c r="N17" s="60">
        <v>1.64</v>
      </c>
      <c r="O17" s="60">
        <v>1.05</v>
      </c>
      <c r="P17" s="60">
        <v>0.38</v>
      </c>
      <c r="Q17" s="60">
        <v>1.0900000000000001</v>
      </c>
      <c r="R17" s="60">
        <v>0.25</v>
      </c>
      <c r="S17" s="60">
        <v>0.19</v>
      </c>
      <c r="T17" s="60">
        <v>0.41</v>
      </c>
      <c r="U17" s="59">
        <v>77.5</v>
      </c>
    </row>
    <row r="18" spans="1:21" ht="16.5" customHeight="1" x14ac:dyDescent="0.25">
      <c r="A18" s="7"/>
      <c r="B18" s="7"/>
      <c r="C18" s="7"/>
      <c r="D18" s="7"/>
      <c r="E18" s="7" t="s">
        <v>248</v>
      </c>
      <c r="F18" s="7"/>
      <c r="G18" s="7"/>
      <c r="H18" s="7"/>
      <c r="I18" s="7"/>
      <c r="J18" s="7"/>
      <c r="K18" s="7"/>
      <c r="L18" s="9" t="s">
        <v>178</v>
      </c>
      <c r="M18" s="56" t="s">
        <v>276</v>
      </c>
      <c r="N18" s="56" t="s">
        <v>276</v>
      </c>
      <c r="O18" s="56" t="s">
        <v>276</v>
      </c>
      <c r="P18" s="56" t="s">
        <v>276</v>
      </c>
      <c r="Q18" s="56" t="s">
        <v>276</v>
      </c>
      <c r="R18" s="56" t="s">
        <v>276</v>
      </c>
      <c r="S18" s="56" t="s">
        <v>276</v>
      </c>
      <c r="T18" s="56" t="s">
        <v>276</v>
      </c>
      <c r="U18" s="59">
        <v>16.739999999999998</v>
      </c>
    </row>
    <row r="19" spans="1:21" ht="16.5" customHeight="1" x14ac:dyDescent="0.25">
      <c r="A19" s="7" t="s">
        <v>181</v>
      </c>
      <c r="B19" s="7"/>
      <c r="C19" s="7"/>
      <c r="D19" s="7"/>
      <c r="E19" s="7"/>
      <c r="F19" s="7"/>
      <c r="G19" s="7"/>
      <c r="H19" s="7"/>
      <c r="I19" s="7"/>
      <c r="J19" s="7"/>
      <c r="K19" s="7"/>
      <c r="L19" s="9"/>
      <c r="M19" s="10"/>
      <c r="N19" s="10"/>
      <c r="O19" s="10"/>
      <c r="P19" s="10"/>
      <c r="Q19" s="10"/>
      <c r="R19" s="10"/>
      <c r="S19" s="10"/>
      <c r="T19" s="10"/>
      <c r="U19" s="10"/>
    </row>
    <row r="20" spans="1:21" ht="16.5" customHeight="1" x14ac:dyDescent="0.25">
      <c r="A20" s="7"/>
      <c r="B20" s="7" t="s">
        <v>176</v>
      </c>
      <c r="C20" s="7"/>
      <c r="D20" s="7"/>
      <c r="E20" s="7"/>
      <c r="F20" s="7"/>
      <c r="G20" s="7"/>
      <c r="H20" s="7"/>
      <c r="I20" s="7"/>
      <c r="J20" s="7"/>
      <c r="K20" s="7"/>
      <c r="L20" s="9"/>
      <c r="M20" s="10"/>
      <c r="N20" s="10"/>
      <c r="O20" s="10"/>
      <c r="P20" s="10"/>
      <c r="Q20" s="10"/>
      <c r="R20" s="10"/>
      <c r="S20" s="10"/>
      <c r="T20" s="10"/>
      <c r="U20" s="10"/>
    </row>
    <row r="21" spans="1:21" ht="16.5" customHeight="1" x14ac:dyDescent="0.25">
      <c r="A21" s="7"/>
      <c r="B21" s="7"/>
      <c r="C21" s="7" t="s">
        <v>277</v>
      </c>
      <c r="D21" s="7"/>
      <c r="E21" s="7"/>
      <c r="F21" s="7"/>
      <c r="G21" s="7"/>
      <c r="H21" s="7"/>
      <c r="I21" s="7"/>
      <c r="J21" s="7"/>
      <c r="K21" s="7"/>
      <c r="L21" s="9"/>
      <c r="M21" s="10"/>
      <c r="N21" s="10"/>
      <c r="O21" s="10"/>
      <c r="P21" s="10"/>
      <c r="Q21" s="10"/>
      <c r="R21" s="10"/>
      <c r="S21" s="10"/>
      <c r="T21" s="10"/>
      <c r="U21" s="10"/>
    </row>
    <row r="22" spans="1:21" ht="16.5" customHeight="1" x14ac:dyDescent="0.25">
      <c r="A22" s="7"/>
      <c r="B22" s="7"/>
      <c r="C22" s="7"/>
      <c r="D22" s="7"/>
      <c r="E22" s="7" t="s">
        <v>128</v>
      </c>
      <c r="F22" s="7"/>
      <c r="G22" s="7"/>
      <c r="H22" s="7"/>
      <c r="I22" s="7"/>
      <c r="J22" s="7"/>
      <c r="K22" s="7"/>
      <c r="L22" s="9" t="s">
        <v>178</v>
      </c>
      <c r="M22" s="57">
        <v>1387.29</v>
      </c>
      <c r="N22" s="57">
        <v>1129.69</v>
      </c>
      <c r="O22" s="61">
        <v>849.57</v>
      </c>
      <c r="P22" s="61">
        <v>576.11</v>
      </c>
      <c r="Q22" s="61">
        <v>356.62</v>
      </c>
      <c r="R22" s="61">
        <v>131.47</v>
      </c>
      <c r="S22" s="61">
        <v>139.97999999999999</v>
      </c>
      <c r="T22" s="59">
        <v>59.53</v>
      </c>
      <c r="U22" s="57">
        <v>4720.7</v>
      </c>
    </row>
    <row r="23" spans="1:21" ht="16.5" customHeight="1" x14ac:dyDescent="0.25">
      <c r="A23" s="7"/>
      <c r="B23" s="7"/>
      <c r="C23" s="7"/>
      <c r="D23" s="7"/>
      <c r="E23" s="7" t="s">
        <v>250</v>
      </c>
      <c r="F23" s="7"/>
      <c r="G23" s="7"/>
      <c r="H23" s="7"/>
      <c r="I23" s="7"/>
      <c r="J23" s="7"/>
      <c r="K23" s="7"/>
      <c r="L23" s="9" t="s">
        <v>178</v>
      </c>
      <c r="M23" s="57">
        <v>1118.75</v>
      </c>
      <c r="N23" s="61">
        <v>896.91</v>
      </c>
      <c r="O23" s="61">
        <v>680.43</v>
      </c>
      <c r="P23" s="61">
        <v>459.67</v>
      </c>
      <c r="Q23" s="61">
        <v>282.55</v>
      </c>
      <c r="R23" s="61">
        <v>109.3</v>
      </c>
      <c r="S23" s="59">
        <v>80.14</v>
      </c>
      <c r="T23" s="59">
        <v>48.72</v>
      </c>
      <c r="U23" s="57">
        <v>3765.91</v>
      </c>
    </row>
    <row r="24" spans="1:21" ht="16.5" customHeight="1" x14ac:dyDescent="0.25">
      <c r="A24" s="7"/>
      <c r="B24" s="7"/>
      <c r="C24" s="7"/>
      <c r="D24" s="7"/>
      <c r="E24" s="7" t="s">
        <v>245</v>
      </c>
      <c r="F24" s="7"/>
      <c r="G24" s="7"/>
      <c r="H24" s="7"/>
      <c r="I24" s="7"/>
      <c r="J24" s="7"/>
      <c r="K24" s="7"/>
      <c r="L24" s="9" t="s">
        <v>178</v>
      </c>
      <c r="M24" s="61">
        <v>996.6</v>
      </c>
      <c r="N24" s="61">
        <v>747.17</v>
      </c>
      <c r="O24" s="61">
        <v>553.28</v>
      </c>
      <c r="P24" s="61">
        <v>318.64999999999998</v>
      </c>
      <c r="Q24" s="61">
        <v>265.88</v>
      </c>
      <c r="R24" s="59">
        <v>79.39</v>
      </c>
      <c r="S24" s="59">
        <v>60.29</v>
      </c>
      <c r="T24" s="59">
        <v>36.49</v>
      </c>
      <c r="U24" s="57">
        <v>3153.29</v>
      </c>
    </row>
    <row r="25" spans="1:21" ht="16.5" customHeight="1" x14ac:dyDescent="0.25">
      <c r="A25" s="7"/>
      <c r="B25" s="7"/>
      <c r="C25" s="7"/>
      <c r="D25" s="7"/>
      <c r="E25" s="7" t="s">
        <v>246</v>
      </c>
      <c r="F25" s="7"/>
      <c r="G25" s="7"/>
      <c r="H25" s="7"/>
      <c r="I25" s="7"/>
      <c r="J25" s="7"/>
      <c r="K25" s="7"/>
      <c r="L25" s="9" t="s">
        <v>178</v>
      </c>
      <c r="M25" s="61">
        <v>722.63</v>
      </c>
      <c r="N25" s="61">
        <v>541.66</v>
      </c>
      <c r="O25" s="61">
        <v>422.45</v>
      </c>
      <c r="P25" s="61">
        <v>268.27</v>
      </c>
      <c r="Q25" s="61">
        <v>173.6</v>
      </c>
      <c r="R25" s="59">
        <v>58.6</v>
      </c>
      <c r="S25" s="59">
        <v>50.21</v>
      </c>
      <c r="T25" s="59">
        <v>30.4</v>
      </c>
      <c r="U25" s="57">
        <v>2365.5500000000002</v>
      </c>
    </row>
    <row r="26" spans="1:21" ht="16.5" customHeight="1" x14ac:dyDescent="0.25">
      <c r="A26" s="7"/>
      <c r="B26" s="7"/>
      <c r="C26" s="7"/>
      <c r="D26" s="7"/>
      <c r="E26" s="7" t="s">
        <v>247</v>
      </c>
      <c r="F26" s="7"/>
      <c r="G26" s="7"/>
      <c r="H26" s="7"/>
      <c r="I26" s="7"/>
      <c r="J26" s="7"/>
      <c r="K26" s="7"/>
      <c r="L26" s="9" t="s">
        <v>178</v>
      </c>
      <c r="M26" s="61">
        <v>575.96</v>
      </c>
      <c r="N26" s="61">
        <v>452.93</v>
      </c>
      <c r="O26" s="61">
        <v>329.12</v>
      </c>
      <c r="P26" s="61">
        <v>215.41</v>
      </c>
      <c r="Q26" s="61">
        <v>137.57</v>
      </c>
      <c r="R26" s="59">
        <v>45.87</v>
      </c>
      <c r="S26" s="59">
        <v>36.01</v>
      </c>
      <c r="T26" s="59">
        <v>21.18</v>
      </c>
      <c r="U26" s="57">
        <v>1816.44</v>
      </c>
    </row>
    <row r="27" spans="1:21" ht="16.5" customHeight="1" x14ac:dyDescent="0.25">
      <c r="A27" s="7"/>
      <c r="B27" s="7"/>
      <c r="C27" s="7"/>
      <c r="D27" s="7"/>
      <c r="E27" s="7" t="s">
        <v>248</v>
      </c>
      <c r="F27" s="7"/>
      <c r="G27" s="7"/>
      <c r="H27" s="7"/>
      <c r="I27" s="7"/>
      <c r="J27" s="7"/>
      <c r="K27" s="7"/>
      <c r="L27" s="9" t="s">
        <v>178</v>
      </c>
      <c r="M27" s="61">
        <v>488.9</v>
      </c>
      <c r="N27" s="61">
        <v>393.52</v>
      </c>
      <c r="O27" s="61">
        <v>306.18</v>
      </c>
      <c r="P27" s="61">
        <v>202.21</v>
      </c>
      <c r="Q27" s="61">
        <v>115.63</v>
      </c>
      <c r="R27" s="59">
        <v>40.42</v>
      </c>
      <c r="S27" s="59">
        <v>37.17</v>
      </c>
      <c r="T27" s="59">
        <v>23.13</v>
      </c>
      <c r="U27" s="57">
        <v>1607.16</v>
      </c>
    </row>
    <row r="28" spans="1:21" ht="16.5" customHeight="1" x14ac:dyDescent="0.25">
      <c r="A28" s="7"/>
      <c r="B28" s="7"/>
      <c r="C28" s="7" t="s">
        <v>186</v>
      </c>
      <c r="D28" s="7"/>
      <c r="E28" s="7"/>
      <c r="F28" s="7"/>
      <c r="G28" s="7"/>
      <c r="H28" s="7"/>
      <c r="I28" s="7"/>
      <c r="J28" s="7"/>
      <c r="K28" s="7"/>
      <c r="L28" s="9"/>
      <c r="M28" s="10"/>
      <c r="N28" s="10"/>
      <c r="O28" s="10"/>
      <c r="P28" s="10"/>
      <c r="Q28" s="10"/>
      <c r="R28" s="10"/>
      <c r="S28" s="10"/>
      <c r="T28" s="10"/>
      <c r="U28" s="10"/>
    </row>
    <row r="29" spans="1:21" ht="16.5" customHeight="1" x14ac:dyDescent="0.25">
      <c r="A29" s="7"/>
      <c r="B29" s="7"/>
      <c r="C29" s="7"/>
      <c r="D29" s="7" t="s">
        <v>136</v>
      </c>
      <c r="E29" s="7"/>
      <c r="F29" s="7"/>
      <c r="G29" s="7"/>
      <c r="H29" s="7"/>
      <c r="I29" s="7"/>
      <c r="J29" s="7"/>
      <c r="K29" s="7"/>
      <c r="L29" s="9"/>
      <c r="M29" s="10"/>
      <c r="N29" s="10"/>
      <c r="O29" s="10"/>
      <c r="P29" s="10"/>
      <c r="Q29" s="10"/>
      <c r="R29" s="10"/>
      <c r="S29" s="10"/>
      <c r="T29" s="10"/>
      <c r="U29" s="10"/>
    </row>
    <row r="30" spans="1:21" ht="16.5" customHeight="1" x14ac:dyDescent="0.25">
      <c r="A30" s="7"/>
      <c r="B30" s="7"/>
      <c r="C30" s="7"/>
      <c r="D30" s="7"/>
      <c r="E30" s="7" t="s">
        <v>128</v>
      </c>
      <c r="F30" s="7"/>
      <c r="G30" s="7"/>
      <c r="H30" s="7"/>
      <c r="I30" s="7"/>
      <c r="J30" s="7"/>
      <c r="K30" s="7"/>
      <c r="L30" s="9" t="s">
        <v>178</v>
      </c>
      <c r="M30" s="61">
        <v>747.58</v>
      </c>
      <c r="N30" s="61">
        <v>796.63</v>
      </c>
      <c r="O30" s="61">
        <v>685.46</v>
      </c>
      <c r="P30" s="61">
        <v>284.08999999999997</v>
      </c>
      <c r="Q30" s="61">
        <v>207.85</v>
      </c>
      <c r="R30" s="59">
        <v>67.3</v>
      </c>
      <c r="S30" s="59">
        <v>50.36</v>
      </c>
      <c r="T30" s="59">
        <v>21.88</v>
      </c>
      <c r="U30" s="57">
        <v>2860.89</v>
      </c>
    </row>
    <row r="31" spans="1:21" ht="16.5" customHeight="1" x14ac:dyDescent="0.25">
      <c r="A31" s="7"/>
      <c r="B31" s="7"/>
      <c r="C31" s="7"/>
      <c r="D31" s="7"/>
      <c r="E31" s="7" t="s">
        <v>250</v>
      </c>
      <c r="F31" s="7"/>
      <c r="G31" s="7"/>
      <c r="H31" s="7"/>
      <c r="I31" s="7"/>
      <c r="J31" s="7"/>
      <c r="K31" s="7"/>
      <c r="L31" s="9" t="s">
        <v>178</v>
      </c>
      <c r="M31" s="61">
        <v>710.35</v>
      </c>
      <c r="N31" s="61">
        <v>768.97</v>
      </c>
      <c r="O31" s="61">
        <v>695.19</v>
      </c>
      <c r="P31" s="61">
        <v>283.58</v>
      </c>
      <c r="Q31" s="61">
        <v>230.84</v>
      </c>
      <c r="R31" s="59">
        <v>67.069999999999993</v>
      </c>
      <c r="S31" s="59">
        <v>60.75</v>
      </c>
      <c r="T31" s="59">
        <v>25.83</v>
      </c>
      <c r="U31" s="57">
        <v>2842.24</v>
      </c>
    </row>
    <row r="32" spans="1:21" ht="16.5" customHeight="1" x14ac:dyDescent="0.25">
      <c r="A32" s="7"/>
      <c r="B32" s="7"/>
      <c r="C32" s="7"/>
      <c r="D32" s="7"/>
      <c r="E32" s="7" t="s">
        <v>245</v>
      </c>
      <c r="F32" s="7"/>
      <c r="G32" s="7"/>
      <c r="H32" s="7"/>
      <c r="I32" s="7"/>
      <c r="J32" s="7"/>
      <c r="K32" s="7"/>
      <c r="L32" s="9" t="s">
        <v>178</v>
      </c>
      <c r="M32" s="61">
        <v>650.34</v>
      </c>
      <c r="N32" s="61">
        <v>765.67</v>
      </c>
      <c r="O32" s="61">
        <v>651.82000000000005</v>
      </c>
      <c r="P32" s="61">
        <v>278.08999999999997</v>
      </c>
      <c r="Q32" s="61">
        <v>226.27</v>
      </c>
      <c r="R32" s="59">
        <v>60.13</v>
      </c>
      <c r="S32" s="59">
        <v>48.96</v>
      </c>
      <c r="T32" s="59">
        <v>20.05</v>
      </c>
      <c r="U32" s="57">
        <v>2701.33</v>
      </c>
    </row>
    <row r="33" spans="1:21" ht="16.5" customHeight="1" x14ac:dyDescent="0.25">
      <c r="A33" s="7"/>
      <c r="B33" s="7"/>
      <c r="C33" s="7"/>
      <c r="D33" s="7"/>
      <c r="E33" s="7" t="s">
        <v>246</v>
      </c>
      <c r="F33" s="7"/>
      <c r="G33" s="7"/>
      <c r="H33" s="7"/>
      <c r="I33" s="7"/>
      <c r="J33" s="7"/>
      <c r="K33" s="7"/>
      <c r="L33" s="9" t="s">
        <v>178</v>
      </c>
      <c r="M33" s="61">
        <v>604.36</v>
      </c>
      <c r="N33" s="61">
        <v>739.61</v>
      </c>
      <c r="O33" s="61">
        <v>648.66999999999996</v>
      </c>
      <c r="P33" s="59">
        <v>40.799999999999997</v>
      </c>
      <c r="Q33" s="61">
        <v>214.99</v>
      </c>
      <c r="R33" s="59">
        <v>92.97</v>
      </c>
      <c r="S33" s="59">
        <v>32.729999999999997</v>
      </c>
      <c r="T33" s="59">
        <v>18.75</v>
      </c>
      <c r="U33" s="57">
        <v>2410.56</v>
      </c>
    </row>
    <row r="34" spans="1:21" ht="16.5" customHeight="1" x14ac:dyDescent="0.25">
      <c r="A34" s="7"/>
      <c r="B34" s="7"/>
      <c r="C34" s="7"/>
      <c r="D34" s="7"/>
      <c r="E34" s="7" t="s">
        <v>247</v>
      </c>
      <c r="F34" s="7"/>
      <c r="G34" s="7"/>
      <c r="H34" s="7"/>
      <c r="I34" s="7"/>
      <c r="J34" s="7"/>
      <c r="K34" s="7"/>
      <c r="L34" s="9" t="s">
        <v>178</v>
      </c>
      <c r="M34" s="61">
        <v>757.24</v>
      </c>
      <c r="N34" s="61">
        <v>669.59</v>
      </c>
      <c r="O34" s="61">
        <v>554.24</v>
      </c>
      <c r="P34" s="59">
        <v>39.020000000000003</v>
      </c>
      <c r="Q34" s="61">
        <v>215.92</v>
      </c>
      <c r="R34" s="59">
        <v>58.09</v>
      </c>
      <c r="S34" s="59">
        <v>28.16</v>
      </c>
      <c r="T34" s="59">
        <v>22.77</v>
      </c>
      <c r="U34" s="57">
        <v>2367.5500000000002</v>
      </c>
    </row>
    <row r="35" spans="1:21" ht="16.5" customHeight="1" x14ac:dyDescent="0.25">
      <c r="A35" s="7"/>
      <c r="B35" s="7"/>
      <c r="C35" s="7"/>
      <c r="D35" s="7"/>
      <c r="E35" s="7" t="s">
        <v>248</v>
      </c>
      <c r="F35" s="7"/>
      <c r="G35" s="7"/>
      <c r="H35" s="7"/>
      <c r="I35" s="7"/>
      <c r="J35" s="7"/>
      <c r="K35" s="7"/>
      <c r="L35" s="9" t="s">
        <v>178</v>
      </c>
      <c r="M35" s="61">
        <v>719.64</v>
      </c>
      <c r="N35" s="59">
        <v>80.349999999999994</v>
      </c>
      <c r="O35" s="61">
        <v>536.1</v>
      </c>
      <c r="P35" s="59">
        <v>38.83</v>
      </c>
      <c r="Q35" s="61">
        <v>214.34</v>
      </c>
      <c r="R35" s="59">
        <v>61.32</v>
      </c>
      <c r="S35" s="59">
        <v>56.27</v>
      </c>
      <c r="T35" s="59">
        <v>21.06</v>
      </c>
      <c r="U35" s="57">
        <v>1728.45</v>
      </c>
    </row>
    <row r="36" spans="1:21" ht="16.5" customHeight="1" x14ac:dyDescent="0.25">
      <c r="A36" s="7"/>
      <c r="B36" s="7"/>
      <c r="C36" s="7"/>
      <c r="D36" s="7" t="s">
        <v>278</v>
      </c>
      <c r="E36" s="7"/>
      <c r="F36" s="7"/>
      <c r="G36" s="7"/>
      <c r="H36" s="7"/>
      <c r="I36" s="7"/>
      <c r="J36" s="7"/>
      <c r="K36" s="7"/>
      <c r="L36" s="9"/>
      <c r="M36" s="10"/>
      <c r="N36" s="10"/>
      <c r="O36" s="10"/>
      <c r="P36" s="10"/>
      <c r="Q36" s="10"/>
      <c r="R36" s="10"/>
      <c r="S36" s="10"/>
      <c r="T36" s="10"/>
      <c r="U36" s="10"/>
    </row>
    <row r="37" spans="1:21" ht="16.5" customHeight="1" x14ac:dyDescent="0.25">
      <c r="A37" s="7"/>
      <c r="B37" s="7"/>
      <c r="C37" s="7"/>
      <c r="D37" s="7"/>
      <c r="E37" s="7" t="s">
        <v>128</v>
      </c>
      <c r="F37" s="7"/>
      <c r="G37" s="7"/>
      <c r="H37" s="7"/>
      <c r="I37" s="7"/>
      <c r="J37" s="7"/>
      <c r="K37" s="7"/>
      <c r="L37" s="9" t="s">
        <v>178</v>
      </c>
      <c r="M37" s="56" t="s">
        <v>77</v>
      </c>
      <c r="N37" s="56" t="s">
        <v>77</v>
      </c>
      <c r="O37" s="56" t="s">
        <v>77</v>
      </c>
      <c r="P37" s="56" t="s">
        <v>77</v>
      </c>
      <c r="Q37" s="56" t="s">
        <v>77</v>
      </c>
      <c r="R37" s="56" t="s">
        <v>77</v>
      </c>
      <c r="S37" s="56" t="s">
        <v>77</v>
      </c>
      <c r="T37" s="56" t="s">
        <v>77</v>
      </c>
      <c r="U37" s="56" t="s">
        <v>77</v>
      </c>
    </row>
    <row r="38" spans="1:21" ht="16.5" customHeight="1" x14ac:dyDescent="0.25">
      <c r="A38" s="7"/>
      <c r="B38" s="7"/>
      <c r="C38" s="7"/>
      <c r="D38" s="7"/>
      <c r="E38" s="7" t="s">
        <v>250</v>
      </c>
      <c r="F38" s="7"/>
      <c r="G38" s="7"/>
      <c r="H38" s="7"/>
      <c r="I38" s="7"/>
      <c r="J38" s="7"/>
      <c r="K38" s="7"/>
      <c r="L38" s="9" t="s">
        <v>178</v>
      </c>
      <c r="M38" s="56" t="s">
        <v>77</v>
      </c>
      <c r="N38" s="56" t="s">
        <v>77</v>
      </c>
      <c r="O38" s="56" t="s">
        <v>77</v>
      </c>
      <c r="P38" s="56" t="s">
        <v>77</v>
      </c>
      <c r="Q38" s="56" t="s">
        <v>77</v>
      </c>
      <c r="R38" s="56" t="s">
        <v>77</v>
      </c>
      <c r="S38" s="56" t="s">
        <v>77</v>
      </c>
      <c r="T38" s="56" t="s">
        <v>77</v>
      </c>
      <c r="U38" s="56" t="s">
        <v>77</v>
      </c>
    </row>
    <row r="39" spans="1:21" ht="16.5" customHeight="1" x14ac:dyDescent="0.25">
      <c r="A39" s="7"/>
      <c r="B39" s="7"/>
      <c r="C39" s="7"/>
      <c r="D39" s="7"/>
      <c r="E39" s="7" t="s">
        <v>245</v>
      </c>
      <c r="F39" s="7"/>
      <c r="G39" s="7"/>
      <c r="H39" s="7"/>
      <c r="I39" s="7"/>
      <c r="J39" s="7"/>
      <c r="K39" s="7"/>
      <c r="L39" s="9" t="s">
        <v>178</v>
      </c>
      <c r="M39" s="56" t="s">
        <v>77</v>
      </c>
      <c r="N39" s="56" t="s">
        <v>77</v>
      </c>
      <c r="O39" s="56" t="s">
        <v>77</v>
      </c>
      <c r="P39" s="56" t="s">
        <v>77</v>
      </c>
      <c r="Q39" s="56" t="s">
        <v>77</v>
      </c>
      <c r="R39" s="56" t="s">
        <v>77</v>
      </c>
      <c r="S39" s="56" t="s">
        <v>77</v>
      </c>
      <c r="T39" s="56" t="s">
        <v>77</v>
      </c>
      <c r="U39" s="56" t="s">
        <v>77</v>
      </c>
    </row>
    <row r="40" spans="1:21" ht="16.5" customHeight="1" x14ac:dyDescent="0.25">
      <c r="A40" s="7"/>
      <c r="B40" s="7"/>
      <c r="C40" s="7"/>
      <c r="D40" s="7"/>
      <c r="E40" s="7" t="s">
        <v>246</v>
      </c>
      <c r="F40" s="7"/>
      <c r="G40" s="7"/>
      <c r="H40" s="7"/>
      <c r="I40" s="7"/>
      <c r="J40" s="7"/>
      <c r="K40" s="7"/>
      <c r="L40" s="9" t="s">
        <v>178</v>
      </c>
      <c r="M40" s="56" t="s">
        <v>77</v>
      </c>
      <c r="N40" s="56" t="s">
        <v>77</v>
      </c>
      <c r="O40" s="56" t="s">
        <v>77</v>
      </c>
      <c r="P40" s="61">
        <v>205.82</v>
      </c>
      <c r="Q40" s="56" t="s">
        <v>77</v>
      </c>
      <c r="R40" s="56" t="s">
        <v>77</v>
      </c>
      <c r="S40" s="56" t="s">
        <v>77</v>
      </c>
      <c r="T40" s="56" t="s">
        <v>77</v>
      </c>
      <c r="U40" s="61">
        <v>205.82</v>
      </c>
    </row>
    <row r="41" spans="1:21" ht="16.5" customHeight="1" x14ac:dyDescent="0.25">
      <c r="A41" s="7"/>
      <c r="B41" s="7"/>
      <c r="C41" s="7"/>
      <c r="D41" s="7"/>
      <c r="E41" s="7" t="s">
        <v>247</v>
      </c>
      <c r="F41" s="7"/>
      <c r="G41" s="7"/>
      <c r="H41" s="7"/>
      <c r="I41" s="7"/>
      <c r="J41" s="7"/>
      <c r="K41" s="7"/>
      <c r="L41" s="9" t="s">
        <v>178</v>
      </c>
      <c r="M41" s="60" t="s">
        <v>79</v>
      </c>
      <c r="N41" s="60" t="s">
        <v>79</v>
      </c>
      <c r="O41" s="60" t="s">
        <v>79</v>
      </c>
      <c r="P41" s="61">
        <v>201.61</v>
      </c>
      <c r="Q41" s="60" t="s">
        <v>79</v>
      </c>
      <c r="R41" s="60" t="s">
        <v>79</v>
      </c>
      <c r="S41" s="60" t="s">
        <v>79</v>
      </c>
      <c r="T41" s="60" t="s">
        <v>79</v>
      </c>
      <c r="U41" s="61">
        <v>201.61</v>
      </c>
    </row>
    <row r="42" spans="1:21" ht="16.5" customHeight="1" x14ac:dyDescent="0.25">
      <c r="A42" s="7"/>
      <c r="B42" s="7"/>
      <c r="C42" s="7"/>
      <c r="D42" s="7"/>
      <c r="E42" s="7" t="s">
        <v>248</v>
      </c>
      <c r="F42" s="7"/>
      <c r="G42" s="7"/>
      <c r="H42" s="7"/>
      <c r="I42" s="7"/>
      <c r="J42" s="7"/>
      <c r="K42" s="7"/>
      <c r="L42" s="9" t="s">
        <v>178</v>
      </c>
      <c r="M42" s="56" t="s">
        <v>77</v>
      </c>
      <c r="N42" s="61">
        <v>461.2</v>
      </c>
      <c r="O42" s="56" t="s">
        <v>77</v>
      </c>
      <c r="P42" s="61">
        <v>197.18</v>
      </c>
      <c r="Q42" s="56" t="s">
        <v>77</v>
      </c>
      <c r="R42" s="56" t="s">
        <v>77</v>
      </c>
      <c r="S42" s="56" t="s">
        <v>77</v>
      </c>
      <c r="T42" s="56" t="s">
        <v>77</v>
      </c>
      <c r="U42" s="61">
        <v>658.38</v>
      </c>
    </row>
    <row r="43" spans="1:21" ht="16.5" customHeight="1" x14ac:dyDescent="0.25">
      <c r="A43" s="7"/>
      <c r="B43" s="7" t="s">
        <v>187</v>
      </c>
      <c r="C43" s="7"/>
      <c r="D43" s="7"/>
      <c r="E43" s="7"/>
      <c r="F43" s="7"/>
      <c r="G43" s="7"/>
      <c r="H43" s="7"/>
      <c r="I43" s="7"/>
      <c r="J43" s="7"/>
      <c r="K43" s="7"/>
      <c r="L43" s="9"/>
      <c r="M43" s="10"/>
      <c r="N43" s="10"/>
      <c r="O43" s="10"/>
      <c r="P43" s="10"/>
      <c r="Q43" s="10"/>
      <c r="R43" s="10"/>
      <c r="S43" s="10"/>
      <c r="T43" s="10"/>
      <c r="U43" s="10"/>
    </row>
    <row r="44" spans="1:21" ht="16.5" customHeight="1" x14ac:dyDescent="0.25">
      <c r="A44" s="7"/>
      <c r="B44" s="7"/>
      <c r="C44" s="7" t="s">
        <v>182</v>
      </c>
      <c r="D44" s="7"/>
      <c r="E44" s="7"/>
      <c r="F44" s="7"/>
      <c r="G44" s="7"/>
      <c r="H44" s="7"/>
      <c r="I44" s="7"/>
      <c r="J44" s="7"/>
      <c r="K44" s="7"/>
      <c r="L44" s="9"/>
      <c r="M44" s="10"/>
      <c r="N44" s="10"/>
      <c r="O44" s="10"/>
      <c r="P44" s="10"/>
      <c r="Q44" s="10"/>
      <c r="R44" s="10"/>
      <c r="S44" s="10"/>
      <c r="T44" s="10"/>
      <c r="U44" s="10"/>
    </row>
    <row r="45" spans="1:21" ht="16.5" customHeight="1" x14ac:dyDescent="0.25">
      <c r="A45" s="7"/>
      <c r="B45" s="7"/>
      <c r="C45" s="7"/>
      <c r="D45" s="7" t="s">
        <v>188</v>
      </c>
      <c r="E45" s="7"/>
      <c r="F45" s="7"/>
      <c r="G45" s="7"/>
      <c r="H45" s="7"/>
      <c r="I45" s="7"/>
      <c r="J45" s="7"/>
      <c r="K45" s="7"/>
      <c r="L45" s="9"/>
      <c r="M45" s="10"/>
      <c r="N45" s="10"/>
      <c r="O45" s="10"/>
      <c r="P45" s="10"/>
      <c r="Q45" s="10"/>
      <c r="R45" s="10"/>
      <c r="S45" s="10"/>
      <c r="T45" s="10"/>
      <c r="U45" s="10"/>
    </row>
    <row r="46" spans="1:21" ht="16.5" customHeight="1" x14ac:dyDescent="0.25">
      <c r="A46" s="7"/>
      <c r="B46" s="7"/>
      <c r="C46" s="7"/>
      <c r="D46" s="7"/>
      <c r="E46" s="7" t="s">
        <v>128</v>
      </c>
      <c r="F46" s="7"/>
      <c r="G46" s="7"/>
      <c r="H46" s="7"/>
      <c r="I46" s="7"/>
      <c r="J46" s="7"/>
      <c r="K46" s="7"/>
      <c r="L46" s="9" t="s">
        <v>178</v>
      </c>
      <c r="M46" s="60" t="s">
        <v>79</v>
      </c>
      <c r="N46" s="60" t="s">
        <v>79</v>
      </c>
      <c r="O46" s="60" t="s">
        <v>79</v>
      </c>
      <c r="P46" s="60" t="s">
        <v>79</v>
      </c>
      <c r="Q46" s="60" t="s">
        <v>79</v>
      </c>
      <c r="R46" s="60" t="s">
        <v>79</v>
      </c>
      <c r="S46" s="60" t="s">
        <v>79</v>
      </c>
      <c r="T46" s="60" t="s">
        <v>79</v>
      </c>
      <c r="U46" s="60" t="s">
        <v>79</v>
      </c>
    </row>
    <row r="47" spans="1:21" ht="16.5" customHeight="1" x14ac:dyDescent="0.25">
      <c r="A47" s="7"/>
      <c r="B47" s="7"/>
      <c r="C47" s="7"/>
      <c r="D47" s="7"/>
      <c r="E47" s="7" t="s">
        <v>250</v>
      </c>
      <c r="F47" s="7"/>
      <c r="G47" s="7"/>
      <c r="H47" s="7"/>
      <c r="I47" s="7"/>
      <c r="J47" s="7"/>
      <c r="K47" s="7"/>
      <c r="L47" s="9" t="s">
        <v>178</v>
      </c>
      <c r="M47" s="60" t="s">
        <v>79</v>
      </c>
      <c r="N47" s="60" t="s">
        <v>79</v>
      </c>
      <c r="O47" s="60" t="s">
        <v>79</v>
      </c>
      <c r="P47" s="60">
        <v>1.62</v>
      </c>
      <c r="Q47" s="60" t="s">
        <v>79</v>
      </c>
      <c r="R47" s="60" t="s">
        <v>79</v>
      </c>
      <c r="S47" s="60" t="s">
        <v>79</v>
      </c>
      <c r="T47" s="60" t="s">
        <v>79</v>
      </c>
      <c r="U47" s="60">
        <v>1.62</v>
      </c>
    </row>
    <row r="48" spans="1:21" ht="16.5" customHeight="1" x14ac:dyDescent="0.25">
      <c r="A48" s="7"/>
      <c r="B48" s="7"/>
      <c r="C48" s="7"/>
      <c r="D48" s="7"/>
      <c r="E48" s="7" t="s">
        <v>245</v>
      </c>
      <c r="F48" s="7"/>
      <c r="G48" s="7"/>
      <c r="H48" s="7"/>
      <c r="I48" s="7"/>
      <c r="J48" s="7"/>
      <c r="K48" s="7"/>
      <c r="L48" s="9" t="s">
        <v>178</v>
      </c>
      <c r="M48" s="60" t="s">
        <v>79</v>
      </c>
      <c r="N48" s="60">
        <v>1.44</v>
      </c>
      <c r="O48" s="60">
        <v>3.92</v>
      </c>
      <c r="P48" s="60">
        <v>4.54</v>
      </c>
      <c r="Q48" s="60" t="s">
        <v>79</v>
      </c>
      <c r="R48" s="60">
        <v>0.3</v>
      </c>
      <c r="S48" s="60" t="s">
        <v>79</v>
      </c>
      <c r="T48" s="60">
        <v>0.09</v>
      </c>
      <c r="U48" s="59">
        <v>10.3</v>
      </c>
    </row>
    <row r="49" spans="1:21" ht="16.5" customHeight="1" x14ac:dyDescent="0.25">
      <c r="A49" s="7"/>
      <c r="B49" s="7"/>
      <c r="C49" s="7"/>
      <c r="D49" s="7"/>
      <c r="E49" s="7" t="s">
        <v>246</v>
      </c>
      <c r="F49" s="7"/>
      <c r="G49" s="7"/>
      <c r="H49" s="7"/>
      <c r="I49" s="7"/>
      <c r="J49" s="7"/>
      <c r="K49" s="7"/>
      <c r="L49" s="9" t="s">
        <v>178</v>
      </c>
      <c r="M49" s="60">
        <v>1.48</v>
      </c>
      <c r="N49" s="60">
        <v>7.81</v>
      </c>
      <c r="O49" s="60">
        <v>8.5500000000000007</v>
      </c>
      <c r="P49" s="56" t="s">
        <v>77</v>
      </c>
      <c r="Q49" s="60">
        <v>1.06</v>
      </c>
      <c r="R49" s="60">
        <v>0.89</v>
      </c>
      <c r="S49" s="60" t="s">
        <v>79</v>
      </c>
      <c r="T49" s="60">
        <v>0.74</v>
      </c>
      <c r="U49" s="59">
        <v>20.53</v>
      </c>
    </row>
    <row r="50" spans="1:21" ht="16.5" customHeight="1" x14ac:dyDescent="0.25">
      <c r="A50" s="7"/>
      <c r="B50" s="7"/>
      <c r="C50" s="7"/>
      <c r="D50" s="7"/>
      <c r="E50" s="7" t="s">
        <v>247</v>
      </c>
      <c r="F50" s="7"/>
      <c r="G50" s="7"/>
      <c r="H50" s="7"/>
      <c r="I50" s="7"/>
      <c r="J50" s="7"/>
      <c r="K50" s="7"/>
      <c r="L50" s="9" t="s">
        <v>178</v>
      </c>
      <c r="M50" s="60">
        <v>5.79</v>
      </c>
      <c r="N50" s="59">
        <v>11.05</v>
      </c>
      <c r="O50" s="59">
        <v>10.41</v>
      </c>
      <c r="P50" s="56" t="s">
        <v>77</v>
      </c>
      <c r="Q50" s="60">
        <v>1.5</v>
      </c>
      <c r="R50" s="60">
        <v>1.18</v>
      </c>
      <c r="S50" s="60" t="s">
        <v>79</v>
      </c>
      <c r="T50" s="60">
        <v>0.97</v>
      </c>
      <c r="U50" s="59">
        <v>30.9</v>
      </c>
    </row>
    <row r="51" spans="1:21" ht="16.5" customHeight="1" x14ac:dyDescent="0.25">
      <c r="A51" s="7"/>
      <c r="B51" s="7"/>
      <c r="C51" s="7"/>
      <c r="D51" s="7"/>
      <c r="E51" s="7" t="s">
        <v>248</v>
      </c>
      <c r="F51" s="7"/>
      <c r="G51" s="7"/>
      <c r="H51" s="7"/>
      <c r="I51" s="7"/>
      <c r="J51" s="7"/>
      <c r="K51" s="7"/>
      <c r="L51" s="9" t="s">
        <v>178</v>
      </c>
      <c r="M51" s="60">
        <v>8.2200000000000006</v>
      </c>
      <c r="N51" s="56" t="s">
        <v>77</v>
      </c>
      <c r="O51" s="59">
        <v>10.92</v>
      </c>
      <c r="P51" s="56" t="s">
        <v>77</v>
      </c>
      <c r="Q51" s="60">
        <v>1.51</v>
      </c>
      <c r="R51" s="60">
        <v>1.1399999999999999</v>
      </c>
      <c r="S51" s="60" t="s">
        <v>79</v>
      </c>
      <c r="T51" s="60">
        <v>1.1100000000000001</v>
      </c>
      <c r="U51" s="59">
        <v>22.9</v>
      </c>
    </row>
    <row r="52" spans="1:21" ht="16.5" customHeight="1" x14ac:dyDescent="0.25">
      <c r="A52" s="7"/>
      <c r="B52" s="7"/>
      <c r="C52" s="7" t="s">
        <v>186</v>
      </c>
      <c r="D52" s="7"/>
      <c r="E52" s="7"/>
      <c r="F52" s="7"/>
      <c r="G52" s="7"/>
      <c r="H52" s="7"/>
      <c r="I52" s="7"/>
      <c r="J52" s="7"/>
      <c r="K52" s="7"/>
      <c r="L52" s="9"/>
      <c r="M52" s="10"/>
      <c r="N52" s="10"/>
      <c r="O52" s="10"/>
      <c r="P52" s="10"/>
      <c r="Q52" s="10"/>
      <c r="R52" s="10"/>
      <c r="S52" s="10"/>
      <c r="T52" s="10"/>
      <c r="U52" s="10"/>
    </row>
    <row r="53" spans="1:21" ht="16.5" customHeight="1" x14ac:dyDescent="0.25">
      <c r="A53" s="7"/>
      <c r="B53" s="7"/>
      <c r="C53" s="7"/>
      <c r="D53" s="7" t="s">
        <v>279</v>
      </c>
      <c r="E53" s="7"/>
      <c r="F53" s="7"/>
      <c r="G53" s="7"/>
      <c r="H53" s="7"/>
      <c r="I53" s="7"/>
      <c r="J53" s="7"/>
      <c r="K53" s="7"/>
      <c r="L53" s="9"/>
      <c r="M53" s="10"/>
      <c r="N53" s="10"/>
      <c r="O53" s="10"/>
      <c r="P53" s="10"/>
      <c r="Q53" s="10"/>
      <c r="R53" s="10"/>
      <c r="S53" s="10"/>
      <c r="T53" s="10"/>
      <c r="U53" s="10"/>
    </row>
    <row r="54" spans="1:21" ht="16.5" customHeight="1" x14ac:dyDescent="0.25">
      <c r="A54" s="7"/>
      <c r="B54" s="7"/>
      <c r="C54" s="7"/>
      <c r="D54" s="7"/>
      <c r="E54" s="7" t="s">
        <v>128</v>
      </c>
      <c r="F54" s="7"/>
      <c r="G54" s="7"/>
      <c r="H54" s="7"/>
      <c r="I54" s="7"/>
      <c r="J54" s="7"/>
      <c r="K54" s="7"/>
      <c r="L54" s="9" t="s">
        <v>178</v>
      </c>
      <c r="M54" s="56" t="s">
        <v>77</v>
      </c>
      <c r="N54" s="56" t="s">
        <v>77</v>
      </c>
      <c r="O54" s="56" t="s">
        <v>77</v>
      </c>
      <c r="P54" s="56" t="s">
        <v>77</v>
      </c>
      <c r="Q54" s="56" t="s">
        <v>77</v>
      </c>
      <c r="R54" s="56" t="s">
        <v>77</v>
      </c>
      <c r="S54" s="56" t="s">
        <v>77</v>
      </c>
      <c r="T54" s="56" t="s">
        <v>77</v>
      </c>
      <c r="U54" s="56" t="s">
        <v>77</v>
      </c>
    </row>
    <row r="55" spans="1:21" ht="16.5" customHeight="1" x14ac:dyDescent="0.25">
      <c r="A55" s="7"/>
      <c r="B55" s="7"/>
      <c r="C55" s="7"/>
      <c r="D55" s="7"/>
      <c r="E55" s="7" t="s">
        <v>250</v>
      </c>
      <c r="F55" s="7"/>
      <c r="G55" s="7"/>
      <c r="H55" s="7"/>
      <c r="I55" s="7"/>
      <c r="J55" s="7"/>
      <c r="K55" s="7"/>
      <c r="L55" s="9" t="s">
        <v>178</v>
      </c>
      <c r="M55" s="56" t="s">
        <v>77</v>
      </c>
      <c r="N55" s="56" t="s">
        <v>77</v>
      </c>
      <c r="O55" s="56" t="s">
        <v>77</v>
      </c>
      <c r="P55" s="56" t="s">
        <v>77</v>
      </c>
      <c r="Q55" s="56" t="s">
        <v>77</v>
      </c>
      <c r="R55" s="56" t="s">
        <v>77</v>
      </c>
      <c r="S55" s="56" t="s">
        <v>77</v>
      </c>
      <c r="T55" s="56" t="s">
        <v>77</v>
      </c>
      <c r="U55" s="56" t="s">
        <v>77</v>
      </c>
    </row>
    <row r="56" spans="1:21" ht="16.5" customHeight="1" x14ac:dyDescent="0.25">
      <c r="A56" s="7"/>
      <c r="B56" s="7"/>
      <c r="C56" s="7"/>
      <c r="D56" s="7"/>
      <c r="E56" s="7" t="s">
        <v>245</v>
      </c>
      <c r="F56" s="7"/>
      <c r="G56" s="7"/>
      <c r="H56" s="7"/>
      <c r="I56" s="7"/>
      <c r="J56" s="7"/>
      <c r="K56" s="7"/>
      <c r="L56" s="9" t="s">
        <v>178</v>
      </c>
      <c r="M56" s="56" t="s">
        <v>77</v>
      </c>
      <c r="N56" s="56" t="s">
        <v>77</v>
      </c>
      <c r="O56" s="56" t="s">
        <v>77</v>
      </c>
      <c r="P56" s="56" t="s">
        <v>77</v>
      </c>
      <c r="Q56" s="56" t="s">
        <v>77</v>
      </c>
      <c r="R56" s="56" t="s">
        <v>77</v>
      </c>
      <c r="S56" s="56" t="s">
        <v>77</v>
      </c>
      <c r="T56" s="56" t="s">
        <v>77</v>
      </c>
      <c r="U56" s="56" t="s">
        <v>77</v>
      </c>
    </row>
    <row r="57" spans="1:21" ht="16.5" customHeight="1" x14ac:dyDescent="0.25">
      <c r="A57" s="7"/>
      <c r="B57" s="7"/>
      <c r="C57" s="7"/>
      <c r="D57" s="7"/>
      <c r="E57" s="7" t="s">
        <v>246</v>
      </c>
      <c r="F57" s="7"/>
      <c r="G57" s="7"/>
      <c r="H57" s="7"/>
      <c r="I57" s="7"/>
      <c r="J57" s="7"/>
      <c r="K57" s="7"/>
      <c r="L57" s="9" t="s">
        <v>178</v>
      </c>
      <c r="M57" s="56" t="s">
        <v>77</v>
      </c>
      <c r="N57" s="56" t="s">
        <v>77</v>
      </c>
      <c r="O57" s="56" t="s">
        <v>77</v>
      </c>
      <c r="P57" s="61">
        <v>130.19</v>
      </c>
      <c r="Q57" s="56" t="s">
        <v>77</v>
      </c>
      <c r="R57" s="56" t="s">
        <v>77</v>
      </c>
      <c r="S57" s="56" t="s">
        <v>77</v>
      </c>
      <c r="T57" s="56" t="s">
        <v>77</v>
      </c>
      <c r="U57" s="61">
        <v>130.19</v>
      </c>
    </row>
    <row r="58" spans="1:21" ht="16.5" customHeight="1" x14ac:dyDescent="0.25">
      <c r="A58" s="7"/>
      <c r="B58" s="7"/>
      <c r="C58" s="7"/>
      <c r="D58" s="7"/>
      <c r="E58" s="7" t="s">
        <v>247</v>
      </c>
      <c r="F58" s="7"/>
      <c r="G58" s="7"/>
      <c r="H58" s="7"/>
      <c r="I58" s="7"/>
      <c r="J58" s="7"/>
      <c r="K58" s="7"/>
      <c r="L58" s="9" t="s">
        <v>178</v>
      </c>
      <c r="M58" s="56" t="s">
        <v>77</v>
      </c>
      <c r="N58" s="56" t="s">
        <v>77</v>
      </c>
      <c r="O58" s="56" t="s">
        <v>77</v>
      </c>
      <c r="P58" s="61">
        <v>130.59</v>
      </c>
      <c r="Q58" s="56" t="s">
        <v>77</v>
      </c>
      <c r="R58" s="56" t="s">
        <v>77</v>
      </c>
      <c r="S58" s="56" t="s">
        <v>77</v>
      </c>
      <c r="T58" s="56" t="s">
        <v>77</v>
      </c>
      <c r="U58" s="61">
        <v>130.59</v>
      </c>
    </row>
    <row r="59" spans="1:21" ht="16.5" customHeight="1" x14ac:dyDescent="0.25">
      <c r="A59" s="7"/>
      <c r="B59" s="7"/>
      <c r="C59" s="7"/>
      <c r="D59" s="7"/>
      <c r="E59" s="7" t="s">
        <v>248</v>
      </c>
      <c r="F59" s="7"/>
      <c r="G59" s="7"/>
      <c r="H59" s="7"/>
      <c r="I59" s="7"/>
      <c r="J59" s="7"/>
      <c r="K59" s="7"/>
      <c r="L59" s="9" t="s">
        <v>178</v>
      </c>
      <c r="M59" s="56" t="s">
        <v>77</v>
      </c>
      <c r="N59" s="61">
        <v>298.82</v>
      </c>
      <c r="O59" s="56" t="s">
        <v>77</v>
      </c>
      <c r="P59" s="61">
        <v>127.72</v>
      </c>
      <c r="Q59" s="56" t="s">
        <v>77</v>
      </c>
      <c r="R59" s="56" t="s">
        <v>77</v>
      </c>
      <c r="S59" s="56" t="s">
        <v>77</v>
      </c>
      <c r="T59" s="56" t="s">
        <v>77</v>
      </c>
      <c r="U59" s="61">
        <v>426.53</v>
      </c>
    </row>
    <row r="60" spans="1:21" ht="16.5" customHeight="1" x14ac:dyDescent="0.25">
      <c r="A60" s="7"/>
      <c r="B60" s="7" t="s">
        <v>189</v>
      </c>
      <c r="C60" s="7"/>
      <c r="D60" s="7"/>
      <c r="E60" s="7"/>
      <c r="F60" s="7"/>
      <c r="G60" s="7"/>
      <c r="H60" s="7"/>
      <c r="I60" s="7"/>
      <c r="J60" s="7"/>
      <c r="K60" s="7"/>
      <c r="L60" s="9"/>
      <c r="M60" s="10"/>
      <c r="N60" s="10"/>
      <c r="O60" s="10"/>
      <c r="P60" s="10"/>
      <c r="Q60" s="10"/>
      <c r="R60" s="10"/>
      <c r="S60" s="10"/>
      <c r="T60" s="10"/>
      <c r="U60" s="10"/>
    </row>
    <row r="61" spans="1:21" ht="16.5" customHeight="1" x14ac:dyDescent="0.25">
      <c r="A61" s="7"/>
      <c r="B61" s="7"/>
      <c r="C61" s="7" t="s">
        <v>280</v>
      </c>
      <c r="D61" s="7"/>
      <c r="E61" s="7"/>
      <c r="F61" s="7"/>
      <c r="G61" s="7"/>
      <c r="H61" s="7"/>
      <c r="I61" s="7"/>
      <c r="J61" s="7"/>
      <c r="K61" s="7"/>
      <c r="L61" s="9"/>
      <c r="M61" s="10"/>
      <c r="N61" s="10"/>
      <c r="O61" s="10"/>
      <c r="P61" s="10"/>
      <c r="Q61" s="10"/>
      <c r="R61" s="10"/>
      <c r="S61" s="10"/>
      <c r="T61" s="10"/>
      <c r="U61" s="10"/>
    </row>
    <row r="62" spans="1:21" ht="16.5" customHeight="1" x14ac:dyDescent="0.25">
      <c r="A62" s="7"/>
      <c r="B62" s="7"/>
      <c r="C62" s="7"/>
      <c r="D62" s="7"/>
      <c r="E62" s="7" t="s">
        <v>128</v>
      </c>
      <c r="F62" s="7"/>
      <c r="G62" s="7"/>
      <c r="H62" s="7"/>
      <c r="I62" s="7"/>
      <c r="J62" s="7"/>
      <c r="K62" s="7"/>
      <c r="L62" s="9" t="s">
        <v>178</v>
      </c>
      <c r="M62" s="59">
        <v>74.900000000000006</v>
      </c>
      <c r="N62" s="59">
        <v>14.4</v>
      </c>
      <c r="O62" s="59">
        <v>23.6</v>
      </c>
      <c r="P62" s="59">
        <v>14.6</v>
      </c>
      <c r="Q62" s="60">
        <v>7.9</v>
      </c>
      <c r="R62" s="60">
        <v>3.8</v>
      </c>
      <c r="S62" s="60">
        <v>3</v>
      </c>
      <c r="T62" s="60">
        <v>0.2</v>
      </c>
      <c r="U62" s="61">
        <v>142.4</v>
      </c>
    </row>
    <row r="63" spans="1:21" ht="16.5" customHeight="1" x14ac:dyDescent="0.25">
      <c r="A63" s="7"/>
      <c r="B63" s="7"/>
      <c r="C63" s="7"/>
      <c r="D63" s="7"/>
      <c r="E63" s="7" t="s">
        <v>250</v>
      </c>
      <c r="F63" s="7"/>
      <c r="G63" s="7"/>
      <c r="H63" s="7"/>
      <c r="I63" s="7"/>
      <c r="J63" s="7"/>
      <c r="K63" s="7"/>
      <c r="L63" s="9" t="s">
        <v>178</v>
      </c>
      <c r="M63" s="59">
        <v>64.77</v>
      </c>
      <c r="N63" s="59">
        <v>14.11</v>
      </c>
      <c r="O63" s="59">
        <v>27.31</v>
      </c>
      <c r="P63" s="59">
        <v>12.79</v>
      </c>
      <c r="Q63" s="60">
        <v>8.32</v>
      </c>
      <c r="R63" s="60">
        <v>4.7699999999999996</v>
      </c>
      <c r="S63" s="60">
        <v>2.54</v>
      </c>
      <c r="T63" s="60">
        <v>0.1</v>
      </c>
      <c r="U63" s="61">
        <v>134.52000000000001</v>
      </c>
    </row>
    <row r="64" spans="1:21" ht="16.5" customHeight="1" x14ac:dyDescent="0.25">
      <c r="A64" s="7"/>
      <c r="B64" s="7"/>
      <c r="C64" s="7"/>
      <c r="D64" s="7"/>
      <c r="E64" s="7" t="s">
        <v>245</v>
      </c>
      <c r="F64" s="7"/>
      <c r="G64" s="7"/>
      <c r="H64" s="7"/>
      <c r="I64" s="7"/>
      <c r="J64" s="7"/>
      <c r="K64" s="7"/>
      <c r="L64" s="9" t="s">
        <v>178</v>
      </c>
      <c r="M64" s="59">
        <v>63.02</v>
      </c>
      <c r="N64" s="59">
        <v>15.1</v>
      </c>
      <c r="O64" s="59">
        <v>26.24</v>
      </c>
      <c r="P64" s="59">
        <v>11.44</v>
      </c>
      <c r="Q64" s="60">
        <v>7.67</v>
      </c>
      <c r="R64" s="60">
        <v>5.0599999999999996</v>
      </c>
      <c r="S64" s="60">
        <v>2.4700000000000002</v>
      </c>
      <c r="T64" s="60">
        <v>0.13</v>
      </c>
      <c r="U64" s="61">
        <v>131.12</v>
      </c>
    </row>
    <row r="65" spans="1:21" ht="16.5" customHeight="1" x14ac:dyDescent="0.25">
      <c r="A65" s="7"/>
      <c r="B65" s="7"/>
      <c r="C65" s="7"/>
      <c r="D65" s="7"/>
      <c r="E65" s="7" t="s">
        <v>246</v>
      </c>
      <c r="F65" s="7"/>
      <c r="G65" s="7"/>
      <c r="H65" s="7"/>
      <c r="I65" s="7"/>
      <c r="J65" s="7"/>
      <c r="K65" s="7"/>
      <c r="L65" s="9" t="s">
        <v>178</v>
      </c>
      <c r="M65" s="59">
        <v>66.95</v>
      </c>
      <c r="N65" s="59">
        <v>16.05</v>
      </c>
      <c r="O65" s="59">
        <v>26.82</v>
      </c>
      <c r="P65" s="59">
        <v>11.51</v>
      </c>
      <c r="Q65" s="60">
        <v>7.5</v>
      </c>
      <c r="R65" s="60">
        <v>5.6</v>
      </c>
      <c r="S65" s="60">
        <v>2.64</v>
      </c>
      <c r="T65" s="60">
        <v>0.11</v>
      </c>
      <c r="U65" s="61">
        <v>137.16999999999999</v>
      </c>
    </row>
    <row r="66" spans="1:21" ht="16.5" customHeight="1" x14ac:dyDescent="0.25">
      <c r="A66" s="7"/>
      <c r="B66" s="7"/>
      <c r="C66" s="7"/>
      <c r="D66" s="7"/>
      <c r="E66" s="7" t="s">
        <v>247</v>
      </c>
      <c r="F66" s="7"/>
      <c r="G66" s="7"/>
      <c r="H66" s="7"/>
      <c r="I66" s="7"/>
      <c r="J66" s="7"/>
      <c r="K66" s="7"/>
      <c r="L66" s="9" t="s">
        <v>178</v>
      </c>
      <c r="M66" s="59">
        <v>68.2</v>
      </c>
      <c r="N66" s="59">
        <v>19.7</v>
      </c>
      <c r="O66" s="59">
        <v>27.42</v>
      </c>
      <c r="P66" s="59">
        <v>10.63</v>
      </c>
      <c r="Q66" s="60">
        <v>8.2899999999999991</v>
      </c>
      <c r="R66" s="60">
        <v>5.86</v>
      </c>
      <c r="S66" s="60">
        <v>2.95</v>
      </c>
      <c r="T66" s="60">
        <v>0.08</v>
      </c>
      <c r="U66" s="61">
        <v>143.13999999999999</v>
      </c>
    </row>
    <row r="67" spans="1:21" ht="16.5" customHeight="1" x14ac:dyDescent="0.25">
      <c r="A67" s="7"/>
      <c r="B67" s="7"/>
      <c r="C67" s="7"/>
      <c r="D67" s="7"/>
      <c r="E67" s="7" t="s">
        <v>248</v>
      </c>
      <c r="F67" s="7"/>
      <c r="G67" s="7"/>
      <c r="H67" s="7"/>
      <c r="I67" s="7"/>
      <c r="J67" s="7"/>
      <c r="K67" s="7"/>
      <c r="L67" s="9" t="s">
        <v>178</v>
      </c>
      <c r="M67" s="59">
        <v>68.760000000000005</v>
      </c>
      <c r="N67" s="59">
        <v>22.21</v>
      </c>
      <c r="O67" s="59">
        <v>26.39</v>
      </c>
      <c r="P67" s="60">
        <v>8.66</v>
      </c>
      <c r="Q67" s="60">
        <v>7.96</v>
      </c>
      <c r="R67" s="60">
        <v>6.4</v>
      </c>
      <c r="S67" s="60">
        <v>3.47</v>
      </c>
      <c r="T67" s="60">
        <v>0.13</v>
      </c>
      <c r="U67" s="61">
        <v>143.99</v>
      </c>
    </row>
    <row r="68" spans="1:21" ht="16.5" customHeight="1" x14ac:dyDescent="0.25">
      <c r="A68" s="7"/>
      <c r="B68" s="7"/>
      <c r="C68" s="7" t="s">
        <v>281</v>
      </c>
      <c r="D68" s="7"/>
      <c r="E68" s="7"/>
      <c r="F68" s="7"/>
      <c r="G68" s="7"/>
      <c r="H68" s="7"/>
      <c r="I68" s="7"/>
      <c r="J68" s="7"/>
      <c r="K68" s="7"/>
      <c r="L68" s="9"/>
      <c r="M68" s="10"/>
      <c r="N68" s="10"/>
      <c r="O68" s="10"/>
      <c r="P68" s="10"/>
      <c r="Q68" s="10"/>
      <c r="R68" s="10"/>
      <c r="S68" s="10"/>
      <c r="T68" s="10"/>
      <c r="U68" s="10"/>
    </row>
    <row r="69" spans="1:21" ht="16.5" customHeight="1" x14ac:dyDescent="0.25">
      <c r="A69" s="7"/>
      <c r="B69" s="7"/>
      <c r="C69" s="7"/>
      <c r="D69" s="7"/>
      <c r="E69" s="7" t="s">
        <v>128</v>
      </c>
      <c r="F69" s="7"/>
      <c r="G69" s="7"/>
      <c r="H69" s="7"/>
      <c r="I69" s="7"/>
      <c r="J69" s="7"/>
      <c r="K69" s="7"/>
      <c r="L69" s="9" t="s">
        <v>178</v>
      </c>
      <c r="M69" s="59">
        <v>27.05</v>
      </c>
      <c r="N69" s="59">
        <v>15.7</v>
      </c>
      <c r="O69" s="59">
        <v>24.68</v>
      </c>
      <c r="P69" s="60">
        <v>8.1300000000000008</v>
      </c>
      <c r="Q69" s="60">
        <v>7.13</v>
      </c>
      <c r="R69" s="60">
        <v>2.98</v>
      </c>
      <c r="S69" s="60">
        <v>2.08</v>
      </c>
      <c r="T69" s="60">
        <v>0.24</v>
      </c>
      <c r="U69" s="59">
        <v>87.98</v>
      </c>
    </row>
    <row r="70" spans="1:21" ht="16.5" customHeight="1" x14ac:dyDescent="0.25">
      <c r="A70" s="7"/>
      <c r="B70" s="7"/>
      <c r="C70" s="7"/>
      <c r="D70" s="7"/>
      <c r="E70" s="7" t="s">
        <v>250</v>
      </c>
      <c r="F70" s="7"/>
      <c r="G70" s="7"/>
      <c r="H70" s="7"/>
      <c r="I70" s="7"/>
      <c r="J70" s="7"/>
      <c r="K70" s="7"/>
      <c r="L70" s="9" t="s">
        <v>178</v>
      </c>
      <c r="M70" s="59">
        <v>27.91</v>
      </c>
      <c r="N70" s="59">
        <v>16.850000000000001</v>
      </c>
      <c r="O70" s="59">
        <v>23.44</v>
      </c>
      <c r="P70" s="60">
        <v>8.34</v>
      </c>
      <c r="Q70" s="60">
        <v>7.63</v>
      </c>
      <c r="R70" s="60">
        <v>2.95</v>
      </c>
      <c r="S70" s="60">
        <v>2.09</v>
      </c>
      <c r="T70" s="60">
        <v>0.21</v>
      </c>
      <c r="U70" s="59">
        <v>89.42</v>
      </c>
    </row>
    <row r="71" spans="1:21" ht="16.5" customHeight="1" x14ac:dyDescent="0.25">
      <c r="A71" s="7"/>
      <c r="B71" s="7"/>
      <c r="C71" s="7"/>
      <c r="D71" s="7"/>
      <c r="E71" s="7" t="s">
        <v>245</v>
      </c>
      <c r="F71" s="7"/>
      <c r="G71" s="7"/>
      <c r="H71" s="7"/>
      <c r="I71" s="7"/>
      <c r="J71" s="7"/>
      <c r="K71" s="7"/>
      <c r="L71" s="9" t="s">
        <v>178</v>
      </c>
      <c r="M71" s="59">
        <v>29.75</v>
      </c>
      <c r="N71" s="59">
        <v>18.7</v>
      </c>
      <c r="O71" s="59">
        <v>23.84</v>
      </c>
      <c r="P71" s="60">
        <v>9.19</v>
      </c>
      <c r="Q71" s="60">
        <v>8.34</v>
      </c>
      <c r="R71" s="60">
        <v>3.21</v>
      </c>
      <c r="S71" s="60">
        <v>2.2000000000000002</v>
      </c>
      <c r="T71" s="60">
        <v>0.17</v>
      </c>
      <c r="U71" s="59">
        <v>95.4</v>
      </c>
    </row>
    <row r="72" spans="1:21" ht="16.5" customHeight="1" x14ac:dyDescent="0.25">
      <c r="A72" s="7"/>
      <c r="B72" s="7"/>
      <c r="C72" s="7"/>
      <c r="D72" s="7"/>
      <c r="E72" s="7" t="s">
        <v>246</v>
      </c>
      <c r="F72" s="7"/>
      <c r="G72" s="7"/>
      <c r="H72" s="7"/>
      <c r="I72" s="7"/>
      <c r="J72" s="7"/>
      <c r="K72" s="7"/>
      <c r="L72" s="9" t="s">
        <v>178</v>
      </c>
      <c r="M72" s="59">
        <v>32.22</v>
      </c>
      <c r="N72" s="59">
        <v>21.2</v>
      </c>
      <c r="O72" s="59">
        <v>24.32</v>
      </c>
      <c r="P72" s="60">
        <v>9.75</v>
      </c>
      <c r="Q72" s="60">
        <v>8.86</v>
      </c>
      <c r="R72" s="60">
        <v>3.65</v>
      </c>
      <c r="S72" s="60">
        <v>2.25</v>
      </c>
      <c r="T72" s="60">
        <v>0.19</v>
      </c>
      <c r="U72" s="61">
        <v>102.43</v>
      </c>
    </row>
    <row r="73" spans="1:21" ht="16.5" customHeight="1" x14ac:dyDescent="0.25">
      <c r="A73" s="7"/>
      <c r="B73" s="7"/>
      <c r="C73" s="7"/>
      <c r="D73" s="7"/>
      <c r="E73" s="7" t="s">
        <v>247</v>
      </c>
      <c r="F73" s="7"/>
      <c r="G73" s="7"/>
      <c r="H73" s="7"/>
      <c r="I73" s="7"/>
      <c r="J73" s="7"/>
      <c r="K73" s="7"/>
      <c r="L73" s="9" t="s">
        <v>178</v>
      </c>
      <c r="M73" s="59">
        <v>34.229999999999997</v>
      </c>
      <c r="N73" s="59">
        <v>22.38</v>
      </c>
      <c r="O73" s="59">
        <v>22.67</v>
      </c>
      <c r="P73" s="60">
        <v>9.5</v>
      </c>
      <c r="Q73" s="60">
        <v>8.5299999999999994</v>
      </c>
      <c r="R73" s="60">
        <v>3.98</v>
      </c>
      <c r="S73" s="60">
        <v>2.13</v>
      </c>
      <c r="T73" s="60">
        <v>0.13</v>
      </c>
      <c r="U73" s="61">
        <v>102.2</v>
      </c>
    </row>
    <row r="74" spans="1:21" ht="16.5" customHeight="1" x14ac:dyDescent="0.25">
      <c r="A74" s="7"/>
      <c r="B74" s="7"/>
      <c r="C74" s="7"/>
      <c r="D74" s="7"/>
      <c r="E74" s="7" t="s">
        <v>248</v>
      </c>
      <c r="F74" s="7"/>
      <c r="G74" s="7"/>
      <c r="H74" s="7"/>
      <c r="I74" s="7"/>
      <c r="J74" s="7"/>
      <c r="K74" s="7"/>
      <c r="L74" s="9" t="s">
        <v>178</v>
      </c>
      <c r="M74" s="59">
        <v>33.130000000000003</v>
      </c>
      <c r="N74" s="59">
        <v>22.55</v>
      </c>
      <c r="O74" s="59">
        <v>22.84</v>
      </c>
      <c r="P74" s="60">
        <v>9.58</v>
      </c>
      <c r="Q74" s="60">
        <v>8.59</v>
      </c>
      <c r="R74" s="60">
        <v>4.01</v>
      </c>
      <c r="S74" s="60">
        <v>2.14</v>
      </c>
      <c r="T74" s="60">
        <v>0.13</v>
      </c>
      <c r="U74" s="61">
        <v>102.97</v>
      </c>
    </row>
    <row r="75" spans="1:21" ht="16.5" customHeight="1" x14ac:dyDescent="0.25">
      <c r="A75" s="7" t="s">
        <v>192</v>
      </c>
      <c r="B75" s="7"/>
      <c r="C75" s="7"/>
      <c r="D75" s="7"/>
      <c r="E75" s="7"/>
      <c r="F75" s="7"/>
      <c r="G75" s="7"/>
      <c r="H75" s="7"/>
      <c r="I75" s="7"/>
      <c r="J75" s="7"/>
      <c r="K75" s="7"/>
      <c r="L75" s="9"/>
      <c r="M75" s="10"/>
      <c r="N75" s="10"/>
      <c r="O75" s="10"/>
      <c r="P75" s="10"/>
      <c r="Q75" s="10"/>
      <c r="R75" s="10"/>
      <c r="S75" s="10"/>
      <c r="T75" s="10"/>
      <c r="U75" s="10"/>
    </row>
    <row r="76" spans="1:21" ht="16.5" customHeight="1" x14ac:dyDescent="0.25">
      <c r="A76" s="7"/>
      <c r="B76" s="7" t="s">
        <v>282</v>
      </c>
      <c r="C76" s="7"/>
      <c r="D76" s="7"/>
      <c r="E76" s="7"/>
      <c r="F76" s="7"/>
      <c r="G76" s="7"/>
      <c r="H76" s="7"/>
      <c r="I76" s="7"/>
      <c r="J76" s="7"/>
      <c r="K76" s="7"/>
      <c r="L76" s="9"/>
      <c r="M76" s="10"/>
      <c r="N76" s="10"/>
      <c r="O76" s="10"/>
      <c r="P76" s="10"/>
      <c r="Q76" s="10"/>
      <c r="R76" s="10"/>
      <c r="S76" s="10"/>
      <c r="T76" s="10"/>
      <c r="U76" s="10"/>
    </row>
    <row r="77" spans="1:21" ht="16.5" customHeight="1" x14ac:dyDescent="0.25">
      <c r="A77" s="7"/>
      <c r="B77" s="7"/>
      <c r="C77" s="7" t="s">
        <v>194</v>
      </c>
      <c r="D77" s="7"/>
      <c r="E77" s="7"/>
      <c r="F77" s="7"/>
      <c r="G77" s="7"/>
      <c r="H77" s="7"/>
      <c r="I77" s="7"/>
      <c r="J77" s="7"/>
      <c r="K77" s="7"/>
      <c r="L77" s="9"/>
      <c r="M77" s="10"/>
      <c r="N77" s="10"/>
      <c r="O77" s="10"/>
      <c r="P77" s="10"/>
      <c r="Q77" s="10"/>
      <c r="R77" s="10"/>
      <c r="S77" s="10"/>
      <c r="T77" s="10"/>
      <c r="U77" s="10"/>
    </row>
    <row r="78" spans="1:21" ht="16.5" customHeight="1" x14ac:dyDescent="0.25">
      <c r="A78" s="7"/>
      <c r="B78" s="7"/>
      <c r="C78" s="7"/>
      <c r="D78" s="7"/>
      <c r="E78" s="7" t="s">
        <v>128</v>
      </c>
      <c r="F78" s="7"/>
      <c r="G78" s="7"/>
      <c r="H78" s="7"/>
      <c r="I78" s="7"/>
      <c r="J78" s="7"/>
      <c r="K78" s="7"/>
      <c r="L78" s="9" t="s">
        <v>178</v>
      </c>
      <c r="M78" s="57">
        <v>4341.7700000000004</v>
      </c>
      <c r="N78" s="57">
        <v>3463.78</v>
      </c>
      <c r="O78" s="57">
        <v>2638.99</v>
      </c>
      <c r="P78" s="57">
        <v>1199</v>
      </c>
      <c r="Q78" s="57">
        <v>1215.0899999999999</v>
      </c>
      <c r="R78" s="61">
        <v>322.68</v>
      </c>
      <c r="S78" s="61">
        <v>148.75</v>
      </c>
      <c r="T78" s="59">
        <v>51.02</v>
      </c>
      <c r="U78" s="63">
        <v>13381.09</v>
      </c>
    </row>
    <row r="79" spans="1:21" ht="16.5" customHeight="1" x14ac:dyDescent="0.25">
      <c r="A79" s="7"/>
      <c r="B79" s="7"/>
      <c r="C79" s="7"/>
      <c r="D79" s="7"/>
      <c r="E79" s="7" t="s">
        <v>250</v>
      </c>
      <c r="F79" s="7"/>
      <c r="G79" s="7"/>
      <c r="H79" s="7"/>
      <c r="I79" s="7"/>
      <c r="J79" s="7"/>
      <c r="K79" s="7"/>
      <c r="L79" s="9" t="s">
        <v>178</v>
      </c>
      <c r="M79" s="57">
        <v>4181.6400000000003</v>
      </c>
      <c r="N79" s="57">
        <v>3435.03</v>
      </c>
      <c r="O79" s="57">
        <v>2464.94</v>
      </c>
      <c r="P79" s="57">
        <v>1129.4100000000001</v>
      </c>
      <c r="Q79" s="57">
        <v>1160.4100000000001</v>
      </c>
      <c r="R79" s="61">
        <v>300.83999999999997</v>
      </c>
      <c r="S79" s="61">
        <v>139.87</v>
      </c>
      <c r="T79" s="59">
        <v>44.86</v>
      </c>
      <c r="U79" s="63">
        <v>12857.01</v>
      </c>
    </row>
    <row r="80" spans="1:21" ht="16.5" customHeight="1" x14ac:dyDescent="0.25">
      <c r="A80" s="7"/>
      <c r="B80" s="7"/>
      <c r="C80" s="7"/>
      <c r="D80" s="7"/>
      <c r="E80" s="7" t="s">
        <v>245</v>
      </c>
      <c r="F80" s="7"/>
      <c r="G80" s="7"/>
      <c r="H80" s="7"/>
      <c r="I80" s="7"/>
      <c r="J80" s="7"/>
      <c r="K80" s="7"/>
      <c r="L80" s="9" t="s">
        <v>178</v>
      </c>
      <c r="M80" s="57">
        <v>4092.46</v>
      </c>
      <c r="N80" s="57">
        <v>3339.37</v>
      </c>
      <c r="O80" s="57">
        <v>2343.59</v>
      </c>
      <c r="P80" s="57">
        <v>1084.4100000000001</v>
      </c>
      <c r="Q80" s="57">
        <v>1147.1199999999999</v>
      </c>
      <c r="R80" s="61">
        <v>294.12</v>
      </c>
      <c r="S80" s="61">
        <v>138.63999999999999</v>
      </c>
      <c r="T80" s="59">
        <v>42.73</v>
      </c>
      <c r="U80" s="63">
        <v>12482.44</v>
      </c>
    </row>
    <row r="81" spans="1:21" ht="16.5" customHeight="1" x14ac:dyDescent="0.25">
      <c r="A81" s="7"/>
      <c r="B81" s="7"/>
      <c r="C81" s="7"/>
      <c r="D81" s="7"/>
      <c r="E81" s="7" t="s">
        <v>246</v>
      </c>
      <c r="F81" s="7"/>
      <c r="G81" s="7"/>
      <c r="H81" s="7"/>
      <c r="I81" s="7"/>
      <c r="J81" s="7"/>
      <c r="K81" s="7"/>
      <c r="L81" s="9" t="s">
        <v>178</v>
      </c>
      <c r="M81" s="57">
        <v>3934.85</v>
      </c>
      <c r="N81" s="57">
        <v>3167.61</v>
      </c>
      <c r="O81" s="57">
        <v>2182.84</v>
      </c>
      <c r="P81" s="57">
        <v>1008.72</v>
      </c>
      <c r="Q81" s="57">
        <v>1099.1400000000001</v>
      </c>
      <c r="R81" s="61">
        <v>280.95</v>
      </c>
      <c r="S81" s="61">
        <v>133.94</v>
      </c>
      <c r="T81" s="59">
        <v>39.119999999999997</v>
      </c>
      <c r="U81" s="63">
        <v>11847.15</v>
      </c>
    </row>
    <row r="82" spans="1:21" ht="16.5" customHeight="1" x14ac:dyDescent="0.25">
      <c r="A82" s="7"/>
      <c r="B82" s="7"/>
      <c r="C82" s="7"/>
      <c r="D82" s="7"/>
      <c r="E82" s="7" t="s">
        <v>247</v>
      </c>
      <c r="F82" s="7"/>
      <c r="G82" s="7"/>
      <c r="H82" s="7"/>
      <c r="I82" s="7"/>
      <c r="J82" s="7"/>
      <c r="K82" s="7"/>
      <c r="L82" s="9" t="s">
        <v>178</v>
      </c>
      <c r="M82" s="57">
        <v>3883.33</v>
      </c>
      <c r="N82" s="57">
        <v>3084.44</v>
      </c>
      <c r="O82" s="57">
        <v>2104.92</v>
      </c>
      <c r="P82" s="61">
        <v>981.06</v>
      </c>
      <c r="Q82" s="57">
        <v>1094.06</v>
      </c>
      <c r="R82" s="61">
        <v>276.27</v>
      </c>
      <c r="S82" s="61">
        <v>130.01</v>
      </c>
      <c r="T82" s="59">
        <v>40.659999999999997</v>
      </c>
      <c r="U82" s="63">
        <v>11594.81</v>
      </c>
    </row>
    <row r="83" spans="1:21" ht="16.5" customHeight="1" x14ac:dyDescent="0.25">
      <c r="A83" s="7"/>
      <c r="B83" s="7"/>
      <c r="C83" s="7"/>
      <c r="D83" s="7"/>
      <c r="E83" s="7" t="s">
        <v>248</v>
      </c>
      <c r="F83" s="7"/>
      <c r="G83" s="7"/>
      <c r="H83" s="7"/>
      <c r="I83" s="7"/>
      <c r="J83" s="7"/>
      <c r="K83" s="7"/>
      <c r="L83" s="9" t="s">
        <v>178</v>
      </c>
      <c r="M83" s="57">
        <v>3714.68</v>
      </c>
      <c r="N83" s="57">
        <v>2911.29</v>
      </c>
      <c r="O83" s="57">
        <v>1972.66</v>
      </c>
      <c r="P83" s="61">
        <v>955.92</v>
      </c>
      <c r="Q83" s="57">
        <v>1061.04</v>
      </c>
      <c r="R83" s="61">
        <v>261.98</v>
      </c>
      <c r="S83" s="61">
        <v>121.85</v>
      </c>
      <c r="T83" s="59">
        <v>37.74</v>
      </c>
      <c r="U83" s="63">
        <v>11037.58</v>
      </c>
    </row>
    <row r="84" spans="1:21" ht="16.5" customHeight="1" x14ac:dyDescent="0.25">
      <c r="A84" s="7"/>
      <c r="B84" s="7"/>
      <c r="C84" s="7" t="s">
        <v>283</v>
      </c>
      <c r="D84" s="7"/>
      <c r="E84" s="7"/>
      <c r="F84" s="7"/>
      <c r="G84" s="7"/>
      <c r="H84" s="7"/>
      <c r="I84" s="7"/>
      <c r="J84" s="7"/>
      <c r="K84" s="7"/>
      <c r="L84" s="9"/>
      <c r="M84" s="10"/>
      <c r="N84" s="10"/>
      <c r="O84" s="10"/>
      <c r="P84" s="10"/>
      <c r="Q84" s="10"/>
      <c r="R84" s="10"/>
      <c r="S84" s="10"/>
      <c r="T84" s="10"/>
      <c r="U84" s="10"/>
    </row>
    <row r="85" spans="1:21" ht="16.5" customHeight="1" x14ac:dyDescent="0.25">
      <c r="A85" s="7"/>
      <c r="B85" s="7"/>
      <c r="C85" s="7"/>
      <c r="D85" s="7"/>
      <c r="E85" s="7" t="s">
        <v>128</v>
      </c>
      <c r="F85" s="7"/>
      <c r="G85" s="7"/>
      <c r="H85" s="7"/>
      <c r="I85" s="7"/>
      <c r="J85" s="7"/>
      <c r="K85" s="7"/>
      <c r="L85" s="9" t="s">
        <v>178</v>
      </c>
      <c r="M85" s="61">
        <v>237.46</v>
      </c>
      <c r="N85" s="61">
        <v>167.94</v>
      </c>
      <c r="O85" s="61">
        <v>155.31</v>
      </c>
      <c r="P85" s="59">
        <v>53.44</v>
      </c>
      <c r="Q85" s="59">
        <v>59.5</v>
      </c>
      <c r="R85" s="59">
        <v>19.53</v>
      </c>
      <c r="S85" s="60">
        <v>8.58</v>
      </c>
      <c r="T85" s="60">
        <v>1.62</v>
      </c>
      <c r="U85" s="61">
        <v>703.38</v>
      </c>
    </row>
    <row r="86" spans="1:21" ht="16.5" customHeight="1" x14ac:dyDescent="0.25">
      <c r="A86" s="7"/>
      <c r="B86" s="7"/>
      <c r="C86" s="7"/>
      <c r="D86" s="7"/>
      <c r="E86" s="7" t="s">
        <v>250</v>
      </c>
      <c r="F86" s="7"/>
      <c r="G86" s="7"/>
      <c r="H86" s="7"/>
      <c r="I86" s="7"/>
      <c r="J86" s="7"/>
      <c r="K86" s="7"/>
      <c r="L86" s="9" t="s">
        <v>178</v>
      </c>
      <c r="M86" s="61">
        <v>264</v>
      </c>
      <c r="N86" s="61">
        <v>193.55</v>
      </c>
      <c r="O86" s="61">
        <v>168.76</v>
      </c>
      <c r="P86" s="59">
        <v>57.61</v>
      </c>
      <c r="Q86" s="59">
        <v>67.37</v>
      </c>
      <c r="R86" s="59">
        <v>22.41</v>
      </c>
      <c r="S86" s="60">
        <v>8.84</v>
      </c>
      <c r="T86" s="60">
        <v>1.52</v>
      </c>
      <c r="U86" s="61">
        <v>784.06</v>
      </c>
    </row>
    <row r="87" spans="1:21" ht="16.5" customHeight="1" x14ac:dyDescent="0.25">
      <c r="A87" s="7"/>
      <c r="B87" s="7"/>
      <c r="C87" s="7"/>
      <c r="D87" s="7"/>
      <c r="E87" s="7" t="s">
        <v>245</v>
      </c>
      <c r="F87" s="7"/>
      <c r="G87" s="7"/>
      <c r="H87" s="7"/>
      <c r="I87" s="7"/>
      <c r="J87" s="7"/>
      <c r="K87" s="7"/>
      <c r="L87" s="9" t="s">
        <v>178</v>
      </c>
      <c r="M87" s="61">
        <v>314.86</v>
      </c>
      <c r="N87" s="61">
        <v>236.96</v>
      </c>
      <c r="O87" s="61">
        <v>201.07</v>
      </c>
      <c r="P87" s="59">
        <v>71.89</v>
      </c>
      <c r="Q87" s="59">
        <v>85.03</v>
      </c>
      <c r="R87" s="59">
        <v>27.89</v>
      </c>
      <c r="S87" s="59">
        <v>10.31</v>
      </c>
      <c r="T87" s="60">
        <v>1.24</v>
      </c>
      <c r="U87" s="61">
        <v>949.26</v>
      </c>
    </row>
    <row r="88" spans="1:21" ht="16.5" customHeight="1" x14ac:dyDescent="0.25">
      <c r="A88" s="7"/>
      <c r="B88" s="7"/>
      <c r="C88" s="7"/>
      <c r="D88" s="7"/>
      <c r="E88" s="7" t="s">
        <v>246</v>
      </c>
      <c r="F88" s="7"/>
      <c r="G88" s="7"/>
      <c r="H88" s="7"/>
      <c r="I88" s="7"/>
      <c r="J88" s="7"/>
      <c r="K88" s="7"/>
      <c r="L88" s="9" t="s">
        <v>178</v>
      </c>
      <c r="M88" s="61">
        <v>345.9</v>
      </c>
      <c r="N88" s="61">
        <v>261.69</v>
      </c>
      <c r="O88" s="61">
        <v>218.69</v>
      </c>
      <c r="P88" s="59">
        <v>78.67</v>
      </c>
      <c r="Q88" s="59">
        <v>90.82</v>
      </c>
      <c r="R88" s="59">
        <v>30.58</v>
      </c>
      <c r="S88" s="59">
        <v>12.56</v>
      </c>
      <c r="T88" s="60">
        <v>1.1399999999999999</v>
      </c>
      <c r="U88" s="57">
        <v>1040.05</v>
      </c>
    </row>
    <row r="89" spans="1:21" ht="16.5" customHeight="1" x14ac:dyDescent="0.25">
      <c r="A89" s="7"/>
      <c r="B89" s="7"/>
      <c r="C89" s="7"/>
      <c r="D89" s="7"/>
      <c r="E89" s="7" t="s">
        <v>247</v>
      </c>
      <c r="F89" s="7"/>
      <c r="G89" s="7"/>
      <c r="H89" s="7"/>
      <c r="I89" s="7"/>
      <c r="J89" s="7"/>
      <c r="K89" s="7"/>
      <c r="L89" s="9" t="s">
        <v>178</v>
      </c>
      <c r="M89" s="61">
        <v>400.5</v>
      </c>
      <c r="N89" s="61">
        <v>289.83999999999997</v>
      </c>
      <c r="O89" s="61">
        <v>243.95</v>
      </c>
      <c r="P89" s="59">
        <v>88.08</v>
      </c>
      <c r="Q89" s="61">
        <v>104.01</v>
      </c>
      <c r="R89" s="59">
        <v>35.840000000000003</v>
      </c>
      <c r="S89" s="59">
        <v>14.03</v>
      </c>
      <c r="T89" s="60">
        <v>1.29</v>
      </c>
      <c r="U89" s="57">
        <v>1177.53</v>
      </c>
    </row>
    <row r="90" spans="1:21" ht="16.5" customHeight="1" x14ac:dyDescent="0.25">
      <c r="A90" s="7"/>
      <c r="B90" s="7"/>
      <c r="C90" s="7"/>
      <c r="D90" s="7"/>
      <c r="E90" s="7" t="s">
        <v>248</v>
      </c>
      <c r="F90" s="7"/>
      <c r="G90" s="7"/>
      <c r="H90" s="7"/>
      <c r="I90" s="7"/>
      <c r="J90" s="7"/>
      <c r="K90" s="7"/>
      <c r="L90" s="9" t="s">
        <v>178</v>
      </c>
      <c r="M90" s="61">
        <v>433.11</v>
      </c>
      <c r="N90" s="61">
        <v>306.45999999999998</v>
      </c>
      <c r="O90" s="61">
        <v>256.68</v>
      </c>
      <c r="P90" s="59">
        <v>94.99</v>
      </c>
      <c r="Q90" s="61">
        <v>111.28</v>
      </c>
      <c r="R90" s="59">
        <v>39.17</v>
      </c>
      <c r="S90" s="59">
        <v>14.35</v>
      </c>
      <c r="T90" s="60">
        <v>0.87</v>
      </c>
      <c r="U90" s="57">
        <v>1256.92</v>
      </c>
    </row>
    <row r="91" spans="1:21" ht="16.5" customHeight="1" x14ac:dyDescent="0.25">
      <c r="A91" s="7"/>
      <c r="B91" s="7"/>
      <c r="C91" s="7" t="s">
        <v>187</v>
      </c>
      <c r="D91" s="7"/>
      <c r="E91" s="7"/>
      <c r="F91" s="7"/>
      <c r="G91" s="7"/>
      <c r="H91" s="7"/>
      <c r="I91" s="7"/>
      <c r="J91" s="7"/>
      <c r="K91" s="7"/>
      <c r="L91" s="9"/>
      <c r="M91" s="10"/>
      <c r="N91" s="10"/>
      <c r="O91" s="10"/>
      <c r="P91" s="10"/>
      <c r="Q91" s="10"/>
      <c r="R91" s="10"/>
      <c r="S91" s="10"/>
      <c r="T91" s="10"/>
      <c r="U91" s="10"/>
    </row>
    <row r="92" spans="1:21" ht="16.5" customHeight="1" x14ac:dyDescent="0.25">
      <c r="A92" s="7"/>
      <c r="B92" s="7"/>
      <c r="C92" s="7"/>
      <c r="D92" s="7" t="s">
        <v>188</v>
      </c>
      <c r="E92" s="7"/>
      <c r="F92" s="7"/>
      <c r="G92" s="7"/>
      <c r="H92" s="7"/>
      <c r="I92" s="7"/>
      <c r="J92" s="7"/>
      <c r="K92" s="7"/>
      <c r="L92" s="9"/>
      <c r="M92" s="10"/>
      <c r="N92" s="10"/>
      <c r="O92" s="10"/>
      <c r="P92" s="10"/>
      <c r="Q92" s="10"/>
      <c r="R92" s="10"/>
      <c r="S92" s="10"/>
      <c r="T92" s="10"/>
      <c r="U92" s="10"/>
    </row>
    <row r="93" spans="1:21" ht="16.5" customHeight="1" x14ac:dyDescent="0.25">
      <c r="A93" s="7"/>
      <c r="B93" s="7"/>
      <c r="C93" s="7"/>
      <c r="D93" s="7"/>
      <c r="E93" s="7" t="s">
        <v>128</v>
      </c>
      <c r="F93" s="7"/>
      <c r="G93" s="7"/>
      <c r="H93" s="7"/>
      <c r="I93" s="7"/>
      <c r="J93" s="7"/>
      <c r="K93" s="7"/>
      <c r="L93" s="9" t="s">
        <v>178</v>
      </c>
      <c r="M93" s="60" t="s">
        <v>79</v>
      </c>
      <c r="N93" s="60" t="s">
        <v>79</v>
      </c>
      <c r="O93" s="60" t="s">
        <v>79</v>
      </c>
      <c r="P93" s="60" t="s">
        <v>79</v>
      </c>
      <c r="Q93" s="60" t="s">
        <v>79</v>
      </c>
      <c r="R93" s="60" t="s">
        <v>79</v>
      </c>
      <c r="S93" s="60" t="s">
        <v>79</v>
      </c>
      <c r="T93" s="60" t="s">
        <v>79</v>
      </c>
      <c r="U93" s="60" t="s">
        <v>79</v>
      </c>
    </row>
    <row r="94" spans="1:21" ht="16.5" customHeight="1" x14ac:dyDescent="0.25">
      <c r="A94" s="7"/>
      <c r="B94" s="7"/>
      <c r="C94" s="7"/>
      <c r="D94" s="7"/>
      <c r="E94" s="7" t="s">
        <v>250</v>
      </c>
      <c r="F94" s="7"/>
      <c r="G94" s="7"/>
      <c r="H94" s="7"/>
      <c r="I94" s="7"/>
      <c r="J94" s="7"/>
      <c r="K94" s="7"/>
      <c r="L94" s="9" t="s">
        <v>178</v>
      </c>
      <c r="M94" s="60" t="s">
        <v>79</v>
      </c>
      <c r="N94" s="60" t="s">
        <v>79</v>
      </c>
      <c r="O94" s="60" t="s">
        <v>79</v>
      </c>
      <c r="P94" s="60">
        <v>4.0599999999999996</v>
      </c>
      <c r="Q94" s="60" t="s">
        <v>79</v>
      </c>
      <c r="R94" s="60" t="s">
        <v>79</v>
      </c>
      <c r="S94" s="60" t="s">
        <v>79</v>
      </c>
      <c r="T94" s="60" t="s">
        <v>79</v>
      </c>
      <c r="U94" s="60">
        <v>4.0599999999999996</v>
      </c>
    </row>
    <row r="95" spans="1:21" ht="16.5" customHeight="1" x14ac:dyDescent="0.25">
      <c r="A95" s="7"/>
      <c r="B95" s="7"/>
      <c r="C95" s="7"/>
      <c r="D95" s="7"/>
      <c r="E95" s="7" t="s">
        <v>245</v>
      </c>
      <c r="F95" s="7"/>
      <c r="G95" s="7"/>
      <c r="H95" s="7"/>
      <c r="I95" s="7"/>
      <c r="J95" s="7"/>
      <c r="K95" s="7"/>
      <c r="L95" s="9" t="s">
        <v>178</v>
      </c>
      <c r="M95" s="60" t="s">
        <v>79</v>
      </c>
      <c r="N95" s="59">
        <v>11.04</v>
      </c>
      <c r="O95" s="59">
        <v>31.37</v>
      </c>
      <c r="P95" s="59">
        <v>19.399999999999999</v>
      </c>
      <c r="Q95" s="60" t="s">
        <v>79</v>
      </c>
      <c r="R95" s="60">
        <v>2.86</v>
      </c>
      <c r="S95" s="60" t="s">
        <v>79</v>
      </c>
      <c r="T95" s="60" t="s">
        <v>79</v>
      </c>
      <c r="U95" s="59">
        <v>64.67</v>
      </c>
    </row>
    <row r="96" spans="1:21" ht="16.5" customHeight="1" x14ac:dyDescent="0.25">
      <c r="A96" s="7"/>
      <c r="B96" s="7"/>
      <c r="C96" s="7"/>
      <c r="D96" s="7"/>
      <c r="E96" s="7" t="s">
        <v>246</v>
      </c>
      <c r="F96" s="7"/>
      <c r="G96" s="7"/>
      <c r="H96" s="7"/>
      <c r="I96" s="7"/>
      <c r="J96" s="7"/>
      <c r="K96" s="7"/>
      <c r="L96" s="9" t="s">
        <v>178</v>
      </c>
      <c r="M96" s="59">
        <v>28.51</v>
      </c>
      <c r="N96" s="59">
        <v>68.53</v>
      </c>
      <c r="O96" s="59">
        <v>65.790000000000006</v>
      </c>
      <c r="P96" s="60" t="s">
        <v>79</v>
      </c>
      <c r="Q96" s="59">
        <v>28.41</v>
      </c>
      <c r="R96" s="60">
        <v>8.48</v>
      </c>
      <c r="S96" s="60" t="s">
        <v>79</v>
      </c>
      <c r="T96" s="60">
        <v>0.11</v>
      </c>
      <c r="U96" s="61">
        <v>199.82</v>
      </c>
    </row>
    <row r="97" spans="1:21" ht="16.5" customHeight="1" x14ac:dyDescent="0.25">
      <c r="A97" s="7"/>
      <c r="B97" s="7"/>
      <c r="C97" s="7"/>
      <c r="D97" s="7"/>
      <c r="E97" s="7" t="s">
        <v>247</v>
      </c>
      <c r="F97" s="7"/>
      <c r="G97" s="7"/>
      <c r="H97" s="7"/>
      <c r="I97" s="7"/>
      <c r="J97" s="7"/>
      <c r="K97" s="7"/>
      <c r="L97" s="9" t="s">
        <v>178</v>
      </c>
      <c r="M97" s="61">
        <v>111.8</v>
      </c>
      <c r="N97" s="59">
        <v>97.85</v>
      </c>
      <c r="O97" s="59">
        <v>79.72</v>
      </c>
      <c r="P97" s="60" t="s">
        <v>79</v>
      </c>
      <c r="Q97" s="59">
        <v>37.340000000000003</v>
      </c>
      <c r="R97" s="59">
        <v>11.16</v>
      </c>
      <c r="S97" s="60" t="s">
        <v>79</v>
      </c>
      <c r="T97" s="60">
        <v>0.64</v>
      </c>
      <c r="U97" s="61">
        <v>338.52</v>
      </c>
    </row>
    <row r="98" spans="1:21" ht="16.5" customHeight="1" x14ac:dyDescent="0.25">
      <c r="A98" s="7"/>
      <c r="B98" s="7"/>
      <c r="C98" s="7"/>
      <c r="D98" s="7"/>
      <c r="E98" s="7" t="s">
        <v>248</v>
      </c>
      <c r="F98" s="7"/>
      <c r="G98" s="7"/>
      <c r="H98" s="7"/>
      <c r="I98" s="7"/>
      <c r="J98" s="7"/>
      <c r="K98" s="7"/>
      <c r="L98" s="9" t="s">
        <v>178</v>
      </c>
      <c r="M98" s="61">
        <v>159.88999999999999</v>
      </c>
      <c r="N98" s="60" t="s">
        <v>79</v>
      </c>
      <c r="O98" s="59">
        <v>84.22</v>
      </c>
      <c r="P98" s="60" t="s">
        <v>79</v>
      </c>
      <c r="Q98" s="59">
        <v>36.32</v>
      </c>
      <c r="R98" s="59">
        <v>10.81</v>
      </c>
      <c r="S98" s="60" t="s">
        <v>79</v>
      </c>
      <c r="T98" s="60">
        <v>0.79</v>
      </c>
      <c r="U98" s="61">
        <v>292.02999999999997</v>
      </c>
    </row>
    <row r="99" spans="1:21" ht="16.5" customHeight="1" x14ac:dyDescent="0.25">
      <c r="A99" s="7"/>
      <c r="B99" s="7"/>
      <c r="C99" s="7"/>
      <c r="D99" s="7" t="s">
        <v>284</v>
      </c>
      <c r="E99" s="7"/>
      <c r="F99" s="7"/>
      <c r="G99" s="7"/>
      <c r="H99" s="7"/>
      <c r="I99" s="7"/>
      <c r="J99" s="7"/>
      <c r="K99" s="7"/>
      <c r="L99" s="9"/>
      <c r="M99" s="10"/>
      <c r="N99" s="10"/>
      <c r="O99" s="10"/>
      <c r="P99" s="10"/>
      <c r="Q99" s="10"/>
      <c r="R99" s="10"/>
      <c r="S99" s="10"/>
      <c r="T99" s="10"/>
      <c r="U99" s="10"/>
    </row>
    <row r="100" spans="1:21" ht="16.5" customHeight="1" x14ac:dyDescent="0.25">
      <c r="A100" s="7"/>
      <c r="B100" s="7"/>
      <c r="C100" s="7"/>
      <c r="D100" s="7"/>
      <c r="E100" s="7" t="s">
        <v>128</v>
      </c>
      <c r="F100" s="7"/>
      <c r="G100" s="7"/>
      <c r="H100" s="7"/>
      <c r="I100" s="7"/>
      <c r="J100" s="7"/>
      <c r="K100" s="7"/>
      <c r="L100" s="9" t="s">
        <v>178</v>
      </c>
      <c r="M100" s="60">
        <v>1.5</v>
      </c>
      <c r="N100" s="61">
        <v>105.21</v>
      </c>
      <c r="O100" s="61">
        <v>105</v>
      </c>
      <c r="P100" s="56" t="s">
        <v>77</v>
      </c>
      <c r="Q100" s="60">
        <v>1.1000000000000001</v>
      </c>
      <c r="R100" s="60">
        <v>8.6</v>
      </c>
      <c r="S100" s="56" t="s">
        <v>77</v>
      </c>
      <c r="T100" s="56" t="s">
        <v>77</v>
      </c>
      <c r="U100" s="61">
        <v>221.41</v>
      </c>
    </row>
    <row r="101" spans="1:21" ht="16.5" customHeight="1" x14ac:dyDescent="0.25">
      <c r="A101" s="7"/>
      <c r="B101" s="7"/>
      <c r="C101" s="7"/>
      <c r="D101" s="7"/>
      <c r="E101" s="7" t="s">
        <v>250</v>
      </c>
      <c r="F101" s="7"/>
      <c r="G101" s="7"/>
      <c r="H101" s="7"/>
      <c r="I101" s="7"/>
      <c r="J101" s="7"/>
      <c r="K101" s="7"/>
      <c r="L101" s="9" t="s">
        <v>178</v>
      </c>
      <c r="M101" s="60">
        <v>1.62</v>
      </c>
      <c r="N101" s="61">
        <v>105.47</v>
      </c>
      <c r="O101" s="59">
        <v>84.67</v>
      </c>
      <c r="P101" s="56" t="s">
        <v>77</v>
      </c>
      <c r="Q101" s="60">
        <v>1.22</v>
      </c>
      <c r="R101" s="60">
        <v>7.92</v>
      </c>
      <c r="S101" s="56" t="s">
        <v>77</v>
      </c>
      <c r="T101" s="56" t="s">
        <v>77</v>
      </c>
      <c r="U101" s="61">
        <v>200.9</v>
      </c>
    </row>
    <row r="102" spans="1:21" ht="16.5" customHeight="1" x14ac:dyDescent="0.25">
      <c r="A102" s="7"/>
      <c r="B102" s="7"/>
      <c r="C102" s="7"/>
      <c r="D102" s="7"/>
      <c r="E102" s="7" t="s">
        <v>245</v>
      </c>
      <c r="F102" s="7"/>
      <c r="G102" s="7"/>
      <c r="H102" s="7"/>
      <c r="I102" s="7"/>
      <c r="J102" s="7"/>
      <c r="K102" s="7"/>
      <c r="L102" s="9" t="s">
        <v>178</v>
      </c>
      <c r="M102" s="60">
        <v>1.65</v>
      </c>
      <c r="N102" s="61">
        <v>105.78</v>
      </c>
      <c r="O102" s="59">
        <v>67.91</v>
      </c>
      <c r="P102" s="56" t="s">
        <v>77</v>
      </c>
      <c r="Q102" s="60">
        <v>1.44</v>
      </c>
      <c r="R102" s="60">
        <v>8.15</v>
      </c>
      <c r="S102" s="56" t="s">
        <v>77</v>
      </c>
      <c r="T102" s="56" t="s">
        <v>77</v>
      </c>
      <c r="U102" s="61">
        <v>184.93</v>
      </c>
    </row>
    <row r="103" spans="1:21" ht="16.5" customHeight="1" x14ac:dyDescent="0.25">
      <c r="A103" s="7"/>
      <c r="B103" s="7"/>
      <c r="C103" s="7"/>
      <c r="D103" s="7"/>
      <c r="E103" s="7" t="s">
        <v>246</v>
      </c>
      <c r="F103" s="7"/>
      <c r="G103" s="7"/>
      <c r="H103" s="7"/>
      <c r="I103" s="7"/>
      <c r="J103" s="7"/>
      <c r="K103" s="7"/>
      <c r="L103" s="9" t="s">
        <v>178</v>
      </c>
      <c r="M103" s="60">
        <v>1.69</v>
      </c>
      <c r="N103" s="61">
        <v>107.09</v>
      </c>
      <c r="O103" s="59">
        <v>64.84</v>
      </c>
      <c r="P103" s="60">
        <v>0.52</v>
      </c>
      <c r="Q103" s="60">
        <v>1.37</v>
      </c>
      <c r="R103" s="60">
        <v>7.78</v>
      </c>
      <c r="S103" s="56" t="s">
        <v>77</v>
      </c>
      <c r="T103" s="56" t="s">
        <v>77</v>
      </c>
      <c r="U103" s="61">
        <v>183.29</v>
      </c>
    </row>
    <row r="104" spans="1:21" ht="16.5" customHeight="1" x14ac:dyDescent="0.25">
      <c r="A104" s="7"/>
      <c r="B104" s="7"/>
      <c r="C104" s="7"/>
      <c r="D104" s="7"/>
      <c r="E104" s="7" t="s">
        <v>285</v>
      </c>
      <c r="F104" s="7"/>
      <c r="G104" s="7"/>
      <c r="H104" s="7"/>
      <c r="I104" s="7"/>
      <c r="J104" s="7"/>
      <c r="K104" s="7"/>
      <c r="L104" s="9" t="s">
        <v>178</v>
      </c>
      <c r="M104" s="60">
        <v>1.61</v>
      </c>
      <c r="N104" s="61">
        <v>110.09</v>
      </c>
      <c r="O104" s="59">
        <v>50.21</v>
      </c>
      <c r="P104" s="60">
        <v>0.54</v>
      </c>
      <c r="Q104" s="60">
        <v>1.28</v>
      </c>
      <c r="R104" s="59">
        <v>13.2</v>
      </c>
      <c r="S104" s="56" t="s">
        <v>77</v>
      </c>
      <c r="T104" s="56" t="s">
        <v>77</v>
      </c>
      <c r="U104" s="61">
        <v>176.92</v>
      </c>
    </row>
    <row r="105" spans="1:21" ht="16.5" customHeight="1" x14ac:dyDescent="0.25">
      <c r="A105" s="7"/>
      <c r="B105" s="7"/>
      <c r="C105" s="7"/>
      <c r="D105" s="7"/>
      <c r="E105" s="7" t="s">
        <v>248</v>
      </c>
      <c r="F105" s="7"/>
      <c r="G105" s="7"/>
      <c r="H105" s="7"/>
      <c r="I105" s="7"/>
      <c r="J105" s="7"/>
      <c r="K105" s="7"/>
      <c r="L105" s="9" t="s">
        <v>178</v>
      </c>
      <c r="M105" s="60">
        <v>1.51</v>
      </c>
      <c r="N105" s="61">
        <v>109.99</v>
      </c>
      <c r="O105" s="59">
        <v>61.08</v>
      </c>
      <c r="P105" s="60">
        <v>0.43</v>
      </c>
      <c r="Q105" s="60">
        <v>1.26</v>
      </c>
      <c r="R105" s="59">
        <v>11.68</v>
      </c>
      <c r="S105" s="60" t="s">
        <v>79</v>
      </c>
      <c r="T105" s="60" t="s">
        <v>79</v>
      </c>
      <c r="U105" s="61">
        <v>185.95</v>
      </c>
    </row>
    <row r="106" spans="1:21" ht="16.5" customHeight="1" x14ac:dyDescent="0.25">
      <c r="A106" s="7"/>
      <c r="B106" s="7" t="s">
        <v>197</v>
      </c>
      <c r="C106" s="7"/>
      <c r="D106" s="7"/>
      <c r="E106" s="7"/>
      <c r="F106" s="7"/>
      <c r="G106" s="7"/>
      <c r="H106" s="7"/>
      <c r="I106" s="7"/>
      <c r="J106" s="7"/>
      <c r="K106" s="7"/>
      <c r="L106" s="9"/>
      <c r="M106" s="10"/>
      <c r="N106" s="10"/>
      <c r="O106" s="10"/>
      <c r="P106" s="10"/>
      <c r="Q106" s="10"/>
      <c r="R106" s="10"/>
      <c r="S106" s="10"/>
      <c r="T106" s="10"/>
      <c r="U106" s="10"/>
    </row>
    <row r="107" spans="1:21" ht="16.5" customHeight="1" x14ac:dyDescent="0.25">
      <c r="A107" s="7"/>
      <c r="B107" s="7"/>
      <c r="C107" s="7" t="s">
        <v>176</v>
      </c>
      <c r="D107" s="7"/>
      <c r="E107" s="7"/>
      <c r="F107" s="7"/>
      <c r="G107" s="7"/>
      <c r="H107" s="7"/>
      <c r="I107" s="7"/>
      <c r="J107" s="7"/>
      <c r="K107" s="7"/>
      <c r="L107" s="9"/>
      <c r="M107" s="10"/>
      <c r="N107" s="10"/>
      <c r="O107" s="10"/>
      <c r="P107" s="10"/>
      <c r="Q107" s="10"/>
      <c r="R107" s="10"/>
      <c r="S107" s="10"/>
      <c r="T107" s="10"/>
      <c r="U107" s="10"/>
    </row>
    <row r="108" spans="1:21" ht="16.5" customHeight="1" x14ac:dyDescent="0.25">
      <c r="A108" s="7"/>
      <c r="B108" s="7"/>
      <c r="C108" s="7"/>
      <c r="D108" s="7" t="s">
        <v>198</v>
      </c>
      <c r="E108" s="7"/>
      <c r="F108" s="7"/>
      <c r="G108" s="7"/>
      <c r="H108" s="7"/>
      <c r="I108" s="7"/>
      <c r="J108" s="7"/>
      <c r="K108" s="7"/>
      <c r="L108" s="9"/>
      <c r="M108" s="10"/>
      <c r="N108" s="10"/>
      <c r="O108" s="10"/>
      <c r="P108" s="10"/>
      <c r="Q108" s="10"/>
      <c r="R108" s="10"/>
      <c r="S108" s="10"/>
      <c r="T108" s="10"/>
      <c r="U108" s="10"/>
    </row>
    <row r="109" spans="1:21" ht="16.5" customHeight="1" x14ac:dyDescent="0.25">
      <c r="A109" s="7"/>
      <c r="B109" s="7"/>
      <c r="C109" s="7"/>
      <c r="D109" s="7"/>
      <c r="E109" s="7" t="s">
        <v>128</v>
      </c>
      <c r="F109" s="7"/>
      <c r="G109" s="7"/>
      <c r="H109" s="7"/>
      <c r="I109" s="7"/>
      <c r="J109" s="7"/>
      <c r="K109" s="7"/>
      <c r="L109" s="9" t="s">
        <v>178</v>
      </c>
      <c r="M109" s="59">
        <v>77.7</v>
      </c>
      <c r="N109" s="59">
        <v>18.760000000000002</v>
      </c>
      <c r="O109" s="59">
        <v>34.06</v>
      </c>
      <c r="P109" s="59">
        <v>37.76</v>
      </c>
      <c r="Q109" s="59">
        <v>41.25</v>
      </c>
      <c r="R109" s="60">
        <v>4.92</v>
      </c>
      <c r="S109" s="60">
        <v>1.61</v>
      </c>
      <c r="T109" s="60">
        <v>0.44</v>
      </c>
      <c r="U109" s="61">
        <v>216.48</v>
      </c>
    </row>
    <row r="110" spans="1:21" ht="16.5" customHeight="1" x14ac:dyDescent="0.25">
      <c r="A110" s="7"/>
      <c r="B110" s="7"/>
      <c r="C110" s="7"/>
      <c r="D110" s="7"/>
      <c r="E110" s="7" t="s">
        <v>250</v>
      </c>
      <c r="F110" s="7"/>
      <c r="G110" s="7"/>
      <c r="H110" s="7"/>
      <c r="I110" s="7"/>
      <c r="J110" s="7"/>
      <c r="K110" s="7"/>
      <c r="L110" s="9" t="s">
        <v>178</v>
      </c>
      <c r="M110" s="59">
        <v>74.3</v>
      </c>
      <c r="N110" s="59">
        <v>17.73</v>
      </c>
      <c r="O110" s="59">
        <v>32.130000000000003</v>
      </c>
      <c r="P110" s="59">
        <v>35</v>
      </c>
      <c r="Q110" s="59">
        <v>38.9</v>
      </c>
      <c r="R110" s="60">
        <v>4.76</v>
      </c>
      <c r="S110" s="60" t="s">
        <v>79</v>
      </c>
      <c r="T110" s="60">
        <v>0.41</v>
      </c>
      <c r="U110" s="61">
        <v>203.25</v>
      </c>
    </row>
    <row r="111" spans="1:21" ht="16.5" customHeight="1" x14ac:dyDescent="0.25">
      <c r="A111" s="7"/>
      <c r="B111" s="7"/>
      <c r="C111" s="7"/>
      <c r="D111" s="7"/>
      <c r="E111" s="7" t="s">
        <v>245</v>
      </c>
      <c r="F111" s="7"/>
      <c r="G111" s="7"/>
      <c r="H111" s="7"/>
      <c r="I111" s="7"/>
      <c r="J111" s="7"/>
      <c r="K111" s="7"/>
      <c r="L111" s="9" t="s">
        <v>178</v>
      </c>
      <c r="M111" s="59">
        <v>66.569999999999993</v>
      </c>
      <c r="N111" s="59">
        <v>16.12</v>
      </c>
      <c r="O111" s="59">
        <v>28.95</v>
      </c>
      <c r="P111" s="59">
        <v>31.43</v>
      </c>
      <c r="Q111" s="59">
        <v>35.049999999999997</v>
      </c>
      <c r="R111" s="60">
        <v>4.5</v>
      </c>
      <c r="S111" s="60" t="s">
        <v>79</v>
      </c>
      <c r="T111" s="60">
        <v>0.37</v>
      </c>
      <c r="U111" s="61">
        <v>182.99</v>
      </c>
    </row>
    <row r="112" spans="1:21" ht="16.5" customHeight="1" x14ac:dyDescent="0.25">
      <c r="A112" s="7"/>
      <c r="B112" s="7"/>
      <c r="C112" s="7"/>
      <c r="D112" s="7"/>
      <c r="E112" s="7" t="s">
        <v>246</v>
      </c>
      <c r="F112" s="7"/>
      <c r="G112" s="7"/>
      <c r="H112" s="7"/>
      <c r="I112" s="7"/>
      <c r="J112" s="7"/>
      <c r="K112" s="7"/>
      <c r="L112" s="9" t="s">
        <v>178</v>
      </c>
      <c r="M112" s="59">
        <v>64.38</v>
      </c>
      <c r="N112" s="59">
        <v>15.87</v>
      </c>
      <c r="O112" s="59">
        <v>27.75</v>
      </c>
      <c r="P112" s="59">
        <v>31.34</v>
      </c>
      <c r="Q112" s="59">
        <v>34.020000000000003</v>
      </c>
      <c r="R112" s="60">
        <v>4.51</v>
      </c>
      <c r="S112" s="60" t="s">
        <v>79</v>
      </c>
      <c r="T112" s="60">
        <v>0.37</v>
      </c>
      <c r="U112" s="61">
        <v>178.24</v>
      </c>
    </row>
    <row r="113" spans="1:21" ht="16.5" customHeight="1" x14ac:dyDescent="0.25">
      <c r="A113" s="7"/>
      <c r="B113" s="7"/>
      <c r="C113" s="7"/>
      <c r="D113" s="7"/>
      <c r="E113" s="7" t="s">
        <v>247</v>
      </c>
      <c r="F113" s="7"/>
      <c r="G113" s="7"/>
      <c r="H113" s="7"/>
      <c r="I113" s="7"/>
      <c r="J113" s="7"/>
      <c r="K113" s="7"/>
      <c r="L113" s="9" t="s">
        <v>178</v>
      </c>
      <c r="M113" s="59">
        <v>61.03</v>
      </c>
      <c r="N113" s="59">
        <v>15.67</v>
      </c>
      <c r="O113" s="59">
        <v>26.35</v>
      </c>
      <c r="P113" s="59">
        <v>31.07</v>
      </c>
      <c r="Q113" s="59">
        <v>32.08</v>
      </c>
      <c r="R113" s="60">
        <v>4.5199999999999996</v>
      </c>
      <c r="S113" s="60" t="s">
        <v>79</v>
      </c>
      <c r="T113" s="60">
        <v>0.37</v>
      </c>
      <c r="U113" s="61">
        <v>171.09</v>
      </c>
    </row>
    <row r="114" spans="1:21" ht="16.5" customHeight="1" x14ac:dyDescent="0.25">
      <c r="A114" s="7"/>
      <c r="B114" s="7"/>
      <c r="C114" s="7"/>
      <c r="D114" s="7"/>
      <c r="E114" s="7" t="s">
        <v>248</v>
      </c>
      <c r="F114" s="7"/>
      <c r="G114" s="7"/>
      <c r="H114" s="7"/>
      <c r="I114" s="7"/>
      <c r="J114" s="7"/>
      <c r="K114" s="7"/>
      <c r="L114" s="9" t="s">
        <v>178</v>
      </c>
      <c r="M114" s="59">
        <v>55.12</v>
      </c>
      <c r="N114" s="59">
        <v>15.16</v>
      </c>
      <c r="O114" s="59">
        <v>24.97</v>
      </c>
      <c r="P114" s="59">
        <v>30.08</v>
      </c>
      <c r="Q114" s="59">
        <v>29.34</v>
      </c>
      <c r="R114" s="60">
        <v>4.5</v>
      </c>
      <c r="S114" s="60" t="s">
        <v>79</v>
      </c>
      <c r="T114" s="60">
        <v>0.37</v>
      </c>
      <c r="U114" s="61">
        <v>159.54</v>
      </c>
    </row>
    <row r="115" spans="1:21" ht="16.5" customHeight="1" x14ac:dyDescent="0.25">
      <c r="A115" s="7"/>
      <c r="B115" s="7"/>
      <c r="C115" s="7"/>
      <c r="D115" s="7" t="s">
        <v>199</v>
      </c>
      <c r="E115" s="7"/>
      <c r="F115" s="7"/>
      <c r="G115" s="7"/>
      <c r="H115" s="7"/>
      <c r="I115" s="7"/>
      <c r="J115" s="7"/>
      <c r="K115" s="7"/>
      <c r="L115" s="9"/>
      <c r="M115" s="10"/>
      <c r="N115" s="10"/>
      <c r="O115" s="10"/>
      <c r="P115" s="10"/>
      <c r="Q115" s="10"/>
      <c r="R115" s="10"/>
      <c r="S115" s="10"/>
      <c r="T115" s="10"/>
      <c r="U115" s="10"/>
    </row>
    <row r="116" spans="1:21" ht="16.5" customHeight="1" x14ac:dyDescent="0.25">
      <c r="A116" s="7"/>
      <c r="B116" s="7"/>
      <c r="C116" s="7"/>
      <c r="D116" s="7"/>
      <c r="E116" s="7" t="s">
        <v>128</v>
      </c>
      <c r="F116" s="7"/>
      <c r="G116" s="7"/>
      <c r="H116" s="7"/>
      <c r="I116" s="7"/>
      <c r="J116" s="7"/>
      <c r="K116" s="7"/>
      <c r="L116" s="9" t="s">
        <v>178</v>
      </c>
      <c r="M116" s="60">
        <v>1.05</v>
      </c>
      <c r="N116" s="60">
        <v>7.66</v>
      </c>
      <c r="O116" s="59">
        <v>23.5</v>
      </c>
      <c r="P116" s="60">
        <v>6.29</v>
      </c>
      <c r="Q116" s="60">
        <v>9.65</v>
      </c>
      <c r="R116" s="60">
        <v>1.62</v>
      </c>
      <c r="S116" s="60">
        <v>0.89</v>
      </c>
      <c r="T116" s="59">
        <v>26.11</v>
      </c>
      <c r="U116" s="59">
        <v>76.760000000000005</v>
      </c>
    </row>
    <row r="117" spans="1:21" ht="16.5" customHeight="1" x14ac:dyDescent="0.25">
      <c r="A117" s="7"/>
      <c r="B117" s="7"/>
      <c r="C117" s="7"/>
      <c r="D117" s="7"/>
      <c r="E117" s="7" t="s">
        <v>250</v>
      </c>
      <c r="F117" s="7"/>
      <c r="G117" s="7"/>
      <c r="H117" s="7"/>
      <c r="I117" s="7"/>
      <c r="J117" s="7"/>
      <c r="K117" s="7"/>
      <c r="L117" s="9" t="s">
        <v>178</v>
      </c>
      <c r="M117" s="60">
        <v>0.96</v>
      </c>
      <c r="N117" s="60">
        <v>7.14</v>
      </c>
      <c r="O117" s="59">
        <v>12.63</v>
      </c>
      <c r="P117" s="60">
        <v>4.25</v>
      </c>
      <c r="Q117" s="60">
        <v>9.81</v>
      </c>
      <c r="R117" s="60">
        <v>1.49</v>
      </c>
      <c r="S117" s="60" t="s">
        <v>79</v>
      </c>
      <c r="T117" s="59">
        <v>24.21</v>
      </c>
      <c r="U117" s="59">
        <v>60.48</v>
      </c>
    </row>
    <row r="118" spans="1:21" ht="16.5" customHeight="1" x14ac:dyDescent="0.25">
      <c r="A118" s="7"/>
      <c r="B118" s="7"/>
      <c r="C118" s="7"/>
      <c r="D118" s="7"/>
      <c r="E118" s="7" t="s">
        <v>245</v>
      </c>
      <c r="F118" s="7"/>
      <c r="G118" s="7"/>
      <c r="H118" s="7"/>
      <c r="I118" s="7"/>
      <c r="J118" s="7"/>
      <c r="K118" s="7"/>
      <c r="L118" s="9" t="s">
        <v>178</v>
      </c>
      <c r="M118" s="60">
        <v>0.84</v>
      </c>
      <c r="N118" s="60">
        <v>6.83</v>
      </c>
      <c r="O118" s="59">
        <v>14.6</v>
      </c>
      <c r="P118" s="60">
        <v>2.89</v>
      </c>
      <c r="Q118" s="60">
        <v>7.45</v>
      </c>
      <c r="R118" s="60">
        <v>0.87</v>
      </c>
      <c r="S118" s="60" t="s">
        <v>79</v>
      </c>
      <c r="T118" s="60">
        <v>9.65</v>
      </c>
      <c r="U118" s="59">
        <v>45.53</v>
      </c>
    </row>
    <row r="119" spans="1:21" ht="16.5" customHeight="1" x14ac:dyDescent="0.25">
      <c r="A119" s="7"/>
      <c r="B119" s="7"/>
      <c r="C119" s="7"/>
      <c r="D119" s="7"/>
      <c r="E119" s="7" t="s">
        <v>246</v>
      </c>
      <c r="F119" s="7"/>
      <c r="G119" s="7"/>
      <c r="H119" s="7"/>
      <c r="I119" s="7"/>
      <c r="J119" s="7"/>
      <c r="K119" s="7"/>
      <c r="L119" s="9" t="s">
        <v>178</v>
      </c>
      <c r="M119" s="60">
        <v>0.83</v>
      </c>
      <c r="N119" s="60">
        <v>6.65</v>
      </c>
      <c r="O119" s="59">
        <v>11.89</v>
      </c>
      <c r="P119" s="60">
        <v>1.46</v>
      </c>
      <c r="Q119" s="60">
        <v>7.27</v>
      </c>
      <c r="R119" s="60">
        <v>0.79</v>
      </c>
      <c r="S119" s="60" t="s">
        <v>79</v>
      </c>
      <c r="T119" s="60">
        <v>9.69</v>
      </c>
      <c r="U119" s="59">
        <v>38.590000000000003</v>
      </c>
    </row>
    <row r="120" spans="1:21" ht="16.5" customHeight="1" x14ac:dyDescent="0.25">
      <c r="A120" s="7"/>
      <c r="B120" s="7"/>
      <c r="C120" s="7"/>
      <c r="D120" s="7"/>
      <c r="E120" s="7" t="s">
        <v>247</v>
      </c>
      <c r="F120" s="7"/>
      <c r="G120" s="7"/>
      <c r="H120" s="7"/>
      <c r="I120" s="7"/>
      <c r="J120" s="7"/>
      <c r="K120" s="7"/>
      <c r="L120" s="9" t="s">
        <v>178</v>
      </c>
      <c r="M120" s="60">
        <v>1.19</v>
      </c>
      <c r="N120" s="60">
        <v>5.97</v>
      </c>
      <c r="O120" s="60">
        <v>5.16</v>
      </c>
      <c r="P120" s="60">
        <v>2.17</v>
      </c>
      <c r="Q120" s="60">
        <v>6.61</v>
      </c>
      <c r="R120" s="60">
        <v>0.62</v>
      </c>
      <c r="S120" s="60" t="s">
        <v>79</v>
      </c>
      <c r="T120" s="59">
        <v>18.09</v>
      </c>
      <c r="U120" s="59">
        <v>39.9</v>
      </c>
    </row>
    <row r="121" spans="1:21" ht="16.5" customHeight="1" x14ac:dyDescent="0.25">
      <c r="A121" s="7"/>
      <c r="B121" s="7"/>
      <c r="C121" s="7"/>
      <c r="D121" s="7"/>
      <c r="E121" s="7" t="s">
        <v>248</v>
      </c>
      <c r="F121" s="7"/>
      <c r="G121" s="7"/>
      <c r="H121" s="7"/>
      <c r="I121" s="7"/>
      <c r="J121" s="7"/>
      <c r="K121" s="7"/>
      <c r="L121" s="9" t="s">
        <v>178</v>
      </c>
      <c r="M121" s="60">
        <v>0.82</v>
      </c>
      <c r="N121" s="60">
        <v>5.35</v>
      </c>
      <c r="O121" s="60">
        <v>8.85</v>
      </c>
      <c r="P121" s="60">
        <v>3.47</v>
      </c>
      <c r="Q121" s="60">
        <v>6.65</v>
      </c>
      <c r="R121" s="60">
        <v>0.8</v>
      </c>
      <c r="S121" s="60" t="s">
        <v>79</v>
      </c>
      <c r="T121" s="59">
        <v>11</v>
      </c>
      <c r="U121" s="59">
        <v>38.1</v>
      </c>
    </row>
    <row r="122" spans="1:21" ht="16.5" customHeight="1" x14ac:dyDescent="0.25">
      <c r="A122" s="7"/>
      <c r="B122" s="7"/>
      <c r="C122" s="7"/>
      <c r="D122" s="7" t="s">
        <v>200</v>
      </c>
      <c r="E122" s="7"/>
      <c r="F122" s="7"/>
      <c r="G122" s="7"/>
      <c r="H122" s="7"/>
      <c r="I122" s="7"/>
      <c r="J122" s="7"/>
      <c r="K122" s="7"/>
      <c r="L122" s="9"/>
      <c r="M122" s="10"/>
      <c r="N122" s="10"/>
      <c r="O122" s="10"/>
      <c r="P122" s="10"/>
      <c r="Q122" s="10"/>
      <c r="R122" s="10"/>
      <c r="S122" s="10"/>
      <c r="T122" s="10"/>
      <c r="U122" s="10"/>
    </row>
    <row r="123" spans="1:21" ht="16.5" customHeight="1" x14ac:dyDescent="0.25">
      <c r="A123" s="7"/>
      <c r="B123" s="7"/>
      <c r="C123" s="7"/>
      <c r="D123" s="7"/>
      <c r="E123" s="7" t="s">
        <v>128</v>
      </c>
      <c r="F123" s="7"/>
      <c r="G123" s="7"/>
      <c r="H123" s="7"/>
      <c r="I123" s="7"/>
      <c r="J123" s="7"/>
      <c r="K123" s="7"/>
      <c r="L123" s="9" t="s">
        <v>178</v>
      </c>
      <c r="M123" s="61">
        <v>118.54</v>
      </c>
      <c r="N123" s="59">
        <v>80.19</v>
      </c>
      <c r="O123" s="59">
        <v>61.93</v>
      </c>
      <c r="P123" s="59">
        <v>32.049999999999997</v>
      </c>
      <c r="Q123" s="59">
        <v>31.53</v>
      </c>
      <c r="R123" s="60">
        <v>9.8800000000000008</v>
      </c>
      <c r="S123" s="60">
        <v>7.05</v>
      </c>
      <c r="T123" s="60">
        <v>3.08</v>
      </c>
      <c r="U123" s="61">
        <v>344.24</v>
      </c>
    </row>
    <row r="124" spans="1:21" ht="16.5" customHeight="1" x14ac:dyDescent="0.25">
      <c r="A124" s="7"/>
      <c r="B124" s="7"/>
      <c r="C124" s="7"/>
      <c r="D124" s="7"/>
      <c r="E124" s="7" t="s">
        <v>250</v>
      </c>
      <c r="F124" s="7"/>
      <c r="G124" s="7"/>
      <c r="H124" s="7"/>
      <c r="I124" s="7"/>
      <c r="J124" s="7"/>
      <c r="K124" s="7"/>
      <c r="L124" s="9" t="s">
        <v>178</v>
      </c>
      <c r="M124" s="61">
        <v>109.62</v>
      </c>
      <c r="N124" s="59">
        <v>78.56</v>
      </c>
      <c r="O124" s="59">
        <v>58.71</v>
      </c>
      <c r="P124" s="59">
        <v>30.49</v>
      </c>
      <c r="Q124" s="59">
        <v>29.57</v>
      </c>
      <c r="R124" s="60">
        <v>7.56</v>
      </c>
      <c r="S124" s="60">
        <v>2.71</v>
      </c>
      <c r="T124" s="60">
        <v>2.15</v>
      </c>
      <c r="U124" s="61">
        <v>319.37</v>
      </c>
    </row>
    <row r="125" spans="1:21" ht="16.5" customHeight="1" x14ac:dyDescent="0.25">
      <c r="A125" s="7"/>
      <c r="B125" s="7"/>
      <c r="C125" s="7"/>
      <c r="D125" s="7"/>
      <c r="E125" s="7" t="s">
        <v>245</v>
      </c>
      <c r="F125" s="7"/>
      <c r="G125" s="7"/>
      <c r="H125" s="7"/>
      <c r="I125" s="7"/>
      <c r="J125" s="7"/>
      <c r="K125" s="7"/>
      <c r="L125" s="9" t="s">
        <v>178</v>
      </c>
      <c r="M125" s="61">
        <v>101.35</v>
      </c>
      <c r="N125" s="59">
        <v>78.239999999999995</v>
      </c>
      <c r="O125" s="59">
        <v>55.39</v>
      </c>
      <c r="P125" s="59">
        <v>26.25</v>
      </c>
      <c r="Q125" s="59">
        <v>27.55</v>
      </c>
      <c r="R125" s="60">
        <v>7.23</v>
      </c>
      <c r="S125" s="60">
        <v>4.2</v>
      </c>
      <c r="T125" s="60">
        <v>2.64</v>
      </c>
      <c r="U125" s="61">
        <v>302.85000000000002</v>
      </c>
    </row>
    <row r="126" spans="1:21" ht="16.5" customHeight="1" x14ac:dyDescent="0.25">
      <c r="A126" s="7"/>
      <c r="B126" s="7"/>
      <c r="C126" s="7"/>
      <c r="D126" s="7"/>
      <c r="E126" s="7" t="s">
        <v>246</v>
      </c>
      <c r="F126" s="7"/>
      <c r="G126" s="7"/>
      <c r="H126" s="7"/>
      <c r="I126" s="7"/>
      <c r="J126" s="7"/>
      <c r="K126" s="7"/>
      <c r="L126" s="9" t="s">
        <v>178</v>
      </c>
      <c r="M126" s="59">
        <v>99.2</v>
      </c>
      <c r="N126" s="59">
        <v>78.87</v>
      </c>
      <c r="O126" s="59">
        <v>51.73</v>
      </c>
      <c r="P126" s="59">
        <v>29.9</v>
      </c>
      <c r="Q126" s="59">
        <v>25.34</v>
      </c>
      <c r="R126" s="60">
        <v>8.1</v>
      </c>
      <c r="S126" s="60">
        <v>3.95</v>
      </c>
      <c r="T126" s="60">
        <v>2.2799999999999998</v>
      </c>
      <c r="U126" s="61">
        <v>300.12</v>
      </c>
    </row>
    <row r="127" spans="1:21" ht="16.5" customHeight="1" x14ac:dyDescent="0.25">
      <c r="A127" s="7"/>
      <c r="B127" s="7"/>
      <c r="C127" s="7"/>
      <c r="D127" s="7"/>
      <c r="E127" s="7" t="s">
        <v>247</v>
      </c>
      <c r="F127" s="7"/>
      <c r="G127" s="7"/>
      <c r="H127" s="7"/>
      <c r="I127" s="7"/>
      <c r="J127" s="7"/>
      <c r="K127" s="7"/>
      <c r="L127" s="9" t="s">
        <v>178</v>
      </c>
      <c r="M127" s="59">
        <v>95.7</v>
      </c>
      <c r="N127" s="59">
        <v>71.72</v>
      </c>
      <c r="O127" s="59">
        <v>50.01</v>
      </c>
      <c r="P127" s="59">
        <v>22.23</v>
      </c>
      <c r="Q127" s="59">
        <v>24.88</v>
      </c>
      <c r="R127" s="60">
        <v>5.64</v>
      </c>
      <c r="S127" s="60">
        <v>3.97</v>
      </c>
      <c r="T127" s="60">
        <v>1.91</v>
      </c>
      <c r="U127" s="61">
        <v>276.82</v>
      </c>
    </row>
    <row r="128" spans="1:21" ht="16.5" customHeight="1" x14ac:dyDescent="0.25">
      <c r="A128" s="7"/>
      <c r="B128" s="7"/>
      <c r="C128" s="7"/>
      <c r="D128" s="7"/>
      <c r="E128" s="7" t="s">
        <v>248</v>
      </c>
      <c r="F128" s="7"/>
      <c r="G128" s="7"/>
      <c r="H128" s="7"/>
      <c r="I128" s="7"/>
      <c r="J128" s="7"/>
      <c r="K128" s="7"/>
      <c r="L128" s="9" t="s">
        <v>178</v>
      </c>
      <c r="M128" s="59">
        <v>93.41</v>
      </c>
      <c r="N128" s="59">
        <v>68.989999999999995</v>
      </c>
      <c r="O128" s="59">
        <v>51.86</v>
      </c>
      <c r="P128" s="59">
        <v>26.4</v>
      </c>
      <c r="Q128" s="59">
        <v>24.65</v>
      </c>
      <c r="R128" s="60">
        <v>6.08</v>
      </c>
      <c r="S128" s="60">
        <v>2.42</v>
      </c>
      <c r="T128" s="60">
        <v>3.55</v>
      </c>
      <c r="U128" s="61">
        <v>280.07</v>
      </c>
    </row>
    <row r="129" spans="1:21" ht="16.5" customHeight="1" x14ac:dyDescent="0.25">
      <c r="A129" s="7"/>
      <c r="B129" s="7"/>
      <c r="C129" s="7"/>
      <c r="D129" s="7" t="s">
        <v>286</v>
      </c>
      <c r="E129" s="7"/>
      <c r="F129" s="7"/>
      <c r="G129" s="7"/>
      <c r="H129" s="7"/>
      <c r="I129" s="7"/>
      <c r="J129" s="7"/>
      <c r="K129" s="7"/>
      <c r="L129" s="9"/>
      <c r="M129" s="10"/>
      <c r="N129" s="10"/>
      <c r="O129" s="10"/>
      <c r="P129" s="10"/>
      <c r="Q129" s="10"/>
      <c r="R129" s="10"/>
      <c r="S129" s="10"/>
      <c r="T129" s="10"/>
      <c r="U129" s="10"/>
    </row>
    <row r="130" spans="1:21" ht="16.5" customHeight="1" x14ac:dyDescent="0.25">
      <c r="A130" s="7"/>
      <c r="B130" s="7"/>
      <c r="C130" s="7"/>
      <c r="D130" s="7"/>
      <c r="E130" s="7" t="s">
        <v>128</v>
      </c>
      <c r="F130" s="7"/>
      <c r="G130" s="7"/>
      <c r="H130" s="7"/>
      <c r="I130" s="7"/>
      <c r="J130" s="7"/>
      <c r="K130" s="7"/>
      <c r="L130" s="9" t="s">
        <v>178</v>
      </c>
      <c r="M130" s="60">
        <v>0.27</v>
      </c>
      <c r="N130" s="60">
        <v>0.12</v>
      </c>
      <c r="O130" s="60" t="s">
        <v>79</v>
      </c>
      <c r="P130" s="59">
        <v>60.49</v>
      </c>
      <c r="Q130" s="60">
        <v>0.1</v>
      </c>
      <c r="R130" s="60">
        <v>0.05</v>
      </c>
      <c r="S130" s="60" t="s">
        <v>79</v>
      </c>
      <c r="T130" s="60" t="s">
        <v>79</v>
      </c>
      <c r="U130" s="59">
        <v>54.82</v>
      </c>
    </row>
    <row r="131" spans="1:21" ht="16.5" customHeight="1" x14ac:dyDescent="0.25">
      <c r="A131" s="7"/>
      <c r="B131" s="7"/>
      <c r="C131" s="7"/>
      <c r="D131" s="7"/>
      <c r="E131" s="7" t="s">
        <v>250</v>
      </c>
      <c r="F131" s="7"/>
      <c r="G131" s="7"/>
      <c r="H131" s="7"/>
      <c r="I131" s="7"/>
      <c r="J131" s="7"/>
      <c r="K131" s="7"/>
      <c r="L131" s="9" t="s">
        <v>178</v>
      </c>
      <c r="M131" s="60">
        <v>4.8499999999999996</v>
      </c>
      <c r="N131" s="60">
        <v>7.15</v>
      </c>
      <c r="O131" s="60">
        <v>2.21</v>
      </c>
      <c r="P131" s="59">
        <v>44.56</v>
      </c>
      <c r="Q131" s="60">
        <v>0.5</v>
      </c>
      <c r="R131" s="60">
        <v>0.05</v>
      </c>
      <c r="S131" s="60" t="s">
        <v>79</v>
      </c>
      <c r="T131" s="60" t="s">
        <v>79</v>
      </c>
      <c r="U131" s="59">
        <v>67.33</v>
      </c>
    </row>
    <row r="132" spans="1:21" ht="16.5" customHeight="1" x14ac:dyDescent="0.25">
      <c r="A132" s="7"/>
      <c r="B132" s="7"/>
      <c r="C132" s="7"/>
      <c r="D132" s="7"/>
      <c r="E132" s="7" t="s">
        <v>245</v>
      </c>
      <c r="F132" s="7"/>
      <c r="G132" s="7"/>
      <c r="H132" s="7"/>
      <c r="I132" s="7"/>
      <c r="J132" s="7"/>
      <c r="K132" s="7"/>
      <c r="L132" s="9" t="s">
        <v>178</v>
      </c>
      <c r="M132" s="60">
        <v>0.74</v>
      </c>
      <c r="N132" s="60">
        <v>0.19</v>
      </c>
      <c r="O132" s="60" t="s">
        <v>79</v>
      </c>
      <c r="P132" s="60">
        <v>0.2</v>
      </c>
      <c r="Q132" s="60" t="s">
        <v>79</v>
      </c>
      <c r="R132" s="60" t="s">
        <v>79</v>
      </c>
      <c r="S132" s="60" t="s">
        <v>79</v>
      </c>
      <c r="T132" s="60" t="s">
        <v>79</v>
      </c>
      <c r="U132" s="60">
        <v>4.7</v>
      </c>
    </row>
    <row r="133" spans="1:21" ht="16.5" customHeight="1" x14ac:dyDescent="0.25">
      <c r="A133" s="7"/>
      <c r="B133" s="7"/>
      <c r="C133" s="7"/>
      <c r="D133" s="7"/>
      <c r="E133" s="7" t="s">
        <v>246</v>
      </c>
      <c r="F133" s="7"/>
      <c r="G133" s="7"/>
      <c r="H133" s="7"/>
      <c r="I133" s="7"/>
      <c r="J133" s="7"/>
      <c r="K133" s="7"/>
      <c r="L133" s="9" t="s">
        <v>178</v>
      </c>
      <c r="M133" s="60">
        <v>0.57999999999999996</v>
      </c>
      <c r="N133" s="60">
        <v>0.2</v>
      </c>
      <c r="O133" s="60" t="s">
        <v>79</v>
      </c>
      <c r="P133" s="60">
        <v>0.32</v>
      </c>
      <c r="Q133" s="60">
        <v>0.34</v>
      </c>
      <c r="R133" s="60">
        <v>0.09</v>
      </c>
      <c r="S133" s="60" t="s">
        <v>79</v>
      </c>
      <c r="T133" s="60" t="s">
        <v>79</v>
      </c>
      <c r="U133" s="60">
        <v>4.9000000000000004</v>
      </c>
    </row>
    <row r="134" spans="1:21" ht="16.5" customHeight="1" x14ac:dyDescent="0.25">
      <c r="A134" s="7"/>
      <c r="B134" s="7"/>
      <c r="C134" s="7"/>
      <c r="D134" s="7"/>
      <c r="E134" s="7" t="s">
        <v>247</v>
      </c>
      <c r="F134" s="7"/>
      <c r="G134" s="7"/>
      <c r="H134" s="7"/>
      <c r="I134" s="7"/>
      <c r="J134" s="7"/>
      <c r="K134" s="7"/>
      <c r="L134" s="9" t="s">
        <v>178</v>
      </c>
      <c r="M134" s="60">
        <v>1.22</v>
      </c>
      <c r="N134" s="60">
        <v>0.12</v>
      </c>
      <c r="O134" s="60" t="s">
        <v>79</v>
      </c>
      <c r="P134" s="60">
        <v>0.28999999999999998</v>
      </c>
      <c r="Q134" s="60">
        <v>0.42</v>
      </c>
      <c r="R134" s="60">
        <v>0.08</v>
      </c>
      <c r="S134" s="60" t="s">
        <v>79</v>
      </c>
      <c r="T134" s="60" t="s">
        <v>79</v>
      </c>
      <c r="U134" s="59">
        <v>28.21</v>
      </c>
    </row>
    <row r="135" spans="1:21" ht="16.5" customHeight="1" x14ac:dyDescent="0.25">
      <c r="A135" s="7"/>
      <c r="B135" s="7"/>
      <c r="C135" s="7"/>
      <c r="D135" s="7"/>
      <c r="E135" s="7" t="s">
        <v>248</v>
      </c>
      <c r="F135" s="7"/>
      <c r="G135" s="7"/>
      <c r="H135" s="7"/>
      <c r="I135" s="7"/>
      <c r="J135" s="7"/>
      <c r="K135" s="7"/>
      <c r="L135" s="9" t="s">
        <v>178</v>
      </c>
      <c r="M135" s="60">
        <v>1.02</v>
      </c>
      <c r="N135" s="60">
        <v>0.12</v>
      </c>
      <c r="O135" s="60" t="s">
        <v>79</v>
      </c>
      <c r="P135" s="60">
        <v>0.28999999999999998</v>
      </c>
      <c r="Q135" s="60">
        <v>0.34</v>
      </c>
      <c r="R135" s="60">
        <v>0.06</v>
      </c>
      <c r="S135" s="60" t="s">
        <v>79</v>
      </c>
      <c r="T135" s="60" t="s">
        <v>79</v>
      </c>
      <c r="U135" s="60">
        <v>7.06</v>
      </c>
    </row>
    <row r="136" spans="1:21" ht="16.5" customHeight="1" x14ac:dyDescent="0.25">
      <c r="A136" s="7"/>
      <c r="B136" s="7"/>
      <c r="C136" s="7" t="s">
        <v>287</v>
      </c>
      <c r="D136" s="7"/>
      <c r="E136" s="7"/>
      <c r="F136" s="7"/>
      <c r="G136" s="7"/>
      <c r="H136" s="7"/>
      <c r="I136" s="7"/>
      <c r="J136" s="7"/>
      <c r="K136" s="7"/>
      <c r="L136" s="9"/>
      <c r="M136" s="10"/>
      <c r="N136" s="10"/>
      <c r="O136" s="10"/>
      <c r="P136" s="10"/>
      <c r="Q136" s="10"/>
      <c r="R136" s="10"/>
      <c r="S136" s="10"/>
      <c r="T136" s="10"/>
      <c r="U136" s="10"/>
    </row>
    <row r="137" spans="1:21" ht="16.5" customHeight="1" x14ac:dyDescent="0.25">
      <c r="A137" s="7"/>
      <c r="B137" s="7"/>
      <c r="C137" s="7"/>
      <c r="D137" s="7" t="s">
        <v>202</v>
      </c>
      <c r="E137" s="7"/>
      <c r="F137" s="7"/>
      <c r="G137" s="7"/>
      <c r="H137" s="7"/>
      <c r="I137" s="7"/>
      <c r="J137" s="7"/>
      <c r="K137" s="7"/>
      <c r="L137" s="9"/>
      <c r="M137" s="10"/>
      <c r="N137" s="10"/>
      <c r="O137" s="10"/>
      <c r="P137" s="10"/>
      <c r="Q137" s="10"/>
      <c r="R137" s="10"/>
      <c r="S137" s="10"/>
      <c r="T137" s="10"/>
      <c r="U137" s="10"/>
    </row>
    <row r="138" spans="1:21" ht="16.5" customHeight="1" x14ac:dyDescent="0.25">
      <c r="A138" s="7"/>
      <c r="B138" s="7"/>
      <c r="C138" s="7"/>
      <c r="D138" s="7"/>
      <c r="E138" s="7" t="s">
        <v>128</v>
      </c>
      <c r="F138" s="7"/>
      <c r="G138" s="7"/>
      <c r="H138" s="7"/>
      <c r="I138" s="7"/>
      <c r="J138" s="7"/>
      <c r="K138" s="7"/>
      <c r="L138" s="9" t="s">
        <v>178</v>
      </c>
      <c r="M138" s="59">
        <v>33.4</v>
      </c>
      <c r="N138" s="59">
        <v>43</v>
      </c>
      <c r="O138" s="59">
        <v>17.899999999999999</v>
      </c>
      <c r="P138" s="59">
        <v>13.8</v>
      </c>
      <c r="Q138" s="60">
        <v>8.4</v>
      </c>
      <c r="R138" s="60">
        <v>6.5</v>
      </c>
      <c r="S138" s="60">
        <v>2.5499999999999998</v>
      </c>
      <c r="T138" s="60">
        <v>1</v>
      </c>
      <c r="U138" s="61">
        <v>126.55</v>
      </c>
    </row>
    <row r="139" spans="1:21" ht="16.5" customHeight="1" x14ac:dyDescent="0.25">
      <c r="A139" s="7"/>
      <c r="B139" s="7"/>
      <c r="C139" s="7"/>
      <c r="D139" s="7"/>
      <c r="E139" s="7" t="s">
        <v>250</v>
      </c>
      <c r="F139" s="7"/>
      <c r="G139" s="7"/>
      <c r="H139" s="7"/>
      <c r="I139" s="7"/>
      <c r="J139" s="7"/>
      <c r="K139" s="7"/>
      <c r="L139" s="9" t="s">
        <v>178</v>
      </c>
      <c r="M139" s="59">
        <v>33.4</v>
      </c>
      <c r="N139" s="59">
        <v>43.76</v>
      </c>
      <c r="O139" s="59">
        <v>17.36</v>
      </c>
      <c r="P139" s="59">
        <v>13.91</v>
      </c>
      <c r="Q139" s="60">
        <v>8.32</v>
      </c>
      <c r="R139" s="60">
        <v>6.6</v>
      </c>
      <c r="S139" s="60">
        <v>2.54</v>
      </c>
      <c r="T139" s="60">
        <v>0.51</v>
      </c>
      <c r="U139" s="61">
        <v>126.4</v>
      </c>
    </row>
    <row r="140" spans="1:21" ht="16.5" customHeight="1" x14ac:dyDescent="0.25">
      <c r="A140" s="7"/>
      <c r="B140" s="7"/>
      <c r="C140" s="7"/>
      <c r="D140" s="7"/>
      <c r="E140" s="7" t="s">
        <v>245</v>
      </c>
      <c r="F140" s="7"/>
      <c r="G140" s="7"/>
      <c r="H140" s="7"/>
      <c r="I140" s="7"/>
      <c r="J140" s="7"/>
      <c r="K140" s="7"/>
      <c r="L140" s="9" t="s">
        <v>178</v>
      </c>
      <c r="M140" s="59">
        <v>31.58</v>
      </c>
      <c r="N140" s="59">
        <v>43.03</v>
      </c>
      <c r="O140" s="59">
        <v>17.440000000000001</v>
      </c>
      <c r="P140" s="59">
        <v>13.52</v>
      </c>
      <c r="Q140" s="60">
        <v>8.36</v>
      </c>
      <c r="R140" s="60">
        <v>5.16</v>
      </c>
      <c r="S140" s="60">
        <v>2.21</v>
      </c>
      <c r="T140" s="60">
        <v>0.41</v>
      </c>
      <c r="U140" s="61">
        <v>121.71</v>
      </c>
    </row>
    <row r="141" spans="1:21" ht="16.5" customHeight="1" x14ac:dyDescent="0.25">
      <c r="A141" s="7"/>
      <c r="B141" s="7"/>
      <c r="C141" s="7"/>
      <c r="D141" s="7"/>
      <c r="E141" s="7" t="s">
        <v>246</v>
      </c>
      <c r="F141" s="7"/>
      <c r="G141" s="7"/>
      <c r="H141" s="7"/>
      <c r="I141" s="7"/>
      <c r="J141" s="7"/>
      <c r="K141" s="7"/>
      <c r="L141" s="9" t="s">
        <v>178</v>
      </c>
      <c r="M141" s="59">
        <v>31.36</v>
      </c>
      <c r="N141" s="59">
        <v>43.19</v>
      </c>
      <c r="O141" s="59">
        <v>16.37</v>
      </c>
      <c r="P141" s="59">
        <v>13.41</v>
      </c>
      <c r="Q141" s="60">
        <v>8.24</v>
      </c>
      <c r="R141" s="60">
        <v>5.49</v>
      </c>
      <c r="S141" s="60">
        <v>2.02</v>
      </c>
      <c r="T141" s="60">
        <v>0.42</v>
      </c>
      <c r="U141" s="61">
        <v>120.5</v>
      </c>
    </row>
    <row r="142" spans="1:21" ht="16.5" customHeight="1" x14ac:dyDescent="0.25">
      <c r="A142" s="7"/>
      <c r="B142" s="7"/>
      <c r="C142" s="7"/>
      <c r="D142" s="7"/>
      <c r="E142" s="7" t="s">
        <v>247</v>
      </c>
      <c r="F142" s="7"/>
      <c r="G142" s="7"/>
      <c r="H142" s="7"/>
      <c r="I142" s="7"/>
      <c r="J142" s="7"/>
      <c r="K142" s="7"/>
      <c r="L142" s="9" t="s">
        <v>178</v>
      </c>
      <c r="M142" s="59">
        <v>30.9</v>
      </c>
      <c r="N142" s="59">
        <v>43.13</v>
      </c>
      <c r="O142" s="59">
        <v>15.7</v>
      </c>
      <c r="P142" s="59">
        <v>12.55</v>
      </c>
      <c r="Q142" s="60">
        <v>8.15</v>
      </c>
      <c r="R142" s="60">
        <v>5.15</v>
      </c>
      <c r="S142" s="60">
        <v>2.31</v>
      </c>
      <c r="T142" s="60">
        <v>0.43</v>
      </c>
      <c r="U142" s="61">
        <v>118.33</v>
      </c>
    </row>
    <row r="143" spans="1:21" ht="16.5" customHeight="1" x14ac:dyDescent="0.25">
      <c r="A143" s="7"/>
      <c r="B143" s="7"/>
      <c r="C143" s="7"/>
      <c r="D143" s="7"/>
      <c r="E143" s="7" t="s">
        <v>248</v>
      </c>
      <c r="F143" s="7"/>
      <c r="G143" s="7"/>
      <c r="H143" s="7"/>
      <c r="I143" s="7"/>
      <c r="J143" s="7"/>
      <c r="K143" s="7"/>
      <c r="L143" s="9" t="s">
        <v>178</v>
      </c>
      <c r="M143" s="59">
        <v>30.59</v>
      </c>
      <c r="N143" s="59">
        <v>42.81</v>
      </c>
      <c r="O143" s="59">
        <v>19.239999999999998</v>
      </c>
      <c r="P143" s="59">
        <v>11.68</v>
      </c>
      <c r="Q143" s="60">
        <v>8.11</v>
      </c>
      <c r="R143" s="60">
        <v>5.3</v>
      </c>
      <c r="S143" s="60">
        <v>1.71</v>
      </c>
      <c r="T143" s="60">
        <v>0.43</v>
      </c>
      <c r="U143" s="61">
        <v>119.87</v>
      </c>
    </row>
    <row r="144" spans="1:21" ht="16.5" customHeight="1" x14ac:dyDescent="0.25">
      <c r="A144" s="7" t="s">
        <v>288</v>
      </c>
      <c r="B144" s="7"/>
      <c r="C144" s="7"/>
      <c r="D144" s="7"/>
      <c r="E144" s="7"/>
      <c r="F144" s="7"/>
      <c r="G144" s="7"/>
      <c r="H144" s="7"/>
      <c r="I144" s="7"/>
      <c r="J144" s="7"/>
      <c r="K144" s="7"/>
      <c r="L144" s="9"/>
      <c r="M144" s="10"/>
      <c r="N144" s="10"/>
      <c r="O144" s="10"/>
      <c r="P144" s="10"/>
      <c r="Q144" s="10"/>
      <c r="R144" s="10"/>
      <c r="S144" s="10"/>
      <c r="T144" s="10"/>
      <c r="U144" s="10"/>
    </row>
    <row r="145" spans="1:21" ht="16.5" customHeight="1" x14ac:dyDescent="0.25">
      <c r="A145" s="7"/>
      <c r="B145" s="7"/>
      <c r="C145" s="7"/>
      <c r="D145" s="7"/>
      <c r="E145" s="7" t="s">
        <v>128</v>
      </c>
      <c r="F145" s="7"/>
      <c r="G145" s="7"/>
      <c r="H145" s="7"/>
      <c r="I145" s="7"/>
      <c r="J145" s="7"/>
      <c r="K145" s="7"/>
      <c r="L145" s="9" t="s">
        <v>178</v>
      </c>
      <c r="M145" s="61">
        <v>256.56</v>
      </c>
      <c r="N145" s="61">
        <v>251.21</v>
      </c>
      <c r="O145" s="59">
        <v>86.93</v>
      </c>
      <c r="P145" s="59">
        <v>41.47</v>
      </c>
      <c r="Q145" s="59">
        <v>39.25</v>
      </c>
      <c r="R145" s="59">
        <v>23.76</v>
      </c>
      <c r="S145" s="59">
        <v>61.05</v>
      </c>
      <c r="T145" s="60">
        <v>1.78</v>
      </c>
      <c r="U145" s="61">
        <v>789.94</v>
      </c>
    </row>
    <row r="146" spans="1:21" ht="16.5" customHeight="1" x14ac:dyDescent="0.25">
      <c r="A146" s="7"/>
      <c r="B146" s="7"/>
      <c r="C146" s="7"/>
      <c r="D146" s="7"/>
      <c r="E146" s="7" t="s">
        <v>250</v>
      </c>
      <c r="F146" s="7"/>
      <c r="G146" s="7"/>
      <c r="H146" s="7"/>
      <c r="I146" s="7"/>
      <c r="J146" s="7"/>
      <c r="K146" s="7"/>
      <c r="L146" s="9" t="s">
        <v>178</v>
      </c>
      <c r="M146" s="59">
        <v>73.48</v>
      </c>
      <c r="N146" s="59">
        <v>10.18</v>
      </c>
      <c r="O146" s="60">
        <v>8.36</v>
      </c>
      <c r="P146" s="60">
        <v>4.37</v>
      </c>
      <c r="Q146" s="60">
        <v>3.13</v>
      </c>
      <c r="R146" s="60">
        <v>0.54</v>
      </c>
      <c r="S146" s="59">
        <v>43.68</v>
      </c>
      <c r="T146" s="60">
        <v>3.33</v>
      </c>
      <c r="U146" s="61">
        <v>148.94999999999999</v>
      </c>
    </row>
    <row r="147" spans="1:21" ht="16.5" customHeight="1" x14ac:dyDescent="0.25">
      <c r="A147" s="7"/>
      <c r="B147" s="7"/>
      <c r="C147" s="7"/>
      <c r="D147" s="7"/>
      <c r="E147" s="7" t="s">
        <v>245</v>
      </c>
      <c r="F147" s="7"/>
      <c r="G147" s="7"/>
      <c r="H147" s="7"/>
      <c r="I147" s="7"/>
      <c r="J147" s="7"/>
      <c r="K147" s="7"/>
      <c r="L147" s="9" t="s">
        <v>178</v>
      </c>
      <c r="M147" s="59">
        <v>47.21</v>
      </c>
      <c r="N147" s="59">
        <v>18.7</v>
      </c>
      <c r="O147" s="59">
        <v>13.3</v>
      </c>
      <c r="P147" s="60">
        <v>4.22</v>
      </c>
      <c r="Q147" s="60">
        <v>8.5299999999999994</v>
      </c>
      <c r="R147" s="60">
        <v>1.49</v>
      </c>
      <c r="S147" s="59">
        <v>24.36</v>
      </c>
      <c r="T147" s="60">
        <v>5.23</v>
      </c>
      <c r="U147" s="61">
        <v>151.63</v>
      </c>
    </row>
    <row r="148" spans="1:21" ht="16.5" customHeight="1" x14ac:dyDescent="0.25">
      <c r="A148" s="7"/>
      <c r="B148" s="7"/>
      <c r="C148" s="7"/>
      <c r="D148" s="7"/>
      <c r="E148" s="7" t="s">
        <v>246</v>
      </c>
      <c r="F148" s="7"/>
      <c r="G148" s="7"/>
      <c r="H148" s="7"/>
      <c r="I148" s="7"/>
      <c r="J148" s="7"/>
      <c r="K148" s="7"/>
      <c r="L148" s="9" t="s">
        <v>178</v>
      </c>
      <c r="M148" s="59">
        <v>44.89</v>
      </c>
      <c r="N148" s="60">
        <v>9.83</v>
      </c>
      <c r="O148" s="60">
        <v>4.76</v>
      </c>
      <c r="P148" s="60">
        <v>1.25</v>
      </c>
      <c r="Q148" s="60">
        <v>2.56</v>
      </c>
      <c r="R148" s="60">
        <v>0.73</v>
      </c>
      <c r="S148" s="59">
        <v>16.82</v>
      </c>
      <c r="T148" s="60">
        <v>5.25</v>
      </c>
      <c r="U148" s="61">
        <v>124.54</v>
      </c>
    </row>
    <row r="149" spans="1:21" ht="16.5" customHeight="1" x14ac:dyDescent="0.25">
      <c r="A149" s="7"/>
      <c r="B149" s="7"/>
      <c r="C149" s="7"/>
      <c r="D149" s="7"/>
      <c r="E149" s="7" t="s">
        <v>247</v>
      </c>
      <c r="F149" s="7"/>
      <c r="G149" s="7"/>
      <c r="H149" s="7"/>
      <c r="I149" s="7"/>
      <c r="J149" s="7"/>
      <c r="K149" s="7"/>
      <c r="L149" s="9" t="s">
        <v>178</v>
      </c>
      <c r="M149" s="59">
        <v>47.1</v>
      </c>
      <c r="N149" s="59">
        <v>10.119999999999999</v>
      </c>
      <c r="O149" s="59">
        <v>13.81</v>
      </c>
      <c r="P149" s="60">
        <v>3.25</v>
      </c>
      <c r="Q149" s="60">
        <v>7.12</v>
      </c>
      <c r="R149" s="60">
        <v>1.05</v>
      </c>
      <c r="S149" s="59">
        <v>16.989999999999998</v>
      </c>
      <c r="T149" s="60">
        <v>3.16</v>
      </c>
      <c r="U149" s="61">
        <v>130.87</v>
      </c>
    </row>
    <row r="150" spans="1:21" ht="16.5" customHeight="1" x14ac:dyDescent="0.25">
      <c r="A150" s="7"/>
      <c r="B150" s="7"/>
      <c r="C150" s="7"/>
      <c r="D150" s="7"/>
      <c r="E150" s="7" t="s">
        <v>248</v>
      </c>
      <c r="F150" s="7"/>
      <c r="G150" s="7"/>
      <c r="H150" s="7"/>
      <c r="I150" s="7"/>
      <c r="J150" s="7"/>
      <c r="K150" s="7"/>
      <c r="L150" s="9" t="s">
        <v>178</v>
      </c>
      <c r="M150" s="59">
        <v>47</v>
      </c>
      <c r="N150" s="59">
        <v>28.1</v>
      </c>
      <c r="O150" s="59">
        <v>24.59</v>
      </c>
      <c r="P150" s="59">
        <v>12.26</v>
      </c>
      <c r="Q150" s="59">
        <v>15.46</v>
      </c>
      <c r="R150" s="60">
        <v>2.84</v>
      </c>
      <c r="S150" s="59">
        <v>15.7</v>
      </c>
      <c r="T150" s="60">
        <v>6.3</v>
      </c>
      <c r="U150" s="61">
        <v>254.02</v>
      </c>
    </row>
    <row r="151" spans="1:21" ht="16.5" customHeight="1" x14ac:dyDescent="0.25">
      <c r="A151" s="7" t="s">
        <v>252</v>
      </c>
      <c r="B151" s="7"/>
      <c r="C151" s="7"/>
      <c r="D151" s="7"/>
      <c r="E151" s="7"/>
      <c r="F151" s="7"/>
      <c r="G151" s="7"/>
      <c r="H151" s="7"/>
      <c r="I151" s="7"/>
      <c r="J151" s="7"/>
      <c r="K151" s="7"/>
      <c r="L151" s="9"/>
      <c r="M151" s="10"/>
      <c r="N151" s="10"/>
      <c r="O151" s="10"/>
      <c r="P151" s="10"/>
      <c r="Q151" s="10"/>
      <c r="R151" s="10"/>
      <c r="S151" s="10"/>
      <c r="T151" s="10"/>
      <c r="U151" s="10"/>
    </row>
    <row r="152" spans="1:21" ht="16.5" customHeight="1" x14ac:dyDescent="0.25">
      <c r="A152" s="7"/>
      <c r="B152" s="7"/>
      <c r="C152" s="7"/>
      <c r="D152" s="7"/>
      <c r="E152" s="7" t="s">
        <v>128</v>
      </c>
      <c r="F152" s="7"/>
      <c r="G152" s="7"/>
      <c r="H152" s="7"/>
      <c r="I152" s="7"/>
      <c r="J152" s="7"/>
      <c r="K152" s="7"/>
      <c r="L152" s="9" t="s">
        <v>178</v>
      </c>
      <c r="M152" s="57">
        <v>7266.55</v>
      </c>
      <c r="N152" s="57">
        <v>6021.75</v>
      </c>
      <c r="O152" s="57">
        <v>4669.97</v>
      </c>
      <c r="P152" s="57">
        <v>2307.9</v>
      </c>
      <c r="Q152" s="57">
        <v>1969.19</v>
      </c>
      <c r="R152" s="61">
        <v>599.54</v>
      </c>
      <c r="S152" s="61">
        <v>443.51</v>
      </c>
      <c r="T152" s="61">
        <v>167.88</v>
      </c>
      <c r="U152" s="63">
        <v>23573.52</v>
      </c>
    </row>
    <row r="153" spans="1:21" ht="16.5" customHeight="1" x14ac:dyDescent="0.25">
      <c r="A153" s="7"/>
      <c r="B153" s="7"/>
      <c r="C153" s="7"/>
      <c r="D153" s="7"/>
      <c r="E153" s="7" t="s">
        <v>250</v>
      </c>
      <c r="F153" s="7"/>
      <c r="G153" s="7"/>
      <c r="H153" s="7"/>
      <c r="I153" s="7"/>
      <c r="J153" s="7"/>
      <c r="K153" s="7"/>
      <c r="L153" s="9" t="s">
        <v>178</v>
      </c>
      <c r="M153" s="57">
        <v>6780.04</v>
      </c>
      <c r="N153" s="57">
        <v>5636.71</v>
      </c>
      <c r="O153" s="57">
        <v>4307.6499999999996</v>
      </c>
      <c r="P153" s="57">
        <v>2098.0100000000002</v>
      </c>
      <c r="Q153" s="57">
        <v>1861.23</v>
      </c>
      <c r="R153" s="61">
        <v>540.12</v>
      </c>
      <c r="S153" s="61">
        <v>360.9</v>
      </c>
      <c r="T153" s="61">
        <v>153.91</v>
      </c>
      <c r="U153" s="63">
        <v>21838.68</v>
      </c>
    </row>
    <row r="154" spans="1:21" ht="16.5" customHeight="1" x14ac:dyDescent="0.25">
      <c r="A154" s="7"/>
      <c r="B154" s="7"/>
      <c r="C154" s="7"/>
      <c r="D154" s="7"/>
      <c r="E154" s="7" t="s">
        <v>245</v>
      </c>
      <c r="F154" s="7"/>
      <c r="G154" s="7"/>
      <c r="H154" s="7"/>
      <c r="I154" s="7"/>
      <c r="J154" s="7"/>
      <c r="K154" s="7"/>
      <c r="L154" s="9" t="s">
        <v>178</v>
      </c>
      <c r="M154" s="57">
        <v>6449.93</v>
      </c>
      <c r="N154" s="57">
        <v>5430.89</v>
      </c>
      <c r="O154" s="57">
        <v>4021.95</v>
      </c>
      <c r="P154" s="57">
        <v>1866.17</v>
      </c>
      <c r="Q154" s="57">
        <v>1841.45</v>
      </c>
      <c r="R154" s="61">
        <v>500.91</v>
      </c>
      <c r="S154" s="61">
        <v>303.2</v>
      </c>
      <c r="T154" s="61">
        <v>121.18</v>
      </c>
      <c r="U154" s="63">
        <v>20744.25</v>
      </c>
    </row>
    <row r="155" spans="1:21" ht="16.5" customHeight="1" x14ac:dyDescent="0.25">
      <c r="A155" s="7"/>
      <c r="B155" s="7"/>
      <c r="C155" s="7"/>
      <c r="D155" s="7"/>
      <c r="E155" s="7" t="s">
        <v>246</v>
      </c>
      <c r="F155" s="7"/>
      <c r="G155" s="7"/>
      <c r="H155" s="7"/>
      <c r="I155" s="7"/>
      <c r="J155" s="7"/>
      <c r="K155" s="7"/>
      <c r="L155" s="9" t="s">
        <v>178</v>
      </c>
      <c r="M155" s="57">
        <v>6000.06</v>
      </c>
      <c r="N155" s="57">
        <v>5048.7299999999996</v>
      </c>
      <c r="O155" s="57">
        <v>3727.77</v>
      </c>
      <c r="P155" s="57">
        <v>1846.91</v>
      </c>
      <c r="Q155" s="57">
        <v>1687.7</v>
      </c>
      <c r="R155" s="61">
        <v>503.56</v>
      </c>
      <c r="S155" s="61">
        <v>263.55</v>
      </c>
      <c r="T155" s="61">
        <v>109.66</v>
      </c>
      <c r="U155" s="63">
        <v>19406.88</v>
      </c>
    </row>
    <row r="156" spans="1:21" ht="16.5" customHeight="1" x14ac:dyDescent="0.25">
      <c r="A156" s="7"/>
      <c r="B156" s="7"/>
      <c r="C156" s="7"/>
      <c r="D156" s="7"/>
      <c r="E156" s="7" t="s">
        <v>247</v>
      </c>
      <c r="F156" s="7"/>
      <c r="G156" s="7"/>
      <c r="H156" s="7"/>
      <c r="I156" s="7"/>
      <c r="J156" s="7"/>
      <c r="K156" s="7"/>
      <c r="L156" s="9" t="s">
        <v>178</v>
      </c>
      <c r="M156" s="57">
        <v>6042.46</v>
      </c>
      <c r="N156" s="57">
        <v>4829.1400000000003</v>
      </c>
      <c r="O156" s="57">
        <v>3467.55</v>
      </c>
      <c r="P156" s="57">
        <v>1761.55</v>
      </c>
      <c r="Q156" s="57">
        <v>1661.73</v>
      </c>
      <c r="R156" s="61">
        <v>459.89</v>
      </c>
      <c r="S156" s="61">
        <v>238.17</v>
      </c>
      <c r="T156" s="61">
        <v>112.22</v>
      </c>
      <c r="U156" s="63">
        <v>18683.98</v>
      </c>
    </row>
    <row r="157" spans="1:21" ht="16.5" customHeight="1" x14ac:dyDescent="0.25">
      <c r="A157" s="14"/>
      <c r="B157" s="14"/>
      <c r="C157" s="14"/>
      <c r="D157" s="14"/>
      <c r="E157" s="14" t="s">
        <v>248</v>
      </c>
      <c r="F157" s="14"/>
      <c r="G157" s="14"/>
      <c r="H157" s="14"/>
      <c r="I157" s="14"/>
      <c r="J157" s="14"/>
      <c r="K157" s="14"/>
      <c r="L157" s="15" t="s">
        <v>178</v>
      </c>
      <c r="M157" s="58">
        <v>5729.31</v>
      </c>
      <c r="N157" s="58">
        <v>4797.12</v>
      </c>
      <c r="O157" s="58">
        <v>3333.24</v>
      </c>
      <c r="P157" s="58">
        <v>1732.2</v>
      </c>
      <c r="Q157" s="58">
        <v>1615.81</v>
      </c>
      <c r="R157" s="62">
        <v>447.83</v>
      </c>
      <c r="S157" s="62">
        <v>256.44</v>
      </c>
      <c r="T157" s="62">
        <v>106.37</v>
      </c>
      <c r="U157" s="64">
        <v>18146.900000000001</v>
      </c>
    </row>
    <row r="158" spans="1:21" ht="4.5" customHeight="1" x14ac:dyDescent="0.25">
      <c r="A158" s="25"/>
      <c r="B158" s="25"/>
      <c r="C158" s="2"/>
      <c r="D158" s="2"/>
      <c r="E158" s="2"/>
      <c r="F158" s="2"/>
      <c r="G158" s="2"/>
      <c r="H158" s="2"/>
      <c r="I158" s="2"/>
      <c r="J158" s="2"/>
      <c r="K158" s="2"/>
      <c r="L158" s="2"/>
      <c r="M158" s="2"/>
      <c r="N158" s="2"/>
      <c r="O158" s="2"/>
      <c r="P158" s="2"/>
      <c r="Q158" s="2"/>
      <c r="R158" s="2"/>
      <c r="S158" s="2"/>
      <c r="T158" s="2"/>
      <c r="U158" s="2"/>
    </row>
    <row r="159" spans="1:21" ht="16.5" customHeight="1" x14ac:dyDescent="0.25">
      <c r="A159" s="25"/>
      <c r="B159" s="25"/>
      <c r="C159" s="512" t="s">
        <v>292</v>
      </c>
      <c r="D159" s="512"/>
      <c r="E159" s="512"/>
      <c r="F159" s="512"/>
      <c r="G159" s="512"/>
      <c r="H159" s="512"/>
      <c r="I159" s="512"/>
      <c r="J159" s="512"/>
      <c r="K159" s="512"/>
      <c r="L159" s="512"/>
      <c r="M159" s="512"/>
      <c r="N159" s="512"/>
      <c r="O159" s="512"/>
      <c r="P159" s="512"/>
      <c r="Q159" s="512"/>
      <c r="R159" s="512"/>
      <c r="S159" s="512"/>
      <c r="T159" s="512"/>
      <c r="U159" s="512"/>
    </row>
    <row r="160" spans="1:21" ht="4.5" customHeight="1" x14ac:dyDescent="0.25">
      <c r="A160" s="25"/>
      <c r="B160" s="25"/>
      <c r="C160" s="2"/>
      <c r="D160" s="2"/>
      <c r="E160" s="2"/>
      <c r="F160" s="2"/>
      <c r="G160" s="2"/>
      <c r="H160" s="2"/>
      <c r="I160" s="2"/>
      <c r="J160" s="2"/>
      <c r="K160" s="2"/>
      <c r="L160" s="2"/>
      <c r="M160" s="2"/>
      <c r="N160" s="2"/>
      <c r="O160" s="2"/>
      <c r="P160" s="2"/>
      <c r="Q160" s="2"/>
      <c r="R160" s="2"/>
      <c r="S160" s="2"/>
      <c r="T160" s="2"/>
      <c r="U160" s="2"/>
    </row>
    <row r="161" spans="1:21" ht="29.4" customHeight="1" x14ac:dyDescent="0.25">
      <c r="A161" s="25" t="s">
        <v>102</v>
      </c>
      <c r="B161" s="25"/>
      <c r="C161" s="512" t="s">
        <v>257</v>
      </c>
      <c r="D161" s="512"/>
      <c r="E161" s="512"/>
      <c r="F161" s="512"/>
      <c r="G161" s="512"/>
      <c r="H161" s="512"/>
      <c r="I161" s="512"/>
      <c r="J161" s="512"/>
      <c r="K161" s="512"/>
      <c r="L161" s="512"/>
      <c r="M161" s="512"/>
      <c r="N161" s="512"/>
      <c r="O161" s="512"/>
      <c r="P161" s="512"/>
      <c r="Q161" s="512"/>
      <c r="R161" s="512"/>
      <c r="S161" s="512"/>
      <c r="T161" s="512"/>
      <c r="U161" s="512"/>
    </row>
    <row r="162" spans="1:21" ht="16.5" customHeight="1" x14ac:dyDescent="0.25">
      <c r="A162" s="25" t="s">
        <v>103</v>
      </c>
      <c r="B162" s="25"/>
      <c r="C162" s="512" t="s">
        <v>215</v>
      </c>
      <c r="D162" s="512"/>
      <c r="E162" s="512"/>
      <c r="F162" s="512"/>
      <c r="G162" s="512"/>
      <c r="H162" s="512"/>
      <c r="I162" s="512"/>
      <c r="J162" s="512"/>
      <c r="K162" s="512"/>
      <c r="L162" s="512"/>
      <c r="M162" s="512"/>
      <c r="N162" s="512"/>
      <c r="O162" s="512"/>
      <c r="P162" s="512"/>
      <c r="Q162" s="512"/>
      <c r="R162" s="512"/>
      <c r="S162" s="512"/>
      <c r="T162" s="512"/>
      <c r="U162" s="512"/>
    </row>
    <row r="163" spans="1:21" ht="68.099999999999994" customHeight="1" x14ac:dyDescent="0.25">
      <c r="A163" s="25" t="s">
        <v>104</v>
      </c>
      <c r="B163" s="25"/>
      <c r="C163" s="512" t="s">
        <v>293</v>
      </c>
      <c r="D163" s="512"/>
      <c r="E163" s="512"/>
      <c r="F163" s="512"/>
      <c r="G163" s="512"/>
      <c r="H163" s="512"/>
      <c r="I163" s="512"/>
      <c r="J163" s="512"/>
      <c r="K163" s="512"/>
      <c r="L163" s="512"/>
      <c r="M163" s="512"/>
      <c r="N163" s="512"/>
      <c r="O163" s="512"/>
      <c r="P163" s="512"/>
      <c r="Q163" s="512"/>
      <c r="R163" s="512"/>
      <c r="S163" s="512"/>
      <c r="T163" s="512"/>
      <c r="U163" s="512"/>
    </row>
    <row r="164" spans="1:21" ht="106.95" customHeight="1" x14ac:dyDescent="0.25">
      <c r="A164" s="25" t="s">
        <v>105</v>
      </c>
      <c r="B164" s="25"/>
      <c r="C164" s="512" t="s">
        <v>294</v>
      </c>
      <c r="D164" s="512"/>
      <c r="E164" s="512"/>
      <c r="F164" s="512"/>
      <c r="G164" s="512"/>
      <c r="H164" s="512"/>
      <c r="I164" s="512"/>
      <c r="J164" s="512"/>
      <c r="K164" s="512"/>
      <c r="L164" s="512"/>
      <c r="M164" s="512"/>
      <c r="N164" s="512"/>
      <c r="O164" s="512"/>
      <c r="P164" s="512"/>
      <c r="Q164" s="512"/>
      <c r="R164" s="512"/>
      <c r="S164" s="512"/>
      <c r="T164" s="512"/>
      <c r="U164" s="512"/>
    </row>
    <row r="165" spans="1:21" ht="42.45" customHeight="1" x14ac:dyDescent="0.25">
      <c r="A165" s="25" t="s">
        <v>106</v>
      </c>
      <c r="B165" s="25"/>
      <c r="C165" s="512" t="s">
        <v>295</v>
      </c>
      <c r="D165" s="512"/>
      <c r="E165" s="512"/>
      <c r="F165" s="512"/>
      <c r="G165" s="512"/>
      <c r="H165" s="512"/>
      <c r="I165" s="512"/>
      <c r="J165" s="512"/>
      <c r="K165" s="512"/>
      <c r="L165" s="512"/>
      <c r="M165" s="512"/>
      <c r="N165" s="512"/>
      <c r="O165" s="512"/>
      <c r="P165" s="512"/>
      <c r="Q165" s="512"/>
      <c r="R165" s="512"/>
      <c r="S165" s="512"/>
      <c r="T165" s="512"/>
      <c r="U165" s="512"/>
    </row>
    <row r="166" spans="1:21" ht="16.5" customHeight="1" x14ac:dyDescent="0.25">
      <c r="A166" s="25" t="s">
        <v>107</v>
      </c>
      <c r="B166" s="25"/>
      <c r="C166" s="512" t="s">
        <v>217</v>
      </c>
      <c r="D166" s="512"/>
      <c r="E166" s="512"/>
      <c r="F166" s="512"/>
      <c r="G166" s="512"/>
      <c r="H166" s="512"/>
      <c r="I166" s="512"/>
      <c r="J166" s="512"/>
      <c r="K166" s="512"/>
      <c r="L166" s="512"/>
      <c r="M166" s="512"/>
      <c r="N166" s="512"/>
      <c r="O166" s="512"/>
      <c r="P166" s="512"/>
      <c r="Q166" s="512"/>
      <c r="R166" s="512"/>
      <c r="S166" s="512"/>
      <c r="T166" s="512"/>
      <c r="U166" s="512"/>
    </row>
    <row r="167" spans="1:21" ht="29.4" customHeight="1" x14ac:dyDescent="0.25">
      <c r="A167" s="25" t="s">
        <v>205</v>
      </c>
      <c r="B167" s="25"/>
      <c r="C167" s="512" t="s">
        <v>296</v>
      </c>
      <c r="D167" s="512"/>
      <c r="E167" s="512"/>
      <c r="F167" s="512"/>
      <c r="G167" s="512"/>
      <c r="H167" s="512"/>
      <c r="I167" s="512"/>
      <c r="J167" s="512"/>
      <c r="K167" s="512"/>
      <c r="L167" s="512"/>
      <c r="M167" s="512"/>
      <c r="N167" s="512"/>
      <c r="O167" s="512"/>
      <c r="P167" s="512"/>
      <c r="Q167" s="512"/>
      <c r="R167" s="512"/>
      <c r="S167" s="512"/>
      <c r="T167" s="512"/>
      <c r="U167" s="512"/>
    </row>
    <row r="168" spans="1:21" ht="42.45" customHeight="1" x14ac:dyDescent="0.25">
      <c r="A168" s="25" t="s">
        <v>206</v>
      </c>
      <c r="B168" s="25"/>
      <c r="C168" s="512" t="s">
        <v>259</v>
      </c>
      <c r="D168" s="512"/>
      <c r="E168" s="512"/>
      <c r="F168" s="512"/>
      <c r="G168" s="512"/>
      <c r="H168" s="512"/>
      <c r="I168" s="512"/>
      <c r="J168" s="512"/>
      <c r="K168" s="512"/>
      <c r="L168" s="512"/>
      <c r="M168" s="512"/>
      <c r="N168" s="512"/>
      <c r="O168" s="512"/>
      <c r="P168" s="512"/>
      <c r="Q168" s="512"/>
      <c r="R168" s="512"/>
      <c r="S168" s="512"/>
      <c r="T168" s="512"/>
      <c r="U168" s="512"/>
    </row>
    <row r="169" spans="1:21" ht="42.45" customHeight="1" x14ac:dyDescent="0.25">
      <c r="A169" s="25" t="s">
        <v>207</v>
      </c>
      <c r="B169" s="25"/>
      <c r="C169" s="512" t="s">
        <v>223</v>
      </c>
      <c r="D169" s="512"/>
      <c r="E169" s="512"/>
      <c r="F169" s="512"/>
      <c r="G169" s="512"/>
      <c r="H169" s="512"/>
      <c r="I169" s="512"/>
      <c r="J169" s="512"/>
      <c r="K169" s="512"/>
      <c r="L169" s="512"/>
      <c r="M169" s="512"/>
      <c r="N169" s="512"/>
      <c r="O169" s="512"/>
      <c r="P169" s="512"/>
      <c r="Q169" s="512"/>
      <c r="R169" s="512"/>
      <c r="S169" s="512"/>
      <c r="T169" s="512"/>
      <c r="U169" s="512"/>
    </row>
    <row r="170" spans="1:21" ht="42.45" customHeight="1" x14ac:dyDescent="0.25">
      <c r="A170" s="25" t="s">
        <v>208</v>
      </c>
      <c r="B170" s="25"/>
      <c r="C170" s="512" t="s">
        <v>220</v>
      </c>
      <c r="D170" s="512"/>
      <c r="E170" s="512"/>
      <c r="F170" s="512"/>
      <c r="G170" s="512"/>
      <c r="H170" s="512"/>
      <c r="I170" s="512"/>
      <c r="J170" s="512"/>
      <c r="K170" s="512"/>
      <c r="L170" s="512"/>
      <c r="M170" s="512"/>
      <c r="N170" s="512"/>
      <c r="O170" s="512"/>
      <c r="P170" s="512"/>
      <c r="Q170" s="512"/>
      <c r="R170" s="512"/>
      <c r="S170" s="512"/>
      <c r="T170" s="512"/>
      <c r="U170" s="512"/>
    </row>
    <row r="171" spans="1:21" ht="42.45" customHeight="1" x14ac:dyDescent="0.25">
      <c r="A171" s="25" t="s">
        <v>209</v>
      </c>
      <c r="B171" s="25"/>
      <c r="C171" s="512" t="s">
        <v>221</v>
      </c>
      <c r="D171" s="512"/>
      <c r="E171" s="512"/>
      <c r="F171" s="512"/>
      <c r="G171" s="512"/>
      <c r="H171" s="512"/>
      <c r="I171" s="512"/>
      <c r="J171" s="512"/>
      <c r="K171" s="512"/>
      <c r="L171" s="512"/>
      <c r="M171" s="512"/>
      <c r="N171" s="512"/>
      <c r="O171" s="512"/>
      <c r="P171" s="512"/>
      <c r="Q171" s="512"/>
      <c r="R171" s="512"/>
      <c r="S171" s="512"/>
      <c r="T171" s="512"/>
      <c r="U171" s="512"/>
    </row>
    <row r="172" spans="1:21" ht="42.45" customHeight="1" x14ac:dyDescent="0.25">
      <c r="A172" s="25" t="s">
        <v>210</v>
      </c>
      <c r="B172" s="25"/>
      <c r="C172" s="512" t="s">
        <v>222</v>
      </c>
      <c r="D172" s="512"/>
      <c r="E172" s="512"/>
      <c r="F172" s="512"/>
      <c r="G172" s="512"/>
      <c r="H172" s="512"/>
      <c r="I172" s="512"/>
      <c r="J172" s="512"/>
      <c r="K172" s="512"/>
      <c r="L172" s="512"/>
      <c r="M172" s="512"/>
      <c r="N172" s="512"/>
      <c r="O172" s="512"/>
      <c r="P172" s="512"/>
      <c r="Q172" s="512"/>
      <c r="R172" s="512"/>
      <c r="S172" s="512"/>
      <c r="T172" s="512"/>
      <c r="U172" s="512"/>
    </row>
    <row r="173" spans="1:21" ht="29.4" customHeight="1" x14ac:dyDescent="0.25">
      <c r="A173" s="25" t="s">
        <v>211</v>
      </c>
      <c r="B173" s="25"/>
      <c r="C173" s="512" t="s">
        <v>225</v>
      </c>
      <c r="D173" s="512"/>
      <c r="E173" s="512"/>
      <c r="F173" s="512"/>
      <c r="G173" s="512"/>
      <c r="H173" s="512"/>
      <c r="I173" s="512"/>
      <c r="J173" s="512"/>
      <c r="K173" s="512"/>
      <c r="L173" s="512"/>
      <c r="M173" s="512"/>
      <c r="N173" s="512"/>
      <c r="O173" s="512"/>
      <c r="P173" s="512"/>
      <c r="Q173" s="512"/>
      <c r="R173" s="512"/>
      <c r="S173" s="512"/>
      <c r="T173" s="512"/>
      <c r="U173" s="512"/>
    </row>
    <row r="174" spans="1:21" ht="29.4" customHeight="1" x14ac:dyDescent="0.25">
      <c r="A174" s="25" t="s">
        <v>212</v>
      </c>
      <c r="B174" s="25"/>
      <c r="C174" s="512" t="s">
        <v>226</v>
      </c>
      <c r="D174" s="512"/>
      <c r="E174" s="512"/>
      <c r="F174" s="512"/>
      <c r="G174" s="512"/>
      <c r="H174" s="512"/>
      <c r="I174" s="512"/>
      <c r="J174" s="512"/>
      <c r="K174" s="512"/>
      <c r="L174" s="512"/>
      <c r="M174" s="512"/>
      <c r="N174" s="512"/>
      <c r="O174" s="512"/>
      <c r="P174" s="512"/>
      <c r="Q174" s="512"/>
      <c r="R174" s="512"/>
      <c r="S174" s="512"/>
      <c r="T174" s="512"/>
      <c r="U174" s="512"/>
    </row>
    <row r="175" spans="1:21" ht="55.2" customHeight="1" x14ac:dyDescent="0.25">
      <c r="A175" s="25" t="s">
        <v>213</v>
      </c>
      <c r="B175" s="25"/>
      <c r="C175" s="512" t="s">
        <v>297</v>
      </c>
      <c r="D175" s="512"/>
      <c r="E175" s="512"/>
      <c r="F175" s="512"/>
      <c r="G175" s="512"/>
      <c r="H175" s="512"/>
      <c r="I175" s="512"/>
      <c r="J175" s="512"/>
      <c r="K175" s="512"/>
      <c r="L175" s="512"/>
      <c r="M175" s="512"/>
      <c r="N175" s="512"/>
      <c r="O175" s="512"/>
      <c r="P175" s="512"/>
      <c r="Q175" s="512"/>
      <c r="R175" s="512"/>
      <c r="S175" s="512"/>
      <c r="T175" s="512"/>
      <c r="U175" s="512"/>
    </row>
    <row r="176" spans="1:21" ht="29.4" customHeight="1" x14ac:dyDescent="0.25">
      <c r="A176" s="25" t="s">
        <v>289</v>
      </c>
      <c r="B176" s="25"/>
      <c r="C176" s="512" t="s">
        <v>227</v>
      </c>
      <c r="D176" s="512"/>
      <c r="E176" s="512"/>
      <c r="F176" s="512"/>
      <c r="G176" s="512"/>
      <c r="H176" s="512"/>
      <c r="I176" s="512"/>
      <c r="J176" s="512"/>
      <c r="K176" s="512"/>
      <c r="L176" s="512"/>
      <c r="M176" s="512"/>
      <c r="N176" s="512"/>
      <c r="O176" s="512"/>
      <c r="P176" s="512"/>
      <c r="Q176" s="512"/>
      <c r="R176" s="512"/>
      <c r="S176" s="512"/>
      <c r="T176" s="512"/>
      <c r="U176" s="512"/>
    </row>
    <row r="177" spans="1:21" ht="16.5" customHeight="1" x14ac:dyDescent="0.25">
      <c r="A177" s="25" t="s">
        <v>290</v>
      </c>
      <c r="B177" s="25"/>
      <c r="C177" s="512" t="s">
        <v>298</v>
      </c>
      <c r="D177" s="512"/>
      <c r="E177" s="512"/>
      <c r="F177" s="512"/>
      <c r="G177" s="512"/>
      <c r="H177" s="512"/>
      <c r="I177" s="512"/>
      <c r="J177" s="512"/>
      <c r="K177" s="512"/>
      <c r="L177" s="512"/>
      <c r="M177" s="512"/>
      <c r="N177" s="512"/>
      <c r="O177" s="512"/>
      <c r="P177" s="512"/>
      <c r="Q177" s="512"/>
      <c r="R177" s="512"/>
      <c r="S177" s="512"/>
      <c r="T177" s="512"/>
      <c r="U177" s="512"/>
    </row>
    <row r="178" spans="1:21" ht="29.4" customHeight="1" x14ac:dyDescent="0.25">
      <c r="A178" s="25" t="s">
        <v>291</v>
      </c>
      <c r="B178" s="25"/>
      <c r="C178" s="512" t="s">
        <v>260</v>
      </c>
      <c r="D178" s="512"/>
      <c r="E178" s="512"/>
      <c r="F178" s="512"/>
      <c r="G178" s="512"/>
      <c r="H178" s="512"/>
      <c r="I178" s="512"/>
      <c r="J178" s="512"/>
      <c r="K178" s="512"/>
      <c r="L178" s="512"/>
      <c r="M178" s="512"/>
      <c r="N178" s="512"/>
      <c r="O178" s="512"/>
      <c r="P178" s="512"/>
      <c r="Q178" s="512"/>
      <c r="R178" s="512"/>
      <c r="S178" s="512"/>
      <c r="T178" s="512"/>
      <c r="U178" s="512"/>
    </row>
    <row r="179" spans="1:21" ht="4.5" customHeight="1" x14ac:dyDescent="0.25"/>
    <row r="180" spans="1:21" ht="93.9" customHeight="1" x14ac:dyDescent="0.25">
      <c r="A180" s="26" t="s">
        <v>115</v>
      </c>
      <c r="B180" s="25"/>
      <c r="C180" s="25"/>
      <c r="D180" s="25"/>
      <c r="E180" s="512" t="s">
        <v>299</v>
      </c>
      <c r="F180" s="512"/>
      <c r="G180" s="512"/>
      <c r="H180" s="512"/>
      <c r="I180" s="512"/>
      <c r="J180" s="512"/>
      <c r="K180" s="512"/>
      <c r="L180" s="512"/>
      <c r="M180" s="512"/>
      <c r="N180" s="512"/>
      <c r="O180" s="512"/>
      <c r="P180" s="512"/>
      <c r="Q180" s="512"/>
      <c r="R180" s="512"/>
      <c r="S180" s="512"/>
      <c r="T180" s="512"/>
      <c r="U180" s="512"/>
    </row>
  </sheetData>
  <mergeCells count="21">
    <mergeCell ref="K1:U1"/>
    <mergeCell ref="C159:U159"/>
    <mergeCell ref="C161:U161"/>
    <mergeCell ref="C162:U162"/>
    <mergeCell ref="C163:U163"/>
    <mergeCell ref="C164:U164"/>
    <mergeCell ref="C165:U165"/>
    <mergeCell ref="C166:U166"/>
    <mergeCell ref="C167:U167"/>
    <mergeCell ref="C168:U168"/>
    <mergeCell ref="C169:U169"/>
    <mergeCell ref="C170:U170"/>
    <mergeCell ref="C171:U171"/>
    <mergeCell ref="C172:U172"/>
    <mergeCell ref="C173:U173"/>
    <mergeCell ref="E180:U180"/>
    <mergeCell ref="C174:U174"/>
    <mergeCell ref="C175:U175"/>
    <mergeCell ref="C176:U176"/>
    <mergeCell ref="C177:U177"/>
    <mergeCell ref="C178:U178"/>
  </mergeCells>
  <pageMargins left="0.7" right="0.7" top="0.75" bottom="0.75" header="0.3" footer="0.3"/>
  <pageSetup paperSize="9" fitToHeight="0" orientation="landscape" horizontalDpi="300" verticalDpi="300"/>
  <headerFooter scaleWithDoc="0" alignWithMargins="0">
    <oddHeader>&amp;C&amp;"Arial"&amp;8TABLE 14A.5</oddHeader>
    <oddFooter>&amp;L&amp;"Arial"&amp;8REPORT ON
GOVERNMENT
SERVICES 2022&amp;R&amp;"Arial"&amp;8AGED CARE
SERVICES
PAGE &amp;B&amp;P&amp;B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64"/>
  <sheetViews>
    <sheetView showGridLines="0" workbookViewId="0"/>
  </sheetViews>
  <sheetFormatPr defaultRowHeight="13.2" x14ac:dyDescent="0.25"/>
  <cols>
    <col min="1" max="10" width="1.88671875" customWidth="1"/>
    <col min="11" max="11" width="14.109375" customWidth="1"/>
    <col min="12" max="12" width="5.44140625" customWidth="1"/>
    <col min="13" max="21" width="7.6640625" customWidth="1"/>
  </cols>
  <sheetData>
    <row r="1" spans="1:21" ht="17.399999999999999" customHeight="1" x14ac:dyDescent="0.25">
      <c r="A1" s="8" t="s">
        <v>300</v>
      </c>
      <c r="B1" s="8"/>
      <c r="C1" s="8"/>
      <c r="D1" s="8"/>
      <c r="E1" s="8"/>
      <c r="F1" s="8"/>
      <c r="G1" s="8"/>
      <c r="H1" s="8"/>
      <c r="I1" s="8"/>
      <c r="J1" s="8"/>
      <c r="K1" s="517" t="s">
        <v>301</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302</v>
      </c>
      <c r="N2" s="13" t="s">
        <v>303</v>
      </c>
      <c r="O2" s="13" t="s">
        <v>304</v>
      </c>
      <c r="P2" s="13" t="s">
        <v>305</v>
      </c>
      <c r="Q2" s="13" t="s">
        <v>306</v>
      </c>
      <c r="R2" s="13" t="s">
        <v>307</v>
      </c>
      <c r="S2" s="13" t="s">
        <v>308</v>
      </c>
      <c r="T2" s="13" t="s">
        <v>309</v>
      </c>
      <c r="U2" s="13" t="s">
        <v>310</v>
      </c>
    </row>
    <row r="3" spans="1:21" ht="16.5" customHeight="1" x14ac:dyDescent="0.25">
      <c r="A3" s="7" t="s">
        <v>128</v>
      </c>
      <c r="B3" s="7"/>
      <c r="C3" s="7"/>
      <c r="D3" s="7"/>
      <c r="E3" s="7"/>
      <c r="F3" s="7"/>
      <c r="G3" s="7"/>
      <c r="H3" s="7"/>
      <c r="I3" s="7"/>
      <c r="J3" s="7"/>
      <c r="K3" s="7"/>
      <c r="L3" s="9"/>
      <c r="M3" s="10"/>
      <c r="N3" s="10"/>
      <c r="O3" s="10"/>
      <c r="P3" s="10"/>
      <c r="Q3" s="10"/>
      <c r="R3" s="10"/>
      <c r="S3" s="10"/>
      <c r="T3" s="10"/>
      <c r="U3" s="10"/>
    </row>
    <row r="4" spans="1:21" ht="16.5" customHeight="1" x14ac:dyDescent="0.25">
      <c r="A4" s="7"/>
      <c r="B4" s="7" t="s">
        <v>311</v>
      </c>
      <c r="C4" s="7"/>
      <c r="D4" s="7"/>
      <c r="E4" s="7"/>
      <c r="F4" s="7"/>
      <c r="G4" s="7"/>
      <c r="H4" s="7"/>
      <c r="I4" s="7"/>
      <c r="J4" s="7"/>
      <c r="K4" s="7"/>
      <c r="L4" s="9"/>
      <c r="M4" s="10"/>
      <c r="N4" s="10"/>
      <c r="O4" s="10"/>
      <c r="P4" s="10"/>
      <c r="Q4" s="10"/>
      <c r="R4" s="10"/>
      <c r="S4" s="10"/>
      <c r="T4" s="10"/>
      <c r="U4" s="10"/>
    </row>
    <row r="5" spans="1:21" ht="16.5" customHeight="1" x14ac:dyDescent="0.25">
      <c r="A5" s="7"/>
      <c r="B5" s="7"/>
      <c r="C5" s="7" t="s">
        <v>312</v>
      </c>
      <c r="D5" s="7"/>
      <c r="E5" s="7"/>
      <c r="F5" s="7"/>
      <c r="G5" s="7"/>
      <c r="H5" s="7"/>
      <c r="I5" s="7"/>
      <c r="J5" s="7"/>
      <c r="K5" s="7"/>
      <c r="L5" s="9" t="s">
        <v>178</v>
      </c>
      <c r="M5" s="65">
        <v>6.4</v>
      </c>
      <c r="N5" s="65">
        <v>6.9</v>
      </c>
      <c r="O5" s="65">
        <v>9.1999999999999993</v>
      </c>
      <c r="P5" s="65">
        <v>1.8</v>
      </c>
      <c r="Q5" s="65">
        <v>3.3</v>
      </c>
      <c r="R5" s="65">
        <v>0.3</v>
      </c>
      <c r="S5" s="65" t="s">
        <v>79</v>
      </c>
      <c r="T5" s="65" t="s">
        <v>79</v>
      </c>
      <c r="U5" s="70">
        <v>27.9</v>
      </c>
    </row>
    <row r="6" spans="1:21" ht="16.5" customHeight="1" x14ac:dyDescent="0.25">
      <c r="A6" s="7"/>
      <c r="B6" s="7" t="s">
        <v>313</v>
      </c>
      <c r="C6" s="7"/>
      <c r="D6" s="7"/>
      <c r="E6" s="7"/>
      <c r="F6" s="7"/>
      <c r="G6" s="7"/>
      <c r="H6" s="7"/>
      <c r="I6" s="7"/>
      <c r="J6" s="7"/>
      <c r="K6" s="7"/>
      <c r="L6" s="9"/>
      <c r="M6" s="10"/>
      <c r="N6" s="10"/>
      <c r="O6" s="10"/>
      <c r="P6" s="10"/>
      <c r="Q6" s="10"/>
      <c r="R6" s="10"/>
      <c r="S6" s="10"/>
      <c r="T6" s="10"/>
      <c r="U6" s="10"/>
    </row>
    <row r="7" spans="1:21" ht="16.5" customHeight="1" x14ac:dyDescent="0.25">
      <c r="A7" s="7"/>
      <c r="B7" s="7"/>
      <c r="C7" s="7" t="s">
        <v>314</v>
      </c>
      <c r="D7" s="7"/>
      <c r="E7" s="7"/>
      <c r="F7" s="7"/>
      <c r="G7" s="7"/>
      <c r="H7" s="7"/>
      <c r="I7" s="7"/>
      <c r="J7" s="7"/>
      <c r="K7" s="7"/>
      <c r="L7" s="9" t="s">
        <v>178</v>
      </c>
      <c r="M7" s="70">
        <v>29.9</v>
      </c>
      <c r="N7" s="69">
        <v>169.5</v>
      </c>
      <c r="O7" s="70">
        <v>15.3</v>
      </c>
      <c r="P7" s="67" t="s">
        <v>77</v>
      </c>
      <c r="Q7" s="65">
        <v>2.6</v>
      </c>
      <c r="R7" s="67" t="s">
        <v>77</v>
      </c>
      <c r="S7" s="67" t="s">
        <v>77</v>
      </c>
      <c r="T7" s="67" t="s">
        <v>77</v>
      </c>
      <c r="U7" s="69">
        <v>217.3</v>
      </c>
    </row>
    <row r="8" spans="1:21" ht="16.5" customHeight="1" x14ac:dyDescent="0.25">
      <c r="A8" s="7" t="s">
        <v>250</v>
      </c>
      <c r="B8" s="7"/>
      <c r="C8" s="7"/>
      <c r="D8" s="7"/>
      <c r="E8" s="7"/>
      <c r="F8" s="7"/>
      <c r="G8" s="7"/>
      <c r="H8" s="7"/>
      <c r="I8" s="7"/>
      <c r="J8" s="7"/>
      <c r="K8" s="7"/>
      <c r="L8" s="9"/>
      <c r="M8" s="10"/>
      <c r="N8" s="10"/>
      <c r="O8" s="10"/>
      <c r="P8" s="10"/>
      <c r="Q8" s="10"/>
      <c r="R8" s="10"/>
      <c r="S8" s="10"/>
      <c r="T8" s="10"/>
      <c r="U8" s="10"/>
    </row>
    <row r="9" spans="1:21" ht="16.5" customHeight="1" x14ac:dyDescent="0.25">
      <c r="A9" s="7"/>
      <c r="B9" s="7" t="s">
        <v>311</v>
      </c>
      <c r="C9" s="7"/>
      <c r="D9" s="7"/>
      <c r="E9" s="7"/>
      <c r="F9" s="7"/>
      <c r="G9" s="7"/>
      <c r="H9" s="7"/>
      <c r="I9" s="7"/>
      <c r="J9" s="7"/>
      <c r="K9" s="7"/>
      <c r="L9" s="9"/>
      <c r="M9" s="10"/>
      <c r="N9" s="10"/>
      <c r="O9" s="10"/>
      <c r="P9" s="10"/>
      <c r="Q9" s="10"/>
      <c r="R9" s="10"/>
      <c r="S9" s="10"/>
      <c r="T9" s="10"/>
      <c r="U9" s="10"/>
    </row>
    <row r="10" spans="1:21" ht="16.5" customHeight="1" x14ac:dyDescent="0.25">
      <c r="A10" s="7"/>
      <c r="B10" s="7"/>
      <c r="C10" s="7" t="s">
        <v>312</v>
      </c>
      <c r="D10" s="7"/>
      <c r="E10" s="7"/>
      <c r="F10" s="7"/>
      <c r="G10" s="7"/>
      <c r="H10" s="7"/>
      <c r="I10" s="7"/>
      <c r="J10" s="7"/>
      <c r="K10" s="7"/>
      <c r="L10" s="9" t="s">
        <v>178</v>
      </c>
      <c r="M10" s="65">
        <v>4</v>
      </c>
      <c r="N10" s="70">
        <v>12</v>
      </c>
      <c r="O10" s="65">
        <v>0.7</v>
      </c>
      <c r="P10" s="65">
        <v>8.4</v>
      </c>
      <c r="Q10" s="65">
        <v>4.4000000000000004</v>
      </c>
      <c r="R10" s="65">
        <v>3.9</v>
      </c>
      <c r="S10" s="65" t="s">
        <v>79</v>
      </c>
      <c r="T10" s="65" t="s">
        <v>79</v>
      </c>
      <c r="U10" s="70">
        <v>33.299999999999997</v>
      </c>
    </row>
    <row r="11" spans="1:21" ht="16.5" customHeight="1" x14ac:dyDescent="0.25">
      <c r="A11" s="7"/>
      <c r="B11" s="7" t="s">
        <v>313</v>
      </c>
      <c r="C11" s="7"/>
      <c r="D11" s="7"/>
      <c r="E11" s="7"/>
      <c r="F11" s="7"/>
      <c r="G11" s="7"/>
      <c r="H11" s="7"/>
      <c r="I11" s="7"/>
      <c r="J11" s="7"/>
      <c r="K11" s="7"/>
      <c r="L11" s="9"/>
      <c r="M11" s="10"/>
      <c r="N11" s="10"/>
      <c r="O11" s="10"/>
      <c r="P11" s="10"/>
      <c r="Q11" s="10"/>
      <c r="R11" s="10"/>
      <c r="S11" s="10"/>
      <c r="T11" s="10"/>
      <c r="U11" s="10"/>
    </row>
    <row r="12" spans="1:21" ht="16.5" customHeight="1" x14ac:dyDescent="0.25">
      <c r="A12" s="7"/>
      <c r="B12" s="7"/>
      <c r="C12" s="7" t="s">
        <v>314</v>
      </c>
      <c r="D12" s="7"/>
      <c r="E12" s="7"/>
      <c r="F12" s="7"/>
      <c r="G12" s="7"/>
      <c r="H12" s="7"/>
      <c r="I12" s="7"/>
      <c r="J12" s="7"/>
      <c r="K12" s="7"/>
      <c r="L12" s="9" t="s">
        <v>178</v>
      </c>
      <c r="M12" s="70">
        <v>71.099999999999994</v>
      </c>
      <c r="N12" s="70">
        <v>99.1</v>
      </c>
      <c r="O12" s="70">
        <v>12.7</v>
      </c>
      <c r="P12" s="67" t="s">
        <v>77</v>
      </c>
      <c r="Q12" s="65">
        <v>1.3</v>
      </c>
      <c r="R12" s="67" t="s">
        <v>77</v>
      </c>
      <c r="S12" s="67" t="s">
        <v>77</v>
      </c>
      <c r="T12" s="67" t="s">
        <v>77</v>
      </c>
      <c r="U12" s="69">
        <v>184.2</v>
      </c>
    </row>
    <row r="13" spans="1:21" ht="16.5" customHeight="1" x14ac:dyDescent="0.25">
      <c r="A13" s="7" t="s">
        <v>245</v>
      </c>
      <c r="B13" s="7"/>
      <c r="C13" s="7"/>
      <c r="D13" s="7"/>
      <c r="E13" s="7"/>
      <c r="F13" s="7"/>
      <c r="G13" s="7"/>
      <c r="H13" s="7"/>
      <c r="I13" s="7"/>
      <c r="J13" s="7"/>
      <c r="K13" s="7"/>
      <c r="L13" s="9"/>
      <c r="M13" s="10"/>
      <c r="N13" s="10"/>
      <c r="O13" s="10"/>
      <c r="P13" s="10"/>
      <c r="Q13" s="10"/>
      <c r="R13" s="10"/>
      <c r="S13" s="10"/>
      <c r="T13" s="10"/>
      <c r="U13" s="10"/>
    </row>
    <row r="14" spans="1:21" ht="16.5" customHeight="1" x14ac:dyDescent="0.25">
      <c r="A14" s="7"/>
      <c r="B14" s="7" t="s">
        <v>311</v>
      </c>
      <c r="C14" s="7"/>
      <c r="D14" s="7"/>
      <c r="E14" s="7"/>
      <c r="F14" s="7"/>
      <c r="G14" s="7"/>
      <c r="H14" s="7"/>
      <c r="I14" s="7"/>
      <c r="J14" s="7"/>
      <c r="K14" s="7"/>
      <c r="L14" s="9"/>
      <c r="M14" s="10"/>
      <c r="N14" s="10"/>
      <c r="O14" s="10"/>
      <c r="P14" s="10"/>
      <c r="Q14" s="10"/>
      <c r="R14" s="10"/>
      <c r="S14" s="10"/>
      <c r="T14" s="10"/>
      <c r="U14" s="10"/>
    </row>
    <row r="15" spans="1:21" ht="16.5" customHeight="1" x14ac:dyDescent="0.25">
      <c r="A15" s="7"/>
      <c r="B15" s="7"/>
      <c r="C15" s="7" t="s">
        <v>312</v>
      </c>
      <c r="D15" s="7"/>
      <c r="E15" s="7"/>
      <c r="F15" s="7"/>
      <c r="G15" s="7"/>
      <c r="H15" s="7"/>
      <c r="I15" s="7"/>
      <c r="J15" s="7"/>
      <c r="K15" s="7"/>
      <c r="L15" s="9" t="s">
        <v>178</v>
      </c>
      <c r="M15" s="65">
        <v>9.9</v>
      </c>
      <c r="N15" s="70">
        <v>29.1</v>
      </c>
      <c r="O15" s="70">
        <v>26.6</v>
      </c>
      <c r="P15" s="65">
        <v>6.9</v>
      </c>
      <c r="Q15" s="65">
        <v>3.7</v>
      </c>
      <c r="R15" s="65">
        <v>4.4000000000000004</v>
      </c>
      <c r="S15" s="65" t="s">
        <v>79</v>
      </c>
      <c r="T15" s="65" t="s">
        <v>79</v>
      </c>
      <c r="U15" s="70">
        <v>80.599999999999994</v>
      </c>
    </row>
    <row r="16" spans="1:21" ht="16.5" customHeight="1" x14ac:dyDescent="0.25">
      <c r="A16" s="7"/>
      <c r="B16" s="7" t="s">
        <v>313</v>
      </c>
      <c r="C16" s="7"/>
      <c r="D16" s="7"/>
      <c r="E16" s="7"/>
      <c r="F16" s="7"/>
      <c r="G16" s="7"/>
      <c r="H16" s="7"/>
      <c r="I16" s="7"/>
      <c r="J16" s="7"/>
      <c r="K16" s="7"/>
      <c r="L16" s="9"/>
      <c r="M16" s="10"/>
      <c r="N16" s="10"/>
      <c r="O16" s="10"/>
      <c r="P16" s="10"/>
      <c r="Q16" s="10"/>
      <c r="R16" s="10"/>
      <c r="S16" s="10"/>
      <c r="T16" s="10"/>
      <c r="U16" s="10"/>
    </row>
    <row r="17" spans="1:21" ht="16.5" customHeight="1" x14ac:dyDescent="0.25">
      <c r="A17" s="7"/>
      <c r="B17" s="7"/>
      <c r="C17" s="7" t="s">
        <v>314</v>
      </c>
      <c r="D17" s="7"/>
      <c r="E17" s="7"/>
      <c r="F17" s="7"/>
      <c r="G17" s="7"/>
      <c r="H17" s="7"/>
      <c r="I17" s="7"/>
      <c r="J17" s="7"/>
      <c r="K17" s="7"/>
      <c r="L17" s="9" t="s">
        <v>178</v>
      </c>
      <c r="M17" s="70">
        <v>46.3</v>
      </c>
      <c r="N17" s="70">
        <v>18.399999999999999</v>
      </c>
      <c r="O17" s="70">
        <v>17.399999999999999</v>
      </c>
      <c r="P17" s="67" t="s">
        <v>77</v>
      </c>
      <c r="Q17" s="65" t="s">
        <v>79</v>
      </c>
      <c r="R17" s="67" t="s">
        <v>77</v>
      </c>
      <c r="S17" s="67" t="s">
        <v>77</v>
      </c>
      <c r="T17" s="67" t="s">
        <v>77</v>
      </c>
      <c r="U17" s="70">
        <v>82.1</v>
      </c>
    </row>
    <row r="18" spans="1:21" ht="16.5" customHeight="1" x14ac:dyDescent="0.25">
      <c r="A18" s="7" t="s">
        <v>246</v>
      </c>
      <c r="B18" s="7"/>
      <c r="C18" s="7"/>
      <c r="D18" s="7"/>
      <c r="E18" s="7"/>
      <c r="F18" s="7"/>
      <c r="G18" s="7"/>
      <c r="H18" s="7"/>
      <c r="I18" s="7"/>
      <c r="J18" s="7"/>
      <c r="K18" s="7"/>
      <c r="L18" s="9"/>
      <c r="M18" s="10"/>
      <c r="N18" s="10"/>
      <c r="O18" s="10"/>
      <c r="P18" s="10"/>
      <c r="Q18" s="10"/>
      <c r="R18" s="10"/>
      <c r="S18" s="10"/>
      <c r="T18" s="10"/>
      <c r="U18" s="10"/>
    </row>
    <row r="19" spans="1:21" ht="16.5" customHeight="1" x14ac:dyDescent="0.25">
      <c r="A19" s="7"/>
      <c r="B19" s="7" t="s">
        <v>311</v>
      </c>
      <c r="C19" s="7"/>
      <c r="D19" s="7"/>
      <c r="E19" s="7"/>
      <c r="F19" s="7"/>
      <c r="G19" s="7"/>
      <c r="H19" s="7"/>
      <c r="I19" s="7"/>
      <c r="J19" s="7"/>
      <c r="K19" s="7"/>
      <c r="L19" s="9"/>
      <c r="M19" s="10"/>
      <c r="N19" s="10"/>
      <c r="O19" s="10"/>
      <c r="P19" s="10"/>
      <c r="Q19" s="10"/>
      <c r="R19" s="10"/>
      <c r="S19" s="10"/>
      <c r="T19" s="10"/>
      <c r="U19" s="10"/>
    </row>
    <row r="20" spans="1:21" ht="16.5" customHeight="1" x14ac:dyDescent="0.25">
      <c r="A20" s="7"/>
      <c r="B20" s="7"/>
      <c r="C20" s="7" t="s">
        <v>312</v>
      </c>
      <c r="D20" s="7"/>
      <c r="E20" s="7"/>
      <c r="F20" s="7"/>
      <c r="G20" s="7"/>
      <c r="H20" s="7"/>
      <c r="I20" s="7"/>
      <c r="J20" s="7"/>
      <c r="K20" s="7"/>
      <c r="L20" s="9" t="s">
        <v>178</v>
      </c>
      <c r="M20" s="70">
        <v>12.8</v>
      </c>
      <c r="N20" s="65">
        <v>6.8</v>
      </c>
      <c r="O20" s="70">
        <v>36.1</v>
      </c>
      <c r="P20" s="70">
        <v>13.3</v>
      </c>
      <c r="Q20" s="65">
        <v>4.9000000000000004</v>
      </c>
      <c r="R20" s="65">
        <v>3.3</v>
      </c>
      <c r="S20" s="65">
        <v>0.2</v>
      </c>
      <c r="T20" s="65" t="s">
        <v>79</v>
      </c>
      <c r="U20" s="70">
        <v>77.5</v>
      </c>
    </row>
    <row r="21" spans="1:21" ht="16.5" customHeight="1" x14ac:dyDescent="0.25">
      <c r="A21" s="7"/>
      <c r="B21" s="7" t="s">
        <v>313</v>
      </c>
      <c r="C21" s="7"/>
      <c r="D21" s="7"/>
      <c r="E21" s="7"/>
      <c r="F21" s="7"/>
      <c r="G21" s="7"/>
      <c r="H21" s="7"/>
      <c r="I21" s="7"/>
      <c r="J21" s="7"/>
      <c r="K21" s="7"/>
      <c r="L21" s="9"/>
      <c r="M21" s="10"/>
      <c r="N21" s="10"/>
      <c r="O21" s="10"/>
      <c r="P21" s="10"/>
      <c r="Q21" s="10"/>
      <c r="R21" s="10"/>
      <c r="S21" s="10"/>
      <c r="T21" s="10"/>
      <c r="U21" s="10"/>
    </row>
    <row r="22" spans="1:21" ht="16.5" customHeight="1" x14ac:dyDescent="0.25">
      <c r="A22" s="7"/>
      <c r="B22" s="7"/>
      <c r="C22" s="7" t="s">
        <v>314</v>
      </c>
      <c r="D22" s="7"/>
      <c r="E22" s="7"/>
      <c r="F22" s="7"/>
      <c r="G22" s="7"/>
      <c r="H22" s="7"/>
      <c r="I22" s="7"/>
      <c r="J22" s="7"/>
      <c r="K22" s="7"/>
      <c r="L22" s="9" t="s">
        <v>178</v>
      </c>
      <c r="M22" s="70">
        <v>62.9</v>
      </c>
      <c r="N22" s="70">
        <v>17.600000000000001</v>
      </c>
      <c r="O22" s="70">
        <v>11.5</v>
      </c>
      <c r="P22" s="67" t="s">
        <v>77</v>
      </c>
      <c r="Q22" s="65">
        <v>2.7</v>
      </c>
      <c r="R22" s="67" t="s">
        <v>77</v>
      </c>
      <c r="S22" s="67" t="s">
        <v>77</v>
      </c>
      <c r="T22" s="67" t="s">
        <v>77</v>
      </c>
      <c r="U22" s="70">
        <v>94.8</v>
      </c>
    </row>
    <row r="23" spans="1:21" ht="16.5" customHeight="1" x14ac:dyDescent="0.25">
      <c r="A23" s="7" t="s">
        <v>247</v>
      </c>
      <c r="B23" s="7"/>
      <c r="C23" s="7"/>
      <c r="D23" s="7"/>
      <c r="E23" s="7"/>
      <c r="F23" s="7"/>
      <c r="G23" s="7"/>
      <c r="H23" s="7"/>
      <c r="I23" s="7"/>
      <c r="J23" s="7"/>
      <c r="K23" s="7"/>
      <c r="L23" s="9"/>
      <c r="M23" s="10"/>
      <c r="N23" s="10"/>
      <c r="O23" s="10"/>
      <c r="P23" s="10"/>
      <c r="Q23" s="10"/>
      <c r="R23" s="10"/>
      <c r="S23" s="10"/>
      <c r="T23" s="10"/>
      <c r="U23" s="10"/>
    </row>
    <row r="24" spans="1:21" ht="16.5" customHeight="1" x14ac:dyDescent="0.25">
      <c r="A24" s="7"/>
      <c r="B24" s="7" t="s">
        <v>311</v>
      </c>
      <c r="C24" s="7"/>
      <c r="D24" s="7"/>
      <c r="E24" s="7"/>
      <c r="F24" s="7"/>
      <c r="G24" s="7"/>
      <c r="H24" s="7"/>
      <c r="I24" s="7"/>
      <c r="J24" s="7"/>
      <c r="K24" s="7"/>
      <c r="L24" s="9"/>
      <c r="M24" s="10"/>
      <c r="N24" s="10"/>
      <c r="O24" s="10"/>
      <c r="P24" s="10"/>
      <c r="Q24" s="10"/>
      <c r="R24" s="10"/>
      <c r="S24" s="10"/>
      <c r="T24" s="10"/>
      <c r="U24" s="10"/>
    </row>
    <row r="25" spans="1:21" ht="16.5" customHeight="1" x14ac:dyDescent="0.25">
      <c r="A25" s="7"/>
      <c r="B25" s="7"/>
      <c r="C25" s="7" t="s">
        <v>312</v>
      </c>
      <c r="D25" s="7"/>
      <c r="E25" s="7"/>
      <c r="F25" s="7"/>
      <c r="G25" s="7"/>
      <c r="H25" s="7"/>
      <c r="I25" s="7"/>
      <c r="J25" s="7"/>
      <c r="K25" s="7"/>
      <c r="L25" s="9" t="s">
        <v>178</v>
      </c>
      <c r="M25" s="70">
        <v>21.5</v>
      </c>
      <c r="N25" s="70">
        <v>13.8</v>
      </c>
      <c r="O25" s="70">
        <v>18.100000000000001</v>
      </c>
      <c r="P25" s="70">
        <v>10.9</v>
      </c>
      <c r="Q25" s="65">
        <v>4.5</v>
      </c>
      <c r="R25" s="65">
        <v>1.3</v>
      </c>
      <c r="S25" s="65" t="s">
        <v>79</v>
      </c>
      <c r="T25" s="65">
        <v>4.4000000000000004</v>
      </c>
      <c r="U25" s="70">
        <v>74.599999999999994</v>
      </c>
    </row>
    <row r="26" spans="1:21" ht="16.5" customHeight="1" x14ac:dyDescent="0.25">
      <c r="A26" s="7"/>
      <c r="B26" s="7" t="s">
        <v>187</v>
      </c>
      <c r="C26" s="7"/>
      <c r="D26" s="7"/>
      <c r="E26" s="7"/>
      <c r="F26" s="7"/>
      <c r="G26" s="7"/>
      <c r="H26" s="7"/>
      <c r="I26" s="7"/>
      <c r="J26" s="7"/>
      <c r="K26" s="7"/>
      <c r="L26" s="9"/>
      <c r="M26" s="10"/>
      <c r="N26" s="10"/>
      <c r="O26" s="10"/>
      <c r="P26" s="10"/>
      <c r="Q26" s="10"/>
      <c r="R26" s="10"/>
      <c r="S26" s="10"/>
      <c r="T26" s="10"/>
      <c r="U26" s="10"/>
    </row>
    <row r="27" spans="1:21" ht="16.5" customHeight="1" x14ac:dyDescent="0.25">
      <c r="A27" s="7"/>
      <c r="B27" s="7"/>
      <c r="C27" s="7" t="s">
        <v>314</v>
      </c>
      <c r="D27" s="7"/>
      <c r="E27" s="7"/>
      <c r="F27" s="7"/>
      <c r="G27" s="7"/>
      <c r="H27" s="7"/>
      <c r="I27" s="7"/>
      <c r="J27" s="7"/>
      <c r="K27" s="7"/>
      <c r="L27" s="9" t="s">
        <v>178</v>
      </c>
      <c r="M27" s="65">
        <v>2.2999999999999998</v>
      </c>
      <c r="N27" s="70">
        <v>26.5</v>
      </c>
      <c r="O27" s="70">
        <v>11.4</v>
      </c>
      <c r="P27" s="67" t="s">
        <v>77</v>
      </c>
      <c r="Q27" s="65">
        <v>1</v>
      </c>
      <c r="R27" s="67" t="s">
        <v>77</v>
      </c>
      <c r="S27" s="67" t="s">
        <v>77</v>
      </c>
      <c r="T27" s="67" t="s">
        <v>77</v>
      </c>
      <c r="U27" s="70">
        <v>41.1</v>
      </c>
    </row>
    <row r="28" spans="1:21" ht="16.5" customHeight="1" x14ac:dyDescent="0.25">
      <c r="A28" s="7" t="s">
        <v>248</v>
      </c>
      <c r="B28" s="7"/>
      <c r="C28" s="7"/>
      <c r="D28" s="7"/>
      <c r="E28" s="7"/>
      <c r="F28" s="7"/>
      <c r="G28" s="7"/>
      <c r="H28" s="7"/>
      <c r="I28" s="7"/>
      <c r="J28" s="7"/>
      <c r="K28" s="7"/>
      <c r="L28" s="9"/>
      <c r="M28" s="10"/>
      <c r="N28" s="10"/>
      <c r="O28" s="10"/>
      <c r="P28" s="10"/>
      <c r="Q28" s="10"/>
      <c r="R28" s="10"/>
      <c r="S28" s="10"/>
      <c r="T28" s="10"/>
      <c r="U28" s="10"/>
    </row>
    <row r="29" spans="1:21" ht="16.5" customHeight="1" x14ac:dyDescent="0.25">
      <c r="A29" s="7"/>
      <c r="B29" s="7" t="s">
        <v>311</v>
      </c>
      <c r="C29" s="7"/>
      <c r="D29" s="7"/>
      <c r="E29" s="7"/>
      <c r="F29" s="7"/>
      <c r="G29" s="7"/>
      <c r="H29" s="7"/>
      <c r="I29" s="7"/>
      <c r="J29" s="7"/>
      <c r="K29" s="7"/>
      <c r="L29" s="9"/>
      <c r="M29" s="10"/>
      <c r="N29" s="10"/>
      <c r="O29" s="10"/>
      <c r="P29" s="10"/>
      <c r="Q29" s="10"/>
      <c r="R29" s="10"/>
      <c r="S29" s="10"/>
      <c r="T29" s="10"/>
      <c r="U29" s="10"/>
    </row>
    <row r="30" spans="1:21" ht="16.5" customHeight="1" x14ac:dyDescent="0.25">
      <c r="A30" s="7"/>
      <c r="B30" s="7"/>
      <c r="C30" s="7" t="s">
        <v>312</v>
      </c>
      <c r="D30" s="7"/>
      <c r="E30" s="7"/>
      <c r="F30" s="7"/>
      <c r="G30" s="7"/>
      <c r="H30" s="7"/>
      <c r="I30" s="7"/>
      <c r="J30" s="7"/>
      <c r="K30" s="7"/>
      <c r="L30" s="9" t="s">
        <v>178</v>
      </c>
      <c r="M30" s="65">
        <v>5.6</v>
      </c>
      <c r="N30" s="70">
        <v>11.2</v>
      </c>
      <c r="O30" s="65">
        <v>8.9</v>
      </c>
      <c r="P30" s="65">
        <v>1</v>
      </c>
      <c r="Q30" s="65">
        <v>5.2</v>
      </c>
      <c r="R30" s="65">
        <v>1.8</v>
      </c>
      <c r="S30" s="65" t="s">
        <v>79</v>
      </c>
      <c r="T30" s="65">
        <v>-1.3</v>
      </c>
      <c r="U30" s="70">
        <v>45</v>
      </c>
    </row>
    <row r="31" spans="1:21" ht="16.5" customHeight="1" x14ac:dyDescent="0.25">
      <c r="A31" s="7"/>
      <c r="B31" s="7" t="s">
        <v>187</v>
      </c>
      <c r="C31" s="7"/>
      <c r="D31" s="7"/>
      <c r="E31" s="7"/>
      <c r="F31" s="7"/>
      <c r="G31" s="7"/>
      <c r="H31" s="7"/>
      <c r="I31" s="7"/>
      <c r="J31" s="7"/>
      <c r="K31" s="7"/>
      <c r="L31" s="9"/>
      <c r="M31" s="10"/>
      <c r="N31" s="10"/>
      <c r="O31" s="10"/>
      <c r="P31" s="10"/>
      <c r="Q31" s="10"/>
      <c r="R31" s="10"/>
      <c r="S31" s="10"/>
      <c r="T31" s="10"/>
      <c r="U31" s="10"/>
    </row>
    <row r="32" spans="1:21" ht="16.5" customHeight="1" x14ac:dyDescent="0.25">
      <c r="A32" s="7"/>
      <c r="B32" s="7"/>
      <c r="C32" s="7" t="s">
        <v>314</v>
      </c>
      <c r="D32" s="7"/>
      <c r="E32" s="7"/>
      <c r="F32" s="7"/>
      <c r="G32" s="7"/>
      <c r="H32" s="7"/>
      <c r="I32" s="7"/>
      <c r="J32" s="7"/>
      <c r="K32" s="7"/>
      <c r="L32" s="9" t="s">
        <v>178</v>
      </c>
      <c r="M32" s="67" t="s">
        <v>77</v>
      </c>
      <c r="N32" s="65">
        <v>8.6</v>
      </c>
      <c r="O32" s="70">
        <v>31.7</v>
      </c>
      <c r="P32" s="67" t="s">
        <v>77</v>
      </c>
      <c r="Q32" s="65">
        <v>0.8</v>
      </c>
      <c r="R32" s="67" t="s">
        <v>77</v>
      </c>
      <c r="S32" s="67" t="s">
        <v>77</v>
      </c>
      <c r="T32" s="67" t="s">
        <v>77</v>
      </c>
      <c r="U32" s="70">
        <v>41.1</v>
      </c>
    </row>
    <row r="33" spans="1:21" ht="16.5" customHeight="1" x14ac:dyDescent="0.25">
      <c r="A33" s="7" t="s">
        <v>249</v>
      </c>
      <c r="B33" s="7"/>
      <c r="C33" s="7"/>
      <c r="D33" s="7"/>
      <c r="E33" s="7"/>
      <c r="F33" s="7"/>
      <c r="G33" s="7"/>
      <c r="H33" s="7"/>
      <c r="I33" s="7"/>
      <c r="J33" s="7"/>
      <c r="K33" s="7"/>
      <c r="L33" s="9"/>
      <c r="M33" s="10"/>
      <c r="N33" s="10"/>
      <c r="O33" s="10"/>
      <c r="P33" s="10"/>
      <c r="Q33" s="10"/>
      <c r="R33" s="10"/>
      <c r="S33" s="10"/>
      <c r="T33" s="10"/>
      <c r="U33" s="10"/>
    </row>
    <row r="34" spans="1:21" ht="16.5" customHeight="1" x14ac:dyDescent="0.25">
      <c r="A34" s="7"/>
      <c r="B34" s="7" t="s">
        <v>311</v>
      </c>
      <c r="C34" s="7"/>
      <c r="D34" s="7"/>
      <c r="E34" s="7"/>
      <c r="F34" s="7"/>
      <c r="G34" s="7"/>
      <c r="H34" s="7"/>
      <c r="I34" s="7"/>
      <c r="J34" s="7"/>
      <c r="K34" s="7"/>
      <c r="L34" s="9"/>
      <c r="M34" s="10"/>
      <c r="N34" s="10"/>
      <c r="O34" s="10"/>
      <c r="P34" s="10"/>
      <c r="Q34" s="10"/>
      <c r="R34" s="10"/>
      <c r="S34" s="10"/>
      <c r="T34" s="10"/>
      <c r="U34" s="10"/>
    </row>
    <row r="35" spans="1:21" ht="16.5" customHeight="1" x14ac:dyDescent="0.25">
      <c r="A35" s="7"/>
      <c r="B35" s="7"/>
      <c r="C35" s="7" t="s">
        <v>312</v>
      </c>
      <c r="D35" s="7"/>
      <c r="E35" s="7"/>
      <c r="F35" s="7"/>
      <c r="G35" s="7"/>
      <c r="H35" s="7"/>
      <c r="I35" s="7"/>
      <c r="J35" s="7"/>
      <c r="K35" s="7"/>
      <c r="L35" s="9" t="s">
        <v>178</v>
      </c>
      <c r="M35" s="65">
        <v>1.2</v>
      </c>
      <c r="N35" s="65">
        <v>3.3</v>
      </c>
      <c r="O35" s="65">
        <v>2.1</v>
      </c>
      <c r="P35" s="65">
        <v>2.7</v>
      </c>
      <c r="Q35" s="65">
        <v>2.2999999999999998</v>
      </c>
      <c r="R35" s="65">
        <v>1.3</v>
      </c>
      <c r="S35" s="65" t="s">
        <v>79</v>
      </c>
      <c r="T35" s="65">
        <v>5.7</v>
      </c>
      <c r="U35" s="70">
        <v>18.600000000000001</v>
      </c>
    </row>
    <row r="36" spans="1:21" ht="16.5" customHeight="1" x14ac:dyDescent="0.25">
      <c r="A36" s="7"/>
      <c r="B36" s="7" t="s">
        <v>187</v>
      </c>
      <c r="C36" s="7"/>
      <c r="D36" s="7"/>
      <c r="E36" s="7"/>
      <c r="F36" s="7"/>
      <c r="G36" s="7"/>
      <c r="H36" s="7"/>
      <c r="I36" s="7"/>
      <c r="J36" s="7"/>
      <c r="K36" s="7"/>
      <c r="L36" s="9"/>
      <c r="M36" s="10"/>
      <c r="N36" s="10"/>
      <c r="O36" s="10"/>
      <c r="P36" s="10"/>
      <c r="Q36" s="10"/>
      <c r="R36" s="10"/>
      <c r="S36" s="10"/>
      <c r="T36" s="10"/>
      <c r="U36" s="10"/>
    </row>
    <row r="37" spans="1:21" ht="16.5" customHeight="1" x14ac:dyDescent="0.25">
      <c r="A37" s="7"/>
      <c r="B37" s="7"/>
      <c r="C37" s="7" t="s">
        <v>314</v>
      </c>
      <c r="D37" s="7"/>
      <c r="E37" s="7"/>
      <c r="F37" s="7"/>
      <c r="G37" s="7"/>
      <c r="H37" s="7"/>
      <c r="I37" s="7"/>
      <c r="J37" s="7"/>
      <c r="K37" s="7"/>
      <c r="L37" s="9" t="s">
        <v>178</v>
      </c>
      <c r="M37" s="67" t="s">
        <v>77</v>
      </c>
      <c r="N37" s="65">
        <v>7.9</v>
      </c>
      <c r="O37" s="70">
        <v>18.5</v>
      </c>
      <c r="P37" s="67" t="s">
        <v>77</v>
      </c>
      <c r="Q37" s="65">
        <v>0.4</v>
      </c>
      <c r="R37" s="67" t="s">
        <v>77</v>
      </c>
      <c r="S37" s="67" t="s">
        <v>77</v>
      </c>
      <c r="T37" s="67" t="s">
        <v>77</v>
      </c>
      <c r="U37" s="70">
        <v>26.7</v>
      </c>
    </row>
    <row r="38" spans="1:21" ht="16.5" customHeight="1" x14ac:dyDescent="0.25">
      <c r="A38" s="7" t="s">
        <v>315</v>
      </c>
      <c r="B38" s="7"/>
      <c r="C38" s="7"/>
      <c r="D38" s="7"/>
      <c r="E38" s="7"/>
      <c r="F38" s="7"/>
      <c r="G38" s="7"/>
      <c r="H38" s="7"/>
      <c r="I38" s="7"/>
      <c r="J38" s="7"/>
      <c r="K38" s="7"/>
      <c r="L38" s="9"/>
      <c r="M38" s="10"/>
      <c r="N38" s="10"/>
      <c r="O38" s="10"/>
      <c r="P38" s="10"/>
      <c r="Q38" s="10"/>
      <c r="R38" s="10"/>
      <c r="S38" s="10"/>
      <c r="T38" s="10"/>
      <c r="U38" s="10"/>
    </row>
    <row r="39" spans="1:21" ht="16.5" customHeight="1" x14ac:dyDescent="0.25">
      <c r="A39" s="7"/>
      <c r="B39" s="7" t="s">
        <v>311</v>
      </c>
      <c r="C39" s="7"/>
      <c r="D39" s="7"/>
      <c r="E39" s="7"/>
      <c r="F39" s="7"/>
      <c r="G39" s="7"/>
      <c r="H39" s="7"/>
      <c r="I39" s="7"/>
      <c r="J39" s="7"/>
      <c r="K39" s="7"/>
      <c r="L39" s="9"/>
      <c r="M39" s="10"/>
      <c r="N39" s="10"/>
      <c r="O39" s="10"/>
      <c r="P39" s="10"/>
      <c r="Q39" s="10"/>
      <c r="R39" s="10"/>
      <c r="S39" s="10"/>
      <c r="T39" s="10"/>
      <c r="U39" s="10"/>
    </row>
    <row r="40" spans="1:21" ht="16.5" customHeight="1" x14ac:dyDescent="0.25">
      <c r="A40" s="7"/>
      <c r="B40" s="7"/>
      <c r="C40" s="7" t="s">
        <v>312</v>
      </c>
      <c r="D40" s="7"/>
      <c r="E40" s="7"/>
      <c r="F40" s="7"/>
      <c r="G40" s="7"/>
      <c r="H40" s="7"/>
      <c r="I40" s="7"/>
      <c r="J40" s="7"/>
      <c r="K40" s="7"/>
      <c r="L40" s="9" t="s">
        <v>178</v>
      </c>
      <c r="M40" s="65">
        <v>4.5</v>
      </c>
      <c r="N40" s="65">
        <v>2.5</v>
      </c>
      <c r="O40" s="70">
        <v>12.5</v>
      </c>
      <c r="P40" s="65">
        <v>4.2</v>
      </c>
      <c r="Q40" s="65">
        <v>0.5</v>
      </c>
      <c r="R40" s="65">
        <v>0.4</v>
      </c>
      <c r="S40" s="65" t="s">
        <v>79</v>
      </c>
      <c r="T40" s="65">
        <v>4.3</v>
      </c>
      <c r="U40" s="70">
        <v>28.9</v>
      </c>
    </row>
    <row r="41" spans="1:21" ht="16.5" customHeight="1" x14ac:dyDescent="0.25">
      <c r="A41" s="7"/>
      <c r="B41" s="7" t="s">
        <v>187</v>
      </c>
      <c r="C41" s="7"/>
      <c r="D41" s="7"/>
      <c r="E41" s="7"/>
      <c r="F41" s="7"/>
      <c r="G41" s="7"/>
      <c r="H41" s="7"/>
      <c r="I41" s="7"/>
      <c r="J41" s="7"/>
      <c r="K41" s="7"/>
      <c r="L41" s="9"/>
      <c r="M41" s="10"/>
      <c r="N41" s="10"/>
      <c r="O41" s="10"/>
      <c r="P41" s="10"/>
      <c r="Q41" s="10"/>
      <c r="R41" s="10"/>
      <c r="S41" s="10"/>
      <c r="T41" s="10"/>
      <c r="U41" s="10"/>
    </row>
    <row r="42" spans="1:21" ht="16.5" customHeight="1" x14ac:dyDescent="0.25">
      <c r="A42" s="7"/>
      <c r="B42" s="7"/>
      <c r="C42" s="7" t="s">
        <v>314</v>
      </c>
      <c r="D42" s="7"/>
      <c r="E42" s="7"/>
      <c r="F42" s="7"/>
      <c r="G42" s="7"/>
      <c r="H42" s="7"/>
      <c r="I42" s="7"/>
      <c r="J42" s="7"/>
      <c r="K42" s="7"/>
      <c r="L42" s="9" t="s">
        <v>178</v>
      </c>
      <c r="M42" s="67" t="s">
        <v>77</v>
      </c>
      <c r="N42" s="65">
        <v>6.1</v>
      </c>
      <c r="O42" s="65">
        <v>7.3</v>
      </c>
      <c r="P42" s="67" t="s">
        <v>77</v>
      </c>
      <c r="Q42" s="65">
        <v>0.6</v>
      </c>
      <c r="R42" s="67" t="s">
        <v>77</v>
      </c>
      <c r="S42" s="67" t="s">
        <v>77</v>
      </c>
      <c r="T42" s="67" t="s">
        <v>77</v>
      </c>
      <c r="U42" s="70">
        <v>14</v>
      </c>
    </row>
    <row r="43" spans="1:21" ht="16.5" customHeight="1" x14ac:dyDescent="0.25">
      <c r="A43" s="7" t="s">
        <v>316</v>
      </c>
      <c r="B43" s="7"/>
      <c r="C43" s="7"/>
      <c r="D43" s="7"/>
      <c r="E43" s="7"/>
      <c r="F43" s="7"/>
      <c r="G43" s="7"/>
      <c r="H43" s="7"/>
      <c r="I43" s="7"/>
      <c r="J43" s="7"/>
      <c r="K43" s="7"/>
      <c r="L43" s="9"/>
      <c r="M43" s="10"/>
      <c r="N43" s="10"/>
      <c r="O43" s="10"/>
      <c r="P43" s="10"/>
      <c r="Q43" s="10"/>
      <c r="R43" s="10"/>
      <c r="S43" s="10"/>
      <c r="T43" s="10"/>
      <c r="U43" s="10"/>
    </row>
    <row r="44" spans="1:21" ht="16.5" customHeight="1" x14ac:dyDescent="0.25">
      <c r="A44" s="7"/>
      <c r="B44" s="7" t="s">
        <v>317</v>
      </c>
      <c r="C44" s="7"/>
      <c r="D44" s="7"/>
      <c r="E44" s="7"/>
      <c r="F44" s="7"/>
      <c r="G44" s="7"/>
      <c r="H44" s="7"/>
      <c r="I44" s="7"/>
      <c r="J44" s="7"/>
      <c r="K44" s="7"/>
      <c r="L44" s="9"/>
      <c r="M44" s="10"/>
      <c r="N44" s="10"/>
      <c r="O44" s="10"/>
      <c r="P44" s="10"/>
      <c r="Q44" s="10"/>
      <c r="R44" s="10"/>
      <c r="S44" s="10"/>
      <c r="T44" s="10"/>
      <c r="U44" s="10"/>
    </row>
    <row r="45" spans="1:21" ht="16.5" customHeight="1" x14ac:dyDescent="0.25">
      <c r="A45" s="7"/>
      <c r="B45" s="7"/>
      <c r="C45" s="7" t="s">
        <v>312</v>
      </c>
      <c r="D45" s="7"/>
      <c r="E45" s="7"/>
      <c r="F45" s="7"/>
      <c r="G45" s="7"/>
      <c r="H45" s="7"/>
      <c r="I45" s="7"/>
      <c r="J45" s="7"/>
      <c r="K45" s="7"/>
      <c r="L45" s="9" t="s">
        <v>178</v>
      </c>
      <c r="M45" s="70">
        <v>12.8</v>
      </c>
      <c r="N45" s="70">
        <v>13.1</v>
      </c>
      <c r="O45" s="65">
        <v>7.1</v>
      </c>
      <c r="P45" s="65">
        <v>0.6</v>
      </c>
      <c r="Q45" s="65">
        <v>1.3</v>
      </c>
      <c r="R45" s="65">
        <v>4</v>
      </c>
      <c r="S45" s="65" t="s">
        <v>79</v>
      </c>
      <c r="T45" s="65">
        <v>5.5</v>
      </c>
      <c r="U45" s="70">
        <v>44.3</v>
      </c>
    </row>
    <row r="46" spans="1:21" ht="16.5" customHeight="1" x14ac:dyDescent="0.25">
      <c r="A46" s="7"/>
      <c r="B46" s="7" t="s">
        <v>187</v>
      </c>
      <c r="C46" s="7"/>
      <c r="D46" s="7"/>
      <c r="E46" s="7"/>
      <c r="F46" s="7"/>
      <c r="G46" s="7"/>
      <c r="H46" s="7"/>
      <c r="I46" s="7"/>
      <c r="J46" s="7"/>
      <c r="K46" s="7"/>
      <c r="L46" s="9"/>
      <c r="M46" s="10"/>
      <c r="N46" s="10"/>
      <c r="O46" s="10"/>
      <c r="P46" s="10"/>
      <c r="Q46" s="10"/>
      <c r="R46" s="10"/>
      <c r="S46" s="10"/>
      <c r="T46" s="10"/>
      <c r="U46" s="10"/>
    </row>
    <row r="47" spans="1:21" ht="16.5" customHeight="1" x14ac:dyDescent="0.25">
      <c r="A47" s="7"/>
      <c r="B47" s="7"/>
      <c r="C47" s="7" t="s">
        <v>314</v>
      </c>
      <c r="D47" s="7"/>
      <c r="E47" s="7"/>
      <c r="F47" s="7"/>
      <c r="G47" s="7"/>
      <c r="H47" s="7"/>
      <c r="I47" s="7"/>
      <c r="J47" s="7"/>
      <c r="K47" s="7"/>
      <c r="L47" s="9" t="s">
        <v>178</v>
      </c>
      <c r="M47" s="67" t="s">
        <v>77</v>
      </c>
      <c r="N47" s="70">
        <v>45.8</v>
      </c>
      <c r="O47" s="67" t="s">
        <v>77</v>
      </c>
      <c r="P47" s="67" t="s">
        <v>77</v>
      </c>
      <c r="Q47" s="65">
        <v>1.6</v>
      </c>
      <c r="R47" s="67" t="s">
        <v>276</v>
      </c>
      <c r="S47" s="67" t="s">
        <v>77</v>
      </c>
      <c r="T47" s="67" t="s">
        <v>77</v>
      </c>
      <c r="U47" s="70">
        <v>47.4</v>
      </c>
    </row>
    <row r="48" spans="1:21" ht="16.5" customHeight="1" x14ac:dyDescent="0.25">
      <c r="A48" s="7" t="s">
        <v>318</v>
      </c>
      <c r="B48" s="7"/>
      <c r="C48" s="7"/>
      <c r="D48" s="7"/>
      <c r="E48" s="7"/>
      <c r="F48" s="7"/>
      <c r="G48" s="7"/>
      <c r="H48" s="7"/>
      <c r="I48" s="7"/>
      <c r="J48" s="7"/>
      <c r="K48" s="7"/>
      <c r="L48" s="9"/>
      <c r="M48" s="10"/>
      <c r="N48" s="10"/>
      <c r="O48" s="10"/>
      <c r="P48" s="10"/>
      <c r="Q48" s="10"/>
      <c r="R48" s="10"/>
      <c r="S48" s="10"/>
      <c r="T48" s="10"/>
      <c r="U48" s="10"/>
    </row>
    <row r="49" spans="1:21" ht="16.5" customHeight="1" x14ac:dyDescent="0.25">
      <c r="A49" s="7"/>
      <c r="B49" s="7" t="s">
        <v>317</v>
      </c>
      <c r="C49" s="7"/>
      <c r="D49" s="7"/>
      <c r="E49" s="7"/>
      <c r="F49" s="7"/>
      <c r="G49" s="7"/>
      <c r="H49" s="7"/>
      <c r="I49" s="7"/>
      <c r="J49" s="7"/>
      <c r="K49" s="7"/>
      <c r="L49" s="9"/>
      <c r="M49" s="10"/>
      <c r="N49" s="10"/>
      <c r="O49" s="10"/>
      <c r="P49" s="10"/>
      <c r="Q49" s="10"/>
      <c r="R49" s="10"/>
      <c r="S49" s="10"/>
      <c r="T49" s="10"/>
      <c r="U49" s="10"/>
    </row>
    <row r="50" spans="1:21" ht="16.5" customHeight="1" x14ac:dyDescent="0.25">
      <c r="A50" s="7"/>
      <c r="B50" s="7"/>
      <c r="C50" s="7" t="s">
        <v>312</v>
      </c>
      <c r="D50" s="7"/>
      <c r="E50" s="7"/>
      <c r="F50" s="7"/>
      <c r="G50" s="7"/>
      <c r="H50" s="7"/>
      <c r="I50" s="7"/>
      <c r="J50" s="7"/>
      <c r="K50" s="7"/>
      <c r="L50" s="9" t="s">
        <v>178</v>
      </c>
      <c r="M50" s="70">
        <v>10.1</v>
      </c>
      <c r="N50" s="70">
        <v>13.5</v>
      </c>
      <c r="O50" s="65">
        <v>0.6</v>
      </c>
      <c r="P50" s="65">
        <v>3.2</v>
      </c>
      <c r="Q50" s="65" t="s">
        <v>79</v>
      </c>
      <c r="R50" s="65">
        <v>3.1</v>
      </c>
      <c r="S50" s="65" t="s">
        <v>79</v>
      </c>
      <c r="T50" s="65">
        <v>0.8</v>
      </c>
      <c r="U50" s="70">
        <v>31.4</v>
      </c>
    </row>
    <row r="51" spans="1:21" ht="16.5" customHeight="1" x14ac:dyDescent="0.25">
      <c r="A51" s="7"/>
      <c r="B51" s="7" t="s">
        <v>187</v>
      </c>
      <c r="C51" s="7"/>
      <c r="D51" s="7"/>
      <c r="E51" s="7"/>
      <c r="F51" s="7"/>
      <c r="G51" s="7"/>
      <c r="H51" s="7"/>
      <c r="I51" s="7"/>
      <c r="J51" s="7"/>
      <c r="K51" s="7"/>
      <c r="L51" s="9"/>
      <c r="M51" s="10"/>
      <c r="N51" s="10"/>
      <c r="O51" s="10"/>
      <c r="P51" s="10"/>
      <c r="Q51" s="10"/>
      <c r="R51" s="10"/>
      <c r="S51" s="10"/>
      <c r="T51" s="10"/>
      <c r="U51" s="10"/>
    </row>
    <row r="52" spans="1:21" ht="16.5" customHeight="1" x14ac:dyDescent="0.25">
      <c r="A52" s="14"/>
      <c r="B52" s="14"/>
      <c r="C52" s="14" t="s">
        <v>314</v>
      </c>
      <c r="D52" s="14"/>
      <c r="E52" s="14"/>
      <c r="F52" s="14"/>
      <c r="G52" s="14"/>
      <c r="H52" s="14"/>
      <c r="I52" s="14"/>
      <c r="J52" s="14"/>
      <c r="K52" s="14"/>
      <c r="L52" s="15" t="s">
        <v>178</v>
      </c>
      <c r="M52" s="68" t="s">
        <v>77</v>
      </c>
      <c r="N52" s="71">
        <v>20.399999999999999</v>
      </c>
      <c r="O52" s="66">
        <v>2.2999999999999998</v>
      </c>
      <c r="P52" s="68" t="s">
        <v>77</v>
      </c>
      <c r="Q52" s="66">
        <v>1.8</v>
      </c>
      <c r="R52" s="68" t="s">
        <v>276</v>
      </c>
      <c r="S52" s="68" t="s">
        <v>77</v>
      </c>
      <c r="T52" s="68" t="s">
        <v>77</v>
      </c>
      <c r="U52" s="71">
        <v>24.5</v>
      </c>
    </row>
    <row r="53" spans="1:21" ht="4.5" customHeight="1" x14ac:dyDescent="0.25">
      <c r="A53" s="25"/>
      <c r="B53" s="25"/>
      <c r="C53" s="2"/>
      <c r="D53" s="2"/>
      <c r="E53" s="2"/>
      <c r="F53" s="2"/>
      <c r="G53" s="2"/>
      <c r="H53" s="2"/>
      <c r="I53" s="2"/>
      <c r="J53" s="2"/>
      <c r="K53" s="2"/>
      <c r="L53" s="2"/>
      <c r="M53" s="2"/>
      <c r="N53" s="2"/>
      <c r="O53" s="2"/>
      <c r="P53" s="2"/>
      <c r="Q53" s="2"/>
      <c r="R53" s="2"/>
      <c r="S53" s="2"/>
      <c r="T53" s="2"/>
      <c r="U53" s="2"/>
    </row>
    <row r="54" spans="1:21" ht="16.5" customHeight="1" x14ac:dyDescent="0.25">
      <c r="A54" s="25"/>
      <c r="B54" s="25"/>
      <c r="C54" s="512" t="s">
        <v>319</v>
      </c>
      <c r="D54" s="512"/>
      <c r="E54" s="512"/>
      <c r="F54" s="512"/>
      <c r="G54" s="512"/>
      <c r="H54" s="512"/>
      <c r="I54" s="512"/>
      <c r="J54" s="512"/>
      <c r="K54" s="512"/>
      <c r="L54" s="512"/>
      <c r="M54" s="512"/>
      <c r="N54" s="512"/>
      <c r="O54" s="512"/>
      <c r="P54" s="512"/>
      <c r="Q54" s="512"/>
      <c r="R54" s="512"/>
      <c r="S54" s="512"/>
      <c r="T54" s="512"/>
      <c r="U54" s="512"/>
    </row>
    <row r="55" spans="1:21" ht="4.5" customHeight="1" x14ac:dyDescent="0.25">
      <c r="A55" s="25"/>
      <c r="B55" s="25"/>
      <c r="C55" s="2"/>
      <c r="D55" s="2"/>
      <c r="E55" s="2"/>
      <c r="F55" s="2"/>
      <c r="G55" s="2"/>
      <c r="H55" s="2"/>
      <c r="I55" s="2"/>
      <c r="J55" s="2"/>
      <c r="K55" s="2"/>
      <c r="L55" s="2"/>
      <c r="M55" s="2"/>
      <c r="N55" s="2"/>
      <c r="O55" s="2"/>
      <c r="P55" s="2"/>
      <c r="Q55" s="2"/>
      <c r="R55" s="2"/>
      <c r="S55" s="2"/>
      <c r="T55" s="2"/>
      <c r="U55" s="2"/>
    </row>
    <row r="56" spans="1:21" ht="29.4" customHeight="1" x14ac:dyDescent="0.25">
      <c r="A56" s="25" t="s">
        <v>102</v>
      </c>
      <c r="B56" s="25"/>
      <c r="C56" s="512" t="s">
        <v>257</v>
      </c>
      <c r="D56" s="512"/>
      <c r="E56" s="512"/>
      <c r="F56" s="512"/>
      <c r="G56" s="512"/>
      <c r="H56" s="512"/>
      <c r="I56" s="512"/>
      <c r="J56" s="512"/>
      <c r="K56" s="512"/>
      <c r="L56" s="512"/>
      <c r="M56" s="512"/>
      <c r="N56" s="512"/>
      <c r="O56" s="512"/>
      <c r="P56" s="512"/>
      <c r="Q56" s="512"/>
      <c r="R56" s="512"/>
      <c r="S56" s="512"/>
      <c r="T56" s="512"/>
      <c r="U56" s="512"/>
    </row>
    <row r="57" spans="1:21" ht="16.5" customHeight="1" x14ac:dyDescent="0.25">
      <c r="A57" s="25" t="s">
        <v>103</v>
      </c>
      <c r="B57" s="25"/>
      <c r="C57" s="512" t="s">
        <v>320</v>
      </c>
      <c r="D57" s="512"/>
      <c r="E57" s="512"/>
      <c r="F57" s="512"/>
      <c r="G57" s="512"/>
      <c r="H57" s="512"/>
      <c r="I57" s="512"/>
      <c r="J57" s="512"/>
      <c r="K57" s="512"/>
      <c r="L57" s="512"/>
      <c r="M57" s="512"/>
      <c r="N57" s="512"/>
      <c r="O57" s="512"/>
      <c r="P57" s="512"/>
      <c r="Q57" s="512"/>
      <c r="R57" s="512"/>
      <c r="S57" s="512"/>
      <c r="T57" s="512"/>
      <c r="U57" s="512"/>
    </row>
    <row r="58" spans="1:21" ht="42.45" customHeight="1" x14ac:dyDescent="0.25">
      <c r="A58" s="25" t="s">
        <v>104</v>
      </c>
      <c r="B58" s="25"/>
      <c r="C58" s="512" t="s">
        <v>321</v>
      </c>
      <c r="D58" s="512"/>
      <c r="E58" s="512"/>
      <c r="F58" s="512"/>
      <c r="G58" s="512"/>
      <c r="H58" s="512"/>
      <c r="I58" s="512"/>
      <c r="J58" s="512"/>
      <c r="K58" s="512"/>
      <c r="L58" s="512"/>
      <c r="M58" s="512"/>
      <c r="N58" s="512"/>
      <c r="O58" s="512"/>
      <c r="P58" s="512"/>
      <c r="Q58" s="512"/>
      <c r="R58" s="512"/>
      <c r="S58" s="512"/>
      <c r="T58" s="512"/>
      <c r="U58" s="512"/>
    </row>
    <row r="59" spans="1:21" ht="55.2" customHeight="1" x14ac:dyDescent="0.25">
      <c r="A59" s="25" t="s">
        <v>105</v>
      </c>
      <c r="B59" s="25"/>
      <c r="C59" s="512" t="s">
        <v>322</v>
      </c>
      <c r="D59" s="512"/>
      <c r="E59" s="512"/>
      <c r="F59" s="512"/>
      <c r="G59" s="512"/>
      <c r="H59" s="512"/>
      <c r="I59" s="512"/>
      <c r="J59" s="512"/>
      <c r="K59" s="512"/>
      <c r="L59" s="512"/>
      <c r="M59" s="512"/>
      <c r="N59" s="512"/>
      <c r="O59" s="512"/>
      <c r="P59" s="512"/>
      <c r="Q59" s="512"/>
      <c r="R59" s="512"/>
      <c r="S59" s="512"/>
      <c r="T59" s="512"/>
      <c r="U59" s="512"/>
    </row>
    <row r="60" spans="1:21" ht="29.4" customHeight="1" x14ac:dyDescent="0.25">
      <c r="A60" s="25" t="s">
        <v>106</v>
      </c>
      <c r="B60" s="25"/>
      <c r="C60" s="512" t="s">
        <v>323</v>
      </c>
      <c r="D60" s="512"/>
      <c r="E60" s="512"/>
      <c r="F60" s="512"/>
      <c r="G60" s="512"/>
      <c r="H60" s="512"/>
      <c r="I60" s="512"/>
      <c r="J60" s="512"/>
      <c r="K60" s="512"/>
      <c r="L60" s="512"/>
      <c r="M60" s="512"/>
      <c r="N60" s="512"/>
      <c r="O60" s="512"/>
      <c r="P60" s="512"/>
      <c r="Q60" s="512"/>
      <c r="R60" s="512"/>
      <c r="S60" s="512"/>
      <c r="T60" s="512"/>
      <c r="U60" s="512"/>
    </row>
    <row r="61" spans="1:21" ht="29.4" customHeight="1" x14ac:dyDescent="0.25">
      <c r="A61" s="25" t="s">
        <v>107</v>
      </c>
      <c r="B61" s="25"/>
      <c r="C61" s="512" t="s">
        <v>324</v>
      </c>
      <c r="D61" s="512"/>
      <c r="E61" s="512"/>
      <c r="F61" s="512"/>
      <c r="G61" s="512"/>
      <c r="H61" s="512"/>
      <c r="I61" s="512"/>
      <c r="J61" s="512"/>
      <c r="K61" s="512"/>
      <c r="L61" s="512"/>
      <c r="M61" s="512"/>
      <c r="N61" s="512"/>
      <c r="O61" s="512"/>
      <c r="P61" s="512"/>
      <c r="Q61" s="512"/>
      <c r="R61" s="512"/>
      <c r="S61" s="512"/>
      <c r="T61" s="512"/>
      <c r="U61" s="512"/>
    </row>
    <row r="62" spans="1:21" ht="29.4" customHeight="1" x14ac:dyDescent="0.25">
      <c r="A62" s="25" t="s">
        <v>205</v>
      </c>
      <c r="B62" s="25"/>
      <c r="C62" s="512" t="s">
        <v>325</v>
      </c>
      <c r="D62" s="512"/>
      <c r="E62" s="512"/>
      <c r="F62" s="512"/>
      <c r="G62" s="512"/>
      <c r="H62" s="512"/>
      <c r="I62" s="512"/>
      <c r="J62" s="512"/>
      <c r="K62" s="512"/>
      <c r="L62" s="512"/>
      <c r="M62" s="512"/>
      <c r="N62" s="512"/>
      <c r="O62" s="512"/>
      <c r="P62" s="512"/>
      <c r="Q62" s="512"/>
      <c r="R62" s="512"/>
      <c r="S62" s="512"/>
      <c r="T62" s="512"/>
      <c r="U62" s="512"/>
    </row>
    <row r="63" spans="1:21" ht="4.5" customHeight="1" x14ac:dyDescent="0.25"/>
    <row r="64" spans="1:21" ht="81" customHeight="1" x14ac:dyDescent="0.25">
      <c r="A64" s="26" t="s">
        <v>115</v>
      </c>
      <c r="B64" s="25"/>
      <c r="C64" s="25"/>
      <c r="D64" s="25"/>
      <c r="E64" s="512" t="s">
        <v>326</v>
      </c>
      <c r="F64" s="512"/>
      <c r="G64" s="512"/>
      <c r="H64" s="512"/>
      <c r="I64" s="512"/>
      <c r="J64" s="512"/>
      <c r="K64" s="512"/>
      <c r="L64" s="512"/>
      <c r="M64" s="512"/>
      <c r="N64" s="512"/>
      <c r="O64" s="512"/>
      <c r="P64" s="512"/>
      <c r="Q64" s="512"/>
      <c r="R64" s="512"/>
      <c r="S64" s="512"/>
      <c r="T64" s="512"/>
      <c r="U64" s="512"/>
    </row>
  </sheetData>
  <mergeCells count="10">
    <mergeCell ref="K1:U1"/>
    <mergeCell ref="C54:U54"/>
    <mergeCell ref="C56:U56"/>
    <mergeCell ref="C57:U57"/>
    <mergeCell ref="C58:U58"/>
    <mergeCell ref="C59:U59"/>
    <mergeCell ref="C60:U60"/>
    <mergeCell ref="C61:U61"/>
    <mergeCell ref="C62:U62"/>
    <mergeCell ref="E64:U64"/>
  </mergeCells>
  <pageMargins left="0.7" right="0.7" top="0.75" bottom="0.75" header="0.3" footer="0.3"/>
  <pageSetup paperSize="9" fitToHeight="0" orientation="landscape" horizontalDpi="300" verticalDpi="300"/>
  <headerFooter scaleWithDoc="0" alignWithMargins="0">
    <oddHeader>&amp;C&amp;"Arial"&amp;8TABLE 14A.6</oddHeader>
    <oddFooter>&amp;L&amp;"Arial"&amp;8REPORT ON
GOVERNMENT
SERVICES 2022&amp;R&amp;"Arial"&amp;8AGED CARE
SERVICES
PAGE &amp;B&amp;P&amp;B</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48"/>
  <sheetViews>
    <sheetView showGridLines="0" workbookViewId="0"/>
  </sheetViews>
  <sheetFormatPr defaultRowHeight="13.2" x14ac:dyDescent="0.25"/>
  <cols>
    <col min="1" max="10" width="1.88671875" customWidth="1"/>
    <col min="11" max="11" width="10.109375" customWidth="1"/>
    <col min="12" max="12" width="7.33203125" customWidth="1"/>
    <col min="13" max="20" width="7.5546875" customWidth="1"/>
    <col min="21" max="21" width="8.5546875" customWidth="1"/>
  </cols>
  <sheetData>
    <row r="1" spans="1:21" ht="33.9" customHeight="1" x14ac:dyDescent="0.25">
      <c r="A1" s="8" t="s">
        <v>327</v>
      </c>
      <c r="B1" s="8"/>
      <c r="C1" s="8"/>
      <c r="D1" s="8"/>
      <c r="E1" s="8"/>
      <c r="F1" s="8"/>
      <c r="G1" s="8"/>
      <c r="H1" s="8"/>
      <c r="I1" s="8"/>
      <c r="J1" s="8"/>
      <c r="K1" s="517" t="s">
        <v>328</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329</v>
      </c>
      <c r="N2" s="13" t="s">
        <v>330</v>
      </c>
      <c r="O2" s="13" t="s">
        <v>331</v>
      </c>
      <c r="P2" s="13" t="s">
        <v>332</v>
      </c>
      <c r="Q2" s="13" t="s">
        <v>333</v>
      </c>
      <c r="R2" s="13" t="s">
        <v>334</v>
      </c>
      <c r="S2" s="13" t="s">
        <v>335</v>
      </c>
      <c r="T2" s="13" t="s">
        <v>336</v>
      </c>
      <c r="U2" s="13" t="s">
        <v>337</v>
      </c>
    </row>
    <row r="3" spans="1:21" ht="16.5" customHeight="1" x14ac:dyDescent="0.25">
      <c r="A3" s="7" t="s">
        <v>128</v>
      </c>
      <c r="B3" s="7"/>
      <c r="C3" s="7"/>
      <c r="D3" s="7"/>
      <c r="E3" s="7"/>
      <c r="F3" s="7"/>
      <c r="G3" s="7"/>
      <c r="H3" s="7"/>
      <c r="I3" s="7"/>
      <c r="J3" s="7"/>
      <c r="K3" s="7"/>
      <c r="L3" s="9"/>
      <c r="M3" s="10"/>
      <c r="N3" s="10"/>
      <c r="O3" s="10"/>
      <c r="P3" s="10"/>
      <c r="Q3" s="10"/>
      <c r="R3" s="10"/>
      <c r="S3" s="10"/>
      <c r="T3" s="10"/>
      <c r="U3" s="10"/>
    </row>
    <row r="4" spans="1:21" ht="16.5" customHeight="1" x14ac:dyDescent="0.25">
      <c r="A4" s="7"/>
      <c r="B4" s="7" t="s">
        <v>338</v>
      </c>
      <c r="C4" s="7"/>
      <c r="D4" s="7"/>
      <c r="E4" s="7"/>
      <c r="F4" s="7"/>
      <c r="G4" s="7"/>
      <c r="H4" s="7"/>
      <c r="I4" s="7"/>
      <c r="J4" s="7"/>
      <c r="K4" s="7"/>
      <c r="L4" s="9"/>
      <c r="M4" s="10"/>
      <c r="N4" s="10"/>
      <c r="O4" s="10"/>
      <c r="P4" s="10"/>
      <c r="Q4" s="10"/>
      <c r="R4" s="10"/>
      <c r="S4" s="10"/>
      <c r="T4" s="10"/>
      <c r="U4" s="10"/>
    </row>
    <row r="5" spans="1:21" ht="16.5" customHeight="1" x14ac:dyDescent="0.25">
      <c r="A5" s="7"/>
      <c r="B5" s="7"/>
      <c r="C5" s="7" t="s">
        <v>339</v>
      </c>
      <c r="D5" s="7"/>
      <c r="E5" s="7"/>
      <c r="F5" s="7"/>
      <c r="G5" s="7"/>
      <c r="H5" s="7"/>
      <c r="I5" s="7"/>
      <c r="J5" s="7"/>
      <c r="K5" s="7"/>
      <c r="L5" s="9"/>
      <c r="M5" s="10"/>
      <c r="N5" s="10"/>
      <c r="O5" s="10"/>
      <c r="P5" s="10"/>
      <c r="Q5" s="10"/>
      <c r="R5" s="10"/>
      <c r="S5" s="10"/>
      <c r="T5" s="10"/>
      <c r="U5" s="10"/>
    </row>
    <row r="6" spans="1:21" ht="16.5" customHeight="1" x14ac:dyDescent="0.25">
      <c r="A6" s="7"/>
      <c r="B6" s="7"/>
      <c r="C6" s="7"/>
      <c r="D6" s="7" t="s">
        <v>340</v>
      </c>
      <c r="E6" s="7"/>
      <c r="F6" s="7"/>
      <c r="G6" s="7"/>
      <c r="H6" s="7"/>
      <c r="I6" s="7"/>
      <c r="J6" s="7"/>
      <c r="K6" s="7"/>
      <c r="L6" s="9" t="s">
        <v>131</v>
      </c>
      <c r="M6" s="76">
        <v>10468</v>
      </c>
      <c r="N6" s="75">
        <v>5720</v>
      </c>
      <c r="O6" s="75">
        <v>9929</v>
      </c>
      <c r="P6" s="75">
        <v>2975</v>
      </c>
      <c r="Q6" s="75">
        <v>2519</v>
      </c>
      <c r="R6" s="75">
        <v>1027</v>
      </c>
      <c r="S6" s="79">
        <v>794</v>
      </c>
      <c r="T6" s="74">
        <v>76</v>
      </c>
      <c r="U6" s="76">
        <v>33446</v>
      </c>
    </row>
    <row r="7" spans="1:21" ht="29.4" customHeight="1" x14ac:dyDescent="0.25">
      <c r="A7" s="7"/>
      <c r="B7" s="7"/>
      <c r="C7" s="7"/>
      <c r="D7" s="519" t="s">
        <v>341</v>
      </c>
      <c r="E7" s="519"/>
      <c r="F7" s="519"/>
      <c r="G7" s="519"/>
      <c r="H7" s="519"/>
      <c r="I7" s="519"/>
      <c r="J7" s="519"/>
      <c r="K7" s="519"/>
      <c r="L7" s="9" t="s">
        <v>131</v>
      </c>
      <c r="M7" s="75">
        <v>4034</v>
      </c>
      <c r="N7" s="75">
        <v>2506</v>
      </c>
      <c r="O7" s="75">
        <v>6305</v>
      </c>
      <c r="P7" s="75">
        <v>1476</v>
      </c>
      <c r="Q7" s="75">
        <v>1202</v>
      </c>
      <c r="R7" s="79">
        <v>520</v>
      </c>
      <c r="S7" s="79">
        <v>284</v>
      </c>
      <c r="T7" s="74">
        <v>25</v>
      </c>
      <c r="U7" s="76">
        <v>16348</v>
      </c>
    </row>
    <row r="8" spans="1:21" ht="16.5" customHeight="1" x14ac:dyDescent="0.25">
      <c r="A8" s="7"/>
      <c r="B8" s="7"/>
      <c r="C8" s="7"/>
      <c r="D8" s="7" t="s">
        <v>342</v>
      </c>
      <c r="E8" s="7"/>
      <c r="F8" s="7"/>
      <c r="G8" s="7"/>
      <c r="H8" s="7"/>
      <c r="I8" s="7"/>
      <c r="J8" s="7"/>
      <c r="K8" s="7"/>
      <c r="L8" s="9" t="s">
        <v>131</v>
      </c>
      <c r="M8" s="79">
        <v>515</v>
      </c>
      <c r="N8" s="79">
        <v>932</v>
      </c>
      <c r="O8" s="79">
        <v>196</v>
      </c>
      <c r="P8" s="79">
        <v>151</v>
      </c>
      <c r="Q8" s="79">
        <v>211</v>
      </c>
      <c r="R8" s="79">
        <v>116</v>
      </c>
      <c r="S8" s="74">
        <v>17</v>
      </c>
      <c r="T8" s="73">
        <v>4</v>
      </c>
      <c r="U8" s="75">
        <v>2140</v>
      </c>
    </row>
    <row r="9" spans="1:21" ht="16.5" customHeight="1" x14ac:dyDescent="0.25">
      <c r="A9" s="7"/>
      <c r="B9" s="7"/>
      <c r="C9" s="7"/>
      <c r="D9" s="7" t="s">
        <v>343</v>
      </c>
      <c r="E9" s="7"/>
      <c r="F9" s="7"/>
      <c r="G9" s="7"/>
      <c r="H9" s="7"/>
      <c r="I9" s="7"/>
      <c r="J9" s="7"/>
      <c r="K9" s="7"/>
      <c r="L9" s="9" t="s">
        <v>131</v>
      </c>
      <c r="M9" s="75">
        <v>1460</v>
      </c>
      <c r="N9" s="79">
        <v>949</v>
      </c>
      <c r="O9" s="75">
        <v>1250</v>
      </c>
      <c r="P9" s="79">
        <v>256</v>
      </c>
      <c r="Q9" s="79">
        <v>298</v>
      </c>
      <c r="R9" s="79">
        <v>181</v>
      </c>
      <c r="S9" s="74">
        <v>71</v>
      </c>
      <c r="T9" s="73">
        <v>7</v>
      </c>
      <c r="U9" s="75">
        <v>4468</v>
      </c>
    </row>
    <row r="10" spans="1:21" ht="16.5" customHeight="1" x14ac:dyDescent="0.25">
      <c r="A10" s="7"/>
      <c r="B10" s="7"/>
      <c r="C10" s="7"/>
      <c r="D10" s="7" t="s">
        <v>344</v>
      </c>
      <c r="E10" s="7"/>
      <c r="F10" s="7"/>
      <c r="G10" s="7"/>
      <c r="H10" s="7"/>
      <c r="I10" s="7"/>
      <c r="J10" s="7"/>
      <c r="K10" s="7"/>
      <c r="L10" s="9" t="s">
        <v>131</v>
      </c>
      <c r="M10" s="76">
        <v>11561</v>
      </c>
      <c r="N10" s="75">
        <v>6783</v>
      </c>
      <c r="O10" s="76">
        <v>11016</v>
      </c>
      <c r="P10" s="75">
        <v>3359</v>
      </c>
      <c r="Q10" s="75">
        <v>2939</v>
      </c>
      <c r="R10" s="75">
        <v>1214</v>
      </c>
      <c r="S10" s="79">
        <v>882</v>
      </c>
      <c r="T10" s="74">
        <v>80</v>
      </c>
      <c r="U10" s="76">
        <v>37762</v>
      </c>
    </row>
    <row r="11" spans="1:21" ht="16.5" customHeight="1" x14ac:dyDescent="0.25">
      <c r="A11" s="7"/>
      <c r="B11" s="7"/>
      <c r="C11" s="7" t="s">
        <v>345</v>
      </c>
      <c r="D11" s="7"/>
      <c r="E11" s="7"/>
      <c r="F11" s="7"/>
      <c r="G11" s="7"/>
      <c r="H11" s="7"/>
      <c r="I11" s="7"/>
      <c r="J11" s="7"/>
      <c r="K11" s="7"/>
      <c r="L11" s="9"/>
      <c r="M11" s="10"/>
      <c r="N11" s="10"/>
      <c r="O11" s="10"/>
      <c r="P11" s="10"/>
      <c r="Q11" s="10"/>
      <c r="R11" s="10"/>
      <c r="S11" s="10"/>
      <c r="T11" s="10"/>
      <c r="U11" s="10"/>
    </row>
    <row r="12" spans="1:21" ht="16.5" customHeight="1" x14ac:dyDescent="0.25">
      <c r="A12" s="7"/>
      <c r="B12" s="7"/>
      <c r="C12" s="7"/>
      <c r="D12" s="7" t="s">
        <v>340</v>
      </c>
      <c r="E12" s="7"/>
      <c r="F12" s="7"/>
      <c r="G12" s="7"/>
      <c r="H12" s="7"/>
      <c r="I12" s="7"/>
      <c r="J12" s="7"/>
      <c r="K12" s="7"/>
      <c r="L12" s="9" t="s">
        <v>346</v>
      </c>
      <c r="M12" s="74">
        <v>45</v>
      </c>
      <c r="N12" s="74">
        <v>45</v>
      </c>
      <c r="O12" s="74">
        <v>45</v>
      </c>
      <c r="P12" s="74">
        <v>49</v>
      </c>
      <c r="Q12" s="74">
        <v>46</v>
      </c>
      <c r="R12" s="74">
        <v>46</v>
      </c>
      <c r="S12" s="74">
        <v>46</v>
      </c>
      <c r="T12" s="74">
        <v>50</v>
      </c>
      <c r="U12" s="74">
        <v>46</v>
      </c>
    </row>
    <row r="13" spans="1:21" ht="29.4" customHeight="1" x14ac:dyDescent="0.25">
      <c r="A13" s="7"/>
      <c r="B13" s="7"/>
      <c r="C13" s="7"/>
      <c r="D13" s="519" t="s">
        <v>341</v>
      </c>
      <c r="E13" s="519"/>
      <c r="F13" s="519"/>
      <c r="G13" s="519"/>
      <c r="H13" s="519"/>
      <c r="I13" s="519"/>
      <c r="J13" s="519"/>
      <c r="K13" s="519"/>
      <c r="L13" s="9" t="s">
        <v>346</v>
      </c>
      <c r="M13" s="73">
        <v>5</v>
      </c>
      <c r="N13" s="73">
        <v>5</v>
      </c>
      <c r="O13" s="73">
        <v>7</v>
      </c>
      <c r="P13" s="73">
        <v>4</v>
      </c>
      <c r="Q13" s="73">
        <v>4</v>
      </c>
      <c r="R13" s="73">
        <v>4</v>
      </c>
      <c r="S13" s="73">
        <v>5</v>
      </c>
      <c r="T13" s="73">
        <v>4</v>
      </c>
      <c r="U13" s="73">
        <v>6</v>
      </c>
    </row>
    <row r="14" spans="1:21" ht="16.5" customHeight="1" x14ac:dyDescent="0.25">
      <c r="A14" s="7"/>
      <c r="B14" s="7"/>
      <c r="C14" s="7"/>
      <c r="D14" s="7" t="s">
        <v>342</v>
      </c>
      <c r="E14" s="7"/>
      <c r="F14" s="7"/>
      <c r="G14" s="7"/>
      <c r="H14" s="7"/>
      <c r="I14" s="7"/>
      <c r="J14" s="7"/>
      <c r="K14" s="7"/>
      <c r="L14" s="9" t="s">
        <v>346</v>
      </c>
      <c r="M14" s="74">
        <v>48</v>
      </c>
      <c r="N14" s="74">
        <v>53</v>
      </c>
      <c r="O14" s="74">
        <v>40</v>
      </c>
      <c r="P14" s="74">
        <v>41</v>
      </c>
      <c r="Q14" s="74">
        <v>42</v>
      </c>
      <c r="R14" s="74">
        <v>49</v>
      </c>
      <c r="S14" s="74">
        <v>42</v>
      </c>
      <c r="T14" s="74">
        <v>51</v>
      </c>
      <c r="U14" s="74">
        <v>48</v>
      </c>
    </row>
    <row r="15" spans="1:21" ht="16.5" customHeight="1" x14ac:dyDescent="0.25">
      <c r="A15" s="7"/>
      <c r="B15" s="7"/>
      <c r="C15" s="7"/>
      <c r="D15" s="7" t="s">
        <v>343</v>
      </c>
      <c r="E15" s="7"/>
      <c r="F15" s="7"/>
      <c r="G15" s="7"/>
      <c r="H15" s="7"/>
      <c r="I15" s="7"/>
      <c r="J15" s="7"/>
      <c r="K15" s="7"/>
      <c r="L15" s="9" t="s">
        <v>346</v>
      </c>
      <c r="M15" s="79">
        <v>128</v>
      </c>
      <c r="N15" s="79">
        <v>122</v>
      </c>
      <c r="O15" s="79">
        <v>129</v>
      </c>
      <c r="P15" s="79">
        <v>119</v>
      </c>
      <c r="Q15" s="79">
        <v>128</v>
      </c>
      <c r="R15" s="79">
        <v>110</v>
      </c>
      <c r="S15" s="79">
        <v>105</v>
      </c>
      <c r="T15" s="74">
        <v>95</v>
      </c>
      <c r="U15" s="79">
        <v>126</v>
      </c>
    </row>
    <row r="16" spans="1:21" ht="16.5" customHeight="1" x14ac:dyDescent="0.25">
      <c r="A16" s="7"/>
      <c r="B16" s="7"/>
      <c r="C16" s="7"/>
      <c r="D16" s="7" t="s">
        <v>347</v>
      </c>
      <c r="E16" s="7"/>
      <c r="F16" s="7"/>
      <c r="G16" s="7"/>
      <c r="H16" s="7"/>
      <c r="I16" s="7"/>
      <c r="J16" s="7"/>
      <c r="K16" s="7"/>
      <c r="L16" s="9" t="s">
        <v>346</v>
      </c>
      <c r="M16" s="74">
        <v>61</v>
      </c>
      <c r="N16" s="74">
        <v>65</v>
      </c>
      <c r="O16" s="74">
        <v>60</v>
      </c>
      <c r="P16" s="74">
        <v>56</v>
      </c>
      <c r="Q16" s="74">
        <v>58</v>
      </c>
      <c r="R16" s="74">
        <v>62</v>
      </c>
      <c r="S16" s="74">
        <v>53</v>
      </c>
      <c r="T16" s="74">
        <v>60</v>
      </c>
      <c r="U16" s="74">
        <v>61</v>
      </c>
    </row>
    <row r="17" spans="1:21" ht="16.5" customHeight="1" x14ac:dyDescent="0.25">
      <c r="A17" s="7"/>
      <c r="B17" s="7"/>
      <c r="C17" s="7" t="s">
        <v>348</v>
      </c>
      <c r="D17" s="7"/>
      <c r="E17" s="7"/>
      <c r="F17" s="7"/>
      <c r="G17" s="7"/>
      <c r="H17" s="7"/>
      <c r="I17" s="7"/>
      <c r="J17" s="7"/>
      <c r="K17" s="7"/>
      <c r="L17" s="9"/>
      <c r="M17" s="10"/>
      <c r="N17" s="10"/>
      <c r="O17" s="10"/>
      <c r="P17" s="10"/>
      <c r="Q17" s="10"/>
      <c r="R17" s="10"/>
      <c r="S17" s="10"/>
      <c r="T17" s="10"/>
      <c r="U17" s="10"/>
    </row>
    <row r="18" spans="1:21" ht="16.5" customHeight="1" x14ac:dyDescent="0.25">
      <c r="A18" s="7"/>
      <c r="B18" s="7"/>
      <c r="C18" s="7"/>
      <c r="D18" s="7" t="s">
        <v>349</v>
      </c>
      <c r="E18" s="7"/>
      <c r="F18" s="7"/>
      <c r="G18" s="7"/>
      <c r="H18" s="7"/>
      <c r="I18" s="7"/>
      <c r="J18" s="7"/>
      <c r="K18" s="7"/>
      <c r="L18" s="9" t="s">
        <v>131</v>
      </c>
      <c r="M18" s="79">
        <v>484</v>
      </c>
      <c r="N18" s="79">
        <v>279</v>
      </c>
      <c r="O18" s="79">
        <v>992</v>
      </c>
      <c r="P18" s="79">
        <v>152</v>
      </c>
      <c r="Q18" s="79">
        <v>150</v>
      </c>
      <c r="R18" s="74">
        <v>60</v>
      </c>
      <c r="S18" s="74">
        <v>60</v>
      </c>
      <c r="T18" s="74">
        <v>10</v>
      </c>
      <c r="U18" s="75">
        <v>2178</v>
      </c>
    </row>
    <row r="19" spans="1:21" ht="16.5" customHeight="1" x14ac:dyDescent="0.25">
      <c r="A19" s="7"/>
      <c r="B19" s="7"/>
      <c r="C19" s="7"/>
      <c r="D19" s="7" t="s">
        <v>73</v>
      </c>
      <c r="E19" s="7"/>
      <c r="F19" s="7"/>
      <c r="G19" s="7"/>
      <c r="H19" s="7"/>
      <c r="I19" s="7"/>
      <c r="J19" s="7"/>
      <c r="K19" s="7"/>
      <c r="L19" s="9" t="s">
        <v>131</v>
      </c>
      <c r="M19" s="76">
        <v>11087</v>
      </c>
      <c r="N19" s="75">
        <v>6512</v>
      </c>
      <c r="O19" s="76">
        <v>10067</v>
      </c>
      <c r="P19" s="75">
        <v>3212</v>
      </c>
      <c r="Q19" s="75">
        <v>2793</v>
      </c>
      <c r="R19" s="75">
        <v>1158</v>
      </c>
      <c r="S19" s="79">
        <v>823</v>
      </c>
      <c r="T19" s="74">
        <v>70</v>
      </c>
      <c r="U19" s="76">
        <v>35659</v>
      </c>
    </row>
    <row r="20" spans="1:21" ht="16.5" customHeight="1" x14ac:dyDescent="0.25">
      <c r="A20" s="7"/>
      <c r="B20" s="7"/>
      <c r="C20" s="7" t="s">
        <v>242</v>
      </c>
      <c r="D20" s="7"/>
      <c r="E20" s="7"/>
      <c r="F20" s="7"/>
      <c r="G20" s="7"/>
      <c r="H20" s="7"/>
      <c r="I20" s="7"/>
      <c r="J20" s="7"/>
      <c r="K20" s="7"/>
      <c r="L20" s="9"/>
      <c r="M20" s="10"/>
      <c r="N20" s="10"/>
      <c r="O20" s="10"/>
      <c r="P20" s="10"/>
      <c r="Q20" s="10"/>
      <c r="R20" s="10"/>
      <c r="S20" s="10"/>
      <c r="T20" s="10"/>
      <c r="U20" s="10"/>
    </row>
    <row r="21" spans="1:21" ht="16.5" customHeight="1" x14ac:dyDescent="0.25">
      <c r="A21" s="7"/>
      <c r="B21" s="7"/>
      <c r="C21" s="7"/>
      <c r="D21" s="7" t="s">
        <v>350</v>
      </c>
      <c r="E21" s="7"/>
      <c r="F21" s="7"/>
      <c r="G21" s="7"/>
      <c r="H21" s="7"/>
      <c r="I21" s="7"/>
      <c r="J21" s="7"/>
      <c r="K21" s="7"/>
      <c r="L21" s="9" t="s">
        <v>351</v>
      </c>
      <c r="M21" s="76">
        <v>24912</v>
      </c>
      <c r="N21" s="76">
        <v>14468</v>
      </c>
      <c r="O21" s="76">
        <v>22717</v>
      </c>
      <c r="P21" s="75">
        <v>7493</v>
      </c>
      <c r="Q21" s="75">
        <v>6596</v>
      </c>
      <c r="R21" s="75">
        <v>2749</v>
      </c>
      <c r="S21" s="75">
        <v>1910</v>
      </c>
      <c r="T21" s="79">
        <v>226</v>
      </c>
      <c r="U21" s="76">
        <v>81070</v>
      </c>
    </row>
    <row r="22" spans="1:21" ht="16.5" customHeight="1" x14ac:dyDescent="0.25">
      <c r="A22" s="7"/>
      <c r="B22" s="7"/>
      <c r="C22" s="7"/>
      <c r="D22" s="7" t="s">
        <v>352</v>
      </c>
      <c r="E22" s="7"/>
      <c r="F22" s="7"/>
      <c r="G22" s="7"/>
      <c r="H22" s="7"/>
      <c r="I22" s="7"/>
      <c r="J22" s="7"/>
      <c r="K22" s="7"/>
      <c r="L22" s="9" t="s">
        <v>351</v>
      </c>
      <c r="M22" s="75">
        <v>2142</v>
      </c>
      <c r="N22" s="75">
        <v>1231</v>
      </c>
      <c r="O22" s="75">
        <v>1963</v>
      </c>
      <c r="P22" s="79">
        <v>636</v>
      </c>
      <c r="Q22" s="79">
        <v>534</v>
      </c>
      <c r="R22" s="79">
        <v>228</v>
      </c>
      <c r="S22" s="79">
        <v>166</v>
      </c>
      <c r="T22" s="74">
        <v>15</v>
      </c>
      <c r="U22" s="75">
        <v>6914</v>
      </c>
    </row>
    <row r="23" spans="1:21" ht="16.5" customHeight="1" x14ac:dyDescent="0.25">
      <c r="A23" s="7"/>
      <c r="B23" s="7"/>
      <c r="C23" s="7"/>
      <c r="D23" s="7" t="s">
        <v>101</v>
      </c>
      <c r="E23" s="7"/>
      <c r="F23" s="7"/>
      <c r="G23" s="7"/>
      <c r="H23" s="7"/>
      <c r="I23" s="7"/>
      <c r="J23" s="7"/>
      <c r="K23" s="7"/>
      <c r="L23" s="9" t="s">
        <v>351</v>
      </c>
      <c r="M23" s="76">
        <v>27054</v>
      </c>
      <c r="N23" s="76">
        <v>15699</v>
      </c>
      <c r="O23" s="76">
        <v>24680</v>
      </c>
      <c r="P23" s="75">
        <v>8128</v>
      </c>
      <c r="Q23" s="75">
        <v>7130</v>
      </c>
      <c r="R23" s="75">
        <v>2977</v>
      </c>
      <c r="S23" s="75">
        <v>2076</v>
      </c>
      <c r="T23" s="79">
        <v>241</v>
      </c>
      <c r="U23" s="76">
        <v>87984</v>
      </c>
    </row>
    <row r="24" spans="1:21" ht="16.5" customHeight="1" x14ac:dyDescent="0.25">
      <c r="A24" s="7"/>
      <c r="B24" s="7"/>
      <c r="C24" s="7"/>
      <c r="D24" s="7"/>
      <c r="E24" s="7" t="s">
        <v>353</v>
      </c>
      <c r="F24" s="7"/>
      <c r="G24" s="7"/>
      <c r="H24" s="7"/>
      <c r="I24" s="7"/>
      <c r="J24" s="7"/>
      <c r="K24" s="7"/>
      <c r="L24" s="9" t="s">
        <v>254</v>
      </c>
      <c r="M24" s="75">
        <v>2717</v>
      </c>
      <c r="N24" s="75">
        <v>2652</v>
      </c>
      <c r="O24" s="75">
        <v>2616</v>
      </c>
      <c r="P24" s="75">
        <v>2686</v>
      </c>
      <c r="Q24" s="75">
        <v>2648</v>
      </c>
      <c r="R24" s="75">
        <v>2853</v>
      </c>
      <c r="S24" s="75">
        <v>2522</v>
      </c>
      <c r="T24" s="75">
        <v>3177</v>
      </c>
      <c r="U24" s="75">
        <v>2676</v>
      </c>
    </row>
    <row r="25" spans="1:21" ht="16.5" customHeight="1" x14ac:dyDescent="0.25">
      <c r="A25" s="7"/>
      <c r="B25" s="7" t="s">
        <v>354</v>
      </c>
      <c r="C25" s="7"/>
      <c r="D25" s="7"/>
      <c r="E25" s="7"/>
      <c r="F25" s="7"/>
      <c r="G25" s="7"/>
      <c r="H25" s="7"/>
      <c r="I25" s="7"/>
      <c r="J25" s="7"/>
      <c r="K25" s="7"/>
      <c r="L25" s="9"/>
      <c r="M25" s="10"/>
      <c r="N25" s="10"/>
      <c r="O25" s="10"/>
      <c r="P25" s="10"/>
      <c r="Q25" s="10"/>
      <c r="R25" s="10"/>
      <c r="S25" s="10"/>
      <c r="T25" s="10"/>
      <c r="U25" s="10"/>
    </row>
    <row r="26" spans="1:21" ht="16.5" customHeight="1" x14ac:dyDescent="0.25">
      <c r="A26" s="7"/>
      <c r="B26" s="7"/>
      <c r="C26" s="7" t="s">
        <v>355</v>
      </c>
      <c r="D26" s="7"/>
      <c r="E26" s="7"/>
      <c r="F26" s="7"/>
      <c r="G26" s="7"/>
      <c r="H26" s="7"/>
      <c r="I26" s="7"/>
      <c r="J26" s="7"/>
      <c r="K26" s="7"/>
      <c r="L26" s="9"/>
      <c r="M26" s="10"/>
      <c r="N26" s="10"/>
      <c r="O26" s="10"/>
      <c r="P26" s="10"/>
      <c r="Q26" s="10"/>
      <c r="R26" s="10"/>
      <c r="S26" s="10"/>
      <c r="T26" s="10"/>
      <c r="U26" s="10"/>
    </row>
    <row r="27" spans="1:21" ht="16.5" customHeight="1" x14ac:dyDescent="0.25">
      <c r="A27" s="7"/>
      <c r="B27" s="7"/>
      <c r="C27" s="7"/>
      <c r="D27" s="7" t="s">
        <v>356</v>
      </c>
      <c r="E27" s="7"/>
      <c r="F27" s="7"/>
      <c r="G27" s="7"/>
      <c r="H27" s="7"/>
      <c r="I27" s="7"/>
      <c r="J27" s="7"/>
      <c r="K27" s="7"/>
      <c r="L27" s="9" t="s">
        <v>131</v>
      </c>
      <c r="M27" s="75">
        <v>5180</v>
      </c>
      <c r="N27" s="75">
        <v>1406</v>
      </c>
      <c r="O27" s="75">
        <v>2689</v>
      </c>
      <c r="P27" s="75">
        <v>1117</v>
      </c>
      <c r="Q27" s="79">
        <v>714</v>
      </c>
      <c r="R27" s="79">
        <v>347</v>
      </c>
      <c r="S27" s="79">
        <v>258</v>
      </c>
      <c r="T27" s="74">
        <v>21</v>
      </c>
      <c r="U27" s="76">
        <v>11710</v>
      </c>
    </row>
    <row r="28" spans="1:21" ht="16.5" customHeight="1" x14ac:dyDescent="0.25">
      <c r="A28" s="7"/>
      <c r="B28" s="7"/>
      <c r="C28" s="7"/>
      <c r="D28" s="7" t="s">
        <v>357</v>
      </c>
      <c r="E28" s="7"/>
      <c r="F28" s="7"/>
      <c r="G28" s="7"/>
      <c r="H28" s="7"/>
      <c r="I28" s="7"/>
      <c r="J28" s="7"/>
      <c r="K28" s="7"/>
      <c r="L28" s="9" t="s">
        <v>131</v>
      </c>
      <c r="M28" s="75">
        <v>4008</v>
      </c>
      <c r="N28" s="79">
        <v>824</v>
      </c>
      <c r="O28" s="75">
        <v>1804</v>
      </c>
      <c r="P28" s="79">
        <v>729</v>
      </c>
      <c r="Q28" s="79">
        <v>467</v>
      </c>
      <c r="R28" s="79">
        <v>262</v>
      </c>
      <c r="S28" s="79">
        <v>211</v>
      </c>
      <c r="T28" s="74">
        <v>10</v>
      </c>
      <c r="U28" s="75">
        <v>8295</v>
      </c>
    </row>
    <row r="29" spans="1:21" ht="16.5" customHeight="1" x14ac:dyDescent="0.25">
      <c r="A29" s="7"/>
      <c r="B29" s="7"/>
      <c r="C29" s="7"/>
      <c r="D29" s="7" t="s">
        <v>358</v>
      </c>
      <c r="E29" s="7"/>
      <c r="F29" s="7"/>
      <c r="G29" s="7"/>
      <c r="H29" s="7"/>
      <c r="I29" s="7"/>
      <c r="J29" s="7"/>
      <c r="K29" s="7"/>
      <c r="L29" s="9" t="s">
        <v>131</v>
      </c>
      <c r="M29" s="75">
        <v>1619</v>
      </c>
      <c r="N29" s="79">
        <v>152</v>
      </c>
      <c r="O29" s="79">
        <v>262</v>
      </c>
      <c r="P29" s="79">
        <v>239</v>
      </c>
      <c r="Q29" s="79">
        <v>119</v>
      </c>
      <c r="R29" s="74">
        <v>54</v>
      </c>
      <c r="S29" s="74">
        <v>40</v>
      </c>
      <c r="T29" s="73">
        <v>2</v>
      </c>
      <c r="U29" s="75">
        <v>2486</v>
      </c>
    </row>
    <row r="30" spans="1:21" ht="16.5" customHeight="1" x14ac:dyDescent="0.25">
      <c r="A30" s="7"/>
      <c r="B30" s="7"/>
      <c r="C30" s="7"/>
      <c r="D30" s="7" t="s">
        <v>359</v>
      </c>
      <c r="E30" s="7"/>
      <c r="F30" s="7"/>
      <c r="G30" s="7"/>
      <c r="H30" s="7"/>
      <c r="I30" s="7"/>
      <c r="J30" s="7"/>
      <c r="K30" s="7"/>
      <c r="L30" s="9" t="s">
        <v>131</v>
      </c>
      <c r="M30" s="75">
        <v>4243</v>
      </c>
      <c r="N30" s="79">
        <v>982</v>
      </c>
      <c r="O30" s="75">
        <v>1635</v>
      </c>
      <c r="P30" s="79">
        <v>930</v>
      </c>
      <c r="Q30" s="79">
        <v>576</v>
      </c>
      <c r="R30" s="79">
        <v>247</v>
      </c>
      <c r="S30" s="79">
        <v>213</v>
      </c>
      <c r="T30" s="74">
        <v>13</v>
      </c>
      <c r="U30" s="75">
        <v>8831</v>
      </c>
    </row>
    <row r="31" spans="1:21" ht="16.5" customHeight="1" x14ac:dyDescent="0.25">
      <c r="A31" s="7"/>
      <c r="B31" s="7"/>
      <c r="C31" s="7"/>
      <c r="D31" s="7" t="s">
        <v>344</v>
      </c>
      <c r="E31" s="7"/>
      <c r="F31" s="7"/>
      <c r="G31" s="7"/>
      <c r="H31" s="7"/>
      <c r="I31" s="7"/>
      <c r="J31" s="7"/>
      <c r="K31" s="7"/>
      <c r="L31" s="9" t="s">
        <v>131</v>
      </c>
      <c r="M31" s="75">
        <v>5515</v>
      </c>
      <c r="N31" s="75">
        <v>1502</v>
      </c>
      <c r="O31" s="75">
        <v>2855</v>
      </c>
      <c r="P31" s="75">
        <v>1189</v>
      </c>
      <c r="Q31" s="79">
        <v>758</v>
      </c>
      <c r="R31" s="79">
        <v>372</v>
      </c>
      <c r="S31" s="79">
        <v>267</v>
      </c>
      <c r="T31" s="74">
        <v>25</v>
      </c>
      <c r="U31" s="76">
        <v>12457</v>
      </c>
    </row>
    <row r="32" spans="1:21" ht="16.5" customHeight="1" x14ac:dyDescent="0.25">
      <c r="A32" s="7"/>
      <c r="B32" s="7"/>
      <c r="C32" s="7"/>
      <c r="D32" s="7" t="s">
        <v>349</v>
      </c>
      <c r="E32" s="7"/>
      <c r="F32" s="7"/>
      <c r="G32" s="7"/>
      <c r="H32" s="7"/>
      <c r="I32" s="7"/>
      <c r="J32" s="7"/>
      <c r="K32" s="7"/>
      <c r="L32" s="9" t="s">
        <v>131</v>
      </c>
      <c r="M32" s="74">
        <v>85</v>
      </c>
      <c r="N32" s="74">
        <v>27</v>
      </c>
      <c r="O32" s="74">
        <v>77</v>
      </c>
      <c r="P32" s="74">
        <v>38</v>
      </c>
      <c r="Q32" s="74">
        <v>25</v>
      </c>
      <c r="R32" s="74">
        <v>12</v>
      </c>
      <c r="S32" s="73">
        <v>4</v>
      </c>
      <c r="T32" s="73">
        <v>2</v>
      </c>
      <c r="U32" s="79">
        <v>270</v>
      </c>
    </row>
    <row r="33" spans="1:21" ht="16.5" customHeight="1" x14ac:dyDescent="0.25">
      <c r="A33" s="7"/>
      <c r="B33" s="7"/>
      <c r="C33" s="7"/>
      <c r="D33" s="7" t="s">
        <v>73</v>
      </c>
      <c r="E33" s="7"/>
      <c r="F33" s="7"/>
      <c r="G33" s="7"/>
      <c r="H33" s="7"/>
      <c r="I33" s="7"/>
      <c r="J33" s="7"/>
      <c r="K33" s="7"/>
      <c r="L33" s="9" t="s">
        <v>131</v>
      </c>
      <c r="M33" s="75">
        <v>5430</v>
      </c>
      <c r="N33" s="75">
        <v>1475</v>
      </c>
      <c r="O33" s="75">
        <v>2778</v>
      </c>
      <c r="P33" s="75">
        <v>1151</v>
      </c>
      <c r="Q33" s="79">
        <v>733</v>
      </c>
      <c r="R33" s="79">
        <v>360</v>
      </c>
      <c r="S33" s="79">
        <v>263</v>
      </c>
      <c r="T33" s="74">
        <v>23</v>
      </c>
      <c r="U33" s="76">
        <v>12187</v>
      </c>
    </row>
    <row r="34" spans="1:21" ht="42.45" customHeight="1" x14ac:dyDescent="0.25">
      <c r="A34" s="7"/>
      <c r="B34" s="7"/>
      <c r="C34" s="519" t="s">
        <v>360</v>
      </c>
      <c r="D34" s="519"/>
      <c r="E34" s="519"/>
      <c r="F34" s="519"/>
      <c r="G34" s="519"/>
      <c r="H34" s="519"/>
      <c r="I34" s="519"/>
      <c r="J34" s="519"/>
      <c r="K34" s="519"/>
      <c r="L34" s="9" t="s">
        <v>131</v>
      </c>
      <c r="M34" s="77">
        <v>23</v>
      </c>
      <c r="N34" s="77">
        <v>20.5</v>
      </c>
      <c r="O34" s="72">
        <v>8.3000000000000007</v>
      </c>
      <c r="P34" s="77">
        <v>16.8</v>
      </c>
      <c r="Q34" s="77">
        <v>12.1</v>
      </c>
      <c r="R34" s="77">
        <v>11.3</v>
      </c>
      <c r="S34" s="77">
        <v>14.2</v>
      </c>
      <c r="T34" s="77">
        <v>14</v>
      </c>
      <c r="U34" s="77">
        <v>17.899999999999999</v>
      </c>
    </row>
    <row r="35" spans="1:21" ht="16.5" customHeight="1" x14ac:dyDescent="0.25">
      <c r="A35" s="7"/>
      <c r="B35" s="7"/>
      <c r="C35" s="7" t="s">
        <v>361</v>
      </c>
      <c r="D35" s="7"/>
      <c r="E35" s="7"/>
      <c r="F35" s="7"/>
      <c r="G35" s="7"/>
      <c r="H35" s="7"/>
      <c r="I35" s="7"/>
      <c r="J35" s="7"/>
      <c r="K35" s="7"/>
      <c r="L35" s="9"/>
      <c r="M35" s="10"/>
      <c r="N35" s="10"/>
      <c r="O35" s="10"/>
      <c r="P35" s="10"/>
      <c r="Q35" s="10"/>
      <c r="R35" s="10"/>
      <c r="S35" s="10"/>
      <c r="T35" s="10"/>
      <c r="U35" s="10"/>
    </row>
    <row r="36" spans="1:21" ht="16.5" customHeight="1" x14ac:dyDescent="0.25">
      <c r="A36" s="7"/>
      <c r="B36" s="7"/>
      <c r="C36" s="7"/>
      <c r="D36" s="7" t="s">
        <v>101</v>
      </c>
      <c r="E36" s="7"/>
      <c r="F36" s="7"/>
      <c r="G36" s="7"/>
      <c r="H36" s="7"/>
      <c r="I36" s="7"/>
      <c r="J36" s="7"/>
      <c r="K36" s="7"/>
      <c r="L36" s="9" t="s">
        <v>351</v>
      </c>
      <c r="M36" s="76">
        <v>74900</v>
      </c>
      <c r="N36" s="76">
        <v>14400</v>
      </c>
      <c r="O36" s="76">
        <v>23600</v>
      </c>
      <c r="P36" s="76">
        <v>14600</v>
      </c>
      <c r="Q36" s="75">
        <v>7900</v>
      </c>
      <c r="R36" s="75">
        <v>3800</v>
      </c>
      <c r="S36" s="75">
        <v>3000</v>
      </c>
      <c r="T36" s="79">
        <v>200</v>
      </c>
      <c r="U36" s="78">
        <v>142400</v>
      </c>
    </row>
    <row r="37" spans="1:21" ht="16.5" customHeight="1" x14ac:dyDescent="0.25">
      <c r="A37" s="14"/>
      <c r="B37" s="14"/>
      <c r="C37" s="14"/>
      <c r="D37" s="14"/>
      <c r="E37" s="14" t="s">
        <v>362</v>
      </c>
      <c r="F37" s="14"/>
      <c r="G37" s="14"/>
      <c r="H37" s="14"/>
      <c r="I37" s="14"/>
      <c r="J37" s="14"/>
      <c r="K37" s="14"/>
      <c r="L37" s="15" t="s">
        <v>254</v>
      </c>
      <c r="M37" s="80">
        <v>790</v>
      </c>
      <c r="N37" s="80">
        <v>850</v>
      </c>
      <c r="O37" s="80">
        <v>728</v>
      </c>
      <c r="P37" s="80">
        <v>945</v>
      </c>
      <c r="Q37" s="80">
        <v>912</v>
      </c>
      <c r="R37" s="80">
        <v>718</v>
      </c>
      <c r="S37" s="80">
        <v>771</v>
      </c>
      <c r="T37" s="80">
        <v>970</v>
      </c>
      <c r="U37" s="80">
        <v>801</v>
      </c>
    </row>
    <row r="38" spans="1:21" ht="4.5" customHeight="1" x14ac:dyDescent="0.25">
      <c r="A38" s="25"/>
      <c r="B38" s="25"/>
      <c r="C38" s="2"/>
      <c r="D38" s="2"/>
      <c r="E38" s="2"/>
      <c r="F38" s="2"/>
      <c r="G38" s="2"/>
      <c r="H38" s="2"/>
      <c r="I38" s="2"/>
      <c r="J38" s="2"/>
      <c r="K38" s="2"/>
      <c r="L38" s="2"/>
      <c r="M38" s="2"/>
      <c r="N38" s="2"/>
      <c r="O38" s="2"/>
      <c r="P38" s="2"/>
      <c r="Q38" s="2"/>
      <c r="R38" s="2"/>
      <c r="S38" s="2"/>
      <c r="T38" s="2"/>
      <c r="U38" s="2"/>
    </row>
    <row r="39" spans="1:21" ht="29.4" customHeight="1" x14ac:dyDescent="0.25">
      <c r="A39" s="25" t="s">
        <v>102</v>
      </c>
      <c r="B39" s="25"/>
      <c r="C39" s="512" t="s">
        <v>363</v>
      </c>
      <c r="D39" s="512"/>
      <c r="E39" s="512"/>
      <c r="F39" s="512"/>
      <c r="G39" s="512"/>
      <c r="H39" s="512"/>
      <c r="I39" s="512"/>
      <c r="J39" s="512"/>
      <c r="K39" s="512"/>
      <c r="L39" s="512"/>
      <c r="M39" s="512"/>
      <c r="N39" s="512"/>
      <c r="O39" s="512"/>
      <c r="P39" s="512"/>
      <c r="Q39" s="512"/>
      <c r="R39" s="512"/>
      <c r="S39" s="512"/>
      <c r="T39" s="512"/>
      <c r="U39" s="512"/>
    </row>
    <row r="40" spans="1:21" ht="42.45" customHeight="1" x14ac:dyDescent="0.25">
      <c r="A40" s="25" t="s">
        <v>103</v>
      </c>
      <c r="B40" s="25"/>
      <c r="C40" s="512" t="s">
        <v>364</v>
      </c>
      <c r="D40" s="512"/>
      <c r="E40" s="512"/>
      <c r="F40" s="512"/>
      <c r="G40" s="512"/>
      <c r="H40" s="512"/>
      <c r="I40" s="512"/>
      <c r="J40" s="512"/>
      <c r="K40" s="512"/>
      <c r="L40" s="512"/>
      <c r="M40" s="512"/>
      <c r="N40" s="512"/>
      <c r="O40" s="512"/>
      <c r="P40" s="512"/>
      <c r="Q40" s="512"/>
      <c r="R40" s="512"/>
      <c r="S40" s="512"/>
      <c r="T40" s="512"/>
      <c r="U40" s="512"/>
    </row>
    <row r="41" spans="1:21" ht="42.45" customHeight="1" x14ac:dyDescent="0.25">
      <c r="A41" s="25" t="s">
        <v>104</v>
      </c>
      <c r="B41" s="25"/>
      <c r="C41" s="512" t="s">
        <v>365</v>
      </c>
      <c r="D41" s="512"/>
      <c r="E41" s="512"/>
      <c r="F41" s="512"/>
      <c r="G41" s="512"/>
      <c r="H41" s="512"/>
      <c r="I41" s="512"/>
      <c r="J41" s="512"/>
      <c r="K41" s="512"/>
      <c r="L41" s="512"/>
      <c r="M41" s="512"/>
      <c r="N41" s="512"/>
      <c r="O41" s="512"/>
      <c r="P41" s="512"/>
      <c r="Q41" s="512"/>
      <c r="R41" s="512"/>
      <c r="S41" s="512"/>
      <c r="T41" s="512"/>
      <c r="U41" s="512"/>
    </row>
    <row r="42" spans="1:21" ht="29.4" customHeight="1" x14ac:dyDescent="0.25">
      <c r="A42" s="25" t="s">
        <v>105</v>
      </c>
      <c r="B42" s="25"/>
      <c r="C42" s="512" t="s">
        <v>366</v>
      </c>
      <c r="D42" s="512"/>
      <c r="E42" s="512"/>
      <c r="F42" s="512"/>
      <c r="G42" s="512"/>
      <c r="H42" s="512"/>
      <c r="I42" s="512"/>
      <c r="J42" s="512"/>
      <c r="K42" s="512"/>
      <c r="L42" s="512"/>
      <c r="M42" s="512"/>
      <c r="N42" s="512"/>
      <c r="O42" s="512"/>
      <c r="P42" s="512"/>
      <c r="Q42" s="512"/>
      <c r="R42" s="512"/>
      <c r="S42" s="512"/>
      <c r="T42" s="512"/>
      <c r="U42" s="512"/>
    </row>
    <row r="43" spans="1:21" ht="42.45" customHeight="1" x14ac:dyDescent="0.25">
      <c r="A43" s="25" t="s">
        <v>106</v>
      </c>
      <c r="B43" s="25"/>
      <c r="C43" s="512" t="s">
        <v>367</v>
      </c>
      <c r="D43" s="512"/>
      <c r="E43" s="512"/>
      <c r="F43" s="512"/>
      <c r="G43" s="512"/>
      <c r="H43" s="512"/>
      <c r="I43" s="512"/>
      <c r="J43" s="512"/>
      <c r="K43" s="512"/>
      <c r="L43" s="512"/>
      <c r="M43" s="512"/>
      <c r="N43" s="512"/>
      <c r="O43" s="512"/>
      <c r="P43" s="512"/>
      <c r="Q43" s="512"/>
      <c r="R43" s="512"/>
      <c r="S43" s="512"/>
      <c r="T43" s="512"/>
      <c r="U43" s="512"/>
    </row>
    <row r="44" spans="1:21" ht="29.4" customHeight="1" x14ac:dyDescent="0.25">
      <c r="A44" s="25" t="s">
        <v>107</v>
      </c>
      <c r="B44" s="25"/>
      <c r="C44" s="512" t="s">
        <v>368</v>
      </c>
      <c r="D44" s="512"/>
      <c r="E44" s="512"/>
      <c r="F44" s="512"/>
      <c r="G44" s="512"/>
      <c r="H44" s="512"/>
      <c r="I44" s="512"/>
      <c r="J44" s="512"/>
      <c r="K44" s="512"/>
      <c r="L44" s="512"/>
      <c r="M44" s="512"/>
      <c r="N44" s="512"/>
      <c r="O44" s="512"/>
      <c r="P44" s="512"/>
      <c r="Q44" s="512"/>
      <c r="R44" s="512"/>
      <c r="S44" s="512"/>
      <c r="T44" s="512"/>
      <c r="U44" s="512"/>
    </row>
    <row r="45" spans="1:21" ht="68.099999999999994" customHeight="1" x14ac:dyDescent="0.25">
      <c r="A45" s="25" t="s">
        <v>205</v>
      </c>
      <c r="B45" s="25"/>
      <c r="C45" s="512" t="s">
        <v>369</v>
      </c>
      <c r="D45" s="512"/>
      <c r="E45" s="512"/>
      <c r="F45" s="512"/>
      <c r="G45" s="512"/>
      <c r="H45" s="512"/>
      <c r="I45" s="512"/>
      <c r="J45" s="512"/>
      <c r="K45" s="512"/>
      <c r="L45" s="512"/>
      <c r="M45" s="512"/>
      <c r="N45" s="512"/>
      <c r="O45" s="512"/>
      <c r="P45" s="512"/>
      <c r="Q45" s="512"/>
      <c r="R45" s="512"/>
      <c r="S45" s="512"/>
      <c r="T45" s="512"/>
      <c r="U45" s="512"/>
    </row>
    <row r="46" spans="1:21" ht="42.45" customHeight="1" x14ac:dyDescent="0.25">
      <c r="A46" s="25" t="s">
        <v>206</v>
      </c>
      <c r="B46" s="25"/>
      <c r="C46" s="512" t="s">
        <v>370</v>
      </c>
      <c r="D46" s="512"/>
      <c r="E46" s="512"/>
      <c r="F46" s="512"/>
      <c r="G46" s="512"/>
      <c r="H46" s="512"/>
      <c r="I46" s="512"/>
      <c r="J46" s="512"/>
      <c r="K46" s="512"/>
      <c r="L46" s="512"/>
      <c r="M46" s="512"/>
      <c r="N46" s="512"/>
      <c r="O46" s="512"/>
      <c r="P46" s="512"/>
      <c r="Q46" s="512"/>
      <c r="R46" s="512"/>
      <c r="S46" s="512"/>
      <c r="T46" s="512"/>
      <c r="U46" s="512"/>
    </row>
    <row r="47" spans="1:21" ht="4.5" customHeight="1" x14ac:dyDescent="0.25"/>
    <row r="48" spans="1:21" ht="16.5" customHeight="1" x14ac:dyDescent="0.25">
      <c r="A48" s="26" t="s">
        <v>115</v>
      </c>
      <c r="B48" s="25"/>
      <c r="C48" s="25"/>
      <c r="D48" s="25"/>
      <c r="E48" s="512" t="s">
        <v>371</v>
      </c>
      <c r="F48" s="512"/>
      <c r="G48" s="512"/>
      <c r="H48" s="512"/>
      <c r="I48" s="512"/>
      <c r="J48" s="512"/>
      <c r="K48" s="512"/>
      <c r="L48" s="512"/>
      <c r="M48" s="512"/>
      <c r="N48" s="512"/>
      <c r="O48" s="512"/>
      <c r="P48" s="512"/>
      <c r="Q48" s="512"/>
      <c r="R48" s="512"/>
      <c r="S48" s="512"/>
      <c r="T48" s="512"/>
      <c r="U48" s="512"/>
    </row>
  </sheetData>
  <mergeCells count="13">
    <mergeCell ref="D7:K7"/>
    <mergeCell ref="D13:K13"/>
    <mergeCell ref="C34:K34"/>
    <mergeCell ref="K1:U1"/>
    <mergeCell ref="C39:U39"/>
    <mergeCell ref="C45:U45"/>
    <mergeCell ref="C46:U46"/>
    <mergeCell ref="E48:U48"/>
    <mergeCell ref="C40:U40"/>
    <mergeCell ref="C41:U41"/>
    <mergeCell ref="C42:U42"/>
    <mergeCell ref="C43:U43"/>
    <mergeCell ref="C44:U44"/>
  </mergeCells>
  <pageMargins left="0.7" right="0.7" top="0.75" bottom="0.75" header="0.3" footer="0.3"/>
  <pageSetup paperSize="9" fitToHeight="0" orientation="landscape" horizontalDpi="300" verticalDpi="300"/>
  <headerFooter scaleWithDoc="0" alignWithMargins="0">
    <oddHeader>&amp;C&amp;"Arial"&amp;8TABLE 14A.7</oddHeader>
    <oddFooter>&amp;L&amp;"Arial"&amp;8REPORT ON
GOVERNMENT
SERVICES 2022&amp;R&amp;"Arial"&amp;8AGED CARE
SERVICES
PAGE &amp;B&amp;P&amp;B</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77"/>
  <sheetViews>
    <sheetView showGridLines="0" workbookViewId="0"/>
  </sheetViews>
  <sheetFormatPr defaultRowHeight="13.2" x14ac:dyDescent="0.25"/>
  <cols>
    <col min="1" max="11" width="1.88671875" customWidth="1"/>
    <col min="12" max="12" width="5.44140625" customWidth="1"/>
    <col min="13" max="21" width="11.109375" customWidth="1"/>
  </cols>
  <sheetData>
    <row r="1" spans="1:21" ht="17.399999999999999" customHeight="1" x14ac:dyDescent="0.25">
      <c r="A1" s="8" t="s">
        <v>372</v>
      </c>
      <c r="B1" s="8"/>
      <c r="C1" s="8"/>
      <c r="D1" s="8"/>
      <c r="E1" s="8"/>
      <c r="F1" s="8"/>
      <c r="G1" s="8"/>
      <c r="H1" s="8"/>
      <c r="I1" s="8"/>
      <c r="J1" s="8"/>
      <c r="K1" s="517" t="s">
        <v>373</v>
      </c>
      <c r="L1" s="518"/>
      <c r="M1" s="518"/>
      <c r="N1" s="518"/>
      <c r="O1" s="518"/>
      <c r="P1" s="518"/>
      <c r="Q1" s="518"/>
      <c r="R1" s="518"/>
      <c r="S1" s="518"/>
      <c r="T1" s="518"/>
      <c r="U1" s="518"/>
    </row>
    <row r="2" spans="1:21" ht="16.5" customHeight="1" x14ac:dyDescent="0.25">
      <c r="A2" s="11"/>
      <c r="B2" s="11"/>
      <c r="C2" s="11"/>
      <c r="D2" s="11"/>
      <c r="E2" s="11"/>
      <c r="F2" s="11"/>
      <c r="G2" s="11"/>
      <c r="H2" s="11"/>
      <c r="I2" s="11"/>
      <c r="J2" s="11"/>
      <c r="K2" s="11"/>
      <c r="L2" s="12" t="s">
        <v>62</v>
      </c>
      <c r="M2" s="13" t="s">
        <v>374</v>
      </c>
      <c r="N2" s="13" t="s">
        <v>375</v>
      </c>
      <c r="O2" s="13" t="s">
        <v>376</v>
      </c>
      <c r="P2" s="13" t="s">
        <v>377</v>
      </c>
      <c r="Q2" s="13" t="s">
        <v>378</v>
      </c>
      <c r="R2" s="13" t="s">
        <v>379</v>
      </c>
      <c r="S2" s="13" t="s">
        <v>380</v>
      </c>
      <c r="T2" s="13" t="s">
        <v>381</v>
      </c>
      <c r="U2" s="13" t="s">
        <v>382</v>
      </c>
    </row>
    <row r="3" spans="1:21" ht="16.5" customHeight="1" x14ac:dyDescent="0.25">
      <c r="A3" s="7" t="s">
        <v>383</v>
      </c>
      <c r="B3" s="7"/>
      <c r="C3" s="7"/>
      <c r="D3" s="7"/>
      <c r="E3" s="7"/>
      <c r="F3" s="7"/>
      <c r="G3" s="7"/>
      <c r="H3" s="7"/>
      <c r="I3" s="7"/>
      <c r="J3" s="7"/>
      <c r="K3" s="7"/>
      <c r="L3" s="9"/>
      <c r="M3" s="10"/>
      <c r="N3" s="10"/>
      <c r="O3" s="10"/>
      <c r="P3" s="10"/>
      <c r="Q3" s="10"/>
      <c r="R3" s="10"/>
      <c r="S3" s="10"/>
      <c r="T3" s="10"/>
      <c r="U3" s="10"/>
    </row>
    <row r="4" spans="1:21" ht="16.5" customHeight="1" x14ac:dyDescent="0.25">
      <c r="A4" s="7"/>
      <c r="B4" s="7" t="s">
        <v>384</v>
      </c>
      <c r="C4" s="7"/>
      <c r="D4" s="7"/>
      <c r="E4" s="7"/>
      <c r="F4" s="7"/>
      <c r="G4" s="7"/>
      <c r="H4" s="7"/>
      <c r="I4" s="7"/>
      <c r="J4" s="7"/>
      <c r="K4" s="7"/>
      <c r="L4" s="9"/>
      <c r="M4" s="10"/>
      <c r="N4" s="10"/>
      <c r="O4" s="10"/>
      <c r="P4" s="10"/>
      <c r="Q4" s="10"/>
      <c r="R4" s="10"/>
      <c r="S4" s="10"/>
      <c r="T4" s="10"/>
      <c r="U4" s="10"/>
    </row>
    <row r="5" spans="1:21" ht="16.5" customHeight="1" x14ac:dyDescent="0.25">
      <c r="A5" s="7"/>
      <c r="B5" s="7"/>
      <c r="C5" s="7" t="s">
        <v>128</v>
      </c>
      <c r="D5" s="7"/>
      <c r="E5" s="7"/>
      <c r="F5" s="7"/>
      <c r="G5" s="7"/>
      <c r="H5" s="7"/>
      <c r="I5" s="7"/>
      <c r="J5" s="7"/>
      <c r="K5" s="7"/>
      <c r="L5" s="9" t="s">
        <v>178</v>
      </c>
      <c r="M5" s="93">
        <v>237.5</v>
      </c>
      <c r="N5" s="93">
        <v>167.9</v>
      </c>
      <c r="O5" s="93">
        <v>155.30000000000001</v>
      </c>
      <c r="P5" s="86">
        <v>53.4</v>
      </c>
      <c r="Q5" s="86">
        <v>59.5</v>
      </c>
      <c r="R5" s="86">
        <v>19.5</v>
      </c>
      <c r="S5" s="81">
        <v>8.6</v>
      </c>
      <c r="T5" s="81">
        <v>1.6</v>
      </c>
      <c r="U5" s="93">
        <v>703.4</v>
      </c>
    </row>
    <row r="6" spans="1:21" ht="16.5" customHeight="1" x14ac:dyDescent="0.25">
      <c r="A6" s="7"/>
      <c r="B6" s="7"/>
      <c r="C6" s="7" t="s">
        <v>250</v>
      </c>
      <c r="D6" s="7"/>
      <c r="E6" s="7"/>
      <c r="F6" s="7"/>
      <c r="G6" s="7"/>
      <c r="H6" s="7"/>
      <c r="I6" s="7"/>
      <c r="J6" s="7"/>
      <c r="K6" s="7"/>
      <c r="L6" s="9" t="s">
        <v>178</v>
      </c>
      <c r="M6" s="93">
        <v>264</v>
      </c>
      <c r="N6" s="93">
        <v>193.6</v>
      </c>
      <c r="O6" s="93">
        <v>168.8</v>
      </c>
      <c r="P6" s="86">
        <v>57.6</v>
      </c>
      <c r="Q6" s="86">
        <v>67.400000000000006</v>
      </c>
      <c r="R6" s="86">
        <v>22.4</v>
      </c>
      <c r="S6" s="81">
        <v>8.8000000000000007</v>
      </c>
      <c r="T6" s="81">
        <v>1.5</v>
      </c>
      <c r="U6" s="93">
        <v>784.1</v>
      </c>
    </row>
    <row r="7" spans="1:21" ht="16.5" customHeight="1" x14ac:dyDescent="0.25">
      <c r="A7" s="7"/>
      <c r="B7" s="7"/>
      <c r="C7" s="7" t="s">
        <v>245</v>
      </c>
      <c r="D7" s="7"/>
      <c r="E7" s="7"/>
      <c r="F7" s="7"/>
      <c r="G7" s="7"/>
      <c r="H7" s="7"/>
      <c r="I7" s="7"/>
      <c r="J7" s="7"/>
      <c r="K7" s="7"/>
      <c r="L7" s="9" t="s">
        <v>178</v>
      </c>
      <c r="M7" s="93">
        <v>314.89999999999998</v>
      </c>
      <c r="N7" s="93">
        <v>237</v>
      </c>
      <c r="O7" s="93">
        <v>201.1</v>
      </c>
      <c r="P7" s="86">
        <v>71.900000000000006</v>
      </c>
      <c r="Q7" s="86">
        <v>85</v>
      </c>
      <c r="R7" s="86">
        <v>27.9</v>
      </c>
      <c r="S7" s="86">
        <v>10.3</v>
      </c>
      <c r="T7" s="81">
        <v>1.2</v>
      </c>
      <c r="U7" s="93">
        <v>949.3</v>
      </c>
    </row>
    <row r="8" spans="1:21" ht="16.5" customHeight="1" x14ac:dyDescent="0.25">
      <c r="A8" s="7"/>
      <c r="B8" s="7"/>
      <c r="C8" s="7" t="s">
        <v>246</v>
      </c>
      <c r="D8" s="7"/>
      <c r="E8" s="7"/>
      <c r="F8" s="7"/>
      <c r="G8" s="7"/>
      <c r="H8" s="7"/>
      <c r="I8" s="7"/>
      <c r="J8" s="7"/>
      <c r="K8" s="7"/>
      <c r="L8" s="9" t="s">
        <v>178</v>
      </c>
      <c r="M8" s="93">
        <v>345.9</v>
      </c>
      <c r="N8" s="93">
        <v>261.7</v>
      </c>
      <c r="O8" s="93">
        <v>218.7</v>
      </c>
      <c r="P8" s="86">
        <v>78.7</v>
      </c>
      <c r="Q8" s="86">
        <v>90.8</v>
      </c>
      <c r="R8" s="86">
        <v>30.6</v>
      </c>
      <c r="S8" s="86">
        <v>12.6</v>
      </c>
      <c r="T8" s="81">
        <v>1.1000000000000001</v>
      </c>
      <c r="U8" s="88">
        <v>1040</v>
      </c>
    </row>
    <row r="9" spans="1:21" ht="16.5" customHeight="1" x14ac:dyDescent="0.25">
      <c r="A9" s="7"/>
      <c r="B9" s="7"/>
      <c r="C9" s="7" t="s">
        <v>247</v>
      </c>
      <c r="D9" s="7"/>
      <c r="E9" s="7"/>
      <c r="F9" s="7"/>
      <c r="G9" s="7"/>
      <c r="H9" s="7"/>
      <c r="I9" s="7"/>
      <c r="J9" s="7"/>
      <c r="K9" s="7"/>
      <c r="L9" s="9" t="s">
        <v>178</v>
      </c>
      <c r="M9" s="93">
        <v>400.5</v>
      </c>
      <c r="N9" s="93">
        <v>289.8</v>
      </c>
      <c r="O9" s="93">
        <v>244</v>
      </c>
      <c r="P9" s="86">
        <v>88.1</v>
      </c>
      <c r="Q9" s="93">
        <v>104</v>
      </c>
      <c r="R9" s="86">
        <v>35.799999999999997</v>
      </c>
      <c r="S9" s="86">
        <v>14</v>
      </c>
      <c r="T9" s="81">
        <v>1.3</v>
      </c>
      <c r="U9" s="88">
        <v>1177.5</v>
      </c>
    </row>
    <row r="10" spans="1:21" ht="16.5" customHeight="1" x14ac:dyDescent="0.25">
      <c r="A10" s="7"/>
      <c r="B10" s="7"/>
      <c r="C10" s="7" t="s">
        <v>248</v>
      </c>
      <c r="D10" s="7"/>
      <c r="E10" s="7"/>
      <c r="F10" s="7"/>
      <c r="G10" s="7"/>
      <c r="H10" s="7"/>
      <c r="I10" s="7"/>
      <c r="J10" s="7"/>
      <c r="K10" s="7"/>
      <c r="L10" s="9" t="s">
        <v>178</v>
      </c>
      <c r="M10" s="93">
        <v>433.1</v>
      </c>
      <c r="N10" s="93">
        <v>306.5</v>
      </c>
      <c r="O10" s="93">
        <v>256.7</v>
      </c>
      <c r="P10" s="86">
        <v>95</v>
      </c>
      <c r="Q10" s="93">
        <v>111.3</v>
      </c>
      <c r="R10" s="86">
        <v>39.200000000000003</v>
      </c>
      <c r="S10" s="86">
        <v>14.3</v>
      </c>
      <c r="T10" s="81">
        <v>0.9</v>
      </c>
      <c r="U10" s="88">
        <v>1256.9000000000001</v>
      </c>
    </row>
    <row r="11" spans="1:21" ht="16.5" customHeight="1" x14ac:dyDescent="0.25">
      <c r="A11" s="7"/>
      <c r="B11" s="7"/>
      <c r="C11" s="7" t="s">
        <v>249</v>
      </c>
      <c r="D11" s="7"/>
      <c r="E11" s="7"/>
      <c r="F11" s="7"/>
      <c r="G11" s="7"/>
      <c r="H11" s="7"/>
      <c r="I11" s="7"/>
      <c r="J11" s="7"/>
      <c r="K11" s="7"/>
      <c r="L11" s="9" t="s">
        <v>178</v>
      </c>
      <c r="M11" s="93">
        <v>494.1</v>
      </c>
      <c r="N11" s="93">
        <v>354.2</v>
      </c>
      <c r="O11" s="93">
        <v>299.39999999999998</v>
      </c>
      <c r="P11" s="93">
        <v>113</v>
      </c>
      <c r="Q11" s="93">
        <v>132.5</v>
      </c>
      <c r="R11" s="86">
        <v>42.2</v>
      </c>
      <c r="S11" s="86">
        <v>15.4</v>
      </c>
      <c r="T11" s="81">
        <v>1.2</v>
      </c>
      <c r="U11" s="88">
        <v>1452</v>
      </c>
    </row>
    <row r="12" spans="1:21" ht="16.5" customHeight="1" x14ac:dyDescent="0.25">
      <c r="A12" s="7"/>
      <c r="B12" s="7"/>
      <c r="C12" s="7" t="s">
        <v>315</v>
      </c>
      <c r="D12" s="7"/>
      <c r="E12" s="7"/>
      <c r="F12" s="7"/>
      <c r="G12" s="7"/>
      <c r="H12" s="7"/>
      <c r="I12" s="7"/>
      <c r="J12" s="7"/>
      <c r="K12" s="7"/>
      <c r="L12" s="9" t="s">
        <v>178</v>
      </c>
      <c r="M12" s="93">
        <v>495.9</v>
      </c>
      <c r="N12" s="93">
        <v>354.4</v>
      </c>
      <c r="O12" s="93">
        <v>298.8</v>
      </c>
      <c r="P12" s="93">
        <v>112.4</v>
      </c>
      <c r="Q12" s="93">
        <v>131.80000000000001</v>
      </c>
      <c r="R12" s="86">
        <v>43.3</v>
      </c>
      <c r="S12" s="86">
        <v>15.2</v>
      </c>
      <c r="T12" s="81">
        <v>1.3</v>
      </c>
      <c r="U12" s="88">
        <v>1453</v>
      </c>
    </row>
    <row r="13" spans="1:21" ht="16.5" customHeight="1" x14ac:dyDescent="0.25">
      <c r="A13" s="7"/>
      <c r="B13" s="7"/>
      <c r="C13" s="7" t="s">
        <v>316</v>
      </c>
      <c r="D13" s="7"/>
      <c r="E13" s="7"/>
      <c r="F13" s="7"/>
      <c r="G13" s="7"/>
      <c r="H13" s="7"/>
      <c r="I13" s="7"/>
      <c r="J13" s="7"/>
      <c r="K13" s="7"/>
      <c r="L13" s="9" t="s">
        <v>178</v>
      </c>
      <c r="M13" s="93">
        <v>508.3</v>
      </c>
      <c r="N13" s="93">
        <v>357.6</v>
      </c>
      <c r="O13" s="93">
        <v>297.7</v>
      </c>
      <c r="P13" s="93">
        <v>110.4</v>
      </c>
      <c r="Q13" s="93">
        <v>137.80000000000001</v>
      </c>
      <c r="R13" s="86">
        <v>44.9</v>
      </c>
      <c r="S13" s="86">
        <v>15</v>
      </c>
      <c r="T13" s="81">
        <v>1.3</v>
      </c>
      <c r="U13" s="88">
        <v>1473.9</v>
      </c>
    </row>
    <row r="14" spans="1:21" ht="16.5" customHeight="1" x14ac:dyDescent="0.25">
      <c r="A14" s="7"/>
      <c r="B14" s="7"/>
      <c r="C14" s="7" t="s">
        <v>318</v>
      </c>
      <c r="D14" s="7"/>
      <c r="E14" s="7"/>
      <c r="F14" s="7"/>
      <c r="G14" s="7"/>
      <c r="H14" s="7"/>
      <c r="I14" s="7"/>
      <c r="J14" s="7"/>
      <c r="K14" s="7"/>
      <c r="L14" s="9" t="s">
        <v>178</v>
      </c>
      <c r="M14" s="93">
        <v>523.6</v>
      </c>
      <c r="N14" s="93">
        <v>364.6</v>
      </c>
      <c r="O14" s="93">
        <v>305.60000000000002</v>
      </c>
      <c r="P14" s="93">
        <v>107.8</v>
      </c>
      <c r="Q14" s="93">
        <v>141.9</v>
      </c>
      <c r="R14" s="86">
        <v>43.8</v>
      </c>
      <c r="S14" s="86">
        <v>16.2</v>
      </c>
      <c r="T14" s="81">
        <v>1.3</v>
      </c>
      <c r="U14" s="88">
        <v>1504.8</v>
      </c>
    </row>
    <row r="15" spans="1:21" ht="16.5" customHeight="1" x14ac:dyDescent="0.25">
      <c r="A15" s="7" t="s">
        <v>385</v>
      </c>
      <c r="B15" s="7"/>
      <c r="C15" s="7"/>
      <c r="D15" s="7"/>
      <c r="E15" s="7"/>
      <c r="F15" s="7"/>
      <c r="G15" s="7"/>
      <c r="H15" s="7"/>
      <c r="I15" s="7"/>
      <c r="J15" s="7"/>
      <c r="K15" s="7"/>
      <c r="L15" s="9"/>
      <c r="M15" s="10"/>
      <c r="N15" s="10"/>
      <c r="O15" s="10"/>
      <c r="P15" s="10"/>
      <c r="Q15" s="10"/>
      <c r="R15" s="10"/>
      <c r="S15" s="10"/>
      <c r="T15" s="10"/>
      <c r="U15" s="10"/>
    </row>
    <row r="16" spans="1:21" ht="16.5" customHeight="1" x14ac:dyDescent="0.25">
      <c r="A16" s="7"/>
      <c r="B16" s="7"/>
      <c r="C16" s="7" t="s">
        <v>74</v>
      </c>
      <c r="D16" s="7"/>
      <c r="E16" s="7"/>
      <c r="F16" s="7"/>
      <c r="G16" s="7"/>
      <c r="H16" s="7"/>
      <c r="I16" s="7"/>
      <c r="J16" s="7"/>
      <c r="K16" s="7"/>
      <c r="L16" s="9" t="s">
        <v>131</v>
      </c>
      <c r="M16" s="84">
        <v>5692</v>
      </c>
      <c r="N16" s="84">
        <v>4181</v>
      </c>
      <c r="O16" s="84">
        <v>3649</v>
      </c>
      <c r="P16" s="84">
        <v>1484</v>
      </c>
      <c r="Q16" s="84">
        <v>1653</v>
      </c>
      <c r="R16" s="85">
        <v>476</v>
      </c>
      <c r="S16" s="85">
        <v>292</v>
      </c>
      <c r="T16" s="82">
        <v>26</v>
      </c>
      <c r="U16" s="90">
        <v>17456</v>
      </c>
    </row>
    <row r="17" spans="1:21" ht="16.5" customHeight="1" x14ac:dyDescent="0.25">
      <c r="A17" s="7"/>
      <c r="B17" s="7"/>
      <c r="C17" s="7" t="s">
        <v>84</v>
      </c>
      <c r="D17" s="7"/>
      <c r="E17" s="7"/>
      <c r="F17" s="7"/>
      <c r="G17" s="7"/>
      <c r="H17" s="7"/>
      <c r="I17" s="7"/>
      <c r="J17" s="7"/>
      <c r="K17" s="7"/>
      <c r="L17" s="9" t="s">
        <v>131</v>
      </c>
      <c r="M17" s="84">
        <v>5736</v>
      </c>
      <c r="N17" s="84">
        <v>4237</v>
      </c>
      <c r="O17" s="84">
        <v>3686</v>
      </c>
      <c r="P17" s="84">
        <v>1496</v>
      </c>
      <c r="Q17" s="84">
        <v>1664</v>
      </c>
      <c r="R17" s="85">
        <v>477</v>
      </c>
      <c r="S17" s="85">
        <v>293</v>
      </c>
      <c r="T17" s="82">
        <v>28</v>
      </c>
      <c r="U17" s="90">
        <v>17621</v>
      </c>
    </row>
    <row r="18" spans="1:21" ht="16.5" customHeight="1" x14ac:dyDescent="0.25">
      <c r="A18" s="7"/>
      <c r="B18" s="7"/>
      <c r="C18" s="7" t="s">
        <v>85</v>
      </c>
      <c r="D18" s="7"/>
      <c r="E18" s="7"/>
      <c r="F18" s="7"/>
      <c r="G18" s="7"/>
      <c r="H18" s="7"/>
      <c r="I18" s="7"/>
      <c r="J18" s="7"/>
      <c r="K18" s="7"/>
      <c r="L18" s="9" t="s">
        <v>131</v>
      </c>
      <c r="M18" s="84">
        <v>6785</v>
      </c>
      <c r="N18" s="84">
        <v>4989</v>
      </c>
      <c r="O18" s="84">
        <v>4195</v>
      </c>
      <c r="P18" s="84">
        <v>1707</v>
      </c>
      <c r="Q18" s="84">
        <v>1986</v>
      </c>
      <c r="R18" s="85">
        <v>577</v>
      </c>
      <c r="S18" s="85">
        <v>330</v>
      </c>
      <c r="T18" s="82">
        <v>26</v>
      </c>
      <c r="U18" s="90">
        <v>20600</v>
      </c>
    </row>
    <row r="19" spans="1:21" ht="16.5" customHeight="1" x14ac:dyDescent="0.25">
      <c r="A19" s="7"/>
      <c r="B19" s="7"/>
      <c r="C19" s="7" t="s">
        <v>86</v>
      </c>
      <c r="D19" s="7"/>
      <c r="E19" s="7"/>
      <c r="F19" s="7"/>
      <c r="G19" s="7"/>
      <c r="H19" s="7"/>
      <c r="I19" s="7"/>
      <c r="J19" s="7"/>
      <c r="K19" s="7"/>
      <c r="L19" s="9" t="s">
        <v>131</v>
      </c>
      <c r="M19" s="84">
        <v>7713</v>
      </c>
      <c r="N19" s="84">
        <v>5730</v>
      </c>
      <c r="O19" s="84">
        <v>4624</v>
      </c>
      <c r="P19" s="84">
        <v>1939</v>
      </c>
      <c r="Q19" s="84">
        <v>2277</v>
      </c>
      <c r="R19" s="85">
        <v>699</v>
      </c>
      <c r="S19" s="85">
        <v>379</v>
      </c>
      <c r="T19" s="82">
        <v>24</v>
      </c>
      <c r="U19" s="90">
        <v>23385</v>
      </c>
    </row>
    <row r="20" spans="1:21" ht="16.5" customHeight="1" x14ac:dyDescent="0.25">
      <c r="A20" s="7"/>
      <c r="B20" s="7"/>
      <c r="C20" s="7" t="s">
        <v>87</v>
      </c>
      <c r="D20" s="7"/>
      <c r="E20" s="7"/>
      <c r="F20" s="7"/>
      <c r="G20" s="7"/>
      <c r="H20" s="7"/>
      <c r="I20" s="7"/>
      <c r="J20" s="7"/>
      <c r="K20" s="7"/>
      <c r="L20" s="9" t="s">
        <v>131</v>
      </c>
      <c r="M20" s="84">
        <v>8583</v>
      </c>
      <c r="N20" s="84">
        <v>6512</v>
      </c>
      <c r="O20" s="84">
        <v>5073</v>
      </c>
      <c r="P20" s="84">
        <v>2145</v>
      </c>
      <c r="Q20" s="84">
        <v>2507</v>
      </c>
      <c r="R20" s="85">
        <v>767</v>
      </c>
      <c r="S20" s="85">
        <v>425</v>
      </c>
      <c r="T20" s="82">
        <v>27</v>
      </c>
      <c r="U20" s="90">
        <v>26039</v>
      </c>
    </row>
    <row r="21" spans="1:21" ht="16.5" customHeight="1" x14ac:dyDescent="0.25">
      <c r="A21" s="7"/>
      <c r="B21" s="7"/>
      <c r="C21" s="7" t="s">
        <v>88</v>
      </c>
      <c r="D21" s="7"/>
      <c r="E21" s="7"/>
      <c r="F21" s="7"/>
      <c r="G21" s="7"/>
      <c r="H21" s="7"/>
      <c r="I21" s="7"/>
      <c r="J21" s="7"/>
      <c r="K21" s="7"/>
      <c r="L21" s="9" t="s">
        <v>131</v>
      </c>
      <c r="M21" s="84">
        <v>9183</v>
      </c>
      <c r="N21" s="84">
        <v>6591</v>
      </c>
      <c r="O21" s="84">
        <v>5207</v>
      </c>
      <c r="P21" s="84">
        <v>2278</v>
      </c>
      <c r="Q21" s="84">
        <v>2597</v>
      </c>
      <c r="R21" s="85">
        <v>841</v>
      </c>
      <c r="S21" s="85">
        <v>358</v>
      </c>
      <c r="T21" s="82">
        <v>29</v>
      </c>
      <c r="U21" s="90">
        <v>27084</v>
      </c>
    </row>
    <row r="22" spans="1:21" ht="16.5" customHeight="1" x14ac:dyDescent="0.25">
      <c r="A22" s="7"/>
      <c r="B22" s="7"/>
      <c r="C22" s="7" t="s">
        <v>89</v>
      </c>
      <c r="D22" s="7"/>
      <c r="E22" s="7"/>
      <c r="F22" s="7"/>
      <c r="G22" s="7"/>
      <c r="H22" s="7"/>
      <c r="I22" s="7"/>
      <c r="J22" s="7"/>
      <c r="K22" s="7"/>
      <c r="L22" s="9" t="s">
        <v>131</v>
      </c>
      <c r="M22" s="84">
        <v>7437</v>
      </c>
      <c r="N22" s="84">
        <v>5159</v>
      </c>
      <c r="O22" s="84">
        <v>4115</v>
      </c>
      <c r="P22" s="84">
        <v>1549</v>
      </c>
      <c r="Q22" s="84">
        <v>1850</v>
      </c>
      <c r="R22" s="85">
        <v>635</v>
      </c>
      <c r="S22" s="85">
        <v>247</v>
      </c>
      <c r="T22" s="82">
        <v>12</v>
      </c>
      <c r="U22" s="90">
        <v>21004</v>
      </c>
    </row>
    <row r="23" spans="1:21" ht="16.5" customHeight="1" x14ac:dyDescent="0.25">
      <c r="A23" s="7"/>
      <c r="B23" s="7"/>
      <c r="C23" s="7" t="s">
        <v>90</v>
      </c>
      <c r="D23" s="7"/>
      <c r="E23" s="7"/>
      <c r="F23" s="7"/>
      <c r="G23" s="7"/>
      <c r="H23" s="7"/>
      <c r="I23" s="7"/>
      <c r="J23" s="7"/>
      <c r="K23" s="7"/>
      <c r="L23" s="9" t="s">
        <v>131</v>
      </c>
      <c r="M23" s="84">
        <v>8636</v>
      </c>
      <c r="N23" s="84">
        <v>6063</v>
      </c>
      <c r="O23" s="84">
        <v>4951</v>
      </c>
      <c r="P23" s="84">
        <v>1832</v>
      </c>
      <c r="Q23" s="84">
        <v>2142</v>
      </c>
      <c r="R23" s="85">
        <v>722</v>
      </c>
      <c r="S23" s="85">
        <v>312</v>
      </c>
      <c r="T23" s="82">
        <v>20</v>
      </c>
      <c r="U23" s="90">
        <v>24678</v>
      </c>
    </row>
    <row r="24" spans="1:21" ht="16.5" customHeight="1" x14ac:dyDescent="0.25">
      <c r="A24" s="7"/>
      <c r="B24" s="7"/>
      <c r="C24" s="7" t="s">
        <v>92</v>
      </c>
      <c r="D24" s="7"/>
      <c r="E24" s="7"/>
      <c r="F24" s="7"/>
      <c r="G24" s="7"/>
      <c r="H24" s="7"/>
      <c r="I24" s="7"/>
      <c r="J24" s="7"/>
      <c r="K24" s="7"/>
      <c r="L24" s="9" t="s">
        <v>131</v>
      </c>
      <c r="M24" s="84">
        <v>9677</v>
      </c>
      <c r="N24" s="84">
        <v>6648</v>
      </c>
      <c r="O24" s="84">
        <v>5283</v>
      </c>
      <c r="P24" s="84">
        <v>1997</v>
      </c>
      <c r="Q24" s="84">
        <v>2364</v>
      </c>
      <c r="R24" s="85">
        <v>801</v>
      </c>
      <c r="S24" s="85">
        <v>341</v>
      </c>
      <c r="T24" s="82">
        <v>21</v>
      </c>
      <c r="U24" s="90">
        <v>27132</v>
      </c>
    </row>
    <row r="25" spans="1:21" ht="16.5" customHeight="1" x14ac:dyDescent="0.25">
      <c r="A25" s="7"/>
      <c r="B25" s="7"/>
      <c r="C25" s="7" t="s">
        <v>93</v>
      </c>
      <c r="D25" s="7"/>
      <c r="E25" s="7"/>
      <c r="F25" s="7"/>
      <c r="G25" s="7"/>
      <c r="H25" s="7"/>
      <c r="I25" s="7"/>
      <c r="J25" s="7"/>
      <c r="K25" s="7"/>
      <c r="L25" s="9" t="s">
        <v>131</v>
      </c>
      <c r="M25" s="84">
        <v>9706</v>
      </c>
      <c r="N25" s="84">
        <v>6793</v>
      </c>
      <c r="O25" s="84">
        <v>5462</v>
      </c>
      <c r="P25" s="84">
        <v>2014</v>
      </c>
      <c r="Q25" s="84">
        <v>2373</v>
      </c>
      <c r="R25" s="85">
        <v>799</v>
      </c>
      <c r="S25" s="85">
        <v>315</v>
      </c>
      <c r="T25" s="82">
        <v>26</v>
      </c>
      <c r="U25" s="90">
        <v>27488</v>
      </c>
    </row>
    <row r="26" spans="1:21" ht="16.5" customHeight="1" x14ac:dyDescent="0.25">
      <c r="A26" s="7" t="s">
        <v>386</v>
      </c>
      <c r="B26" s="7"/>
      <c r="C26" s="7"/>
      <c r="D26" s="7"/>
      <c r="E26" s="7"/>
      <c r="F26" s="7"/>
      <c r="G26" s="7"/>
      <c r="H26" s="7"/>
      <c r="I26" s="7"/>
      <c r="J26" s="7"/>
      <c r="K26" s="7"/>
      <c r="L26" s="9"/>
      <c r="M26" s="10"/>
      <c r="N26" s="10"/>
      <c r="O26" s="10"/>
      <c r="P26" s="10"/>
      <c r="Q26" s="10"/>
      <c r="R26" s="10"/>
      <c r="S26" s="10"/>
      <c r="T26" s="10"/>
      <c r="U26" s="10"/>
    </row>
    <row r="27" spans="1:21" ht="16.5" customHeight="1" x14ac:dyDescent="0.25">
      <c r="A27" s="7"/>
      <c r="B27" s="7" t="s">
        <v>384</v>
      </c>
      <c r="C27" s="7"/>
      <c r="D27" s="7"/>
      <c r="E27" s="7"/>
      <c r="F27" s="7"/>
      <c r="G27" s="7"/>
      <c r="H27" s="7"/>
      <c r="I27" s="7"/>
      <c r="J27" s="7"/>
      <c r="K27" s="7"/>
      <c r="L27" s="9"/>
      <c r="M27" s="10"/>
      <c r="N27" s="10"/>
      <c r="O27" s="10"/>
      <c r="P27" s="10"/>
      <c r="Q27" s="10"/>
      <c r="R27" s="10"/>
      <c r="S27" s="10"/>
      <c r="T27" s="10"/>
      <c r="U27" s="10"/>
    </row>
    <row r="28" spans="1:21" ht="16.5" customHeight="1" x14ac:dyDescent="0.25">
      <c r="A28" s="7"/>
      <c r="B28" s="7"/>
      <c r="C28" s="7" t="s">
        <v>128</v>
      </c>
      <c r="D28" s="7"/>
      <c r="E28" s="7"/>
      <c r="F28" s="7"/>
      <c r="G28" s="7"/>
      <c r="H28" s="7"/>
      <c r="I28" s="7"/>
      <c r="J28" s="7"/>
      <c r="K28" s="7"/>
      <c r="L28" s="9" t="s">
        <v>254</v>
      </c>
      <c r="M28" s="89">
        <v>41718.39</v>
      </c>
      <c r="N28" s="89">
        <v>40166.839999999997</v>
      </c>
      <c r="O28" s="89">
        <v>42561.25</v>
      </c>
      <c r="P28" s="89">
        <v>36011.96</v>
      </c>
      <c r="Q28" s="89">
        <v>35997.550000000003</v>
      </c>
      <c r="R28" s="89">
        <v>41037.58</v>
      </c>
      <c r="S28" s="89">
        <v>29368.94</v>
      </c>
      <c r="T28" s="89">
        <v>62163.040000000001</v>
      </c>
      <c r="U28" s="89">
        <v>40294.239999999998</v>
      </c>
    </row>
    <row r="29" spans="1:21" ht="16.5" customHeight="1" x14ac:dyDescent="0.25">
      <c r="A29" s="7"/>
      <c r="B29" s="7"/>
      <c r="C29" s="7" t="s">
        <v>250</v>
      </c>
      <c r="D29" s="7"/>
      <c r="E29" s="7"/>
      <c r="F29" s="7"/>
      <c r="G29" s="7"/>
      <c r="H29" s="7"/>
      <c r="I29" s="7"/>
      <c r="J29" s="7"/>
      <c r="K29" s="7"/>
      <c r="L29" s="9" t="s">
        <v>254</v>
      </c>
      <c r="M29" s="89">
        <v>46024.6</v>
      </c>
      <c r="N29" s="89">
        <v>45681.89</v>
      </c>
      <c r="O29" s="89">
        <v>45783.18</v>
      </c>
      <c r="P29" s="89">
        <v>38506.660000000003</v>
      </c>
      <c r="Q29" s="89">
        <v>40487.360000000001</v>
      </c>
      <c r="R29" s="89">
        <v>46973.71</v>
      </c>
      <c r="S29" s="89">
        <v>30175.03</v>
      </c>
      <c r="T29" s="89">
        <v>54395.62</v>
      </c>
      <c r="U29" s="89">
        <v>44495.54</v>
      </c>
    </row>
    <row r="30" spans="1:21" ht="16.5" customHeight="1" x14ac:dyDescent="0.25">
      <c r="A30" s="7"/>
      <c r="B30" s="7"/>
      <c r="C30" s="7" t="s">
        <v>245</v>
      </c>
      <c r="D30" s="7"/>
      <c r="E30" s="7"/>
      <c r="F30" s="7"/>
      <c r="G30" s="7"/>
      <c r="H30" s="7"/>
      <c r="I30" s="7"/>
      <c r="J30" s="7"/>
      <c r="K30" s="7"/>
      <c r="L30" s="9" t="s">
        <v>254</v>
      </c>
      <c r="M30" s="89">
        <v>46405.74</v>
      </c>
      <c r="N30" s="89">
        <v>47496.71</v>
      </c>
      <c r="O30" s="89">
        <v>47931.91</v>
      </c>
      <c r="P30" s="89">
        <v>42117.65</v>
      </c>
      <c r="Q30" s="89">
        <v>42816.23</v>
      </c>
      <c r="R30" s="89">
        <v>48341.73</v>
      </c>
      <c r="S30" s="89">
        <v>31236.04</v>
      </c>
      <c r="T30" s="89">
        <v>47527.96</v>
      </c>
      <c r="U30" s="89">
        <v>46080.73</v>
      </c>
    </row>
    <row r="31" spans="1:21" ht="16.5" customHeight="1" x14ac:dyDescent="0.25">
      <c r="A31" s="7"/>
      <c r="B31" s="7"/>
      <c r="C31" s="7" t="s">
        <v>246</v>
      </c>
      <c r="D31" s="7"/>
      <c r="E31" s="7"/>
      <c r="F31" s="7"/>
      <c r="G31" s="7"/>
      <c r="H31" s="7"/>
      <c r="I31" s="7"/>
      <c r="J31" s="7"/>
      <c r="K31" s="7"/>
      <c r="L31" s="9" t="s">
        <v>254</v>
      </c>
      <c r="M31" s="89">
        <v>44846.19</v>
      </c>
      <c r="N31" s="89">
        <v>45671</v>
      </c>
      <c r="O31" s="89">
        <v>47294.91</v>
      </c>
      <c r="P31" s="89">
        <v>40572.19</v>
      </c>
      <c r="Q31" s="89">
        <v>39883.71</v>
      </c>
      <c r="R31" s="89">
        <v>43746.31</v>
      </c>
      <c r="S31" s="89">
        <v>33130.589999999997</v>
      </c>
      <c r="T31" s="89">
        <v>47474.48</v>
      </c>
      <c r="U31" s="89">
        <v>44474.98</v>
      </c>
    </row>
    <row r="32" spans="1:21" ht="16.5" customHeight="1" x14ac:dyDescent="0.25">
      <c r="A32" s="7"/>
      <c r="B32" s="7"/>
      <c r="C32" s="7" t="s">
        <v>247</v>
      </c>
      <c r="D32" s="7"/>
      <c r="E32" s="7"/>
      <c r="F32" s="7"/>
      <c r="G32" s="7"/>
      <c r="H32" s="7"/>
      <c r="I32" s="7"/>
      <c r="J32" s="7"/>
      <c r="K32" s="7"/>
      <c r="L32" s="9" t="s">
        <v>254</v>
      </c>
      <c r="M32" s="89">
        <v>46661.63</v>
      </c>
      <c r="N32" s="89">
        <v>44508.12</v>
      </c>
      <c r="O32" s="89">
        <v>48088.04</v>
      </c>
      <c r="P32" s="89">
        <v>41064.660000000003</v>
      </c>
      <c r="Q32" s="89">
        <v>41487.269999999997</v>
      </c>
      <c r="R32" s="89">
        <v>46726.28</v>
      </c>
      <c r="S32" s="89">
        <v>33006.82</v>
      </c>
      <c r="T32" s="89">
        <v>47647.43</v>
      </c>
      <c r="U32" s="89">
        <v>45221.95</v>
      </c>
    </row>
    <row r="33" spans="1:21" ht="16.5" customHeight="1" x14ac:dyDescent="0.25">
      <c r="A33" s="7"/>
      <c r="B33" s="7"/>
      <c r="C33" s="7" t="s">
        <v>248</v>
      </c>
      <c r="D33" s="7"/>
      <c r="E33" s="7"/>
      <c r="F33" s="7"/>
      <c r="G33" s="7"/>
      <c r="H33" s="7"/>
      <c r="I33" s="7"/>
      <c r="J33" s="7"/>
      <c r="K33" s="7"/>
      <c r="L33" s="9" t="s">
        <v>254</v>
      </c>
      <c r="M33" s="89">
        <v>47164.05</v>
      </c>
      <c r="N33" s="89">
        <v>46497.14</v>
      </c>
      <c r="O33" s="89">
        <v>49295.76</v>
      </c>
      <c r="P33" s="89">
        <v>41698.61</v>
      </c>
      <c r="Q33" s="89">
        <v>42850.63</v>
      </c>
      <c r="R33" s="89">
        <v>46578.38</v>
      </c>
      <c r="S33" s="89">
        <v>40082.949999999997</v>
      </c>
      <c r="T33" s="89">
        <v>30065.46</v>
      </c>
      <c r="U33" s="89">
        <v>46408.2</v>
      </c>
    </row>
    <row r="34" spans="1:21" ht="16.5" customHeight="1" x14ac:dyDescent="0.25">
      <c r="A34" s="7"/>
      <c r="B34" s="7"/>
      <c r="C34" s="7" t="s">
        <v>249</v>
      </c>
      <c r="D34" s="7"/>
      <c r="E34" s="7"/>
      <c r="F34" s="7"/>
      <c r="G34" s="7"/>
      <c r="H34" s="7"/>
      <c r="I34" s="7"/>
      <c r="J34" s="7"/>
      <c r="K34" s="7"/>
      <c r="L34" s="9" t="s">
        <v>254</v>
      </c>
      <c r="M34" s="89">
        <v>66434.34</v>
      </c>
      <c r="N34" s="89">
        <v>68654.69</v>
      </c>
      <c r="O34" s="89">
        <v>72756.649999999994</v>
      </c>
      <c r="P34" s="89">
        <v>72968.84</v>
      </c>
      <c r="Q34" s="89">
        <v>71606.58</v>
      </c>
      <c r="R34" s="89">
        <v>66406.460000000006</v>
      </c>
      <c r="S34" s="89">
        <v>62482.87</v>
      </c>
      <c r="T34" s="83">
        <v>103055.97</v>
      </c>
      <c r="U34" s="89">
        <v>69129.42</v>
      </c>
    </row>
    <row r="35" spans="1:21" ht="16.5" customHeight="1" x14ac:dyDescent="0.25">
      <c r="A35" s="7"/>
      <c r="B35" s="7"/>
      <c r="C35" s="7" t="s">
        <v>315</v>
      </c>
      <c r="D35" s="7"/>
      <c r="E35" s="7"/>
      <c r="F35" s="7"/>
      <c r="G35" s="7"/>
      <c r="H35" s="7"/>
      <c r="I35" s="7"/>
      <c r="J35" s="7"/>
      <c r="K35" s="7"/>
      <c r="L35" s="9" t="s">
        <v>254</v>
      </c>
      <c r="M35" s="89">
        <v>57419.85</v>
      </c>
      <c r="N35" s="89">
        <v>58455.21</v>
      </c>
      <c r="O35" s="89">
        <v>60360.02</v>
      </c>
      <c r="P35" s="89">
        <v>61335.66</v>
      </c>
      <c r="Q35" s="89">
        <v>61531.68</v>
      </c>
      <c r="R35" s="89">
        <v>59921.1</v>
      </c>
      <c r="S35" s="89">
        <v>48619.07</v>
      </c>
      <c r="T35" s="89">
        <v>62712.95</v>
      </c>
      <c r="U35" s="89">
        <v>58877.89</v>
      </c>
    </row>
    <row r="36" spans="1:21" ht="16.5" customHeight="1" x14ac:dyDescent="0.25">
      <c r="A36" s="7"/>
      <c r="B36" s="7"/>
      <c r="C36" s="7" t="s">
        <v>316</v>
      </c>
      <c r="D36" s="7"/>
      <c r="E36" s="7"/>
      <c r="F36" s="7"/>
      <c r="G36" s="7"/>
      <c r="H36" s="7"/>
      <c r="I36" s="7"/>
      <c r="J36" s="7"/>
      <c r="K36" s="7"/>
      <c r="L36" s="9" t="s">
        <v>254</v>
      </c>
      <c r="M36" s="89">
        <v>52529.59</v>
      </c>
      <c r="N36" s="89">
        <v>53797.08</v>
      </c>
      <c r="O36" s="89">
        <v>56355.76</v>
      </c>
      <c r="P36" s="89">
        <v>55264.2</v>
      </c>
      <c r="Q36" s="89">
        <v>58305.13</v>
      </c>
      <c r="R36" s="89">
        <v>56026.53</v>
      </c>
      <c r="S36" s="89">
        <v>44024.6</v>
      </c>
      <c r="T36" s="89">
        <v>63706.559999999998</v>
      </c>
      <c r="U36" s="89">
        <v>54324.84</v>
      </c>
    </row>
    <row r="37" spans="1:21" ht="16.5" customHeight="1" x14ac:dyDescent="0.25">
      <c r="A37" s="7"/>
      <c r="B37" s="7"/>
      <c r="C37" s="7" t="s">
        <v>318</v>
      </c>
      <c r="D37" s="7"/>
      <c r="E37" s="7"/>
      <c r="F37" s="7"/>
      <c r="G37" s="7"/>
      <c r="H37" s="7"/>
      <c r="I37" s="7"/>
      <c r="J37" s="7"/>
      <c r="K37" s="7"/>
      <c r="L37" s="9" t="s">
        <v>254</v>
      </c>
      <c r="M37" s="89">
        <v>53946.87</v>
      </c>
      <c r="N37" s="89">
        <v>53677.29</v>
      </c>
      <c r="O37" s="89">
        <v>55953.84</v>
      </c>
      <c r="P37" s="89">
        <v>53507.69</v>
      </c>
      <c r="Q37" s="89">
        <v>59777.45</v>
      </c>
      <c r="R37" s="89">
        <v>54815.73</v>
      </c>
      <c r="S37" s="89">
        <v>51317.49</v>
      </c>
      <c r="T37" s="89">
        <v>51133.08</v>
      </c>
      <c r="U37" s="89">
        <v>54742.67</v>
      </c>
    </row>
    <row r="38" spans="1:21" ht="16.5" customHeight="1" x14ac:dyDescent="0.25">
      <c r="A38" s="7" t="s">
        <v>387</v>
      </c>
      <c r="B38" s="7"/>
      <c r="C38" s="7"/>
      <c r="D38" s="7"/>
      <c r="E38" s="7"/>
      <c r="F38" s="7"/>
      <c r="G38" s="7"/>
      <c r="H38" s="7"/>
      <c r="I38" s="7"/>
      <c r="J38" s="7"/>
      <c r="K38" s="7"/>
      <c r="L38" s="9"/>
      <c r="M38" s="10"/>
      <c r="N38" s="10"/>
      <c r="O38" s="10"/>
      <c r="P38" s="10"/>
      <c r="Q38" s="10"/>
      <c r="R38" s="10"/>
      <c r="S38" s="10"/>
      <c r="T38" s="10"/>
      <c r="U38" s="10"/>
    </row>
    <row r="39" spans="1:21" ht="16.5" customHeight="1" x14ac:dyDescent="0.25">
      <c r="A39" s="7"/>
      <c r="B39" s="7" t="s">
        <v>349</v>
      </c>
      <c r="C39" s="7"/>
      <c r="D39" s="7"/>
      <c r="E39" s="7"/>
      <c r="F39" s="7"/>
      <c r="G39" s="7"/>
      <c r="H39" s="7"/>
      <c r="I39" s="7"/>
      <c r="J39" s="7"/>
      <c r="K39" s="7"/>
      <c r="L39" s="9"/>
      <c r="M39" s="10"/>
      <c r="N39" s="10"/>
      <c r="O39" s="10"/>
      <c r="P39" s="10"/>
      <c r="Q39" s="10"/>
      <c r="R39" s="10"/>
      <c r="S39" s="10"/>
      <c r="T39" s="10"/>
      <c r="U39" s="10"/>
    </row>
    <row r="40" spans="1:21" ht="16.5" customHeight="1" x14ac:dyDescent="0.25">
      <c r="A40" s="7"/>
      <c r="B40" s="7"/>
      <c r="C40" s="7" t="s">
        <v>74</v>
      </c>
      <c r="D40" s="7"/>
      <c r="E40" s="7"/>
      <c r="F40" s="7"/>
      <c r="G40" s="7"/>
      <c r="H40" s="7"/>
      <c r="I40" s="7"/>
      <c r="J40" s="7"/>
      <c r="K40" s="7"/>
      <c r="L40" s="9" t="s">
        <v>131</v>
      </c>
      <c r="M40" s="90">
        <v>29895</v>
      </c>
      <c r="N40" s="90">
        <v>16457</v>
      </c>
      <c r="O40" s="90">
        <v>41427</v>
      </c>
      <c r="P40" s="90">
        <v>11122</v>
      </c>
      <c r="Q40" s="84">
        <v>8420</v>
      </c>
      <c r="R40" s="84">
        <v>2795</v>
      </c>
      <c r="S40" s="84">
        <v>7420</v>
      </c>
      <c r="T40" s="84">
        <v>4154</v>
      </c>
      <c r="U40" s="91">
        <v>122526</v>
      </c>
    </row>
    <row r="41" spans="1:21" ht="16.5" customHeight="1" x14ac:dyDescent="0.25">
      <c r="A41" s="7"/>
      <c r="B41" s="7"/>
      <c r="C41" s="7" t="s">
        <v>84</v>
      </c>
      <c r="D41" s="7"/>
      <c r="E41" s="7"/>
      <c r="F41" s="7"/>
      <c r="G41" s="7"/>
      <c r="H41" s="7"/>
      <c r="I41" s="7"/>
      <c r="J41" s="7"/>
      <c r="K41" s="7"/>
      <c r="L41" s="9" t="s">
        <v>131</v>
      </c>
      <c r="M41" s="90">
        <v>29978</v>
      </c>
      <c r="N41" s="90">
        <v>16521</v>
      </c>
      <c r="O41" s="90">
        <v>41523</v>
      </c>
      <c r="P41" s="84">
        <v>8436</v>
      </c>
      <c r="Q41" s="90">
        <v>11152</v>
      </c>
      <c r="R41" s="84">
        <v>2802</v>
      </c>
      <c r="S41" s="84">
        <v>4191</v>
      </c>
      <c r="T41" s="84">
        <v>7422</v>
      </c>
      <c r="U41" s="91">
        <v>122863</v>
      </c>
    </row>
    <row r="42" spans="1:21" ht="16.5" customHeight="1" x14ac:dyDescent="0.25">
      <c r="A42" s="7"/>
      <c r="B42" s="7"/>
      <c r="C42" s="7" t="s">
        <v>85</v>
      </c>
      <c r="D42" s="7"/>
      <c r="E42" s="7"/>
      <c r="F42" s="7"/>
      <c r="G42" s="7"/>
      <c r="H42" s="7"/>
      <c r="I42" s="7"/>
      <c r="J42" s="7"/>
      <c r="K42" s="7"/>
      <c r="L42" s="9" t="s">
        <v>131</v>
      </c>
      <c r="M42" s="90">
        <v>18584</v>
      </c>
      <c r="N42" s="90">
        <v>11287</v>
      </c>
      <c r="O42" s="90">
        <v>28613</v>
      </c>
      <c r="P42" s="84">
        <v>7339</v>
      </c>
      <c r="Q42" s="84">
        <v>5061</v>
      </c>
      <c r="R42" s="84">
        <v>2087</v>
      </c>
      <c r="S42" s="84">
        <v>4111</v>
      </c>
      <c r="T42" s="84">
        <v>2364</v>
      </c>
      <c r="U42" s="90">
        <v>80135</v>
      </c>
    </row>
    <row r="43" spans="1:21" ht="16.5" customHeight="1" x14ac:dyDescent="0.25">
      <c r="A43" s="7"/>
      <c r="B43" s="7"/>
      <c r="C43" s="7" t="s">
        <v>86</v>
      </c>
      <c r="D43" s="7"/>
      <c r="E43" s="7"/>
      <c r="F43" s="7"/>
      <c r="G43" s="7"/>
      <c r="H43" s="7"/>
      <c r="I43" s="7"/>
      <c r="J43" s="7"/>
      <c r="K43" s="7"/>
      <c r="L43" s="9" t="s">
        <v>131</v>
      </c>
      <c r="M43" s="90">
        <v>13500</v>
      </c>
      <c r="N43" s="84">
        <v>8473</v>
      </c>
      <c r="O43" s="90">
        <v>20931</v>
      </c>
      <c r="P43" s="84">
        <v>5804</v>
      </c>
      <c r="Q43" s="84">
        <v>3681</v>
      </c>
      <c r="R43" s="84">
        <v>1727</v>
      </c>
      <c r="S43" s="84">
        <v>2555</v>
      </c>
      <c r="T43" s="84">
        <v>1323</v>
      </c>
      <c r="U43" s="90">
        <v>57994</v>
      </c>
    </row>
    <row r="44" spans="1:21" ht="16.5" customHeight="1" x14ac:dyDescent="0.25">
      <c r="A44" s="7"/>
      <c r="B44" s="7"/>
      <c r="C44" s="7" t="s">
        <v>87</v>
      </c>
      <c r="D44" s="7"/>
      <c r="E44" s="7"/>
      <c r="F44" s="7"/>
      <c r="G44" s="7"/>
      <c r="H44" s="7"/>
      <c r="I44" s="7"/>
      <c r="J44" s="7"/>
      <c r="K44" s="7"/>
      <c r="L44" s="9" t="s">
        <v>131</v>
      </c>
      <c r="M44" s="90">
        <v>12471</v>
      </c>
      <c r="N44" s="84">
        <v>7924</v>
      </c>
      <c r="O44" s="90">
        <v>19104</v>
      </c>
      <c r="P44" s="84">
        <v>5490</v>
      </c>
      <c r="Q44" s="84">
        <v>3464</v>
      </c>
      <c r="R44" s="84">
        <v>1639</v>
      </c>
      <c r="S44" s="84">
        <v>2287</v>
      </c>
      <c r="T44" s="84">
        <v>1002</v>
      </c>
      <c r="U44" s="90">
        <v>53381</v>
      </c>
    </row>
    <row r="45" spans="1:21" ht="16.5" customHeight="1" x14ac:dyDescent="0.25">
      <c r="A45" s="7"/>
      <c r="B45" s="7"/>
      <c r="C45" s="7" t="s">
        <v>88</v>
      </c>
      <c r="D45" s="7"/>
      <c r="E45" s="7"/>
      <c r="F45" s="7"/>
      <c r="G45" s="7"/>
      <c r="H45" s="7"/>
      <c r="I45" s="7"/>
      <c r="J45" s="7"/>
      <c r="K45" s="7"/>
      <c r="L45" s="9" t="s">
        <v>131</v>
      </c>
      <c r="M45" s="90">
        <v>12025</v>
      </c>
      <c r="N45" s="84">
        <v>7654</v>
      </c>
      <c r="O45" s="90">
        <v>18250</v>
      </c>
      <c r="P45" s="84">
        <v>5450</v>
      </c>
      <c r="Q45" s="84">
        <v>3426</v>
      </c>
      <c r="R45" s="84">
        <v>1604</v>
      </c>
      <c r="S45" s="84">
        <v>2236</v>
      </c>
      <c r="T45" s="85">
        <v>925</v>
      </c>
      <c r="U45" s="90">
        <v>51570</v>
      </c>
    </row>
    <row r="46" spans="1:21" ht="16.5" customHeight="1" x14ac:dyDescent="0.25">
      <c r="A46" s="7"/>
      <c r="B46" s="7"/>
      <c r="C46" s="7" t="s">
        <v>89</v>
      </c>
      <c r="D46" s="7"/>
      <c r="E46" s="7"/>
      <c r="F46" s="7"/>
      <c r="G46" s="7"/>
      <c r="H46" s="7"/>
      <c r="I46" s="7"/>
      <c r="J46" s="7"/>
      <c r="K46" s="7"/>
      <c r="L46" s="9" t="s">
        <v>131</v>
      </c>
      <c r="M46" s="90">
        <v>11919</v>
      </c>
      <c r="N46" s="84">
        <v>7577</v>
      </c>
      <c r="O46" s="90">
        <v>18048</v>
      </c>
      <c r="P46" s="84">
        <v>5445</v>
      </c>
      <c r="Q46" s="84">
        <v>3512</v>
      </c>
      <c r="R46" s="84">
        <v>1567</v>
      </c>
      <c r="S46" s="84">
        <v>2165</v>
      </c>
      <c r="T46" s="85">
        <v>827</v>
      </c>
      <c r="U46" s="90">
        <v>51060</v>
      </c>
    </row>
    <row r="47" spans="1:21" ht="16.5" customHeight="1" x14ac:dyDescent="0.25">
      <c r="A47" s="7"/>
      <c r="B47" s="7" t="s">
        <v>73</v>
      </c>
      <c r="C47" s="7"/>
      <c r="D47" s="7"/>
      <c r="E47" s="7"/>
      <c r="F47" s="7"/>
      <c r="G47" s="7"/>
      <c r="H47" s="7"/>
      <c r="I47" s="7"/>
      <c r="J47" s="7"/>
      <c r="K47" s="7"/>
      <c r="L47" s="9"/>
      <c r="M47" s="10"/>
      <c r="N47" s="10"/>
      <c r="O47" s="10"/>
      <c r="P47" s="10"/>
      <c r="Q47" s="10"/>
      <c r="R47" s="10"/>
      <c r="S47" s="10"/>
      <c r="T47" s="10"/>
      <c r="U47" s="10"/>
    </row>
    <row r="48" spans="1:21" ht="16.5" customHeight="1" x14ac:dyDescent="0.25">
      <c r="A48" s="7"/>
      <c r="B48" s="7"/>
      <c r="C48" s="7" t="s">
        <v>74</v>
      </c>
      <c r="D48" s="7"/>
      <c r="E48" s="7"/>
      <c r="F48" s="7"/>
      <c r="G48" s="7"/>
      <c r="H48" s="7"/>
      <c r="I48" s="7"/>
      <c r="J48" s="7"/>
      <c r="K48" s="7"/>
      <c r="L48" s="9" t="s">
        <v>131</v>
      </c>
      <c r="M48" s="90">
        <v>37716</v>
      </c>
      <c r="N48" s="90">
        <v>24456</v>
      </c>
      <c r="O48" s="90">
        <v>35582</v>
      </c>
      <c r="P48" s="90">
        <v>12545</v>
      </c>
      <c r="Q48" s="90">
        <v>10192</v>
      </c>
      <c r="R48" s="84">
        <v>3847</v>
      </c>
      <c r="S48" s="84">
        <v>3127</v>
      </c>
      <c r="T48" s="85">
        <v>558</v>
      </c>
      <c r="U48" s="91">
        <v>128704</v>
      </c>
    </row>
    <row r="49" spans="1:21" ht="16.5" customHeight="1" x14ac:dyDescent="0.25">
      <c r="A49" s="7"/>
      <c r="B49" s="7"/>
      <c r="C49" s="7" t="s">
        <v>84</v>
      </c>
      <c r="D49" s="7"/>
      <c r="E49" s="7"/>
      <c r="F49" s="7"/>
      <c r="G49" s="7"/>
      <c r="H49" s="7"/>
      <c r="I49" s="7"/>
      <c r="J49" s="7"/>
      <c r="K49" s="7"/>
      <c r="L49" s="9" t="s">
        <v>131</v>
      </c>
      <c r="M49" s="90">
        <v>37392</v>
      </c>
      <c r="N49" s="90">
        <v>24253</v>
      </c>
      <c r="O49" s="90">
        <v>35441</v>
      </c>
      <c r="P49" s="90">
        <v>10072</v>
      </c>
      <c r="Q49" s="90">
        <v>12394</v>
      </c>
      <c r="R49" s="84">
        <v>3827</v>
      </c>
      <c r="S49" s="84">
        <v>3120</v>
      </c>
      <c r="T49" s="85">
        <v>559</v>
      </c>
      <c r="U49" s="91">
        <v>127748</v>
      </c>
    </row>
    <row r="50" spans="1:21" ht="16.5" customHeight="1" x14ac:dyDescent="0.25">
      <c r="A50" s="7"/>
      <c r="B50" s="7"/>
      <c r="C50" s="7" t="s">
        <v>85</v>
      </c>
      <c r="D50" s="7"/>
      <c r="E50" s="7"/>
      <c r="F50" s="7"/>
      <c r="G50" s="7"/>
      <c r="H50" s="7"/>
      <c r="I50" s="7"/>
      <c r="J50" s="7"/>
      <c r="K50" s="7"/>
      <c r="L50" s="9" t="s">
        <v>131</v>
      </c>
      <c r="M50" s="90">
        <v>38080</v>
      </c>
      <c r="N50" s="90">
        <v>24616</v>
      </c>
      <c r="O50" s="90">
        <v>34375</v>
      </c>
      <c r="P50" s="90">
        <v>11939</v>
      </c>
      <c r="Q50" s="84">
        <v>9985</v>
      </c>
      <c r="R50" s="84">
        <v>3826</v>
      </c>
      <c r="S50" s="84">
        <v>2979</v>
      </c>
      <c r="T50" s="85">
        <v>528</v>
      </c>
      <c r="U50" s="91">
        <v>127025</v>
      </c>
    </row>
    <row r="51" spans="1:21" ht="16.5" customHeight="1" x14ac:dyDescent="0.25">
      <c r="A51" s="7"/>
      <c r="B51" s="7"/>
      <c r="C51" s="7" t="s">
        <v>86</v>
      </c>
      <c r="D51" s="7"/>
      <c r="E51" s="7"/>
      <c r="F51" s="7"/>
      <c r="G51" s="7"/>
      <c r="H51" s="7"/>
      <c r="I51" s="7"/>
      <c r="J51" s="7"/>
      <c r="K51" s="7"/>
      <c r="L51" s="9" t="s">
        <v>131</v>
      </c>
      <c r="M51" s="90">
        <v>40473</v>
      </c>
      <c r="N51" s="90">
        <v>26267</v>
      </c>
      <c r="O51" s="90">
        <v>34726</v>
      </c>
      <c r="P51" s="90">
        <v>12262</v>
      </c>
      <c r="Q51" s="90">
        <v>10474</v>
      </c>
      <c r="R51" s="84">
        <v>4016</v>
      </c>
      <c r="S51" s="84">
        <v>2967</v>
      </c>
      <c r="T51" s="85">
        <v>514</v>
      </c>
      <c r="U51" s="91">
        <v>131699</v>
      </c>
    </row>
    <row r="52" spans="1:21" ht="16.5" customHeight="1" x14ac:dyDescent="0.25">
      <c r="A52" s="7"/>
      <c r="B52" s="7"/>
      <c r="C52" s="7" t="s">
        <v>87</v>
      </c>
      <c r="D52" s="7"/>
      <c r="E52" s="7"/>
      <c r="F52" s="7"/>
      <c r="G52" s="7"/>
      <c r="H52" s="7"/>
      <c r="I52" s="7"/>
      <c r="J52" s="7"/>
      <c r="K52" s="7"/>
      <c r="L52" s="9" t="s">
        <v>131</v>
      </c>
      <c r="M52" s="90">
        <v>43593</v>
      </c>
      <c r="N52" s="90">
        <v>28519</v>
      </c>
      <c r="O52" s="90">
        <v>35721</v>
      </c>
      <c r="P52" s="90">
        <v>12720</v>
      </c>
      <c r="Q52" s="90">
        <v>11056</v>
      </c>
      <c r="R52" s="84">
        <v>4252</v>
      </c>
      <c r="S52" s="84">
        <v>3019</v>
      </c>
      <c r="T52" s="85">
        <v>495</v>
      </c>
      <c r="U52" s="91">
        <v>139375</v>
      </c>
    </row>
    <row r="53" spans="1:21" ht="16.5" customHeight="1" x14ac:dyDescent="0.25">
      <c r="A53" s="7"/>
      <c r="B53" s="7"/>
      <c r="C53" s="7" t="s">
        <v>88</v>
      </c>
      <c r="D53" s="7"/>
      <c r="E53" s="7"/>
      <c r="F53" s="7"/>
      <c r="G53" s="7"/>
      <c r="H53" s="7"/>
      <c r="I53" s="7"/>
      <c r="J53" s="7"/>
      <c r="K53" s="7"/>
      <c r="L53" s="9" t="s">
        <v>131</v>
      </c>
      <c r="M53" s="90">
        <v>46870</v>
      </c>
      <c r="N53" s="90">
        <v>30801</v>
      </c>
      <c r="O53" s="90">
        <v>36758</v>
      </c>
      <c r="P53" s="90">
        <v>13307</v>
      </c>
      <c r="Q53" s="90">
        <v>11730</v>
      </c>
      <c r="R53" s="84">
        <v>4558</v>
      </c>
      <c r="S53" s="84">
        <v>3058</v>
      </c>
      <c r="T53" s="85">
        <v>476</v>
      </c>
      <c r="U53" s="91">
        <v>147558</v>
      </c>
    </row>
    <row r="54" spans="1:21" ht="16.5" customHeight="1" x14ac:dyDescent="0.25">
      <c r="A54" s="7"/>
      <c r="B54" s="7"/>
      <c r="C54" s="7" t="s">
        <v>89</v>
      </c>
      <c r="D54" s="7"/>
      <c r="E54" s="7"/>
      <c r="F54" s="7"/>
      <c r="G54" s="7"/>
      <c r="H54" s="7"/>
      <c r="I54" s="7"/>
      <c r="J54" s="7"/>
      <c r="K54" s="7"/>
      <c r="L54" s="9" t="s">
        <v>131</v>
      </c>
      <c r="M54" s="90">
        <v>50313</v>
      </c>
      <c r="N54" s="90">
        <v>33258</v>
      </c>
      <c r="O54" s="90">
        <v>37887</v>
      </c>
      <c r="P54" s="90">
        <v>13841</v>
      </c>
      <c r="Q54" s="90">
        <v>12377</v>
      </c>
      <c r="R54" s="84">
        <v>4859</v>
      </c>
      <c r="S54" s="84">
        <v>3088</v>
      </c>
      <c r="T54" s="85">
        <v>464</v>
      </c>
      <c r="U54" s="91">
        <v>156087</v>
      </c>
    </row>
    <row r="55" spans="1:21" ht="16.5" customHeight="1" x14ac:dyDescent="0.25">
      <c r="A55" s="7" t="s">
        <v>388</v>
      </c>
      <c r="B55" s="7"/>
      <c r="C55" s="7"/>
      <c r="D55" s="7"/>
      <c r="E55" s="7"/>
      <c r="F55" s="7"/>
      <c r="G55" s="7"/>
      <c r="H55" s="7"/>
      <c r="I55" s="7"/>
      <c r="J55" s="7"/>
      <c r="K55" s="7"/>
      <c r="L55" s="9"/>
      <c r="M55" s="10"/>
      <c r="N55" s="10"/>
      <c r="O55" s="10"/>
      <c r="P55" s="10"/>
      <c r="Q55" s="10"/>
      <c r="R55" s="10"/>
      <c r="S55" s="10"/>
      <c r="T55" s="10"/>
      <c r="U55" s="10"/>
    </row>
    <row r="56" spans="1:21" ht="16.5" customHeight="1" x14ac:dyDescent="0.25">
      <c r="A56" s="7"/>
      <c r="B56" s="7"/>
      <c r="C56" s="7" t="s">
        <v>74</v>
      </c>
      <c r="D56" s="7"/>
      <c r="E56" s="7"/>
      <c r="F56" s="7"/>
      <c r="G56" s="7"/>
      <c r="H56" s="7"/>
      <c r="I56" s="7"/>
      <c r="J56" s="7"/>
      <c r="K56" s="7"/>
      <c r="L56" s="9" t="s">
        <v>254</v>
      </c>
      <c r="M56" s="92">
        <v>6296.03</v>
      </c>
      <c r="N56" s="92">
        <v>6866.93</v>
      </c>
      <c r="O56" s="92">
        <v>4364.74</v>
      </c>
      <c r="P56" s="92">
        <v>4260</v>
      </c>
      <c r="Q56" s="92">
        <v>5838.3</v>
      </c>
      <c r="R56" s="92">
        <v>5077.6899999999996</v>
      </c>
      <c r="S56" s="92">
        <v>2742.48</v>
      </c>
      <c r="T56" s="92">
        <v>2896.49</v>
      </c>
      <c r="U56" s="92">
        <v>5465.07</v>
      </c>
    </row>
    <row r="57" spans="1:21" ht="16.5" customHeight="1" x14ac:dyDescent="0.25">
      <c r="A57" s="7"/>
      <c r="B57" s="7"/>
      <c r="C57" s="7" t="s">
        <v>84</v>
      </c>
      <c r="D57" s="7"/>
      <c r="E57" s="7"/>
      <c r="F57" s="7"/>
      <c r="G57" s="7"/>
      <c r="H57" s="7"/>
      <c r="I57" s="7"/>
      <c r="J57" s="7"/>
      <c r="K57" s="7"/>
      <c r="L57" s="9" t="s">
        <v>254</v>
      </c>
      <c r="M57" s="92">
        <v>7060.26</v>
      </c>
      <c r="N57" s="92">
        <v>7980.63</v>
      </c>
      <c r="O57" s="92">
        <v>4761.63</v>
      </c>
      <c r="P57" s="92">
        <v>5719.42</v>
      </c>
      <c r="Q57" s="92">
        <v>5435.77</v>
      </c>
      <c r="R57" s="92">
        <v>5854.84</v>
      </c>
      <c r="S57" s="92">
        <v>2833.75</v>
      </c>
      <c r="T57" s="92">
        <v>2724.65</v>
      </c>
      <c r="U57" s="92">
        <v>6137.52</v>
      </c>
    </row>
    <row r="58" spans="1:21" ht="16.5" customHeight="1" x14ac:dyDescent="0.25">
      <c r="A58" s="7"/>
      <c r="B58" s="7"/>
      <c r="C58" s="7" t="s">
        <v>85</v>
      </c>
      <c r="D58" s="7"/>
      <c r="E58" s="7"/>
      <c r="F58" s="7"/>
      <c r="G58" s="7"/>
      <c r="H58" s="7"/>
      <c r="I58" s="7"/>
      <c r="J58" s="7"/>
      <c r="K58" s="7"/>
      <c r="L58" s="9" t="s">
        <v>254</v>
      </c>
      <c r="M58" s="92">
        <v>8268.4599999999991</v>
      </c>
      <c r="N58" s="92">
        <v>9626.2999999999993</v>
      </c>
      <c r="O58" s="92">
        <v>5849.44</v>
      </c>
      <c r="P58" s="92">
        <v>6021.85</v>
      </c>
      <c r="Q58" s="92">
        <v>8516.08</v>
      </c>
      <c r="R58" s="92">
        <v>7290.43</v>
      </c>
      <c r="S58" s="92">
        <v>3460.19</v>
      </c>
      <c r="T58" s="92">
        <v>2340.39</v>
      </c>
      <c r="U58" s="92">
        <v>7473.04</v>
      </c>
    </row>
    <row r="59" spans="1:21" ht="16.5" customHeight="1" x14ac:dyDescent="0.25">
      <c r="A59" s="7"/>
      <c r="B59" s="7"/>
      <c r="C59" s="7" t="s">
        <v>86</v>
      </c>
      <c r="D59" s="7"/>
      <c r="E59" s="7"/>
      <c r="F59" s="7"/>
      <c r="G59" s="7"/>
      <c r="H59" s="7"/>
      <c r="I59" s="7"/>
      <c r="J59" s="7"/>
      <c r="K59" s="7"/>
      <c r="L59" s="9" t="s">
        <v>254</v>
      </c>
      <c r="M59" s="92">
        <v>8546.4</v>
      </c>
      <c r="N59" s="92">
        <v>9962.8700000000008</v>
      </c>
      <c r="O59" s="92">
        <v>6297.63</v>
      </c>
      <c r="P59" s="92">
        <v>6415.71</v>
      </c>
      <c r="Q59" s="92">
        <v>8670.5400000000009</v>
      </c>
      <c r="R59" s="92">
        <v>7614.21</v>
      </c>
      <c r="S59" s="92">
        <v>4232.05</v>
      </c>
      <c r="T59" s="92">
        <v>2216.71</v>
      </c>
      <c r="U59" s="92">
        <v>7897.16</v>
      </c>
    </row>
    <row r="60" spans="1:21" ht="16.5" customHeight="1" x14ac:dyDescent="0.25">
      <c r="A60" s="7"/>
      <c r="B60" s="7"/>
      <c r="C60" s="7" t="s">
        <v>87</v>
      </c>
      <c r="D60" s="7"/>
      <c r="E60" s="7"/>
      <c r="F60" s="7"/>
      <c r="G60" s="7"/>
      <c r="H60" s="7"/>
      <c r="I60" s="7"/>
      <c r="J60" s="7"/>
      <c r="K60" s="7"/>
      <c r="L60" s="9" t="s">
        <v>254</v>
      </c>
      <c r="M60" s="92">
        <v>9187.18</v>
      </c>
      <c r="N60" s="89">
        <v>10162.94</v>
      </c>
      <c r="O60" s="92">
        <v>6829.33</v>
      </c>
      <c r="P60" s="92">
        <v>6924.82</v>
      </c>
      <c r="Q60" s="92">
        <v>9407.43</v>
      </c>
      <c r="R60" s="92">
        <v>8428.75</v>
      </c>
      <c r="S60" s="92">
        <v>4646.54</v>
      </c>
      <c r="T60" s="92">
        <v>2598.9499999999998</v>
      </c>
      <c r="U60" s="92">
        <v>8448.68</v>
      </c>
    </row>
    <row r="61" spans="1:21" ht="16.5" customHeight="1" x14ac:dyDescent="0.25">
      <c r="A61" s="7"/>
      <c r="B61" s="7"/>
      <c r="C61" s="7" t="s">
        <v>88</v>
      </c>
      <c r="D61" s="7"/>
      <c r="E61" s="7"/>
      <c r="F61" s="7"/>
      <c r="G61" s="7"/>
      <c r="H61" s="7"/>
      <c r="I61" s="7"/>
      <c r="J61" s="7"/>
      <c r="K61" s="7"/>
      <c r="L61" s="9" t="s">
        <v>254</v>
      </c>
      <c r="M61" s="92">
        <v>9240.61</v>
      </c>
      <c r="N61" s="92">
        <v>9949.76</v>
      </c>
      <c r="O61" s="92">
        <v>6983.05</v>
      </c>
      <c r="P61" s="92">
        <v>7138.31</v>
      </c>
      <c r="Q61" s="92">
        <v>9487.0499999999993</v>
      </c>
      <c r="R61" s="92">
        <v>8594.2099999999991</v>
      </c>
      <c r="S61" s="92">
        <v>4692.51</v>
      </c>
      <c r="T61" s="92">
        <v>1831.72</v>
      </c>
      <c r="U61" s="92">
        <v>8518.14</v>
      </c>
    </row>
    <row r="62" spans="1:21" ht="16.5" customHeight="1" x14ac:dyDescent="0.25">
      <c r="A62" s="7"/>
      <c r="B62" s="7"/>
      <c r="C62" s="7" t="s">
        <v>89</v>
      </c>
      <c r="D62" s="7"/>
      <c r="E62" s="7"/>
      <c r="F62" s="7"/>
      <c r="G62" s="7"/>
      <c r="H62" s="7"/>
      <c r="I62" s="7"/>
      <c r="J62" s="7"/>
      <c r="K62" s="7"/>
      <c r="L62" s="9" t="s">
        <v>254</v>
      </c>
      <c r="M62" s="92">
        <v>9819.9699999999993</v>
      </c>
      <c r="N62" s="89">
        <v>10649.75</v>
      </c>
      <c r="O62" s="92">
        <v>7902.28</v>
      </c>
      <c r="P62" s="92">
        <v>8166.23</v>
      </c>
      <c r="Q62" s="89">
        <v>10703.09</v>
      </c>
      <c r="R62" s="92">
        <v>8678.35</v>
      </c>
      <c r="S62" s="92">
        <v>4997.82</v>
      </c>
      <c r="T62" s="92">
        <v>2665.24</v>
      </c>
      <c r="U62" s="92">
        <v>9302.4699999999993</v>
      </c>
    </row>
    <row r="63" spans="1:21" ht="16.5" customHeight="1" x14ac:dyDescent="0.25">
      <c r="A63" s="7" t="s">
        <v>389</v>
      </c>
      <c r="B63" s="7"/>
      <c r="C63" s="7"/>
      <c r="D63" s="7"/>
      <c r="E63" s="7"/>
      <c r="F63" s="7"/>
      <c r="G63" s="7"/>
      <c r="H63" s="7"/>
      <c r="I63" s="7"/>
      <c r="J63" s="7"/>
      <c r="K63" s="7"/>
      <c r="L63" s="9"/>
      <c r="M63" s="10"/>
      <c r="N63" s="10"/>
      <c r="O63" s="10"/>
      <c r="P63" s="10"/>
      <c r="Q63" s="10"/>
      <c r="R63" s="10"/>
      <c r="S63" s="10"/>
      <c r="T63" s="10"/>
      <c r="U63" s="10"/>
    </row>
    <row r="64" spans="1:21" ht="16.5" customHeight="1" x14ac:dyDescent="0.25">
      <c r="A64" s="7"/>
      <c r="B64" s="7"/>
      <c r="C64" s="7" t="s">
        <v>74</v>
      </c>
      <c r="D64" s="7"/>
      <c r="E64" s="7"/>
      <c r="F64" s="7"/>
      <c r="G64" s="7"/>
      <c r="H64" s="7"/>
      <c r="I64" s="7"/>
      <c r="J64" s="7"/>
      <c r="K64" s="7"/>
      <c r="L64" s="9" t="s">
        <v>140</v>
      </c>
      <c r="M64" s="93">
        <v>150.9</v>
      </c>
      <c r="N64" s="93">
        <v>171</v>
      </c>
      <c r="O64" s="93">
        <v>102.6</v>
      </c>
      <c r="P64" s="93">
        <v>118.3</v>
      </c>
      <c r="Q64" s="93">
        <v>162.19999999999999</v>
      </c>
      <c r="R64" s="93">
        <v>123.7</v>
      </c>
      <c r="S64" s="86">
        <v>93.4</v>
      </c>
      <c r="T64" s="86">
        <v>46.6</v>
      </c>
      <c r="U64" s="93">
        <v>135.6</v>
      </c>
    </row>
    <row r="65" spans="1:21" ht="16.5" customHeight="1" x14ac:dyDescent="0.25">
      <c r="A65" s="7"/>
      <c r="B65" s="7"/>
      <c r="C65" s="7" t="s">
        <v>84</v>
      </c>
      <c r="D65" s="7"/>
      <c r="E65" s="7"/>
      <c r="F65" s="7"/>
      <c r="G65" s="7"/>
      <c r="H65" s="7"/>
      <c r="I65" s="7"/>
      <c r="J65" s="7"/>
      <c r="K65" s="7"/>
      <c r="L65" s="9" t="s">
        <v>140</v>
      </c>
      <c r="M65" s="93">
        <v>153.4</v>
      </c>
      <c r="N65" s="93">
        <v>174.7</v>
      </c>
      <c r="O65" s="93">
        <v>104</v>
      </c>
      <c r="P65" s="93">
        <v>148.5</v>
      </c>
      <c r="Q65" s="93">
        <v>134.30000000000001</v>
      </c>
      <c r="R65" s="93">
        <v>124.6</v>
      </c>
      <c r="S65" s="86">
        <v>93.9</v>
      </c>
      <c r="T65" s="86">
        <v>50.1</v>
      </c>
      <c r="U65" s="93">
        <v>137.9</v>
      </c>
    </row>
    <row r="66" spans="1:21" ht="16.5" customHeight="1" x14ac:dyDescent="0.25">
      <c r="A66" s="7"/>
      <c r="B66" s="7"/>
      <c r="C66" s="7" t="s">
        <v>85</v>
      </c>
      <c r="D66" s="7"/>
      <c r="E66" s="7"/>
      <c r="F66" s="7"/>
      <c r="G66" s="7"/>
      <c r="H66" s="7"/>
      <c r="I66" s="7"/>
      <c r="J66" s="7"/>
      <c r="K66" s="7"/>
      <c r="L66" s="9" t="s">
        <v>140</v>
      </c>
      <c r="M66" s="93">
        <v>178.2</v>
      </c>
      <c r="N66" s="93">
        <v>202.7</v>
      </c>
      <c r="O66" s="93">
        <v>122</v>
      </c>
      <c r="P66" s="93">
        <v>143</v>
      </c>
      <c r="Q66" s="93">
        <v>198.9</v>
      </c>
      <c r="R66" s="93">
        <v>150.80000000000001</v>
      </c>
      <c r="S66" s="93">
        <v>110.8</v>
      </c>
      <c r="T66" s="86">
        <v>49.2</v>
      </c>
      <c r="U66" s="93">
        <v>162.19999999999999</v>
      </c>
    </row>
    <row r="67" spans="1:21" ht="16.5" customHeight="1" x14ac:dyDescent="0.25">
      <c r="A67" s="7"/>
      <c r="B67" s="7"/>
      <c r="C67" s="7" t="s">
        <v>86</v>
      </c>
      <c r="D67" s="7"/>
      <c r="E67" s="7"/>
      <c r="F67" s="7"/>
      <c r="G67" s="7"/>
      <c r="H67" s="7"/>
      <c r="I67" s="7"/>
      <c r="J67" s="7"/>
      <c r="K67" s="7"/>
      <c r="L67" s="9" t="s">
        <v>140</v>
      </c>
      <c r="M67" s="93">
        <v>190.6</v>
      </c>
      <c r="N67" s="93">
        <v>218.1</v>
      </c>
      <c r="O67" s="93">
        <v>133.19999999999999</v>
      </c>
      <c r="P67" s="93">
        <v>158.1</v>
      </c>
      <c r="Q67" s="93">
        <v>217.4</v>
      </c>
      <c r="R67" s="93">
        <v>174.1</v>
      </c>
      <c r="S67" s="93">
        <v>127.7</v>
      </c>
      <c r="T67" s="86">
        <v>46.7</v>
      </c>
      <c r="U67" s="93">
        <v>177.6</v>
      </c>
    </row>
    <row r="68" spans="1:21" ht="16.5" customHeight="1" x14ac:dyDescent="0.25">
      <c r="A68" s="14"/>
      <c r="B68" s="14"/>
      <c r="C68" s="14" t="s">
        <v>87</v>
      </c>
      <c r="D68" s="14"/>
      <c r="E68" s="14"/>
      <c r="F68" s="14"/>
      <c r="G68" s="14"/>
      <c r="H68" s="14"/>
      <c r="I68" s="14"/>
      <c r="J68" s="14"/>
      <c r="K68" s="14"/>
      <c r="L68" s="15" t="s">
        <v>140</v>
      </c>
      <c r="M68" s="94">
        <v>196.9</v>
      </c>
      <c r="N68" s="94">
        <v>228.3</v>
      </c>
      <c r="O68" s="94">
        <v>142</v>
      </c>
      <c r="P68" s="94">
        <v>168.6</v>
      </c>
      <c r="Q68" s="94">
        <v>226.8</v>
      </c>
      <c r="R68" s="94">
        <v>180.4</v>
      </c>
      <c r="S68" s="94">
        <v>140.80000000000001</v>
      </c>
      <c r="T68" s="87">
        <v>54.5</v>
      </c>
      <c r="U68" s="94">
        <v>186.8</v>
      </c>
    </row>
    <row r="69" spans="1:21" ht="4.5" customHeight="1" x14ac:dyDescent="0.25">
      <c r="A69" s="25"/>
      <c r="B69" s="25"/>
      <c r="C69" s="2"/>
      <c r="D69" s="2"/>
      <c r="E69" s="2"/>
      <c r="F69" s="2"/>
      <c r="G69" s="2"/>
      <c r="H69" s="2"/>
      <c r="I69" s="2"/>
      <c r="J69" s="2"/>
      <c r="K69" s="2"/>
      <c r="L69" s="2"/>
      <c r="M69" s="2"/>
      <c r="N69" s="2"/>
      <c r="O69" s="2"/>
      <c r="P69" s="2"/>
      <c r="Q69" s="2"/>
      <c r="R69" s="2"/>
      <c r="S69" s="2"/>
      <c r="T69" s="2"/>
      <c r="U69" s="2"/>
    </row>
    <row r="70" spans="1:21" ht="16.5" customHeight="1" x14ac:dyDescent="0.25">
      <c r="A70" s="25"/>
      <c r="B70" s="25"/>
      <c r="C70" s="512" t="s">
        <v>390</v>
      </c>
      <c r="D70" s="512"/>
      <c r="E70" s="512"/>
      <c r="F70" s="512"/>
      <c r="G70" s="512"/>
      <c r="H70" s="512"/>
      <c r="I70" s="512"/>
      <c r="J70" s="512"/>
      <c r="K70" s="512"/>
      <c r="L70" s="512"/>
      <c r="M70" s="512"/>
      <c r="N70" s="512"/>
      <c r="O70" s="512"/>
      <c r="P70" s="512"/>
      <c r="Q70" s="512"/>
      <c r="R70" s="512"/>
      <c r="S70" s="512"/>
      <c r="T70" s="512"/>
      <c r="U70" s="512"/>
    </row>
    <row r="71" spans="1:21" ht="4.5" customHeight="1" x14ac:dyDescent="0.25">
      <c r="A71" s="25"/>
      <c r="B71" s="25"/>
      <c r="C71" s="2"/>
      <c r="D71" s="2"/>
      <c r="E71" s="2"/>
      <c r="F71" s="2"/>
      <c r="G71" s="2"/>
      <c r="H71" s="2"/>
      <c r="I71" s="2"/>
      <c r="J71" s="2"/>
      <c r="K71" s="2"/>
      <c r="L71" s="2"/>
      <c r="M71" s="2"/>
      <c r="N71" s="2"/>
      <c r="O71" s="2"/>
      <c r="P71" s="2"/>
      <c r="Q71" s="2"/>
      <c r="R71" s="2"/>
      <c r="S71" s="2"/>
      <c r="T71" s="2"/>
      <c r="U71" s="2"/>
    </row>
    <row r="72" spans="1:21" ht="55.2" customHeight="1" x14ac:dyDescent="0.25">
      <c r="A72" s="25" t="s">
        <v>102</v>
      </c>
      <c r="B72" s="25"/>
      <c r="C72" s="512" t="s">
        <v>224</v>
      </c>
      <c r="D72" s="512"/>
      <c r="E72" s="512"/>
      <c r="F72" s="512"/>
      <c r="G72" s="512"/>
      <c r="H72" s="512"/>
      <c r="I72" s="512"/>
      <c r="J72" s="512"/>
      <c r="K72" s="512"/>
      <c r="L72" s="512"/>
      <c r="M72" s="512"/>
      <c r="N72" s="512"/>
      <c r="O72" s="512"/>
      <c r="P72" s="512"/>
      <c r="Q72" s="512"/>
      <c r="R72" s="512"/>
      <c r="S72" s="512"/>
      <c r="T72" s="512"/>
      <c r="U72" s="512"/>
    </row>
    <row r="73" spans="1:21" ht="29.4" customHeight="1" x14ac:dyDescent="0.25">
      <c r="A73" s="25" t="s">
        <v>103</v>
      </c>
      <c r="B73" s="25"/>
      <c r="C73" s="512" t="s">
        <v>257</v>
      </c>
      <c r="D73" s="512"/>
      <c r="E73" s="512"/>
      <c r="F73" s="512"/>
      <c r="G73" s="512"/>
      <c r="H73" s="512"/>
      <c r="I73" s="512"/>
      <c r="J73" s="512"/>
      <c r="K73" s="512"/>
      <c r="L73" s="512"/>
      <c r="M73" s="512"/>
      <c r="N73" s="512"/>
      <c r="O73" s="512"/>
      <c r="P73" s="512"/>
      <c r="Q73" s="512"/>
      <c r="R73" s="512"/>
      <c r="S73" s="512"/>
      <c r="T73" s="512"/>
      <c r="U73" s="512"/>
    </row>
    <row r="74" spans="1:21" ht="16.5" customHeight="1" x14ac:dyDescent="0.25">
      <c r="A74" s="25" t="s">
        <v>104</v>
      </c>
      <c r="B74" s="25"/>
      <c r="C74" s="512" t="s">
        <v>391</v>
      </c>
      <c r="D74" s="512"/>
      <c r="E74" s="512"/>
      <c r="F74" s="512"/>
      <c r="G74" s="512"/>
      <c r="H74" s="512"/>
      <c r="I74" s="512"/>
      <c r="J74" s="512"/>
      <c r="K74" s="512"/>
      <c r="L74" s="512"/>
      <c r="M74" s="512"/>
      <c r="N74" s="512"/>
      <c r="O74" s="512"/>
      <c r="P74" s="512"/>
      <c r="Q74" s="512"/>
      <c r="R74" s="512"/>
      <c r="S74" s="512"/>
      <c r="T74" s="512"/>
      <c r="U74" s="512"/>
    </row>
    <row r="75" spans="1:21" ht="29.4" customHeight="1" x14ac:dyDescent="0.25">
      <c r="A75" s="25" t="s">
        <v>105</v>
      </c>
      <c r="B75" s="25"/>
      <c r="C75" s="512" t="s">
        <v>392</v>
      </c>
      <c r="D75" s="512"/>
      <c r="E75" s="512"/>
      <c r="F75" s="512"/>
      <c r="G75" s="512"/>
      <c r="H75" s="512"/>
      <c r="I75" s="512"/>
      <c r="J75" s="512"/>
      <c r="K75" s="512"/>
      <c r="L75" s="512"/>
      <c r="M75" s="512"/>
      <c r="N75" s="512"/>
      <c r="O75" s="512"/>
      <c r="P75" s="512"/>
      <c r="Q75" s="512"/>
      <c r="R75" s="512"/>
      <c r="S75" s="512"/>
      <c r="T75" s="512"/>
      <c r="U75" s="512"/>
    </row>
    <row r="76" spans="1:21" ht="4.5" customHeight="1" x14ac:dyDescent="0.25"/>
    <row r="77" spans="1:21" ht="68.099999999999994" customHeight="1" x14ac:dyDescent="0.25">
      <c r="A77" s="26" t="s">
        <v>115</v>
      </c>
      <c r="B77" s="25"/>
      <c r="C77" s="25"/>
      <c r="D77" s="25"/>
      <c r="E77" s="512" t="s">
        <v>393</v>
      </c>
      <c r="F77" s="512"/>
      <c r="G77" s="512"/>
      <c r="H77" s="512"/>
      <c r="I77" s="512"/>
      <c r="J77" s="512"/>
      <c r="K77" s="512"/>
      <c r="L77" s="512"/>
      <c r="M77" s="512"/>
      <c r="N77" s="512"/>
      <c r="O77" s="512"/>
      <c r="P77" s="512"/>
      <c r="Q77" s="512"/>
      <c r="R77" s="512"/>
      <c r="S77" s="512"/>
      <c r="T77" s="512"/>
      <c r="U77" s="512"/>
    </row>
  </sheetData>
  <mergeCells count="7">
    <mergeCell ref="C75:U75"/>
    <mergeCell ref="E77:U77"/>
    <mergeCell ref="K1:U1"/>
    <mergeCell ref="C70:U70"/>
    <mergeCell ref="C72:U72"/>
    <mergeCell ref="C73:U73"/>
    <mergeCell ref="C74:U74"/>
  </mergeCells>
  <pageMargins left="0.7" right="0.7" top="0.75" bottom="0.75" header="0.3" footer="0.3"/>
  <pageSetup paperSize="9" fitToHeight="0" orientation="landscape" horizontalDpi="300" verticalDpi="300"/>
  <headerFooter scaleWithDoc="0" alignWithMargins="0">
    <oddHeader>&amp;C&amp;"Arial"&amp;8TABLE 14A.8</oddHeader>
    <oddFooter>&amp;L&amp;"Arial"&amp;8REPORT ON
GOVERNMENT
SERVICES 2022&amp;R&amp;"Arial"&amp;8AGED CARE
SERVICES
PAGE &amp;B&amp;P&amp;B</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c209c46-b8ed-41b5-8e9e-10b5253a02de">
      <Value>1</Value>
    </TaxCatchAll>
    <i0f84bba906045b4af568ee102a52dcb xmlns="ec209c46-b8ed-41b5-8e9e-10b5253a02de">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3955eeb1-2d18-4582-aeb2-00144ec3aaf5</TermId>
        </TermInfo>
      </Terms>
    </i0f84bba906045b4af568ee102a52dcb>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D153F88EA8B3D4F80E9753434C5EEC6" ma:contentTypeVersion="13" ma:contentTypeDescription="Create a new document." ma:contentTypeScope="" ma:versionID="aa97d22340a762a2dda8e430d9512adf">
  <xsd:schema xmlns:xsd="http://www.w3.org/2001/XMLSchema" xmlns:xs="http://www.w3.org/2001/XMLSchema" xmlns:p="http://schemas.microsoft.com/office/2006/metadata/properties" xmlns:ns2="b6b04b89-cd0c-413f-813b-22de46186900" xmlns:ns3="ec209c46-b8ed-41b5-8e9e-10b5253a02de" targetNamespace="http://schemas.microsoft.com/office/2006/metadata/properties" ma:root="true" ma:fieldsID="cd8d21170bae415831faf15211dfc19c" ns2:_="" ns3:_="">
    <xsd:import namespace="b6b04b89-cd0c-413f-813b-22de46186900"/>
    <xsd:import namespace="ec209c46-b8ed-41b5-8e9e-10b5253a02de"/>
    <xsd:element name="properties">
      <xsd:complexType>
        <xsd:sequence>
          <xsd:element name="documentManagement">
            <xsd:complexType>
              <xsd:all>
                <xsd:element ref="ns2:MediaServiceMetadata" minOccurs="0"/>
                <xsd:element ref="ns2:MediaServiceFastMetadata" minOccurs="0"/>
                <xsd:element ref="ns3:i0f84bba906045b4af568ee102a52dcb" minOccurs="0"/>
                <xsd:element ref="ns3:TaxCatchAll"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b04b89-cd0c-413f-813b-22de461869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209c46-b8ed-41b5-8e9e-10b5253a02de" elementFormDefault="qualified">
    <xsd:import namespace="http://schemas.microsoft.com/office/2006/documentManagement/types"/>
    <xsd:import namespace="http://schemas.microsoft.com/office/infopath/2007/PartnerControls"/>
    <xsd:element name="i0f84bba906045b4af568ee102a52dcb" ma:index="11" nillable="true" ma:taxonomy="true" ma:internalName="i0f84bba906045b4af568ee102a52dcb" ma:taxonomyFieldName="RevIMBCS" ma:displayName="Record" ma:indexed="true" ma:default="1;#Unclassified|3955eeb1-2d18-4582-aeb2-00144ec3aaf5" ma:fieldId="{20f84bba-9060-45b4-af56-8ee102a52dcb}" ma:sspId="9e7832e3-0c1d-4697-8be2-0d137dca2da6" ma:termSetId="3c672b5e-1100-4960-a8a3-535520ee115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20ffa349-c629-47e8-b5a5-1cbf0b6c18e6}" ma:internalName="TaxCatchAll" ma:showField="CatchAllData" ma:web="ec209c46-b8ed-41b5-8e9e-10b5253a02de">
      <xsd:complexType>
        <xsd:complexContent>
          <xsd:extension base="dms:MultiChoiceLookup">
            <xsd:sequence>
              <xsd:element name="Value" type="dms:Lookup" maxOccurs="unbounded" minOccurs="0" nillable="true"/>
            </xsd:sequence>
          </xsd:extension>
        </xsd:complexContent>
      </xsd:complex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CC45B8-BF7A-4545-B7EF-B570711E0E23}">
  <ds:schemaRefs>
    <ds:schemaRef ds:uri="http://schemas.microsoft.com/sharepoint/v3/contenttype/forms"/>
  </ds:schemaRefs>
</ds:datastoreItem>
</file>

<file path=customXml/itemProps2.xml><?xml version="1.0" encoding="utf-8"?>
<ds:datastoreItem xmlns:ds="http://schemas.openxmlformats.org/officeDocument/2006/customXml" ds:itemID="{E5D6A483-F563-40C9-A24F-8C17D9E37817}">
  <ds:schemaRefs>
    <ds:schemaRef ds:uri="http://schemas.microsoft.com/office/2006/metadata/properties"/>
    <ds:schemaRef ds:uri="ec209c46-b8ed-41b5-8e9e-10b5253a02de"/>
    <ds:schemaRef ds:uri="http://schemas.microsoft.com/office/infopath/2007/PartnerControls"/>
    <ds:schemaRef ds:uri="http://www.w3.org/XML/1998/namespace"/>
    <ds:schemaRef ds:uri="http://schemas.openxmlformats.org/package/2006/metadata/core-properties"/>
    <ds:schemaRef ds:uri="http://purl.org/dc/elements/1.1/"/>
    <ds:schemaRef ds:uri="http://schemas.microsoft.com/office/2006/documentManagement/types"/>
    <ds:schemaRef ds:uri="b6b04b89-cd0c-413f-813b-22de46186900"/>
    <ds:schemaRef ds:uri="http://purl.org/dc/dcmitype/"/>
    <ds:schemaRef ds:uri="http://purl.org/dc/terms/"/>
  </ds:schemaRefs>
</ds:datastoreItem>
</file>

<file path=customXml/itemProps3.xml><?xml version="1.0" encoding="utf-8"?>
<ds:datastoreItem xmlns:ds="http://schemas.openxmlformats.org/officeDocument/2006/customXml" ds:itemID="{3DF5CAED-DEDF-48C4-83E6-A75AC4F2BB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b04b89-cd0c-413f-813b-22de46186900"/>
    <ds:schemaRef ds:uri="ec209c46-b8ed-41b5-8e9e-10b5253a02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52</vt:i4>
      </vt:variant>
    </vt:vector>
  </HeadingPairs>
  <TitlesOfParts>
    <vt:vector size="105" baseType="lpstr">
      <vt:lpstr>Contents</vt:lpstr>
      <vt:lpstr>Table 14A.1</vt:lpstr>
      <vt:lpstr>Table 14A.2</vt:lpstr>
      <vt:lpstr>Table 14A.3</vt:lpstr>
      <vt:lpstr>Table 14A.4</vt:lpstr>
      <vt:lpstr>Table 14A.5</vt:lpstr>
      <vt:lpstr>Table 14A.6</vt:lpstr>
      <vt:lpstr>Table 14A.7</vt:lpstr>
      <vt:lpstr>Table 14A.8</vt:lpstr>
      <vt:lpstr>Table 14A.9</vt:lpstr>
      <vt:lpstr>Table 14A.10</vt:lpstr>
      <vt:lpstr>Table 14A.11</vt:lpstr>
      <vt:lpstr>Table 14A.12</vt:lpstr>
      <vt:lpstr>Table 14A.13</vt:lpstr>
      <vt:lpstr>Table 14A.14</vt:lpstr>
      <vt:lpstr>Table 14A.15</vt:lpstr>
      <vt:lpstr>Table 14A.16</vt:lpstr>
      <vt:lpstr>Table 14A.17</vt:lpstr>
      <vt:lpstr>Table 14A.18</vt:lpstr>
      <vt:lpstr>Table 14A.19</vt:lpstr>
      <vt:lpstr>Table 14A.20</vt:lpstr>
      <vt:lpstr>Table 14A.21</vt:lpstr>
      <vt:lpstr>Table 14A.22</vt:lpstr>
      <vt:lpstr>Table 14A.23</vt:lpstr>
      <vt:lpstr>Table 14A.24</vt:lpstr>
      <vt:lpstr>Table 14A.25</vt:lpstr>
      <vt:lpstr>Table 14A.26</vt:lpstr>
      <vt:lpstr>Table 14A.27</vt:lpstr>
      <vt:lpstr>Table 14A.28</vt:lpstr>
      <vt:lpstr>Table 14A.29</vt:lpstr>
      <vt:lpstr>Table 14A.30</vt:lpstr>
      <vt:lpstr>Table 14A.31</vt:lpstr>
      <vt:lpstr>Table 14A.32</vt:lpstr>
      <vt:lpstr>Table 14A.33</vt:lpstr>
      <vt:lpstr>Table 14A.34</vt:lpstr>
      <vt:lpstr>Table 14A.35</vt:lpstr>
      <vt:lpstr>Table 14A.36</vt:lpstr>
      <vt:lpstr>Table 14A.37</vt:lpstr>
      <vt:lpstr>Table 14A.38</vt:lpstr>
      <vt:lpstr>Table 14A.39</vt:lpstr>
      <vt:lpstr>Table 14A.40</vt:lpstr>
      <vt:lpstr>Table 14A.41</vt:lpstr>
      <vt:lpstr>Table 14A.42</vt:lpstr>
      <vt:lpstr>Table 14A.43</vt:lpstr>
      <vt:lpstr>Table 14A.44</vt:lpstr>
      <vt:lpstr>Table 14A.45</vt:lpstr>
      <vt:lpstr>Table 14A.46</vt:lpstr>
      <vt:lpstr>Table 14A.47</vt:lpstr>
      <vt:lpstr>Table 14A.48</vt:lpstr>
      <vt:lpstr>Table 14A.49</vt:lpstr>
      <vt:lpstr>Table 14A.50</vt:lpstr>
      <vt:lpstr>Table 14A.51</vt:lpstr>
      <vt:lpstr>Table 14A.52</vt:lpstr>
      <vt:lpstr>'Table 14A.1'!Print_Titles</vt:lpstr>
      <vt:lpstr>'Table 14A.10'!Print_Titles</vt:lpstr>
      <vt:lpstr>'Table 14A.11'!Print_Titles</vt:lpstr>
      <vt:lpstr>'Table 14A.12'!Print_Titles</vt:lpstr>
      <vt:lpstr>'Table 14A.13'!Print_Titles</vt:lpstr>
      <vt:lpstr>'Table 14A.14'!Print_Titles</vt:lpstr>
      <vt:lpstr>'Table 14A.15'!Print_Titles</vt:lpstr>
      <vt:lpstr>'Table 14A.16'!Print_Titles</vt:lpstr>
      <vt:lpstr>'Table 14A.17'!Print_Titles</vt:lpstr>
      <vt:lpstr>'Table 14A.18'!Print_Titles</vt:lpstr>
      <vt:lpstr>'Table 14A.19'!Print_Titles</vt:lpstr>
      <vt:lpstr>'Table 14A.2'!Print_Titles</vt:lpstr>
      <vt:lpstr>'Table 14A.20'!Print_Titles</vt:lpstr>
      <vt:lpstr>'Table 14A.21'!Print_Titles</vt:lpstr>
      <vt:lpstr>'Table 14A.22'!Print_Titles</vt:lpstr>
      <vt:lpstr>'Table 14A.23'!Print_Titles</vt:lpstr>
      <vt:lpstr>'Table 14A.24'!Print_Titles</vt:lpstr>
      <vt:lpstr>'Table 14A.25'!Print_Titles</vt:lpstr>
      <vt:lpstr>'Table 14A.26'!Print_Titles</vt:lpstr>
      <vt:lpstr>'Table 14A.27'!Print_Titles</vt:lpstr>
      <vt:lpstr>'Table 14A.28'!Print_Titles</vt:lpstr>
      <vt:lpstr>'Table 14A.29'!Print_Titles</vt:lpstr>
      <vt:lpstr>'Table 14A.3'!Print_Titles</vt:lpstr>
      <vt:lpstr>'Table 14A.30'!Print_Titles</vt:lpstr>
      <vt:lpstr>'Table 14A.31'!Print_Titles</vt:lpstr>
      <vt:lpstr>'Table 14A.32'!Print_Titles</vt:lpstr>
      <vt:lpstr>'Table 14A.33'!Print_Titles</vt:lpstr>
      <vt:lpstr>'Table 14A.34'!Print_Titles</vt:lpstr>
      <vt:lpstr>'Table 14A.35'!Print_Titles</vt:lpstr>
      <vt:lpstr>'Table 14A.36'!Print_Titles</vt:lpstr>
      <vt:lpstr>'Table 14A.37'!Print_Titles</vt:lpstr>
      <vt:lpstr>'Table 14A.38'!Print_Titles</vt:lpstr>
      <vt:lpstr>'Table 14A.39'!Print_Titles</vt:lpstr>
      <vt:lpstr>'Table 14A.4'!Print_Titles</vt:lpstr>
      <vt:lpstr>'Table 14A.40'!Print_Titles</vt:lpstr>
      <vt:lpstr>'Table 14A.41'!Print_Titles</vt:lpstr>
      <vt:lpstr>'Table 14A.42'!Print_Titles</vt:lpstr>
      <vt:lpstr>'Table 14A.43'!Print_Titles</vt:lpstr>
      <vt:lpstr>'Table 14A.44'!Print_Titles</vt:lpstr>
      <vt:lpstr>'Table 14A.45'!Print_Titles</vt:lpstr>
      <vt:lpstr>'Table 14A.46'!Print_Titles</vt:lpstr>
      <vt:lpstr>'Table 14A.47'!Print_Titles</vt:lpstr>
      <vt:lpstr>'Table 14A.48'!Print_Titles</vt:lpstr>
      <vt:lpstr>'Table 14A.49'!Print_Titles</vt:lpstr>
      <vt:lpstr>'Table 14A.5'!Print_Titles</vt:lpstr>
      <vt:lpstr>'Table 14A.50'!Print_Titles</vt:lpstr>
      <vt:lpstr>'Table 14A.51'!Print_Titles</vt:lpstr>
      <vt:lpstr>'Table 14A.52'!Print_Titles</vt:lpstr>
      <vt:lpstr>'Table 14A.6'!Print_Titles</vt:lpstr>
      <vt:lpstr>'Table 14A.7'!Print_Titles</vt:lpstr>
      <vt:lpstr>'Table 14A.8'!Print_Titles</vt:lpstr>
      <vt:lpstr>'Table 14A.9'!Print_Titles</vt:lpstr>
    </vt:vector>
  </TitlesOfParts>
  <Company>Productivity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14 Aged care services - data tables - Report on Government Services 2022</dc:title>
  <dc:creator>Steering Committee for the Review of Government Service Provision</dc:creator>
  <cp:lastModifiedBy>Thompson, Greg</cp:lastModifiedBy>
  <dcterms:created xsi:type="dcterms:W3CDTF">2022-01-12T13:56:40Z</dcterms:created>
  <dcterms:modified xsi:type="dcterms:W3CDTF">2022-01-18T04:03:12Z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0x010100BD153F88EA8B3D4F80E9753434C5EEC6</vt:lpwstr>
  </property>
  <property fmtid="{D5CDD505-2E9C-101B-9397-08002B2CF9AE}" pid="3" name="RevIMBCS">
    <vt:lpwstr>1;#Unclassified|3955eeb1-2d18-4582-aeb2-00144ec3aaf5</vt:lpwstr>
  </property>
</Properties>
</file>